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60" yWindow="276" windowWidth="7512" windowHeight="5436" tabRatio="599"/>
  </bookViews>
  <sheets>
    <sheet name="13.03-19.03.17" sheetId="645" r:id="rId1"/>
  </sheets>
  <definedNames>
    <definedName name="_xlnm.Print_Titles" localSheetId="0">'13.03-19.03.17'!$1:$2</definedName>
    <definedName name="_xlnm.Print_Area" localSheetId="0">'13.03-19.03.17'!$A$1:$AE$1012</definedName>
  </definedNames>
  <calcPr calcId="114210" fullCalcOnLoad="1"/>
</workbook>
</file>

<file path=xl/calcChain.xml><?xml version="1.0" encoding="utf-8"?>
<calcChain xmlns="http://schemas.openxmlformats.org/spreadsheetml/2006/main">
  <c r="Y7" i="645"/>
  <c r="H4"/>
  <c r="S4"/>
  <c r="R7"/>
  <c r="R8"/>
  <c r="R10"/>
  <c r="R11"/>
  <c r="R14"/>
  <c r="R15"/>
  <c r="R22"/>
  <c r="R31"/>
  <c r="R33"/>
  <c r="R36"/>
  <c r="R37"/>
  <c r="R40"/>
  <c r="R41"/>
  <c r="R42"/>
  <c r="R43"/>
  <c r="R44"/>
  <c r="R46"/>
  <c r="R48"/>
  <c r="R49"/>
  <c r="R51"/>
  <c r="R54"/>
  <c r="R69"/>
  <c r="R74"/>
  <c r="R76"/>
  <c r="R77"/>
  <c r="R78"/>
  <c r="R86"/>
  <c r="R87"/>
  <c r="R88"/>
  <c r="R91"/>
  <c r="R93"/>
  <c r="R94"/>
  <c r="R95"/>
  <c r="R96"/>
  <c r="R97"/>
  <c r="R99"/>
  <c r="R100"/>
  <c r="R101"/>
  <c r="R103"/>
  <c r="R105"/>
  <c r="R106"/>
  <c r="R108"/>
  <c r="R116"/>
  <c r="R118"/>
  <c r="R119"/>
  <c r="R122"/>
  <c r="R123"/>
  <c r="R125"/>
  <c r="R126"/>
  <c r="R127"/>
  <c r="R128"/>
  <c r="R130"/>
  <c r="R131"/>
  <c r="R132"/>
  <c r="R133"/>
  <c r="R134"/>
  <c r="R135"/>
  <c r="R141"/>
  <c r="R144"/>
  <c r="R145"/>
  <c r="R146"/>
  <c r="R147"/>
  <c r="R148"/>
  <c r="R149"/>
  <c r="R153"/>
  <c r="R154"/>
  <c r="R156"/>
  <c r="R164"/>
  <c r="R165"/>
  <c r="R168"/>
  <c r="R176"/>
  <c r="R177"/>
  <c r="R178"/>
  <c r="R179"/>
  <c r="R181"/>
  <c r="R183"/>
  <c r="R184"/>
  <c r="R185"/>
  <c r="R186"/>
  <c r="R187"/>
  <c r="R189"/>
  <c r="R191"/>
  <c r="R193"/>
  <c r="R195"/>
  <c r="R196"/>
  <c r="R197"/>
  <c r="R198"/>
  <c r="R199"/>
  <c r="R200"/>
  <c r="R202"/>
  <c r="R205"/>
  <c r="R207"/>
  <c r="R208"/>
  <c r="R214"/>
  <c r="R218"/>
  <c r="R220"/>
  <c r="R222"/>
  <c r="R223"/>
  <c r="R224"/>
  <c r="R229"/>
  <c r="R232"/>
  <c r="R233"/>
  <c r="R248"/>
  <c r="R250"/>
  <c r="R252"/>
  <c r="R253"/>
  <c r="R254"/>
  <c r="R255"/>
  <c r="R257"/>
  <c r="R258"/>
  <c r="R259"/>
  <c r="R270"/>
  <c r="R275"/>
  <c r="R276"/>
  <c r="R277"/>
  <c r="R278"/>
  <c r="R279"/>
  <c r="R280"/>
  <c r="R282"/>
  <c r="R287"/>
  <c r="R288"/>
  <c r="R292"/>
  <c r="R296"/>
  <c r="R303"/>
  <c r="R308"/>
  <c r="R310"/>
  <c r="R314"/>
  <c r="R315"/>
  <c r="R319"/>
  <c r="R320"/>
  <c r="R324"/>
  <c r="R335"/>
  <c r="R337"/>
  <c r="R340"/>
  <c r="R343"/>
  <c r="R344"/>
  <c r="R345"/>
  <c r="R346"/>
  <c r="R347"/>
  <c r="R348"/>
  <c r="R349"/>
  <c r="R350"/>
  <c r="R351"/>
  <c r="R352"/>
  <c r="R359"/>
  <c r="R360"/>
  <c r="R363"/>
  <c r="R365"/>
  <c r="R367"/>
  <c r="R368"/>
  <c r="R373"/>
  <c r="R375"/>
  <c r="R376"/>
  <c r="R377"/>
  <c r="R379"/>
  <c r="R380"/>
  <c r="R381"/>
  <c r="R382"/>
  <c r="R384"/>
  <c r="R385"/>
  <c r="R386"/>
  <c r="R388"/>
  <c r="R389"/>
  <c r="R390"/>
  <c r="R391"/>
  <c r="R392"/>
  <c r="R393"/>
  <c r="R396"/>
  <c r="R398"/>
  <c r="R399"/>
  <c r="R401"/>
  <c r="R403"/>
  <c r="R404"/>
  <c r="R405"/>
  <c r="R407"/>
  <c r="R408"/>
  <c r="R409"/>
  <c r="R410"/>
  <c r="R419"/>
  <c r="R421"/>
  <c r="R423"/>
  <c r="R426"/>
  <c r="R427"/>
  <c r="R433"/>
  <c r="R435"/>
  <c r="R436"/>
  <c r="R437"/>
  <c r="R438"/>
  <c r="R442"/>
  <c r="R445"/>
  <c r="R448"/>
  <c r="R452"/>
  <c r="R454"/>
  <c r="R455"/>
  <c r="R459"/>
  <c r="R468"/>
  <c r="R472"/>
  <c r="R473"/>
  <c r="R474"/>
  <c r="R481"/>
  <c r="R482"/>
  <c r="R484"/>
  <c r="R485"/>
  <c r="R486"/>
  <c r="R487"/>
  <c r="R488"/>
  <c r="R490"/>
  <c r="R493"/>
  <c r="R494"/>
  <c r="R495"/>
  <c r="R496"/>
  <c r="R497"/>
  <c r="R506"/>
  <c r="R522"/>
  <c r="R523"/>
  <c r="R525"/>
  <c r="R526"/>
  <c r="R528"/>
  <c r="R529"/>
  <c r="R530"/>
  <c r="R537"/>
  <c r="R539"/>
  <c r="R540"/>
  <c r="R548"/>
  <c r="R549"/>
  <c r="R550"/>
  <c r="R551"/>
  <c r="R552"/>
  <c r="R558"/>
  <c r="R569"/>
  <c r="R573"/>
  <c r="R577"/>
  <c r="R581"/>
  <c r="R583"/>
  <c r="R584"/>
  <c r="R585"/>
  <c r="R586"/>
  <c r="R597"/>
  <c r="R599"/>
  <c r="R601"/>
  <c r="R609"/>
  <c r="R610"/>
  <c r="R611"/>
  <c r="R613"/>
  <c r="R619"/>
  <c r="R622"/>
  <c r="R623"/>
  <c r="R624"/>
  <c r="R627"/>
  <c r="R628"/>
  <c r="R629"/>
  <c r="R632"/>
  <c r="R639"/>
  <c r="R640"/>
  <c r="R647"/>
  <c r="R656"/>
  <c r="R666"/>
  <c r="R675"/>
  <c r="R679"/>
  <c r="R680"/>
  <c r="R691"/>
  <c r="R693"/>
  <c r="R696"/>
  <c r="R698"/>
  <c r="R699"/>
  <c r="R736"/>
  <c r="R737"/>
  <c r="R752"/>
  <c r="R756"/>
  <c r="R758"/>
  <c r="R759"/>
  <c r="R764"/>
  <c r="R770"/>
  <c r="R774"/>
  <c r="R805"/>
  <c r="R806"/>
  <c r="R807"/>
  <c r="R811"/>
  <c r="R812"/>
  <c r="R818"/>
  <c r="R820"/>
  <c r="R821"/>
  <c r="R822"/>
  <c r="R823"/>
  <c r="R824"/>
  <c r="R826"/>
  <c r="R827"/>
  <c r="R831"/>
  <c r="R833"/>
  <c r="R834"/>
  <c r="R842"/>
  <c r="R843"/>
  <c r="R844"/>
  <c r="R850"/>
  <c r="R853"/>
  <c r="R854"/>
  <c r="R855"/>
  <c r="R856"/>
  <c r="R861"/>
  <c r="R865"/>
  <c r="R874"/>
  <c r="R876"/>
  <c r="R877"/>
  <c r="R880"/>
  <c r="R881"/>
  <c r="R884"/>
  <c r="R885"/>
  <c r="R887"/>
  <c r="R889"/>
  <c r="R890"/>
  <c r="R896"/>
  <c r="R898"/>
  <c r="R904"/>
  <c r="R905"/>
  <c r="R907"/>
  <c r="R908"/>
  <c r="R909"/>
  <c r="R910"/>
  <c r="R911"/>
  <c r="R912"/>
  <c r="R913"/>
  <c r="R923"/>
  <c r="R925"/>
  <c r="R931"/>
  <c r="R941"/>
  <c r="R943"/>
  <c r="R945"/>
  <c r="R948"/>
  <c r="R967"/>
  <c r="R991"/>
  <c r="R992"/>
  <c r="R993"/>
  <c r="R994"/>
  <c r="H945"/>
  <c r="H948"/>
  <c r="U377"/>
  <c r="H377"/>
  <c r="H345"/>
  <c r="U251"/>
  <c r="H251"/>
  <c r="V251"/>
  <c r="U304"/>
  <c r="H304"/>
  <c r="U127"/>
  <c r="U126"/>
  <c r="H126"/>
  <c r="H127"/>
  <c r="H527"/>
  <c r="H885"/>
  <c r="U825"/>
  <c r="U826"/>
  <c r="H993"/>
  <c r="H898"/>
  <c r="H822"/>
  <c r="H823"/>
  <c r="U1036"/>
  <c r="H1036"/>
  <c r="U1035"/>
  <c r="H1035"/>
  <c r="U1034"/>
  <c r="H1034"/>
  <c r="U1033"/>
  <c r="H1033"/>
  <c r="U1032"/>
  <c r="H1032"/>
  <c r="U1031"/>
  <c r="H1031"/>
  <c r="U1030"/>
  <c r="H1030"/>
  <c r="U1029"/>
  <c r="H1029"/>
  <c r="S1029"/>
  <c r="U1028"/>
  <c r="H1028"/>
  <c r="S1028"/>
  <c r="U1027"/>
  <c r="V1027"/>
  <c r="H1027"/>
  <c r="U1026"/>
  <c r="H1026"/>
  <c r="U1025"/>
  <c r="H1025"/>
  <c r="U1024"/>
  <c r="H1024"/>
  <c r="U1023"/>
  <c r="H1023"/>
  <c r="U1022"/>
  <c r="H1022"/>
  <c r="U1021"/>
  <c r="H1021"/>
  <c r="U1020"/>
  <c r="H1020"/>
  <c r="U1019"/>
  <c r="H1019"/>
  <c r="U1018"/>
  <c r="H1018"/>
  <c r="U1017"/>
  <c r="H1017"/>
  <c r="U1016"/>
  <c r="H1016"/>
  <c r="U1015"/>
  <c r="H1015"/>
  <c r="U1014"/>
  <c r="H1014"/>
  <c r="U1013"/>
  <c r="H1013"/>
  <c r="S1013"/>
  <c r="U1012"/>
  <c r="H1012"/>
  <c r="U1011"/>
  <c r="H1011"/>
  <c r="S1011"/>
  <c r="U1010"/>
  <c r="H1010"/>
  <c r="U1009"/>
  <c r="H1009"/>
  <c r="U1008"/>
  <c r="H1008"/>
  <c r="U1007"/>
  <c r="V1007"/>
  <c r="H1007"/>
  <c r="U1006"/>
  <c r="H1006"/>
  <c r="U1005"/>
  <c r="H1005"/>
  <c r="H1004"/>
  <c r="H1003"/>
  <c r="S1003"/>
  <c r="U1002"/>
  <c r="H1002"/>
  <c r="U1001"/>
  <c r="S1001"/>
  <c r="H1001"/>
  <c r="U1000"/>
  <c r="H1000"/>
  <c r="U999"/>
  <c r="H999"/>
  <c r="U998"/>
  <c r="H998"/>
  <c r="U997"/>
  <c r="V997"/>
  <c r="H997"/>
  <c r="U996"/>
  <c r="H996"/>
  <c r="U995"/>
  <c r="S995"/>
  <c r="H995"/>
  <c r="U994"/>
  <c r="H994"/>
  <c r="S994"/>
  <c r="U993"/>
  <c r="U992"/>
  <c r="H992"/>
  <c r="V992"/>
  <c r="U991"/>
  <c r="H991"/>
  <c r="U990"/>
  <c r="H990"/>
  <c r="U989"/>
  <c r="V989"/>
  <c r="H989"/>
  <c r="U988"/>
  <c r="H988"/>
  <c r="U987"/>
  <c r="H987"/>
  <c r="U986"/>
  <c r="H986"/>
  <c r="U985"/>
  <c r="H985"/>
  <c r="U984"/>
  <c r="H984"/>
  <c r="U983"/>
  <c r="H983"/>
  <c r="U982"/>
  <c r="H982"/>
  <c r="U981"/>
  <c r="H981"/>
  <c r="U980"/>
  <c r="H980"/>
  <c r="U979"/>
  <c r="H979"/>
  <c r="U978"/>
  <c r="H978"/>
  <c r="U977"/>
  <c r="H977"/>
  <c r="U976"/>
  <c r="H976"/>
  <c r="U975"/>
  <c r="H975"/>
  <c r="U974"/>
  <c r="H974"/>
  <c r="U973"/>
  <c r="H973"/>
  <c r="U972"/>
  <c r="H972"/>
  <c r="U971"/>
  <c r="H971"/>
  <c r="U970"/>
  <c r="H970"/>
  <c r="U969"/>
  <c r="H969"/>
  <c r="U968"/>
  <c r="H968"/>
  <c r="U967"/>
  <c r="H967"/>
  <c r="S967"/>
  <c r="U966"/>
  <c r="H966"/>
  <c r="U965"/>
  <c r="H965"/>
  <c r="U964"/>
  <c r="H964"/>
  <c r="U963"/>
  <c r="V963"/>
  <c r="H963"/>
  <c r="U962"/>
  <c r="H962"/>
  <c r="U961"/>
  <c r="H961"/>
  <c r="U960"/>
  <c r="H960"/>
  <c r="U959"/>
  <c r="H959"/>
  <c r="U958"/>
  <c r="H958"/>
  <c r="U957"/>
  <c r="H957"/>
  <c r="U956"/>
  <c r="H956"/>
  <c r="U955"/>
  <c r="V955"/>
  <c r="H955"/>
  <c r="U954"/>
  <c r="H954"/>
  <c r="U953"/>
  <c r="H953"/>
  <c r="U952"/>
  <c r="H952"/>
  <c r="U951"/>
  <c r="H951"/>
  <c r="U950"/>
  <c r="H950"/>
  <c r="U949"/>
  <c r="H949"/>
  <c r="U948"/>
  <c r="S948"/>
  <c r="U947"/>
  <c r="H947"/>
  <c r="U946"/>
  <c r="V946"/>
  <c r="H946"/>
  <c r="U945"/>
  <c r="S945"/>
  <c r="U944"/>
  <c r="H944"/>
  <c r="U943"/>
  <c r="H943"/>
  <c r="U942"/>
  <c r="H942"/>
  <c r="U941"/>
  <c r="H941"/>
  <c r="U940"/>
  <c r="H940"/>
  <c r="U939"/>
  <c r="H939"/>
  <c r="U938"/>
  <c r="H938"/>
  <c r="U937"/>
  <c r="H937"/>
  <c r="U936"/>
  <c r="H936"/>
  <c r="U935"/>
  <c r="H935"/>
  <c r="U934"/>
  <c r="H934"/>
  <c r="U933"/>
  <c r="H933"/>
  <c r="U932"/>
  <c r="H932"/>
  <c r="U931"/>
  <c r="H931"/>
  <c r="U930"/>
  <c r="H930"/>
  <c r="U929"/>
  <c r="H929"/>
  <c r="S929"/>
  <c r="U928"/>
  <c r="H928"/>
  <c r="U927"/>
  <c r="V927"/>
  <c r="H927"/>
  <c r="U926"/>
  <c r="H926"/>
  <c r="U925"/>
  <c r="H925"/>
  <c r="U924"/>
  <c r="H924"/>
  <c r="S924"/>
  <c r="U923"/>
  <c r="H923"/>
  <c r="U922"/>
  <c r="H922"/>
  <c r="U921"/>
  <c r="H921"/>
  <c r="U920"/>
  <c r="H920"/>
  <c r="U919"/>
  <c r="H919"/>
  <c r="U918"/>
  <c r="H918"/>
  <c r="U917"/>
  <c r="H917"/>
  <c r="U916"/>
  <c r="S916"/>
  <c r="H916"/>
  <c r="U915"/>
  <c r="H915"/>
  <c r="U914"/>
  <c r="H914"/>
  <c r="U913"/>
  <c r="H913"/>
  <c r="U912"/>
  <c r="V912"/>
  <c r="H912"/>
  <c r="U911"/>
  <c r="H911"/>
  <c r="U910"/>
  <c r="H910"/>
  <c r="U909"/>
  <c r="H909"/>
  <c r="U908"/>
  <c r="S908"/>
  <c r="H908"/>
  <c r="U907"/>
  <c r="H907"/>
  <c r="U906"/>
  <c r="H906"/>
  <c r="U905"/>
  <c r="V905"/>
  <c r="H905"/>
  <c r="U904"/>
  <c r="H904"/>
  <c r="V904"/>
  <c r="U903"/>
  <c r="H903"/>
  <c r="U902"/>
  <c r="H902"/>
  <c r="V902"/>
  <c r="U901"/>
  <c r="H901"/>
  <c r="U900"/>
  <c r="H900"/>
  <c r="V900"/>
  <c r="U899"/>
  <c r="H899"/>
  <c r="U898"/>
  <c r="U897"/>
  <c r="V897"/>
  <c r="H897"/>
  <c r="U896"/>
  <c r="H896"/>
  <c r="U895"/>
  <c r="H895"/>
  <c r="U894"/>
  <c r="H894"/>
  <c r="U893"/>
  <c r="H893"/>
  <c r="U892"/>
  <c r="H892"/>
  <c r="U891"/>
  <c r="H891"/>
  <c r="U890"/>
  <c r="H890"/>
  <c r="U889"/>
  <c r="H889"/>
  <c r="U888"/>
  <c r="H888"/>
  <c r="U887"/>
  <c r="H887"/>
  <c r="U886"/>
  <c r="H886"/>
  <c r="U885"/>
  <c r="U884"/>
  <c r="H884"/>
  <c r="U883"/>
  <c r="H883"/>
  <c r="U882"/>
  <c r="H882"/>
  <c r="U881"/>
  <c r="H881"/>
  <c r="U880"/>
  <c r="H880"/>
  <c r="U879"/>
  <c r="H879"/>
  <c r="U878"/>
  <c r="H878"/>
  <c r="U877"/>
  <c r="H877"/>
  <c r="U876"/>
  <c r="H876"/>
  <c r="U875"/>
  <c r="H875"/>
  <c r="U874"/>
  <c r="H874"/>
  <c r="U873"/>
  <c r="H873"/>
  <c r="U872"/>
  <c r="H872"/>
  <c r="U871"/>
  <c r="H871"/>
  <c r="U870"/>
  <c r="H870"/>
  <c r="U869"/>
  <c r="V869"/>
  <c r="H869"/>
  <c r="U868"/>
  <c r="H868"/>
  <c r="U867"/>
  <c r="H867"/>
  <c r="U866"/>
  <c r="V866"/>
  <c r="H866"/>
  <c r="U865"/>
  <c r="H865"/>
  <c r="S865"/>
  <c r="U864"/>
  <c r="H864"/>
  <c r="U863"/>
  <c r="H863"/>
  <c r="U862"/>
  <c r="H862"/>
  <c r="U861"/>
  <c r="H861"/>
  <c r="U860"/>
  <c r="H860"/>
  <c r="U859"/>
  <c r="H859"/>
  <c r="S859"/>
  <c r="U858"/>
  <c r="H858"/>
  <c r="U857"/>
  <c r="H857"/>
  <c r="U856"/>
  <c r="H856"/>
  <c r="U855"/>
  <c r="V855"/>
  <c r="H855"/>
  <c r="U854"/>
  <c r="H854"/>
  <c r="V854"/>
  <c r="U853"/>
  <c r="H853"/>
  <c r="U852"/>
  <c r="H852"/>
  <c r="S852"/>
  <c r="U851"/>
  <c r="H851"/>
  <c r="U850"/>
  <c r="H850"/>
  <c r="U849"/>
  <c r="S849"/>
  <c r="H849"/>
  <c r="U848"/>
  <c r="H848"/>
  <c r="U847"/>
  <c r="H847"/>
  <c r="S847"/>
  <c r="U846"/>
  <c r="H846"/>
  <c r="U845"/>
  <c r="H845"/>
  <c r="U844"/>
  <c r="H844"/>
  <c r="U843"/>
  <c r="H843"/>
  <c r="U842"/>
  <c r="S842"/>
  <c r="H842"/>
  <c r="U841"/>
  <c r="H841"/>
  <c r="U840"/>
  <c r="H840"/>
  <c r="U839"/>
  <c r="H839"/>
  <c r="U838"/>
  <c r="H838"/>
  <c r="U837"/>
  <c r="H837"/>
  <c r="U836"/>
  <c r="H836"/>
  <c r="U835"/>
  <c r="H835"/>
  <c r="U834"/>
  <c r="H834"/>
  <c r="U833"/>
  <c r="H833"/>
  <c r="U832"/>
  <c r="H832"/>
  <c r="S832"/>
  <c r="U831"/>
  <c r="H831"/>
  <c r="U830"/>
  <c r="H830"/>
  <c r="S830"/>
  <c r="U829"/>
  <c r="H829"/>
  <c r="U828"/>
  <c r="S828"/>
  <c r="H828"/>
  <c r="U827"/>
  <c r="H827"/>
  <c r="S827"/>
  <c r="H826"/>
  <c r="H825"/>
  <c r="U824"/>
  <c r="H824"/>
  <c r="U823"/>
  <c r="U822"/>
  <c r="V822"/>
  <c r="U821"/>
  <c r="S821"/>
  <c r="H821"/>
  <c r="U820"/>
  <c r="V820"/>
  <c r="H820"/>
  <c r="U819"/>
  <c r="H819"/>
  <c r="U818"/>
  <c r="H818"/>
  <c r="U817"/>
  <c r="H817"/>
  <c r="U816"/>
  <c r="H816"/>
  <c r="U815"/>
  <c r="H815"/>
  <c r="U814"/>
  <c r="H814"/>
  <c r="U813"/>
  <c r="H813"/>
  <c r="U812"/>
  <c r="H812"/>
  <c r="U811"/>
  <c r="H811"/>
  <c r="U810"/>
  <c r="H810"/>
  <c r="U809"/>
  <c r="H809"/>
  <c r="U808"/>
  <c r="H808"/>
  <c r="U807"/>
  <c r="H807"/>
  <c r="U806"/>
  <c r="H806"/>
  <c r="U805"/>
  <c r="H805"/>
  <c r="U804"/>
  <c r="H804"/>
  <c r="U803"/>
  <c r="H803"/>
  <c r="U802"/>
  <c r="H802"/>
  <c r="U801"/>
  <c r="H801"/>
  <c r="U800"/>
  <c r="V800"/>
  <c r="H800"/>
  <c r="U799"/>
  <c r="H799"/>
  <c r="U798"/>
  <c r="H798"/>
  <c r="U797"/>
  <c r="H797"/>
  <c r="U796"/>
  <c r="H796"/>
  <c r="U795"/>
  <c r="H795"/>
  <c r="U794"/>
  <c r="H794"/>
  <c r="U793"/>
  <c r="H793"/>
  <c r="U792"/>
  <c r="V792"/>
  <c r="H792"/>
  <c r="U791"/>
  <c r="V791"/>
  <c r="H791"/>
  <c r="U790"/>
  <c r="H790"/>
  <c r="U789"/>
  <c r="H789"/>
  <c r="U788"/>
  <c r="H788"/>
  <c r="U787"/>
  <c r="S787"/>
  <c r="H787"/>
  <c r="U786"/>
  <c r="H786"/>
  <c r="U785"/>
  <c r="V785"/>
  <c r="H785"/>
  <c r="U784"/>
  <c r="H784"/>
  <c r="U783"/>
  <c r="U782"/>
  <c r="H782"/>
  <c r="U781"/>
  <c r="H781"/>
  <c r="U780"/>
  <c r="H780"/>
  <c r="U779"/>
  <c r="H779"/>
  <c r="S779"/>
  <c r="U778"/>
  <c r="H778"/>
  <c r="U777"/>
  <c r="H777"/>
  <c r="U776"/>
  <c r="H776"/>
  <c r="U775"/>
  <c r="H775"/>
  <c r="U774"/>
  <c r="H774"/>
  <c r="U773"/>
  <c r="H773"/>
  <c r="V773"/>
  <c r="U772"/>
  <c r="V772"/>
  <c r="H772"/>
  <c r="H771"/>
  <c r="U771"/>
  <c r="U770"/>
  <c r="H770"/>
  <c r="S770"/>
  <c r="U769"/>
  <c r="S769"/>
  <c r="H769"/>
  <c r="H768"/>
  <c r="S768"/>
  <c r="U768"/>
  <c r="U767"/>
  <c r="H767"/>
  <c r="U766"/>
  <c r="H766"/>
  <c r="U765"/>
  <c r="V765"/>
  <c r="H765"/>
  <c r="U764"/>
  <c r="H764"/>
  <c r="U763"/>
  <c r="V763"/>
  <c r="H763"/>
  <c r="U762"/>
  <c r="H762"/>
  <c r="V762"/>
  <c r="U761"/>
  <c r="V761"/>
  <c r="H761"/>
  <c r="U760"/>
  <c r="H760"/>
  <c r="U759"/>
  <c r="H759"/>
  <c r="S759"/>
  <c r="U758"/>
  <c r="H758"/>
  <c r="U757"/>
  <c r="H757"/>
  <c r="U756"/>
  <c r="H756"/>
  <c r="U755"/>
  <c r="H755"/>
  <c r="U754"/>
  <c r="H754"/>
  <c r="U753"/>
  <c r="H753"/>
  <c r="U752"/>
  <c r="V752"/>
  <c r="H752"/>
  <c r="U751"/>
  <c r="S751"/>
  <c r="H751"/>
  <c r="U750"/>
  <c r="H750"/>
  <c r="U749"/>
  <c r="H749"/>
  <c r="U748"/>
  <c r="H748"/>
  <c r="U747"/>
  <c r="H747"/>
  <c r="U746"/>
  <c r="H746"/>
  <c r="U745"/>
  <c r="H745"/>
  <c r="U744"/>
  <c r="H744"/>
  <c r="U743"/>
  <c r="H743"/>
  <c r="U742"/>
  <c r="H742"/>
  <c r="U741"/>
  <c r="H741"/>
  <c r="U740"/>
  <c r="H740"/>
  <c r="U739"/>
  <c r="H739"/>
  <c r="U738"/>
  <c r="H738"/>
  <c r="U737"/>
  <c r="H737"/>
  <c r="U736"/>
  <c r="H736"/>
  <c r="U735"/>
  <c r="H735"/>
  <c r="U734"/>
  <c r="S734"/>
  <c r="H734"/>
  <c r="U733"/>
  <c r="H733"/>
  <c r="U732"/>
  <c r="H732"/>
  <c r="U731"/>
  <c r="H731"/>
  <c r="U730"/>
  <c r="H730"/>
  <c r="U729"/>
  <c r="H729"/>
  <c r="U728"/>
  <c r="H728"/>
  <c r="U727"/>
  <c r="H727"/>
  <c r="S727"/>
  <c r="U726"/>
  <c r="V726"/>
  <c r="H726"/>
  <c r="U725"/>
  <c r="H725"/>
  <c r="U724"/>
  <c r="H724"/>
  <c r="U723"/>
  <c r="V723"/>
  <c r="H723"/>
  <c r="U722"/>
  <c r="H722"/>
  <c r="S722"/>
  <c r="U721"/>
  <c r="H721"/>
  <c r="U720"/>
  <c r="H720"/>
  <c r="U719"/>
  <c r="H719"/>
  <c r="U718"/>
  <c r="V718"/>
  <c r="H718"/>
  <c r="U717"/>
  <c r="H717"/>
  <c r="U716"/>
  <c r="H716"/>
  <c r="U715"/>
  <c r="H715"/>
  <c r="U714"/>
  <c r="H714"/>
  <c r="U713"/>
  <c r="H713"/>
  <c r="U712"/>
  <c r="H712"/>
  <c r="U711"/>
  <c r="H711"/>
  <c r="U710"/>
  <c r="H710"/>
  <c r="U709"/>
  <c r="H709"/>
  <c r="U708"/>
  <c r="H708"/>
  <c r="U707"/>
  <c r="H707"/>
  <c r="V707"/>
  <c r="U706"/>
  <c r="H706"/>
  <c r="U705"/>
  <c r="H705"/>
  <c r="U704"/>
  <c r="H704"/>
  <c r="U703"/>
  <c r="H703"/>
  <c r="U702"/>
  <c r="H702"/>
  <c r="U701"/>
  <c r="H701"/>
  <c r="U700"/>
  <c r="H700"/>
  <c r="U699"/>
  <c r="H699"/>
  <c r="U698"/>
  <c r="H698"/>
  <c r="U697"/>
  <c r="H697"/>
  <c r="U696"/>
  <c r="H696"/>
  <c r="U695"/>
  <c r="H695"/>
  <c r="U694"/>
  <c r="H694"/>
  <c r="U693"/>
  <c r="H693"/>
  <c r="U692"/>
  <c r="S692"/>
  <c r="H692"/>
  <c r="U691"/>
  <c r="H691"/>
  <c r="U690"/>
  <c r="H690"/>
  <c r="U689"/>
  <c r="H689"/>
  <c r="U688"/>
  <c r="H688"/>
  <c r="U687"/>
  <c r="H687"/>
  <c r="U686"/>
  <c r="H686"/>
  <c r="U685"/>
  <c r="H685"/>
  <c r="U684"/>
  <c r="H684"/>
  <c r="U683"/>
  <c r="H683"/>
  <c r="U682"/>
  <c r="H682"/>
  <c r="U681"/>
  <c r="H681"/>
  <c r="U680"/>
  <c r="H680"/>
  <c r="S680"/>
  <c r="U679"/>
  <c r="H679"/>
  <c r="U678"/>
  <c r="H678"/>
  <c r="U677"/>
  <c r="H677"/>
  <c r="U676"/>
  <c r="H676"/>
  <c r="V676"/>
  <c r="U675"/>
  <c r="H675"/>
  <c r="U674"/>
  <c r="H674"/>
  <c r="V674"/>
  <c r="U673"/>
  <c r="H673"/>
  <c r="U672"/>
  <c r="H672"/>
  <c r="V672"/>
  <c r="U671"/>
  <c r="H671"/>
  <c r="U670"/>
  <c r="H670"/>
  <c r="S670"/>
  <c r="U669"/>
  <c r="H669"/>
  <c r="U668"/>
  <c r="H668"/>
  <c r="U667"/>
  <c r="H667"/>
  <c r="U666"/>
  <c r="H666"/>
  <c r="S666"/>
  <c r="U665"/>
  <c r="H665"/>
  <c r="U664"/>
  <c r="H664"/>
  <c r="S664"/>
  <c r="U663"/>
  <c r="H663"/>
  <c r="U662"/>
  <c r="H662"/>
  <c r="U661"/>
  <c r="H661"/>
  <c r="U660"/>
  <c r="H660"/>
  <c r="U659"/>
  <c r="H659"/>
  <c r="U658"/>
  <c r="H658"/>
  <c r="U657"/>
  <c r="H657"/>
  <c r="U656"/>
  <c r="H656"/>
  <c r="V656"/>
  <c r="U655"/>
  <c r="H655"/>
  <c r="U654"/>
  <c r="H654"/>
  <c r="V654"/>
  <c r="U653"/>
  <c r="H653"/>
  <c r="U652"/>
  <c r="H652"/>
  <c r="V652"/>
  <c r="U651"/>
  <c r="H651"/>
  <c r="U650"/>
  <c r="V650"/>
  <c r="H650"/>
  <c r="U649"/>
  <c r="H649"/>
  <c r="U648"/>
  <c r="H648"/>
  <c r="U647"/>
  <c r="H647"/>
  <c r="U646"/>
  <c r="H646"/>
  <c r="U645"/>
  <c r="H645"/>
  <c r="U644"/>
  <c r="S644"/>
  <c r="H644"/>
  <c r="U643"/>
  <c r="H643"/>
  <c r="U642"/>
  <c r="H642"/>
  <c r="U641"/>
  <c r="H641"/>
  <c r="U640"/>
  <c r="S640"/>
  <c r="H640"/>
  <c r="U639"/>
  <c r="V639"/>
  <c r="H639"/>
  <c r="U638"/>
  <c r="H638"/>
  <c r="U637"/>
  <c r="H637"/>
  <c r="U636"/>
  <c r="H636"/>
  <c r="U635"/>
  <c r="H635"/>
  <c r="U634"/>
  <c r="H634"/>
  <c r="U633"/>
  <c r="S633"/>
  <c r="H633"/>
  <c r="U632"/>
  <c r="V632"/>
  <c r="H632"/>
  <c r="U631"/>
  <c r="H631"/>
  <c r="U630"/>
  <c r="S630"/>
  <c r="H630"/>
  <c r="U629"/>
  <c r="H629"/>
  <c r="U628"/>
  <c r="H628"/>
  <c r="U627"/>
  <c r="H627"/>
  <c r="U626"/>
  <c r="S626"/>
  <c r="H626"/>
  <c r="U625"/>
  <c r="H625"/>
  <c r="U624"/>
  <c r="H624"/>
  <c r="U623"/>
  <c r="H623"/>
  <c r="U622"/>
  <c r="H622"/>
  <c r="U621"/>
  <c r="H621"/>
  <c r="U620"/>
  <c r="S620"/>
  <c r="H620"/>
  <c r="U619"/>
  <c r="H619"/>
  <c r="V619"/>
  <c r="U618"/>
  <c r="H618"/>
  <c r="U617"/>
  <c r="H617"/>
  <c r="U616"/>
  <c r="H616"/>
  <c r="U615"/>
  <c r="H615"/>
  <c r="U614"/>
  <c r="H614"/>
  <c r="U613"/>
  <c r="H613"/>
  <c r="U612"/>
  <c r="H612"/>
  <c r="U611"/>
  <c r="H611"/>
  <c r="U610"/>
  <c r="S610"/>
  <c r="H610"/>
  <c r="U609"/>
  <c r="H609"/>
  <c r="U608"/>
  <c r="H608"/>
  <c r="U607"/>
  <c r="V607"/>
  <c r="H607"/>
  <c r="U606"/>
  <c r="H606"/>
  <c r="U605"/>
  <c r="H605"/>
  <c r="U604"/>
  <c r="H604"/>
  <c r="U603"/>
  <c r="H603"/>
  <c r="U602"/>
  <c r="H602"/>
  <c r="U601"/>
  <c r="H601"/>
  <c r="U600"/>
  <c r="H600"/>
  <c r="U599"/>
  <c r="H599"/>
  <c r="U598"/>
  <c r="H598"/>
  <c r="U597"/>
  <c r="S597"/>
  <c r="H597"/>
  <c r="U596"/>
  <c r="V596"/>
  <c r="H596"/>
  <c r="H595"/>
  <c r="U595"/>
  <c r="U594"/>
  <c r="H594"/>
  <c r="U593"/>
  <c r="H593"/>
  <c r="U592"/>
  <c r="H592"/>
  <c r="U591"/>
  <c r="H591"/>
  <c r="U590"/>
  <c r="S590"/>
  <c r="H590"/>
  <c r="U589"/>
  <c r="H589"/>
  <c r="S589"/>
  <c r="U588"/>
  <c r="H588"/>
  <c r="U587"/>
  <c r="V587"/>
  <c r="H587"/>
  <c r="U586"/>
  <c r="H586"/>
  <c r="U585"/>
  <c r="V585"/>
  <c r="H585"/>
  <c r="U584"/>
  <c r="H584"/>
  <c r="U583"/>
  <c r="S583"/>
  <c r="H583"/>
  <c r="U582"/>
  <c r="H582"/>
  <c r="U581"/>
  <c r="H581"/>
  <c r="S581"/>
  <c r="U580"/>
  <c r="H580"/>
  <c r="U579"/>
  <c r="V579"/>
  <c r="H579"/>
  <c r="U578"/>
  <c r="H578"/>
  <c r="U577"/>
  <c r="S577"/>
  <c r="H577"/>
  <c r="U576"/>
  <c r="H576"/>
  <c r="S576"/>
  <c r="U575"/>
  <c r="H575"/>
  <c r="U574"/>
  <c r="H574"/>
  <c r="S574"/>
  <c r="U573"/>
  <c r="H573"/>
  <c r="U572"/>
  <c r="H572"/>
  <c r="U571"/>
  <c r="H571"/>
  <c r="U570"/>
  <c r="H570"/>
  <c r="V570"/>
  <c r="U569"/>
  <c r="H569"/>
  <c r="U568"/>
  <c r="H568"/>
  <c r="U567"/>
  <c r="H567"/>
  <c r="U566"/>
  <c r="S566"/>
  <c r="H566"/>
  <c r="U565"/>
  <c r="V565"/>
  <c r="H565"/>
  <c r="U564"/>
  <c r="H564"/>
  <c r="S564"/>
  <c r="U563"/>
  <c r="V563"/>
  <c r="H563"/>
  <c r="U562"/>
  <c r="H562"/>
  <c r="U561"/>
  <c r="H561"/>
  <c r="U560"/>
  <c r="H560"/>
  <c r="U559"/>
  <c r="H559"/>
  <c r="U558"/>
  <c r="V558"/>
  <c r="H558"/>
  <c r="U557"/>
  <c r="H557"/>
  <c r="S557"/>
  <c r="U556"/>
  <c r="H556"/>
  <c r="U555"/>
  <c r="S555"/>
  <c r="H555"/>
  <c r="U554"/>
  <c r="H554"/>
  <c r="U553"/>
  <c r="V553"/>
  <c r="H553"/>
  <c r="U552"/>
  <c r="H552"/>
  <c r="U551"/>
  <c r="H551"/>
  <c r="U550"/>
  <c r="V550"/>
  <c r="H550"/>
  <c r="U549"/>
  <c r="H549"/>
  <c r="U548"/>
  <c r="H548"/>
  <c r="U547"/>
  <c r="H547"/>
  <c r="U546"/>
  <c r="H546"/>
  <c r="U545"/>
  <c r="H545"/>
  <c r="U544"/>
  <c r="H544"/>
  <c r="U543"/>
  <c r="H543"/>
  <c r="U542"/>
  <c r="H542"/>
  <c r="U541"/>
  <c r="H541"/>
  <c r="U540"/>
  <c r="H540"/>
  <c r="U539"/>
  <c r="H539"/>
  <c r="U538"/>
  <c r="H538"/>
  <c r="U537"/>
  <c r="H537"/>
  <c r="S537"/>
  <c r="U536"/>
  <c r="H536"/>
  <c r="U535"/>
  <c r="S535"/>
  <c r="H535"/>
  <c r="U534"/>
  <c r="H534"/>
  <c r="S534"/>
  <c r="U533"/>
  <c r="H533"/>
  <c r="S533"/>
  <c r="U532"/>
  <c r="H532"/>
  <c r="U531"/>
  <c r="H531"/>
  <c r="U530"/>
  <c r="H530"/>
  <c r="U529"/>
  <c r="H529"/>
  <c r="U528"/>
  <c r="H528"/>
  <c r="U526"/>
  <c r="H526"/>
  <c r="S526"/>
  <c r="U525"/>
  <c r="H525"/>
  <c r="U524"/>
  <c r="H524"/>
  <c r="U523"/>
  <c r="H523"/>
  <c r="U522"/>
  <c r="H522"/>
  <c r="U521"/>
  <c r="H521"/>
  <c r="U520"/>
  <c r="H520"/>
  <c r="U519"/>
  <c r="H519"/>
  <c r="U518"/>
  <c r="H518"/>
  <c r="U517"/>
  <c r="H517"/>
  <c r="U516"/>
  <c r="H516"/>
  <c r="U515"/>
  <c r="V515"/>
  <c r="H515"/>
  <c r="U514"/>
  <c r="V514"/>
  <c r="H514"/>
  <c r="U513"/>
  <c r="H513"/>
  <c r="U512"/>
  <c r="H512"/>
  <c r="S512"/>
  <c r="U511"/>
  <c r="H511"/>
  <c r="U510"/>
  <c r="H510"/>
  <c r="V510"/>
  <c r="U509"/>
  <c r="H509"/>
  <c r="U508"/>
  <c r="V508"/>
  <c r="H508"/>
  <c r="U507"/>
  <c r="H507"/>
  <c r="U506"/>
  <c r="S506"/>
  <c r="H506"/>
  <c r="U505"/>
  <c r="H505"/>
  <c r="U504"/>
  <c r="V504"/>
  <c r="H504"/>
  <c r="U503"/>
  <c r="H503"/>
  <c r="U502"/>
  <c r="H502"/>
  <c r="U501"/>
  <c r="H501"/>
  <c r="U500"/>
  <c r="V500"/>
  <c r="H500"/>
  <c r="U499"/>
  <c r="H499"/>
  <c r="U498"/>
  <c r="H498"/>
  <c r="S498"/>
  <c r="U497"/>
  <c r="H497"/>
  <c r="U496"/>
  <c r="V496"/>
  <c r="H496"/>
  <c r="U495"/>
  <c r="H495"/>
  <c r="U494"/>
  <c r="V494"/>
  <c r="H494"/>
  <c r="U493"/>
  <c r="H493"/>
  <c r="U492"/>
  <c r="V492"/>
  <c r="H492"/>
  <c r="U491"/>
  <c r="H491"/>
  <c r="U490"/>
  <c r="H490"/>
  <c r="S490"/>
  <c r="U489"/>
  <c r="H489"/>
  <c r="U488"/>
  <c r="V488"/>
  <c r="H488"/>
  <c r="U487"/>
  <c r="H487"/>
  <c r="U486"/>
  <c r="S486"/>
  <c r="H486"/>
  <c r="U485"/>
  <c r="H485"/>
  <c r="U484"/>
  <c r="H484"/>
  <c r="U483"/>
  <c r="H483"/>
  <c r="U482"/>
  <c r="V482"/>
  <c r="H482"/>
  <c r="U481"/>
  <c r="V481"/>
  <c r="H481"/>
  <c r="U480"/>
  <c r="H480"/>
  <c r="U479"/>
  <c r="H479"/>
  <c r="U478"/>
  <c r="H478"/>
  <c r="U477"/>
  <c r="H477"/>
  <c r="U476"/>
  <c r="H476"/>
  <c r="U475"/>
  <c r="H475"/>
  <c r="U474"/>
  <c r="H474"/>
  <c r="U473"/>
  <c r="H473"/>
  <c r="U472"/>
  <c r="H472"/>
  <c r="U471"/>
  <c r="H471"/>
  <c r="U470"/>
  <c r="H470"/>
  <c r="S470"/>
  <c r="U469"/>
  <c r="H469"/>
  <c r="U468"/>
  <c r="H468"/>
  <c r="U467"/>
  <c r="H467"/>
  <c r="U466"/>
  <c r="H466"/>
  <c r="U465"/>
  <c r="H465"/>
  <c r="U464"/>
  <c r="V464"/>
  <c r="H464"/>
  <c r="U463"/>
  <c r="H463"/>
  <c r="U462"/>
  <c r="H462"/>
  <c r="U461"/>
  <c r="H461"/>
  <c r="U460"/>
  <c r="H460"/>
  <c r="U459"/>
  <c r="H459"/>
  <c r="U458"/>
  <c r="H458"/>
  <c r="U457"/>
  <c r="H457"/>
  <c r="U456"/>
  <c r="H456"/>
  <c r="U455"/>
  <c r="H455"/>
  <c r="U454"/>
  <c r="H454"/>
  <c r="U453"/>
  <c r="H453"/>
  <c r="U452"/>
  <c r="H452"/>
  <c r="U451"/>
  <c r="H451"/>
  <c r="U450"/>
  <c r="H450"/>
  <c r="U449"/>
  <c r="H449"/>
  <c r="U448"/>
  <c r="H448"/>
  <c r="U447"/>
  <c r="H447"/>
  <c r="U446"/>
  <c r="H446"/>
  <c r="U445"/>
  <c r="H445"/>
  <c r="U444"/>
  <c r="H444"/>
  <c r="U443"/>
  <c r="V443"/>
  <c r="H443"/>
  <c r="U442"/>
  <c r="H442"/>
  <c r="S442"/>
  <c r="U441"/>
  <c r="H441"/>
  <c r="U440"/>
  <c r="V440"/>
  <c r="H440"/>
  <c r="U439"/>
  <c r="H439"/>
  <c r="U438"/>
  <c r="H438"/>
  <c r="U437"/>
  <c r="H437"/>
  <c r="U436"/>
  <c r="S436"/>
  <c r="H436"/>
  <c r="U435"/>
  <c r="H435"/>
  <c r="U434"/>
  <c r="H434"/>
  <c r="U433"/>
  <c r="H433"/>
  <c r="U432"/>
  <c r="H432"/>
  <c r="U431"/>
  <c r="H431"/>
  <c r="U430"/>
  <c r="H430"/>
  <c r="U429"/>
  <c r="H429"/>
  <c r="U428"/>
  <c r="H428"/>
  <c r="U427"/>
  <c r="H427"/>
  <c r="U426"/>
  <c r="H426"/>
  <c r="U425"/>
  <c r="H425"/>
  <c r="U424"/>
  <c r="H424"/>
  <c r="U423"/>
  <c r="H423"/>
  <c r="U422"/>
  <c r="H422"/>
  <c r="S422"/>
  <c r="U421"/>
  <c r="H421"/>
  <c r="U420"/>
  <c r="H420"/>
  <c r="V420"/>
  <c r="U419"/>
  <c r="H419"/>
  <c r="U418"/>
  <c r="H418"/>
  <c r="U417"/>
  <c r="H417"/>
  <c r="U416"/>
  <c r="H416"/>
  <c r="U415"/>
  <c r="H415"/>
  <c r="U414"/>
  <c r="H414"/>
  <c r="U413"/>
  <c r="V413"/>
  <c r="H413"/>
  <c r="U412"/>
  <c r="H412"/>
  <c r="U411"/>
  <c r="H411"/>
  <c r="S411"/>
  <c r="U410"/>
  <c r="H410"/>
  <c r="U409"/>
  <c r="V409"/>
  <c r="H409"/>
  <c r="U408"/>
  <c r="H408"/>
  <c r="U407"/>
  <c r="H407"/>
  <c r="U406"/>
  <c r="H406"/>
  <c r="U405"/>
  <c r="H405"/>
  <c r="U404"/>
  <c r="H404"/>
  <c r="U403"/>
  <c r="H403"/>
  <c r="U402"/>
  <c r="H402"/>
  <c r="U401"/>
  <c r="V401"/>
  <c r="H401"/>
  <c r="U400"/>
  <c r="H400"/>
  <c r="U399"/>
  <c r="V399"/>
  <c r="H399"/>
  <c r="U398"/>
  <c r="H398"/>
  <c r="U397"/>
  <c r="H397"/>
  <c r="S397"/>
  <c r="U396"/>
  <c r="H396"/>
  <c r="U395"/>
  <c r="H395"/>
  <c r="U394"/>
  <c r="H394"/>
  <c r="U393"/>
  <c r="H393"/>
  <c r="U392"/>
  <c r="H392"/>
  <c r="U391"/>
  <c r="H391"/>
  <c r="U390"/>
  <c r="H390"/>
  <c r="U389"/>
  <c r="H389"/>
  <c r="U388"/>
  <c r="H388"/>
  <c r="S388"/>
  <c r="U387"/>
  <c r="H387"/>
  <c r="U386"/>
  <c r="H386"/>
  <c r="U385"/>
  <c r="H385"/>
  <c r="U384"/>
  <c r="V384"/>
  <c r="H384"/>
  <c r="U383"/>
  <c r="H383"/>
  <c r="S383"/>
  <c r="U382"/>
  <c r="H382"/>
  <c r="U381"/>
  <c r="V381"/>
  <c r="H381"/>
  <c r="U380"/>
  <c r="H380"/>
  <c r="U379"/>
  <c r="V379"/>
  <c r="H379"/>
  <c r="U378"/>
  <c r="H378"/>
  <c r="U376"/>
  <c r="V376"/>
  <c r="H376"/>
  <c r="U375"/>
  <c r="H375"/>
  <c r="H374"/>
  <c r="U373"/>
  <c r="H373"/>
  <c r="U372"/>
  <c r="V372"/>
  <c r="H372"/>
  <c r="U371"/>
  <c r="H371"/>
  <c r="U370"/>
  <c r="V370"/>
  <c r="H370"/>
  <c r="U369"/>
  <c r="H369"/>
  <c r="U368"/>
  <c r="H368"/>
  <c r="U367"/>
  <c r="S367"/>
  <c r="H367"/>
  <c r="U366"/>
  <c r="H366"/>
  <c r="U365"/>
  <c r="V365"/>
  <c r="H365"/>
  <c r="U364"/>
  <c r="H364"/>
  <c r="U363"/>
  <c r="H363"/>
  <c r="U362"/>
  <c r="H362"/>
  <c r="U361"/>
  <c r="V361"/>
  <c r="H361"/>
  <c r="U360"/>
  <c r="H360"/>
  <c r="U359"/>
  <c r="H359"/>
  <c r="U358"/>
  <c r="H358"/>
  <c r="U357"/>
  <c r="H357"/>
  <c r="U356"/>
  <c r="H356"/>
  <c r="U355"/>
  <c r="H355"/>
  <c r="U354"/>
  <c r="H354"/>
  <c r="U353"/>
  <c r="V353"/>
  <c r="H353"/>
  <c r="U352"/>
  <c r="H352"/>
  <c r="U351"/>
  <c r="V351"/>
  <c r="H351"/>
  <c r="U350"/>
  <c r="H350"/>
  <c r="U349"/>
  <c r="S349"/>
  <c r="H349"/>
  <c r="U348"/>
  <c r="H348"/>
  <c r="U347"/>
  <c r="V347"/>
  <c r="H347"/>
  <c r="U346"/>
  <c r="H346"/>
  <c r="U345"/>
  <c r="S345"/>
  <c r="U344"/>
  <c r="H344"/>
  <c r="U343"/>
  <c r="H343"/>
  <c r="U342"/>
  <c r="H342"/>
  <c r="U341"/>
  <c r="S341"/>
  <c r="U340"/>
  <c r="H340"/>
  <c r="U339"/>
  <c r="H339"/>
  <c r="U338"/>
  <c r="H338"/>
  <c r="U337"/>
  <c r="V337"/>
  <c r="H337"/>
  <c r="U336"/>
  <c r="H336"/>
  <c r="U335"/>
  <c r="H335"/>
  <c r="U334"/>
  <c r="V334"/>
  <c r="H334"/>
  <c r="U333"/>
  <c r="H333"/>
  <c r="U332"/>
  <c r="V332"/>
  <c r="H332"/>
  <c r="U331"/>
  <c r="H331"/>
  <c r="U330"/>
  <c r="V330"/>
  <c r="H330"/>
  <c r="U329"/>
  <c r="H329"/>
  <c r="U328"/>
  <c r="H328"/>
  <c r="U327"/>
  <c r="H327"/>
  <c r="U326"/>
  <c r="H326"/>
  <c r="U325"/>
  <c r="H325"/>
  <c r="U324"/>
  <c r="V324"/>
  <c r="H324"/>
  <c r="U323"/>
  <c r="H323"/>
  <c r="U322"/>
  <c r="V322"/>
  <c r="H322"/>
  <c r="U321"/>
  <c r="H321"/>
  <c r="U320"/>
  <c r="V320"/>
  <c r="H320"/>
  <c r="U319"/>
  <c r="H319"/>
  <c r="U318"/>
  <c r="H318"/>
  <c r="U317"/>
  <c r="V317"/>
  <c r="H317"/>
  <c r="U316"/>
  <c r="H316"/>
  <c r="S316"/>
  <c r="U315"/>
  <c r="H315"/>
  <c r="U314"/>
  <c r="V314"/>
  <c r="H314"/>
  <c r="U313"/>
  <c r="H313"/>
  <c r="U312"/>
  <c r="S312"/>
  <c r="H312"/>
  <c r="U311"/>
  <c r="H311"/>
  <c r="U310"/>
  <c r="S310"/>
  <c r="H310"/>
  <c r="U309"/>
  <c r="H309"/>
  <c r="U308"/>
  <c r="V308"/>
  <c r="H308"/>
  <c r="U307"/>
  <c r="H307"/>
  <c r="U306"/>
  <c r="V306"/>
  <c r="H306"/>
  <c r="U305"/>
  <c r="H305"/>
  <c r="U303"/>
  <c r="V303"/>
  <c r="H303"/>
  <c r="U302"/>
  <c r="H302"/>
  <c r="U301"/>
  <c r="H301"/>
  <c r="U300"/>
  <c r="H300"/>
  <c r="U299"/>
  <c r="H299"/>
  <c r="V299"/>
  <c r="U298"/>
  <c r="H298"/>
  <c r="U297"/>
  <c r="H297"/>
  <c r="U296"/>
  <c r="H296"/>
  <c r="U295"/>
  <c r="H295"/>
  <c r="U294"/>
  <c r="H294"/>
  <c r="U293"/>
  <c r="H293"/>
  <c r="U292"/>
  <c r="H292"/>
  <c r="U291"/>
  <c r="H291"/>
  <c r="U290"/>
  <c r="H290"/>
  <c r="U289"/>
  <c r="H289"/>
  <c r="U288"/>
  <c r="H288"/>
  <c r="U287"/>
  <c r="H287"/>
  <c r="U286"/>
  <c r="H286"/>
  <c r="U285"/>
  <c r="H285"/>
  <c r="U284"/>
  <c r="H284"/>
  <c r="U283"/>
  <c r="H283"/>
  <c r="U282"/>
  <c r="H282"/>
  <c r="U281"/>
  <c r="H281"/>
  <c r="U280"/>
  <c r="H280"/>
  <c r="U279"/>
  <c r="V279"/>
  <c r="H279"/>
  <c r="U278"/>
  <c r="H278"/>
  <c r="U277"/>
  <c r="H277"/>
  <c r="U276"/>
  <c r="H276"/>
  <c r="U275"/>
  <c r="H275"/>
  <c r="U274"/>
  <c r="H274"/>
  <c r="U273"/>
  <c r="H273"/>
  <c r="U272"/>
  <c r="H272"/>
  <c r="U271"/>
  <c r="H271"/>
  <c r="U270"/>
  <c r="H270"/>
  <c r="U269"/>
  <c r="H269"/>
  <c r="U268"/>
  <c r="H268"/>
  <c r="U267"/>
  <c r="H267"/>
  <c r="U266"/>
  <c r="H266"/>
  <c r="U265"/>
  <c r="H265"/>
  <c r="U264"/>
  <c r="H264"/>
  <c r="U263"/>
  <c r="H263"/>
  <c r="U262"/>
  <c r="H262"/>
  <c r="U261"/>
  <c r="H261"/>
  <c r="U260"/>
  <c r="H260"/>
  <c r="U259"/>
  <c r="H259"/>
  <c r="U258"/>
  <c r="H258"/>
  <c r="U257"/>
  <c r="H257"/>
  <c r="U256"/>
  <c r="H256"/>
  <c r="S256"/>
  <c r="U255"/>
  <c r="H255"/>
  <c r="U254"/>
  <c r="H254"/>
  <c r="U253"/>
  <c r="H253"/>
  <c r="U252"/>
  <c r="H252"/>
  <c r="S252"/>
  <c r="U250"/>
  <c r="H250"/>
  <c r="U249"/>
  <c r="H249"/>
  <c r="U248"/>
  <c r="H248"/>
  <c r="U247"/>
  <c r="H247"/>
  <c r="U246"/>
  <c r="H246"/>
  <c r="U245"/>
  <c r="H245"/>
  <c r="U244"/>
  <c r="H244"/>
  <c r="U243"/>
  <c r="S243"/>
  <c r="H243"/>
  <c r="U242"/>
  <c r="H242"/>
  <c r="U241"/>
  <c r="H241"/>
  <c r="S241"/>
  <c r="U240"/>
  <c r="H240"/>
  <c r="U239"/>
  <c r="V239"/>
  <c r="H239"/>
  <c r="U238"/>
  <c r="H238"/>
  <c r="U237"/>
  <c r="H237"/>
  <c r="U236"/>
  <c r="H236"/>
  <c r="U235"/>
  <c r="H235"/>
  <c r="U234"/>
  <c r="H234"/>
  <c r="U233"/>
  <c r="H233"/>
  <c r="U232"/>
  <c r="H232"/>
  <c r="U231"/>
  <c r="H231"/>
  <c r="U230"/>
  <c r="H230"/>
  <c r="U229"/>
  <c r="H229"/>
  <c r="U228"/>
  <c r="H228"/>
  <c r="U227"/>
  <c r="H227"/>
  <c r="U226"/>
  <c r="H226"/>
  <c r="U225"/>
  <c r="V225"/>
  <c r="H225"/>
  <c r="U224"/>
  <c r="H224"/>
  <c r="V224"/>
  <c r="U223"/>
  <c r="H223"/>
  <c r="U222"/>
  <c r="H222"/>
  <c r="U221"/>
  <c r="H221"/>
  <c r="U220"/>
  <c r="H220"/>
  <c r="V220"/>
  <c r="U219"/>
  <c r="H219"/>
  <c r="U218"/>
  <c r="H218"/>
  <c r="U217"/>
  <c r="V217"/>
  <c r="H217"/>
  <c r="U216"/>
  <c r="H216"/>
  <c r="U215"/>
  <c r="H215"/>
  <c r="U214"/>
  <c r="H214"/>
  <c r="U213"/>
  <c r="H213"/>
  <c r="U212"/>
  <c r="H212"/>
  <c r="U211"/>
  <c r="H211"/>
  <c r="U210"/>
  <c r="H210"/>
  <c r="U209"/>
  <c r="H209"/>
  <c r="U208"/>
  <c r="H208"/>
  <c r="U207"/>
  <c r="H207"/>
  <c r="U206"/>
  <c r="H206"/>
  <c r="U205"/>
  <c r="H205"/>
  <c r="U204"/>
  <c r="H204"/>
  <c r="U203"/>
  <c r="H203"/>
  <c r="U202"/>
  <c r="H202"/>
  <c r="U201"/>
  <c r="H201"/>
  <c r="U200"/>
  <c r="H200"/>
  <c r="U199"/>
  <c r="H199"/>
  <c r="U198"/>
  <c r="H198"/>
  <c r="U197"/>
  <c r="H197"/>
  <c r="U196"/>
  <c r="H196"/>
  <c r="U195"/>
  <c r="H195"/>
  <c r="U194"/>
  <c r="H194"/>
  <c r="U193"/>
  <c r="H193"/>
  <c r="V193"/>
  <c r="U192"/>
  <c r="H192"/>
  <c r="U191"/>
  <c r="H191"/>
  <c r="U190"/>
  <c r="H190"/>
  <c r="U189"/>
  <c r="H189"/>
  <c r="U188"/>
  <c r="H188"/>
  <c r="H187"/>
  <c r="S187"/>
  <c r="U186"/>
  <c r="H186"/>
  <c r="U185"/>
  <c r="H185"/>
  <c r="U184"/>
  <c r="H184"/>
  <c r="U183"/>
  <c r="H183"/>
  <c r="U182"/>
  <c r="H182"/>
  <c r="U181"/>
  <c r="H181"/>
  <c r="U180"/>
  <c r="H180"/>
  <c r="U179"/>
  <c r="H179"/>
  <c r="U178"/>
  <c r="H178"/>
  <c r="U177"/>
  <c r="H177"/>
  <c r="U176"/>
  <c r="H176"/>
  <c r="U175"/>
  <c r="H175"/>
  <c r="U174"/>
  <c r="S174"/>
  <c r="H174"/>
  <c r="U173"/>
  <c r="H173"/>
  <c r="U172"/>
  <c r="H172"/>
  <c r="U171"/>
  <c r="H171"/>
  <c r="U170"/>
  <c r="H170"/>
  <c r="U169"/>
  <c r="H169"/>
  <c r="U168"/>
  <c r="H168"/>
  <c r="S168"/>
  <c r="U167"/>
  <c r="H167"/>
  <c r="U166"/>
  <c r="H166"/>
  <c r="U165"/>
  <c r="H165"/>
  <c r="U164"/>
  <c r="H164"/>
  <c r="U163"/>
  <c r="H163"/>
  <c r="U162"/>
  <c r="S162"/>
  <c r="H162"/>
  <c r="U161"/>
  <c r="H161"/>
  <c r="U160"/>
  <c r="H160"/>
  <c r="U159"/>
  <c r="H159"/>
  <c r="U158"/>
  <c r="H158"/>
  <c r="U157"/>
  <c r="H157"/>
  <c r="U156"/>
  <c r="H156"/>
  <c r="U155"/>
  <c r="V155"/>
  <c r="H155"/>
  <c r="U154"/>
  <c r="H154"/>
  <c r="S154"/>
  <c r="U153"/>
  <c r="H153"/>
  <c r="U152"/>
  <c r="H152"/>
  <c r="S152"/>
  <c r="U151"/>
  <c r="H151"/>
  <c r="U150"/>
  <c r="H150"/>
  <c r="U149"/>
  <c r="S149"/>
  <c r="H149"/>
  <c r="U148"/>
  <c r="V148"/>
  <c r="H148"/>
  <c r="U147"/>
  <c r="H147"/>
  <c r="U146"/>
  <c r="S146"/>
  <c r="H146"/>
  <c r="U145"/>
  <c r="H145"/>
  <c r="U144"/>
  <c r="H144"/>
  <c r="S144"/>
  <c r="U143"/>
  <c r="H143"/>
  <c r="U142"/>
  <c r="H142"/>
  <c r="U141"/>
  <c r="H141"/>
  <c r="U140"/>
  <c r="H140"/>
  <c r="U139"/>
  <c r="H139"/>
  <c r="U138"/>
  <c r="H138"/>
  <c r="U137"/>
  <c r="H137"/>
  <c r="U136"/>
  <c r="H136"/>
  <c r="U135"/>
  <c r="H135"/>
  <c r="U134"/>
  <c r="H134"/>
  <c r="U133"/>
  <c r="H133"/>
  <c r="H132"/>
  <c r="U132"/>
  <c r="U131"/>
  <c r="H131"/>
  <c r="U130"/>
  <c r="H130"/>
  <c r="U129"/>
  <c r="H129"/>
  <c r="U128"/>
  <c r="H128"/>
  <c r="U125"/>
  <c r="H125"/>
  <c r="U124"/>
  <c r="H124"/>
  <c r="U123"/>
  <c r="H123"/>
  <c r="U122"/>
  <c r="H122"/>
  <c r="U121"/>
  <c r="V121"/>
  <c r="H121"/>
  <c r="U120"/>
  <c r="V120"/>
  <c r="H120"/>
  <c r="U119"/>
  <c r="H119"/>
  <c r="S119"/>
  <c r="U118"/>
  <c r="V118"/>
  <c r="H118"/>
  <c r="U117"/>
  <c r="H117"/>
  <c r="U116"/>
  <c r="H116"/>
  <c r="U115"/>
  <c r="H115"/>
  <c r="S115"/>
  <c r="U114"/>
  <c r="H114"/>
  <c r="U113"/>
  <c r="V113"/>
  <c r="H113"/>
  <c r="U112"/>
  <c r="H112"/>
  <c r="U111"/>
  <c r="H111"/>
  <c r="V111"/>
  <c r="U110"/>
  <c r="H110"/>
  <c r="U109"/>
  <c r="V109"/>
  <c r="H109"/>
  <c r="U108"/>
  <c r="H108"/>
  <c r="U107"/>
  <c r="V107"/>
  <c r="H107"/>
  <c r="U106"/>
  <c r="H106"/>
  <c r="U105"/>
  <c r="V105"/>
  <c r="H105"/>
  <c r="U104"/>
  <c r="H104"/>
  <c r="U103"/>
  <c r="H103"/>
  <c r="V103"/>
  <c r="U102"/>
  <c r="H102"/>
  <c r="U101"/>
  <c r="V101"/>
  <c r="H101"/>
  <c r="U100"/>
  <c r="H100"/>
  <c r="U99"/>
  <c r="H99"/>
  <c r="U98"/>
  <c r="H98"/>
  <c r="U97"/>
  <c r="H97"/>
  <c r="U96"/>
  <c r="H96"/>
  <c r="S96"/>
  <c r="U95"/>
  <c r="H95"/>
  <c r="U94"/>
  <c r="H94"/>
  <c r="H93"/>
  <c r="U93"/>
  <c r="U92"/>
  <c r="H92"/>
  <c r="U91"/>
  <c r="H91"/>
  <c r="U90"/>
  <c r="H90"/>
  <c r="U89"/>
  <c r="H89"/>
  <c r="U88"/>
  <c r="H88"/>
  <c r="U87"/>
  <c r="H87"/>
  <c r="U86"/>
  <c r="H86"/>
  <c r="U85"/>
  <c r="H85"/>
  <c r="U84"/>
  <c r="H84"/>
  <c r="U83"/>
  <c r="H83"/>
  <c r="U82"/>
  <c r="H82"/>
  <c r="U81"/>
  <c r="H81"/>
  <c r="U80"/>
  <c r="H80"/>
  <c r="U79"/>
  <c r="H79"/>
  <c r="U78"/>
  <c r="H78"/>
  <c r="S78"/>
  <c r="U77"/>
  <c r="H77"/>
  <c r="U76"/>
  <c r="H76"/>
  <c r="U75"/>
  <c r="H75"/>
  <c r="S75"/>
  <c r="U74"/>
  <c r="H74"/>
  <c r="U73"/>
  <c r="H73"/>
  <c r="U72"/>
  <c r="H72"/>
  <c r="U71"/>
  <c r="H71"/>
  <c r="U70"/>
  <c r="H70"/>
  <c r="U69"/>
  <c r="H69"/>
  <c r="U68"/>
  <c r="H68"/>
  <c r="U67"/>
  <c r="H67"/>
  <c r="U66"/>
  <c r="H66"/>
  <c r="U65"/>
  <c r="H65"/>
  <c r="U64"/>
  <c r="H64"/>
  <c r="U63"/>
  <c r="H63"/>
  <c r="U62"/>
  <c r="H62"/>
  <c r="S62"/>
  <c r="U61"/>
  <c r="H61"/>
  <c r="V61"/>
  <c r="U60"/>
  <c r="H60"/>
  <c r="U59"/>
  <c r="H59"/>
  <c r="V59"/>
  <c r="U58"/>
  <c r="H58"/>
  <c r="U57"/>
  <c r="H57"/>
  <c r="U56"/>
  <c r="H56"/>
  <c r="U55"/>
  <c r="H55"/>
  <c r="U54"/>
  <c r="H54"/>
  <c r="S54"/>
  <c r="U53"/>
  <c r="H53"/>
  <c r="U52"/>
  <c r="H52"/>
  <c r="U51"/>
  <c r="V51"/>
  <c r="H51"/>
  <c r="U50"/>
  <c r="H50"/>
  <c r="S50"/>
  <c r="U49"/>
  <c r="V49"/>
  <c r="H49"/>
  <c r="U48"/>
  <c r="H48"/>
  <c r="U47"/>
  <c r="V47"/>
  <c r="H47"/>
  <c r="U46"/>
  <c r="H46"/>
  <c r="U45"/>
  <c r="H45"/>
  <c r="U44"/>
  <c r="H44"/>
  <c r="U43"/>
  <c r="H43"/>
  <c r="U42"/>
  <c r="H42"/>
  <c r="U41"/>
  <c r="S41"/>
  <c r="H41"/>
  <c r="U40"/>
  <c r="H40"/>
  <c r="U39"/>
  <c r="H39"/>
  <c r="U38"/>
  <c r="H38"/>
  <c r="V38"/>
  <c r="U37"/>
  <c r="H37"/>
  <c r="U36"/>
  <c r="V36"/>
  <c r="H36"/>
  <c r="U35"/>
  <c r="H35"/>
  <c r="U34"/>
  <c r="V34"/>
  <c r="H34"/>
  <c r="U33"/>
  <c r="H33"/>
  <c r="U32"/>
  <c r="H32"/>
  <c r="U31"/>
  <c r="H31"/>
  <c r="U30"/>
  <c r="V30"/>
  <c r="H30"/>
  <c r="U29"/>
  <c r="H29"/>
  <c r="S29"/>
  <c r="U28"/>
  <c r="H28"/>
  <c r="U27"/>
  <c r="H27"/>
  <c r="S27"/>
  <c r="U26"/>
  <c r="H26"/>
  <c r="U25"/>
  <c r="H25"/>
  <c r="U24"/>
  <c r="H24"/>
  <c r="U23"/>
  <c r="H23"/>
  <c r="S23"/>
  <c r="U22"/>
  <c r="H22"/>
  <c r="U21"/>
  <c r="H21"/>
  <c r="U20"/>
  <c r="H20"/>
  <c r="U19"/>
  <c r="H19"/>
  <c r="V19"/>
  <c r="U18"/>
  <c r="H18"/>
  <c r="U17"/>
  <c r="H17"/>
  <c r="S17"/>
  <c r="U16"/>
  <c r="H16"/>
  <c r="U15"/>
  <c r="H15"/>
  <c r="S15"/>
  <c r="U14"/>
  <c r="H14"/>
  <c r="U13"/>
  <c r="H13"/>
  <c r="V13"/>
  <c r="U12"/>
  <c r="S12"/>
  <c r="H12"/>
  <c r="U11"/>
  <c r="H11"/>
  <c r="U10"/>
  <c r="H10"/>
  <c r="U9"/>
  <c r="V9"/>
  <c r="H9"/>
  <c r="U8"/>
  <c r="H8"/>
  <c r="U7"/>
  <c r="S7"/>
  <c r="H7"/>
  <c r="U6"/>
  <c r="H6"/>
  <c r="U5"/>
  <c r="H5"/>
  <c r="S5"/>
  <c r="U4"/>
  <c r="U3"/>
  <c r="S14"/>
  <c r="S169"/>
  <c r="V208"/>
  <c r="S246"/>
  <c r="S433"/>
  <c r="S460"/>
  <c r="S462"/>
  <c r="S503"/>
  <c r="S516"/>
  <c r="S85"/>
  <c r="S106"/>
  <c r="S108"/>
  <c r="S134"/>
  <c r="S136"/>
  <c r="V206"/>
  <c r="V232"/>
  <c r="S458"/>
  <c r="S489"/>
  <c r="S845"/>
  <c r="S957"/>
  <c r="S593"/>
  <c r="S826"/>
  <c r="S840"/>
  <c r="S860"/>
  <c r="S601"/>
  <c r="V603"/>
  <c r="S609"/>
  <c r="V611"/>
  <c r="S629"/>
  <c r="V760"/>
  <c r="S868"/>
  <c r="S881"/>
  <c r="S883"/>
  <c r="S909"/>
  <c r="S915"/>
  <c r="S925"/>
  <c r="S935"/>
  <c r="S937"/>
  <c r="S943"/>
  <c r="S976"/>
  <c r="V5"/>
  <c r="V135"/>
  <c r="V455"/>
  <c r="V567"/>
  <c r="S228"/>
  <c r="V380"/>
  <c r="V448"/>
  <c r="V476"/>
  <c r="V885"/>
  <c r="V42"/>
  <c r="V140"/>
  <c r="V174"/>
  <c r="S208"/>
  <c r="V428"/>
  <c r="V460"/>
  <c r="V507"/>
  <c r="V651"/>
  <c r="V683"/>
  <c r="V1016"/>
  <c r="V14"/>
  <c r="V22"/>
  <c r="V78"/>
  <c r="V86"/>
  <c r="V146"/>
  <c r="V178"/>
  <c r="S675"/>
  <c r="V675"/>
  <c r="S1012"/>
  <c r="V1012"/>
  <c r="V234"/>
  <c r="S234"/>
  <c r="S563"/>
  <c r="S186"/>
  <c r="S200"/>
  <c r="V202"/>
  <c r="S202"/>
  <c r="S1020"/>
  <c r="V1020"/>
  <c r="V73"/>
  <c r="V139"/>
  <c r="S737"/>
  <c r="V737"/>
  <c r="V1004"/>
  <c r="S1004"/>
  <c r="V451"/>
  <c r="V467"/>
  <c r="V543"/>
  <c r="V606"/>
  <c r="V699"/>
  <c r="V728"/>
  <c r="V1019"/>
  <c r="V452"/>
  <c r="V613"/>
  <c r="V838"/>
  <c r="V392"/>
  <c r="V431"/>
  <c r="V581"/>
  <c r="V598"/>
  <c r="V881"/>
  <c r="V889"/>
  <c r="V891"/>
  <c r="V898"/>
  <c r="V908"/>
  <c r="V916"/>
  <c r="V924"/>
  <c r="V930"/>
  <c r="V932"/>
  <c r="V934"/>
  <c r="V936"/>
  <c r="V938"/>
  <c r="V940"/>
  <c r="V942"/>
  <c r="S180"/>
  <c r="V180"/>
  <c r="V236"/>
  <c r="S542"/>
  <c r="S687"/>
  <c r="V687"/>
  <c r="S713"/>
  <c r="V713"/>
  <c r="S715"/>
  <c r="V715"/>
  <c r="S717"/>
  <c r="V717"/>
  <c r="S719"/>
  <c r="V719"/>
  <c r="V721"/>
  <c r="S730"/>
  <c r="V738"/>
  <c r="S198"/>
  <c r="V201"/>
  <c r="S230"/>
  <c r="S650"/>
  <c r="V4"/>
  <c r="V8"/>
  <c r="V12"/>
  <c r="V20"/>
  <c r="V24"/>
  <c r="V28"/>
  <c r="V44"/>
  <c r="V60"/>
  <c r="V68"/>
  <c r="V72"/>
  <c r="V76"/>
  <c r="V84"/>
  <c r="V88"/>
  <c r="V100"/>
  <c r="V104"/>
  <c r="V108"/>
  <c r="V116"/>
  <c r="V124"/>
  <c r="V134"/>
  <c r="V138"/>
  <c r="V142"/>
  <c r="S160"/>
  <c r="V171"/>
  <c r="S176"/>
  <c r="V176"/>
  <c r="S179"/>
  <c r="V179"/>
  <c r="S194"/>
  <c r="S226"/>
  <c r="V552"/>
  <c r="V75"/>
  <c r="V79"/>
  <c r="V91"/>
  <c r="V95"/>
  <c r="V123"/>
  <c r="V141"/>
  <c r="S156"/>
  <c r="V156"/>
  <c r="V167"/>
  <c r="V173"/>
  <c r="S193"/>
  <c r="S242"/>
  <c r="V242"/>
  <c r="S259"/>
  <c r="V516"/>
  <c r="S697"/>
  <c r="V697"/>
  <c r="V185"/>
  <c r="V378"/>
  <c r="V394"/>
  <c r="V398"/>
  <c r="V402"/>
  <c r="V406"/>
  <c r="V410"/>
  <c r="V414"/>
  <c r="V418"/>
  <c r="V422"/>
  <c r="V426"/>
  <c r="V430"/>
  <c r="V442"/>
  <c r="V450"/>
  <c r="V454"/>
  <c r="V458"/>
  <c r="V462"/>
  <c r="V470"/>
  <c r="V474"/>
  <c r="V521"/>
  <c r="S541"/>
  <c r="V541"/>
  <c r="S714"/>
  <c r="V714"/>
  <c r="V385"/>
  <c r="V425"/>
  <c r="V429"/>
  <c r="V445"/>
  <c r="V457"/>
  <c r="V461"/>
  <c r="V477"/>
  <c r="V489"/>
  <c r="V493"/>
  <c r="V501"/>
  <c r="V518"/>
  <c r="V554"/>
  <c r="V564"/>
  <c r="S701"/>
  <c r="V701"/>
  <c r="V505"/>
  <c r="V520"/>
  <c r="V522"/>
  <c r="V545"/>
  <c r="V586"/>
  <c r="V593"/>
  <c r="V602"/>
  <c r="V609"/>
  <c r="V618"/>
  <c r="V625"/>
  <c r="V647"/>
  <c r="V655"/>
  <c r="V663"/>
  <c r="V671"/>
  <c r="V679"/>
  <c r="V691"/>
  <c r="V696"/>
  <c r="V700"/>
  <c r="V743"/>
  <c r="V745"/>
  <c r="V747"/>
  <c r="V749"/>
  <c r="V751"/>
  <c r="V753"/>
  <c r="V755"/>
  <c r="V757"/>
  <c r="V793"/>
  <c r="V795"/>
  <c r="V797"/>
  <c r="V799"/>
  <c r="V801"/>
  <c r="V803"/>
  <c r="V805"/>
  <c r="V811"/>
  <c r="V813"/>
  <c r="V815"/>
  <c r="V817"/>
  <c r="V819"/>
  <c r="V821"/>
  <c r="V823"/>
  <c r="V1013"/>
  <c r="S1021"/>
  <c r="V1021"/>
  <c r="V1029"/>
  <c r="V702"/>
  <c r="V727"/>
  <c r="V731"/>
  <c r="V735"/>
  <c r="V739"/>
  <c r="V1017"/>
  <c r="S1025"/>
  <c r="V1025"/>
  <c r="V846"/>
  <c r="V862"/>
  <c r="V879"/>
  <c r="V883"/>
  <c r="V895"/>
  <c r="V993"/>
  <c r="V1000"/>
  <c r="V1006"/>
  <c r="V1010"/>
  <c r="V1014"/>
  <c r="V1018"/>
  <c r="V1022"/>
  <c r="V1026"/>
  <c r="V1030"/>
  <c r="V1034"/>
  <c r="V742"/>
  <c r="V746"/>
  <c r="V748"/>
  <c r="V750"/>
  <c r="V756"/>
  <c r="V786"/>
  <c r="V788"/>
  <c r="V790"/>
  <c r="V794"/>
  <c r="V796"/>
  <c r="V798"/>
  <c r="V802"/>
  <c r="V804"/>
  <c r="V806"/>
  <c r="V810"/>
  <c r="V812"/>
  <c r="V814"/>
  <c r="V818"/>
  <c r="V824"/>
  <c r="V826"/>
  <c r="V878"/>
  <c r="V882"/>
  <c r="V886"/>
  <c r="V890"/>
  <c r="V899"/>
  <c r="V923"/>
  <c r="V925"/>
  <c r="V929"/>
  <c r="V931"/>
  <c r="V933"/>
  <c r="V937"/>
  <c r="V939"/>
  <c r="V941"/>
  <c r="V945"/>
  <c r="V981"/>
  <c r="S185"/>
  <c r="V240"/>
  <c r="V244"/>
  <c r="V248"/>
  <c r="V261"/>
  <c r="V265"/>
  <c r="S333"/>
  <c r="S335"/>
  <c r="V335"/>
  <c r="S337"/>
  <c r="S339"/>
  <c r="V339"/>
  <c r="V524"/>
  <c r="S524"/>
  <c r="V526"/>
  <c r="V535"/>
  <c r="V345"/>
  <c r="S353"/>
  <c r="V371"/>
  <c r="V373"/>
  <c r="S645"/>
  <c r="V645"/>
  <c r="S653"/>
  <c r="V653"/>
  <c r="S661"/>
  <c r="V661"/>
  <c r="S669"/>
  <c r="V669"/>
  <c r="S677"/>
  <c r="V677"/>
  <c r="S685"/>
  <c r="V685"/>
  <c r="S709"/>
  <c r="V709"/>
  <c r="S711"/>
  <c r="V711"/>
  <c r="S855"/>
  <c r="V871"/>
  <c r="S871"/>
  <c r="V954"/>
  <c r="S954"/>
  <c r="V970"/>
  <c r="S970"/>
  <c r="V986"/>
  <c r="S986"/>
  <c r="V525"/>
  <c r="V528"/>
  <c r="S528"/>
  <c r="V530"/>
  <c r="S530"/>
  <c r="V532"/>
  <c r="S532"/>
  <c r="V536"/>
  <c r="S536"/>
  <c r="V569"/>
  <c r="V601"/>
  <c r="V633"/>
  <c r="S689"/>
  <c r="V689"/>
  <c r="V183"/>
  <c r="V187"/>
  <c r="V258"/>
  <c r="S344"/>
  <c r="V346"/>
  <c r="S346"/>
  <c r="V350"/>
  <c r="V352"/>
  <c r="S352"/>
  <c r="V354"/>
  <c r="S354"/>
  <c r="V356"/>
  <c r="S356"/>
  <c r="V358"/>
  <c r="S358"/>
  <c r="V360"/>
  <c r="S360"/>
  <c r="S364"/>
  <c r="S372"/>
  <c r="S520"/>
  <c r="S522"/>
  <c r="V573"/>
  <c r="V589"/>
  <c r="S641"/>
  <c r="V641"/>
  <c r="S649"/>
  <c r="V649"/>
  <c r="S657"/>
  <c r="V657"/>
  <c r="S665"/>
  <c r="V665"/>
  <c r="S673"/>
  <c r="V673"/>
  <c r="S681"/>
  <c r="V681"/>
  <c r="S693"/>
  <c r="V693"/>
  <c r="V584"/>
  <c r="S586"/>
  <c r="V588"/>
  <c r="S598"/>
  <c r="V600"/>
  <c r="S602"/>
  <c r="V604"/>
  <c r="S606"/>
  <c r="V616"/>
  <c r="S618"/>
  <c r="V684"/>
  <c r="V688"/>
  <c r="V692"/>
  <c r="V686"/>
  <c r="V690"/>
  <c r="V694"/>
  <c r="S571"/>
  <c r="S575"/>
  <c r="S579"/>
  <c r="S595"/>
  <c r="S599"/>
  <c r="S603"/>
  <c r="S607"/>
  <c r="S611"/>
  <c r="S615"/>
  <c r="S627"/>
  <c r="S639"/>
  <c r="V710"/>
  <c r="S712"/>
  <c r="V712"/>
  <c r="V704"/>
  <c r="S706"/>
  <c r="V831"/>
  <c r="S831"/>
  <c r="V833"/>
  <c r="S833"/>
  <c r="V835"/>
  <c r="V832"/>
  <c r="V859"/>
  <c r="S707"/>
  <c r="S743"/>
  <c r="S745"/>
  <c r="S747"/>
  <c r="S749"/>
  <c r="S753"/>
  <c r="S755"/>
  <c r="S757"/>
  <c r="S793"/>
  <c r="S795"/>
  <c r="S797"/>
  <c r="S799"/>
  <c r="S801"/>
  <c r="S803"/>
  <c r="S811"/>
  <c r="S813"/>
  <c r="S815"/>
  <c r="S817"/>
  <c r="S819"/>
  <c r="S825"/>
  <c r="S829"/>
  <c r="V847"/>
  <c r="V836"/>
  <c r="V840"/>
  <c r="V844"/>
  <c r="V848"/>
  <c r="V860"/>
  <c r="V864"/>
  <c r="V868"/>
  <c r="V872"/>
  <c r="V849"/>
  <c r="V865"/>
  <c r="V873"/>
  <c r="V877"/>
  <c r="V894"/>
  <c r="S891"/>
  <c r="V893"/>
  <c r="S895"/>
  <c r="S899"/>
  <c r="V948"/>
  <c r="V950"/>
  <c r="S950"/>
  <c r="V966"/>
  <c r="S966"/>
  <c r="V982"/>
  <c r="S982"/>
  <c r="V998"/>
  <c r="S998"/>
  <c r="V901"/>
  <c r="V903"/>
  <c r="V909"/>
  <c r="V911"/>
  <c r="V913"/>
  <c r="V915"/>
  <c r="V917"/>
  <c r="V919"/>
  <c r="V921"/>
  <c r="V947"/>
  <c r="V949"/>
  <c r="S949"/>
  <c r="V958"/>
  <c r="S958"/>
  <c r="V974"/>
  <c r="S974"/>
  <c r="V1002"/>
  <c r="S1002"/>
  <c r="S892"/>
  <c r="S896"/>
  <c r="S904"/>
  <c r="S912"/>
  <c r="S920"/>
  <c r="S930"/>
  <c r="S932"/>
  <c r="S934"/>
  <c r="S936"/>
  <c r="S938"/>
  <c r="S940"/>
  <c r="S942"/>
  <c r="V962"/>
  <c r="S962"/>
  <c r="V978"/>
  <c r="S978"/>
  <c r="V994"/>
  <c r="V951"/>
  <c r="V971"/>
  <c r="V975"/>
  <c r="V979"/>
  <c r="V983"/>
  <c r="V987"/>
  <c r="V991"/>
  <c r="V952"/>
  <c r="V956"/>
  <c r="V960"/>
  <c r="V964"/>
  <c r="V968"/>
  <c r="V972"/>
  <c r="V976"/>
  <c r="V980"/>
  <c r="V984"/>
  <c r="V988"/>
  <c r="V996"/>
  <c r="V875"/>
  <c r="V856"/>
  <c r="V487"/>
  <c r="S447"/>
  <c r="S423"/>
  <c r="V45"/>
  <c r="S74"/>
  <c r="V114"/>
  <c r="S132"/>
  <c r="V200"/>
  <c r="V226"/>
  <c r="S84"/>
  <c r="V459"/>
  <c r="S459"/>
  <c r="V471"/>
  <c r="V503"/>
  <c r="S454"/>
  <c r="S515"/>
  <c r="V539"/>
  <c r="V555"/>
  <c r="V597"/>
  <c r="S418"/>
  <c r="S463"/>
  <c r="S573"/>
  <c r="S604"/>
  <c r="S651"/>
  <c r="V774"/>
  <c r="V782"/>
  <c r="V1031"/>
  <c r="V1003"/>
  <c r="V427"/>
  <c r="S427"/>
  <c r="V175"/>
  <c r="V194"/>
  <c r="S124"/>
  <c r="S184"/>
  <c r="S188"/>
  <c r="V196"/>
  <c r="S204"/>
  <c r="V667"/>
  <c r="S667"/>
  <c r="S671"/>
  <c r="S116"/>
  <c r="V768"/>
  <c r="V1008"/>
  <c r="S1015"/>
  <c r="V447"/>
  <c r="S663"/>
  <c r="S683"/>
  <c r="S694"/>
  <c r="S728"/>
  <c r="S732"/>
  <c r="S761"/>
  <c r="S856"/>
  <c r="S873"/>
  <c r="S879"/>
  <c r="S977"/>
  <c r="S402"/>
  <c r="S416"/>
  <c r="S426"/>
  <c r="S469"/>
  <c r="S554"/>
  <c r="S698"/>
  <c r="S736"/>
  <c r="S740"/>
  <c r="S767"/>
  <c r="S792"/>
  <c r="V375"/>
  <c r="S380"/>
  <c r="V770"/>
  <c r="S20"/>
  <c r="S141"/>
  <c r="V18"/>
  <c r="S446"/>
  <c r="S448"/>
  <c r="S790"/>
  <c r="V880"/>
  <c r="S880"/>
  <c r="V246"/>
  <c r="V439"/>
  <c r="V769"/>
  <c r="S151"/>
  <c r="S455"/>
  <c r="S519"/>
  <c r="S584"/>
  <c r="S616"/>
  <c r="S699"/>
  <c r="S703"/>
  <c r="V771"/>
  <c r="S882"/>
  <c r="S987"/>
  <c r="S1008"/>
  <c r="V556"/>
  <c r="V562"/>
  <c r="V809"/>
  <c r="S807"/>
  <c r="S806"/>
  <c r="S623"/>
  <c r="S621"/>
  <c r="S569"/>
  <c r="S60"/>
  <c r="V732"/>
  <c r="S771"/>
  <c r="S133"/>
  <c r="S158"/>
  <c r="S175"/>
  <c r="S196"/>
  <c r="S430"/>
  <c r="S465"/>
  <c r="S545"/>
  <c r="S684"/>
  <c r="S686"/>
  <c r="S894"/>
  <c r="S983"/>
  <c r="S1019"/>
  <c r="S898"/>
  <c r="S885"/>
  <c r="S22"/>
  <c r="S130"/>
  <c r="S255"/>
  <c r="S500"/>
  <c r="S679"/>
  <c r="S956"/>
  <c r="S1030"/>
  <c r="S1034"/>
  <c r="S993"/>
  <c r="V199"/>
  <c r="V205"/>
  <c r="S209"/>
  <c r="S217"/>
  <c r="V243"/>
  <c r="S258"/>
  <c r="V264"/>
  <c r="V252"/>
  <c r="V260"/>
  <c r="S223"/>
  <c r="V304"/>
  <c r="S251"/>
  <c r="S236"/>
  <c r="S238"/>
  <c r="V250"/>
  <c r="S110"/>
  <c r="V110"/>
  <c r="S816"/>
  <c r="V816"/>
  <c r="V189"/>
  <c r="S191"/>
  <c r="V195"/>
  <c r="V197"/>
  <c r="S199"/>
  <c r="S201"/>
  <c r="S205"/>
  <c r="S215"/>
  <c r="V219"/>
  <c r="V221"/>
  <c r="S304"/>
  <c r="V7"/>
  <c r="V41"/>
  <c r="S49"/>
  <c r="S83"/>
  <c r="V85"/>
  <c r="V87"/>
  <c r="S91"/>
  <c r="S93"/>
  <c r="S95"/>
  <c r="V117"/>
  <c r="S131"/>
  <c r="V133"/>
  <c r="S135"/>
  <c r="V137"/>
  <c r="V143"/>
  <c r="V145"/>
  <c r="S157"/>
  <c r="V161"/>
  <c r="S163"/>
  <c r="S167"/>
  <c r="V169"/>
  <c r="V177"/>
  <c r="V181"/>
  <c r="V83"/>
  <c r="V163"/>
  <c r="S195"/>
  <c r="V238"/>
  <c r="S87"/>
  <c r="S161"/>
  <c r="S338"/>
  <c r="V340"/>
  <c r="S690"/>
  <c r="S823"/>
  <c r="V119"/>
  <c r="V131"/>
  <c r="V191"/>
  <c r="V278"/>
  <c r="V127"/>
  <c r="V293"/>
  <c r="S306"/>
  <c r="V316"/>
  <c r="V307"/>
  <c r="V283"/>
  <c r="S81"/>
  <c r="V81"/>
  <c r="V89"/>
  <c r="S89"/>
  <c r="S121"/>
  <c r="V165"/>
  <c r="S165"/>
  <c r="S211"/>
  <c r="V211"/>
  <c r="S213"/>
  <c r="V213"/>
  <c r="S404"/>
  <c r="V404"/>
  <c r="S456"/>
  <c r="V456"/>
  <c r="S659"/>
  <c r="S729"/>
  <c r="S547"/>
  <c r="S643"/>
  <c r="S248"/>
  <c r="S250"/>
  <c r="S257"/>
  <c r="V259"/>
  <c r="S261"/>
  <c r="S263"/>
  <c r="S408"/>
  <c r="S410"/>
  <c r="S424"/>
  <c r="S972"/>
  <c r="S700"/>
  <c r="S702"/>
  <c r="S704"/>
  <c r="S804"/>
  <c r="S889"/>
  <c r="S893"/>
  <c r="S178"/>
  <c r="S182"/>
  <c r="V268"/>
  <c r="S270"/>
  <c r="S272"/>
  <c r="V274"/>
  <c r="S276"/>
  <c r="V280"/>
  <c r="V282"/>
  <c r="S284"/>
  <c r="V286"/>
  <c r="V288"/>
  <c r="V292"/>
  <c r="S294"/>
  <c r="S296"/>
  <c r="S298"/>
  <c r="S300"/>
  <c r="S302"/>
  <c r="S305"/>
  <c r="S307"/>
  <c r="S309"/>
  <c r="S311"/>
  <c r="S313"/>
  <c r="S315"/>
  <c r="S317"/>
  <c r="S319"/>
  <c r="S321"/>
  <c r="S323"/>
  <c r="S325"/>
  <c r="S327"/>
  <c r="S329"/>
  <c r="S331"/>
  <c r="V566"/>
  <c r="S518"/>
  <c r="V6"/>
  <c r="S24"/>
  <c r="S28"/>
  <c r="S42"/>
  <c r="S46"/>
  <c r="S48"/>
  <c r="V70"/>
  <c r="V74"/>
  <c r="S76"/>
  <c r="S80"/>
  <c r="V122"/>
  <c r="V136"/>
  <c r="S138"/>
  <c r="S140"/>
  <c r="S142"/>
  <c r="V158"/>
  <c r="V188"/>
  <c r="V192"/>
  <c r="V198"/>
  <c r="S206"/>
  <c r="V212"/>
  <c r="V228"/>
  <c r="V230"/>
  <c r="S232"/>
  <c r="S254"/>
  <c r="V256"/>
  <c r="S262"/>
  <c r="S266"/>
  <c r="S392"/>
  <c r="S394"/>
  <c r="V271"/>
  <c r="S283"/>
  <c r="V291"/>
  <c r="S303"/>
  <c r="S320"/>
  <c r="V338"/>
  <c r="S340"/>
  <c r="V344"/>
  <c r="S415"/>
  <c r="V417"/>
  <c r="V419"/>
  <c r="V421"/>
  <c r="V423"/>
  <c r="S425"/>
  <c r="S431"/>
  <c r="V433"/>
  <c r="V435"/>
  <c r="V437"/>
  <c r="S439"/>
  <c r="V449"/>
  <c r="V453"/>
  <c r="V463"/>
  <c r="V465"/>
  <c r="V469"/>
  <c r="V475"/>
  <c r="S483"/>
  <c r="V485"/>
  <c r="S495"/>
  <c r="S497"/>
  <c r="V499"/>
  <c r="V540"/>
  <c r="V542"/>
  <c r="V544"/>
  <c r="S550"/>
  <c r="S552"/>
  <c r="S556"/>
  <c r="S558"/>
  <c r="V560"/>
  <c r="V590"/>
  <c r="S612"/>
  <c r="S688"/>
  <c r="S705"/>
  <c r="S731"/>
  <c r="S735"/>
  <c r="S739"/>
  <c r="S741"/>
  <c r="S794"/>
  <c r="S802"/>
  <c r="S808"/>
  <c r="S814"/>
  <c r="S848"/>
  <c r="S870"/>
  <c r="V888"/>
  <c r="V896"/>
  <c r="S901"/>
  <c r="S903"/>
  <c r="S911"/>
  <c r="S913"/>
  <c r="S917"/>
  <c r="S919"/>
  <c r="S921"/>
  <c r="S923"/>
  <c r="S927"/>
  <c r="S931"/>
  <c r="S933"/>
  <c r="S939"/>
  <c r="S941"/>
  <c r="S951"/>
  <c r="S969"/>
  <c r="S971"/>
  <c r="S975"/>
  <c r="S989"/>
  <c r="S991"/>
  <c r="V1032"/>
  <c r="V575"/>
  <c r="S619"/>
  <c r="V716"/>
  <c r="V724"/>
  <c r="V730"/>
  <c r="V734"/>
  <c r="V736"/>
  <c r="S738"/>
  <c r="V740"/>
  <c r="S744"/>
  <c r="S746"/>
  <c r="S748"/>
  <c r="S756"/>
  <c r="V807"/>
  <c r="V319"/>
  <c r="V302"/>
  <c r="V284"/>
  <c r="S280"/>
  <c r="V331"/>
  <c r="V315"/>
  <c r="V298"/>
  <c r="V294"/>
  <c r="V327"/>
  <c r="V311"/>
  <c r="S268"/>
  <c r="S286"/>
  <c r="V296"/>
  <c r="S282"/>
  <c r="V270"/>
  <c r="V329"/>
  <c r="V325"/>
  <c r="V321"/>
  <c r="V313"/>
  <c r="V309"/>
  <c r="V305"/>
  <c r="V300"/>
  <c r="V276"/>
  <c r="V272"/>
  <c r="S274"/>
  <c r="S278"/>
  <c r="S288"/>
  <c r="V495"/>
  <c r="V415"/>
  <c r="V483"/>
  <c r="S733"/>
  <c r="V733"/>
  <c r="S10"/>
  <c r="V10"/>
  <c r="S58"/>
  <c r="V58"/>
  <c r="S128"/>
  <c r="V128"/>
  <c r="S177"/>
  <c r="S181"/>
  <c r="S203"/>
  <c r="V215"/>
  <c r="S240"/>
  <c r="S244"/>
  <c r="S378"/>
  <c r="S396"/>
  <c r="S398"/>
  <c r="S409"/>
  <c r="S471"/>
  <c r="S477"/>
  <c r="S485"/>
  <c r="S505"/>
  <c r="S507"/>
  <c r="V705"/>
  <c r="S721"/>
  <c r="S723"/>
  <c r="V741"/>
  <c r="S886"/>
  <c r="S888"/>
  <c r="V892"/>
  <c r="S922"/>
  <c r="S952"/>
  <c r="S1018"/>
  <c r="S1022"/>
  <c r="S1024"/>
  <c r="S1026"/>
  <c r="S1032"/>
  <c r="S68"/>
  <c r="S88"/>
  <c r="S100"/>
  <c r="S104"/>
  <c r="V106"/>
  <c r="S112"/>
  <c r="S784"/>
  <c r="S786"/>
  <c r="S788"/>
  <c r="S805"/>
  <c r="S810"/>
  <c r="S812"/>
  <c r="S818"/>
  <c r="S836"/>
  <c r="S838"/>
  <c r="S844"/>
  <c r="S846"/>
  <c r="S858"/>
  <c r="S864"/>
  <c r="S866"/>
  <c r="S872"/>
  <c r="S878"/>
  <c r="V969"/>
  <c r="V387"/>
  <c r="V706"/>
  <c r="V708"/>
  <c r="S980"/>
  <c r="S984"/>
  <c r="S988"/>
  <c r="S996"/>
  <c r="S1000"/>
  <c r="V1015"/>
  <c r="V253"/>
  <c r="S716"/>
  <c r="V82"/>
  <c r="S82"/>
  <c r="S1023"/>
  <c r="V1023"/>
  <c r="S631"/>
  <c r="V631"/>
  <c r="S695"/>
  <c r="V695"/>
  <c r="V257"/>
  <c r="V263"/>
  <c r="V527"/>
  <c r="S527"/>
  <c r="V50"/>
  <c r="S72"/>
  <c r="S86"/>
  <c r="S114"/>
  <c r="S129"/>
  <c r="S207"/>
  <c r="S227"/>
  <c r="S387"/>
  <c r="S421"/>
  <c r="S429"/>
  <c r="S435"/>
  <c r="S437"/>
  <c r="S445"/>
  <c r="S449"/>
  <c r="S451"/>
  <c r="S453"/>
  <c r="S461"/>
  <c r="S467"/>
  <c r="S538"/>
  <c r="S540"/>
  <c r="V571"/>
  <c r="S647"/>
  <c r="S655"/>
  <c r="V698"/>
  <c r="V858"/>
  <c r="V874"/>
  <c r="S876"/>
  <c r="S884"/>
  <c r="S964"/>
  <c r="S979"/>
  <c r="S981"/>
  <c r="S985"/>
  <c r="S6"/>
  <c r="S8"/>
  <c r="S265"/>
  <c r="S269"/>
  <c r="S475"/>
  <c r="V610"/>
  <c r="V703"/>
  <c r="S973"/>
  <c r="S1016"/>
  <c r="S16"/>
  <c r="S18"/>
  <c r="V390"/>
  <c r="V446"/>
  <c r="S452"/>
  <c r="S493"/>
  <c r="S499"/>
  <c r="S501"/>
  <c r="V767"/>
  <c r="S796"/>
  <c r="S800"/>
  <c r="V827"/>
  <c r="S183"/>
  <c r="S600"/>
  <c r="S1027"/>
  <c r="S237"/>
  <c r="S560"/>
  <c r="V1024"/>
  <c r="S9"/>
  <c r="S145"/>
  <c r="S375"/>
  <c r="S417"/>
  <c r="S419"/>
  <c r="S457"/>
  <c r="S473"/>
  <c r="V621"/>
  <c r="V623"/>
  <c r="S968"/>
  <c r="S44"/>
  <c r="V204"/>
  <c r="S271"/>
  <c r="S414"/>
  <c r="S428"/>
  <c r="S444"/>
  <c r="S450"/>
  <c r="S567"/>
  <c r="S588"/>
  <c r="S613"/>
  <c r="S696"/>
  <c r="S710"/>
  <c r="S720"/>
  <c r="S763"/>
  <c r="S798"/>
  <c r="S809"/>
  <c r="V829"/>
  <c r="V842"/>
  <c r="S862"/>
  <c r="S887"/>
  <c r="S295"/>
  <c r="S384"/>
  <c r="S406"/>
  <c r="S420"/>
  <c r="S487"/>
  <c r="S691"/>
  <c r="S853"/>
  <c r="S875"/>
  <c r="S877"/>
  <c r="S960"/>
  <c r="S1006"/>
  <c r="S1010"/>
  <c r="S1014"/>
  <c r="S1031"/>
  <c r="V887"/>
  <c r="S874"/>
  <c r="V876"/>
  <c r="V388"/>
  <c r="S70"/>
  <c r="S122"/>
  <c r="V132"/>
  <c r="V595"/>
  <c r="S26"/>
  <c r="S79"/>
  <c r="V93"/>
  <c r="S137"/>
  <c r="S139"/>
  <c r="S143"/>
  <c r="V834"/>
  <c r="V830"/>
  <c r="S636"/>
  <c r="S279"/>
  <c r="S111"/>
  <c r="S963"/>
  <c r="V614"/>
  <c r="V297"/>
  <c r="V285"/>
  <c r="V159"/>
  <c r="S281"/>
  <c r="S443"/>
  <c r="S928"/>
  <c r="V57"/>
  <c r="V277"/>
  <c r="S277"/>
  <c r="V348"/>
  <c r="S348"/>
  <c r="S654"/>
  <c r="S1033"/>
  <c r="V1033"/>
  <c r="V190"/>
  <c r="S608"/>
  <c r="S245"/>
  <c r="S869"/>
  <c r="S992"/>
  <c r="S479"/>
  <c r="S955"/>
  <c r="V638"/>
  <c r="S548"/>
  <c r="S441"/>
  <c r="V318"/>
  <c r="V310"/>
  <c r="V289"/>
  <c r="V210"/>
  <c r="S1035"/>
  <c r="S155"/>
  <c r="V233"/>
  <c r="V267"/>
  <c r="S225"/>
  <c r="S867"/>
  <c r="S51"/>
  <c r="V235"/>
  <c r="S235"/>
  <c r="V591"/>
  <c r="S591"/>
  <c r="V634"/>
  <c r="S634"/>
  <c r="V959"/>
  <c r="S959"/>
  <c r="S1009"/>
  <c r="V1009"/>
  <c r="S1007"/>
  <c r="V953"/>
  <c r="S299"/>
  <c r="V275"/>
  <c r="V153"/>
  <c r="S229"/>
  <c r="S413"/>
  <c r="V967"/>
  <c r="V640"/>
  <c r="S718"/>
  <c r="V149"/>
  <c r="S481"/>
  <c r="S752"/>
  <c r="V237"/>
  <c r="V416"/>
  <c r="V497"/>
  <c r="V608"/>
  <c r="V615"/>
  <c r="V636"/>
  <c r="V659"/>
  <c r="V729"/>
  <c r="V162"/>
  <c r="V168"/>
  <c r="V262"/>
  <c r="V266"/>
  <c r="V323"/>
  <c r="V396"/>
  <c r="V411"/>
  <c r="V424"/>
  <c r="V479"/>
  <c r="V538"/>
  <c r="V548"/>
  <c r="V612"/>
  <c r="V870"/>
  <c r="V884"/>
  <c r="V935"/>
  <c r="V973"/>
  <c r="V16"/>
  <c r="V26"/>
  <c r="V203"/>
  <c r="V209"/>
  <c r="S231"/>
  <c r="V408"/>
  <c r="V444"/>
  <c r="S587"/>
  <c r="S617"/>
  <c r="S820"/>
  <c r="S824"/>
  <c r="S63"/>
  <c r="V63"/>
  <c r="S65"/>
  <c r="V65"/>
  <c r="S69"/>
  <c r="V69"/>
  <c r="S77"/>
  <c r="V77"/>
  <c r="S113"/>
  <c r="V125"/>
  <c r="S125"/>
  <c r="V154"/>
  <c r="V164"/>
  <c r="S164"/>
  <c r="V166"/>
  <c r="S166"/>
  <c r="V172"/>
  <c r="S172"/>
  <c r="S273"/>
  <c r="V273"/>
  <c r="S287"/>
  <c r="V287"/>
  <c r="V290"/>
  <c r="S290"/>
  <c r="S301"/>
  <c r="V301"/>
  <c r="S342"/>
  <c r="V342"/>
  <c r="V362"/>
  <c r="S362"/>
  <c r="V366"/>
  <c r="S366"/>
  <c r="S395"/>
  <c r="S399"/>
  <c r="S401"/>
  <c r="V513"/>
  <c r="S513"/>
  <c r="S517"/>
  <c r="V517"/>
  <c r="V523"/>
  <c r="S523"/>
  <c r="S529"/>
  <c r="V529"/>
  <c r="V533"/>
  <c r="V557"/>
  <c r="V559"/>
  <c r="S559"/>
  <c r="S561"/>
  <c r="V561"/>
  <c r="S578"/>
  <c r="V578"/>
  <c r="S580"/>
  <c r="V580"/>
  <c r="S582"/>
  <c r="V582"/>
  <c r="S605"/>
  <c r="V605"/>
  <c r="S635"/>
  <c r="V635"/>
  <c r="V637"/>
  <c r="S637"/>
  <c r="V680"/>
  <c r="V754"/>
  <c r="S754"/>
  <c r="V758"/>
  <c r="S758"/>
  <c r="V764"/>
  <c r="S764"/>
  <c r="V766"/>
  <c r="S766"/>
  <c r="V776"/>
  <c r="S776"/>
  <c r="S778"/>
  <c r="V778"/>
  <c r="V780"/>
  <c r="S780"/>
  <c r="S837"/>
  <c r="V837"/>
  <c r="V839"/>
  <c r="S839"/>
  <c r="S841"/>
  <c r="V841"/>
  <c r="S843"/>
  <c r="V843"/>
  <c r="S851"/>
  <c r="V851"/>
  <c r="S857"/>
  <c r="V857"/>
  <c r="V861"/>
  <c r="S861"/>
  <c r="S863"/>
  <c r="V863"/>
  <c r="S902"/>
  <c r="V906"/>
  <c r="S906"/>
  <c r="S910"/>
  <c r="V910"/>
  <c r="V914"/>
  <c r="S914"/>
  <c r="S918"/>
  <c r="V918"/>
  <c r="V926"/>
  <c r="S926"/>
  <c r="V944"/>
  <c r="S944"/>
  <c r="V961"/>
  <c r="S961"/>
  <c r="S965"/>
  <c r="V965"/>
  <c r="S1005"/>
  <c r="V1005"/>
  <c r="V112"/>
  <c r="V207"/>
  <c r="V333"/>
  <c r="S371"/>
  <c r="S822"/>
  <c r="S192"/>
  <c r="V432"/>
  <c r="V509"/>
  <c r="V722"/>
  <c r="V1011"/>
  <c r="S148"/>
  <c r="V157"/>
  <c r="S260"/>
  <c r="S264"/>
  <c r="V364"/>
  <c r="V473"/>
  <c r="S539"/>
  <c r="S543"/>
  <c r="S103"/>
  <c r="V129"/>
  <c r="S153"/>
  <c r="V160"/>
  <c r="S212"/>
  <c r="S267"/>
  <c r="S373"/>
  <c r="V441"/>
  <c r="S521"/>
  <c r="S946"/>
  <c r="S377"/>
  <c r="V1036"/>
  <c r="V1028"/>
  <c r="V223"/>
  <c r="V245"/>
  <c r="V254"/>
  <c r="V281"/>
  <c r="V531"/>
  <c r="V29"/>
  <c r="S47"/>
  <c r="V80"/>
  <c r="V96"/>
  <c r="V130"/>
  <c r="S159"/>
  <c r="S233"/>
  <c r="S253"/>
  <c r="V295"/>
  <c r="S834"/>
  <c r="V845"/>
  <c r="V867"/>
  <c r="S890"/>
  <c r="S947"/>
  <c r="S189"/>
  <c r="S219"/>
  <c r="S275"/>
  <c r="S292"/>
  <c r="S509"/>
  <c r="S544"/>
  <c r="S625"/>
  <c r="S293"/>
  <c r="V546"/>
  <c r="V229"/>
  <c r="V255"/>
  <c r="V397"/>
  <c r="V583"/>
  <c r="V599"/>
  <c r="V922"/>
  <c r="V977"/>
  <c r="V985"/>
  <c r="V1001"/>
  <c r="V1035"/>
  <c r="V825"/>
  <c r="V46"/>
  <c r="S59"/>
  <c r="S73"/>
  <c r="S197"/>
  <c r="S221"/>
  <c r="S297"/>
  <c r="S390"/>
  <c r="S508"/>
  <c r="S531"/>
  <c r="V957"/>
  <c r="V126"/>
  <c r="S900"/>
  <c r="S1017"/>
  <c r="S432"/>
  <c r="V53"/>
  <c r="V269"/>
  <c r="S285"/>
  <c r="V928"/>
  <c r="V626"/>
  <c r="V744"/>
  <c r="V808"/>
  <c r="V627"/>
  <c r="V629"/>
  <c r="V784"/>
  <c r="V853"/>
  <c r="V920"/>
  <c r="V943"/>
  <c r="V549"/>
  <c r="S614"/>
  <c r="V720"/>
  <c r="S750"/>
  <c r="S774"/>
  <c r="S782"/>
  <c r="V617"/>
  <c r="V643"/>
  <c r="S565"/>
  <c r="S105"/>
  <c r="V241"/>
  <c r="S239"/>
  <c r="S482"/>
  <c r="S496"/>
  <c r="V383"/>
  <c r="S502"/>
  <c r="S488"/>
  <c r="V759"/>
  <c r="V512"/>
  <c r="V484"/>
  <c r="S370"/>
  <c r="V115"/>
  <c r="S101"/>
  <c r="V99"/>
  <c r="S109"/>
  <c r="S376"/>
  <c r="V490"/>
  <c r="S118"/>
  <c r="S381"/>
  <c r="S379"/>
  <c r="S510"/>
  <c r="S66"/>
  <c r="V498"/>
  <c r="S55"/>
  <c r="S97"/>
  <c r="S726"/>
  <c r="S765"/>
  <c r="S494"/>
  <c r="S514"/>
  <c r="S368"/>
  <c r="V577"/>
  <c r="V144"/>
  <c r="V48"/>
  <c r="V231"/>
  <c r="S350"/>
  <c r="S632"/>
  <c r="S724"/>
  <c r="S562"/>
  <c r="S11"/>
  <c r="V11"/>
  <c r="S13"/>
  <c r="V17"/>
  <c r="V23"/>
  <c r="V31"/>
  <c r="S31"/>
  <c r="S33"/>
  <c r="V33"/>
  <c r="S35"/>
  <c r="V35"/>
  <c r="S37"/>
  <c r="V37"/>
  <c r="V39"/>
  <c r="S39"/>
  <c r="S43"/>
  <c r="V43"/>
  <c r="S67"/>
  <c r="V67"/>
  <c r="V71"/>
  <c r="S71"/>
  <c r="V102"/>
  <c r="S102"/>
  <c r="V147"/>
  <c r="S147"/>
  <c r="S214"/>
  <c r="V214"/>
  <c r="S216"/>
  <c r="V216"/>
  <c r="S386"/>
  <c r="V386"/>
  <c r="S389"/>
  <c r="V389"/>
  <c r="S393"/>
  <c r="V393"/>
  <c r="S403"/>
  <c r="V403"/>
  <c r="V405"/>
  <c r="S405"/>
  <c r="S407"/>
  <c r="V407"/>
  <c r="V412"/>
  <c r="S412"/>
  <c r="V466"/>
  <c r="S466"/>
  <c r="V472"/>
  <c r="S472"/>
  <c r="V478"/>
  <c r="S478"/>
  <c r="S480"/>
  <c r="V480"/>
  <c r="S61"/>
  <c r="V55"/>
  <c r="V66"/>
  <c r="S173"/>
  <c r="S210"/>
  <c r="S314"/>
  <c r="S343"/>
  <c r="S391"/>
  <c r="S464"/>
  <c r="S492"/>
  <c r="S546"/>
  <c r="S638"/>
  <c r="V227"/>
  <c r="S190"/>
  <c r="S289"/>
  <c r="V502"/>
  <c r="S123"/>
  <c r="S318"/>
  <c r="V151"/>
  <c r="S45"/>
  <c r="S117"/>
  <c r="S291"/>
  <c r="S385"/>
  <c r="S53"/>
  <c r="V97"/>
  <c r="V391"/>
  <c r="S525"/>
  <c r="S549"/>
  <c r="S835"/>
  <c r="S474"/>
  <c r="S476"/>
  <c r="S953"/>
  <c r="V368"/>
  <c r="V395"/>
  <c r="V343"/>
  <c r="V21"/>
  <c r="S21"/>
  <c r="S32"/>
  <c r="V32"/>
  <c r="S40"/>
  <c r="V40"/>
  <c r="V92"/>
  <c r="S92"/>
  <c r="V150"/>
  <c r="S150"/>
  <c r="S170"/>
  <c r="V170"/>
  <c r="S218"/>
  <c r="V218"/>
  <c r="V247"/>
  <c r="S247"/>
  <c r="V357"/>
  <c r="S357"/>
  <c r="S369"/>
  <c r="V369"/>
  <c r="V434"/>
  <c r="S434"/>
  <c r="S551"/>
  <c r="V551"/>
  <c r="V592"/>
  <c r="S592"/>
  <c r="S624"/>
  <c r="V624"/>
  <c r="S628"/>
  <c r="V628"/>
  <c r="V642"/>
  <c r="S642"/>
  <c r="V646"/>
  <c r="S646"/>
  <c r="S660"/>
  <c r="V660"/>
  <c r="V678"/>
  <c r="S678"/>
  <c r="S682"/>
  <c r="V682"/>
  <c r="V725"/>
  <c r="S725"/>
  <c r="V789"/>
  <c r="S789"/>
  <c r="S990"/>
  <c r="V990"/>
  <c r="V27"/>
  <c r="S19"/>
  <c r="V15"/>
  <c r="S553"/>
  <c r="S585"/>
  <c r="V995"/>
  <c r="S676"/>
  <c r="S220"/>
  <c r="V828"/>
  <c r="V787"/>
  <c r="S785"/>
  <c r="S36"/>
  <c r="S120"/>
  <c r="S905"/>
  <c r="V779"/>
  <c r="S34"/>
  <c r="V852"/>
  <c r="V664"/>
  <c r="V349"/>
  <c r="V506"/>
  <c r="V670"/>
  <c r="V25"/>
  <c r="S25"/>
  <c r="V52"/>
  <c r="S52"/>
  <c r="V56"/>
  <c r="S56"/>
  <c r="V64"/>
  <c r="S64"/>
  <c r="V90"/>
  <c r="S90"/>
  <c r="S94"/>
  <c r="V94"/>
  <c r="S98"/>
  <c r="V98"/>
  <c r="V222"/>
  <c r="S222"/>
  <c r="V249"/>
  <c r="S249"/>
  <c r="V326"/>
  <c r="S326"/>
  <c r="S328"/>
  <c r="V328"/>
  <c r="V336"/>
  <c r="S336"/>
  <c r="V355"/>
  <c r="S355"/>
  <c r="S359"/>
  <c r="V359"/>
  <c r="V363"/>
  <c r="S363"/>
  <c r="S382"/>
  <c r="V382"/>
  <c r="S400"/>
  <c r="V400"/>
  <c r="S438"/>
  <c r="V438"/>
  <c r="V468"/>
  <c r="S468"/>
  <c r="S491"/>
  <c r="V491"/>
  <c r="V511"/>
  <c r="S511"/>
  <c r="V568"/>
  <c r="S568"/>
  <c r="V572"/>
  <c r="S572"/>
  <c r="V594"/>
  <c r="S594"/>
  <c r="S622"/>
  <c r="V622"/>
  <c r="V648"/>
  <c r="S648"/>
  <c r="S658"/>
  <c r="V658"/>
  <c r="V662"/>
  <c r="S662"/>
  <c r="V668"/>
  <c r="S668"/>
  <c r="V775"/>
  <c r="S775"/>
  <c r="S777"/>
  <c r="V777"/>
  <c r="V781"/>
  <c r="S781"/>
  <c r="V783"/>
  <c r="S783"/>
  <c r="S850"/>
  <c r="V850"/>
  <c r="S907"/>
  <c r="V907"/>
  <c r="V999"/>
  <c r="S999"/>
  <c r="S308"/>
  <c r="V486"/>
  <c r="S107"/>
  <c r="S656"/>
  <c r="V574"/>
  <c r="S361"/>
  <c r="S351"/>
  <c r="V312"/>
  <c r="S674"/>
  <c r="S440"/>
  <c r="S365"/>
  <c r="S997"/>
  <c r="S30"/>
  <c r="S854"/>
  <c r="S38"/>
  <c r="S672"/>
  <c r="S332"/>
  <c r="S330"/>
  <c r="V644"/>
  <c r="V367"/>
  <c r="S224"/>
  <c r="V54"/>
  <c r="V62"/>
  <c r="V630"/>
  <c r="V576"/>
  <c r="S897"/>
  <c r="S762"/>
  <c r="S570"/>
  <c r="V436"/>
  <c r="S791"/>
  <c r="S652"/>
  <c r="S324"/>
  <c r="S334"/>
  <c r="S596"/>
  <c r="V620"/>
  <c r="V534"/>
  <c r="V666"/>
  <c r="V152"/>
  <c r="S1036"/>
  <c r="S57"/>
  <c r="S99"/>
  <c r="S171"/>
  <c r="V377"/>
  <c r="S322"/>
  <c r="S347"/>
  <c r="S484"/>
  <c r="S504"/>
  <c r="V547"/>
</calcChain>
</file>

<file path=xl/comments1.xml><?xml version="1.0" encoding="utf-8"?>
<comments xmlns="http://schemas.openxmlformats.org/spreadsheetml/2006/main">
  <authors>
    <author>negrash</author>
    <author>Отдел Снебжения snb2</author>
    <author>Тесёлкин</author>
    <author>Тесёлкин Е.Б.</author>
    <author>Krikun</author>
    <author>Оксана Николаевна Крикун</author>
  </authors>
  <commentList>
    <comment ref="A4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 xml:space="preserve">Аромарос -У
</t>
        </r>
        <r>
          <rPr>
            <b/>
            <sz val="8"/>
            <color indexed="10"/>
            <rFont val="Tahoma"/>
            <family val="2"/>
            <charset val="204"/>
          </rPr>
          <t>067-572-70-97 Михаил Иванович Цвяшко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3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Харьков:
8 057 779 24 34ф
8 0572 99 49 06
 greenline_ua@mail.ru
8-050-982-79-01
Женя (отгрузка тов.)
067-260-30-62 Юрий Михайлович</t>
        </r>
      </text>
    </comment>
    <comment ref="A22" authorId="2">
      <text>
        <r>
          <rPr>
            <sz val="8"/>
            <color indexed="81"/>
            <rFont val="Tahoma"/>
            <family val="2"/>
            <charset val="204"/>
          </rPr>
          <t xml:space="preserve">Смакосвит
</t>
        </r>
        <r>
          <rPr>
            <sz val="8"/>
            <color indexed="10"/>
            <rFont val="Tahoma"/>
            <family val="2"/>
            <charset val="204"/>
          </rPr>
          <t>Лена Рыжко
8-067-563-69-99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milennaya@yandex.ru</t>
        </r>
      </text>
    </comment>
    <comment ref="A42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Хансен</t>
        </r>
      </text>
    </comment>
    <comment ref="A62" authorId="3">
      <text>
        <r>
          <rPr>
            <sz val="8"/>
            <color indexed="10"/>
            <rFont val="Tahoma"/>
            <family val="2"/>
            <charset val="204"/>
          </rPr>
          <t>Тикос
050-220-50-07
096-362-18-23
Андрей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6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ООО Фрутаром
</t>
        </r>
        <r>
          <rPr>
            <b/>
            <sz val="8"/>
            <color indexed="10"/>
            <rFont val="Tahoma"/>
            <family val="2"/>
            <charset val="204"/>
          </rPr>
          <t>067-500-71-39 Люда</t>
        </r>
        <r>
          <rPr>
            <sz val="8"/>
            <color indexed="81"/>
            <rFont val="Tahoma"/>
            <family val="2"/>
            <charset val="204"/>
          </rPr>
          <t xml:space="preserve"> Коба
044-574-02-51
</t>
        </r>
      </text>
    </comment>
    <comment ref="A66" authorId="3">
      <text>
        <r>
          <rPr>
            <sz val="8"/>
            <color indexed="81"/>
            <rFont val="Tahoma"/>
            <family val="2"/>
            <charset val="204"/>
          </rPr>
          <t xml:space="preserve">ООО "Тандем-Сервис"
044-233-87-61
044-526-57-80 т/ф
</t>
        </r>
        <r>
          <rPr>
            <sz val="8"/>
            <color indexed="81"/>
            <rFont val="Tahoma"/>
            <family val="2"/>
            <charset val="204"/>
          </rPr>
          <t xml:space="preserve">Александр
067-509-39-49 -технолог
</t>
        </r>
        <r>
          <rPr>
            <b/>
            <sz val="8"/>
            <color indexed="10"/>
            <rFont val="Tahoma"/>
            <family val="2"/>
            <charset val="204"/>
          </rPr>
          <t>097-999-00-15 ИРИНА</t>
        </r>
        <r>
          <rPr>
            <b/>
            <sz val="8"/>
            <color indexed="81"/>
            <rFont val="Tahoma"/>
            <family val="2"/>
            <charset val="204"/>
          </rPr>
          <t xml:space="preserve"> (на киевский филиал)
</t>
        </r>
        <r>
          <rPr>
            <b/>
            <sz val="8"/>
            <color indexed="10"/>
            <rFont val="Tahoma"/>
            <family val="2"/>
            <charset val="204"/>
          </rPr>
          <t>067-922-56-20 ( во время отпуска)</t>
        </r>
      </text>
    </comment>
    <comment ref="A86" authorId="0">
      <text>
        <r>
          <rPr>
            <sz val="8"/>
            <color indexed="81"/>
            <rFont val="Tahoma"/>
            <family val="2"/>
            <charset val="204"/>
          </rPr>
          <t xml:space="preserve">
Матимекс
(044) 279 04 09 ф
         279 78 83 ф
         </t>
        </r>
        <r>
          <rPr>
            <b/>
            <sz val="8"/>
            <color indexed="81"/>
            <rFont val="Tahoma"/>
            <family val="2"/>
            <charset val="204"/>
          </rPr>
          <t>524 67 96 ф
         525 82 93 ф</t>
        </r>
        <r>
          <rPr>
            <sz val="8"/>
            <color indexed="81"/>
            <rFont val="Tahoma"/>
            <family val="2"/>
            <charset val="204"/>
          </rPr>
          <t xml:space="preserve">
         270 52 12
matimex@voliacable.com
Леся
</t>
        </r>
        <r>
          <rPr>
            <b/>
            <sz val="8"/>
            <color indexed="10"/>
            <rFont val="Tahoma"/>
            <family val="2"/>
            <charset val="204"/>
          </rPr>
          <t>8 050 311 44 78
Надежда
 matimex@matimex.ua</t>
        </r>
        <r>
          <rPr>
            <sz val="8"/>
            <color indexed="81"/>
            <rFont val="Tahoma"/>
            <family val="2"/>
            <charset val="204"/>
          </rPr>
          <t xml:space="preserve">
8050-442-70-96
технолог-Наташа</t>
        </r>
      </text>
    </comment>
    <comment ref="A116" authorId="2">
      <text>
        <r>
          <rPr>
            <b/>
            <sz val="8"/>
            <color indexed="10"/>
            <rFont val="Tahoma"/>
            <family val="2"/>
            <charset val="204"/>
          </rPr>
          <t xml:space="preserve">ВАДИМ
8050-669-03-32
hruhru1@ukr.net
</t>
        </r>
        <r>
          <rPr>
            <b/>
            <sz val="8"/>
            <color indexed="81"/>
            <rFont val="Tahoma"/>
            <family val="2"/>
            <charset val="204"/>
          </rPr>
          <t xml:space="preserve">
ООО Авангард Торг
057-728-51-65
057-728-51-66
057-728-51-91
</t>
        </r>
      </text>
    </comment>
    <comment ref="A117" authorId="2">
      <text>
        <r>
          <rPr>
            <sz val="8"/>
            <color indexed="81"/>
            <rFont val="Tahoma"/>
            <family val="2"/>
            <charset val="204"/>
          </rPr>
          <t>Арно Украина 
8 050 334 40 37 
Игорь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Лев Аромат
35-18-88
067-530-58-94 Наташа
</t>
        </r>
        <r>
          <rPr>
            <b/>
            <sz val="8"/>
            <color indexed="10"/>
            <rFont val="Tahoma"/>
            <family val="2"/>
            <charset val="204"/>
          </rPr>
          <t>067-995-53-36 Экспохим</t>
        </r>
        <r>
          <rPr>
            <sz val="8"/>
            <color indexed="81"/>
            <rFont val="Tahoma"/>
            <family val="2"/>
            <charset val="204"/>
          </rPr>
          <t xml:space="preserve"> </t>
        </r>
      </text>
    </comment>
    <comment ref="A118" authorId="2">
      <text>
        <r>
          <rPr>
            <b/>
            <sz val="8"/>
            <color indexed="10"/>
            <rFont val="Tahoma"/>
            <family val="2"/>
            <charset val="204"/>
          </rPr>
          <t>Фрутаром
067-404-89-47 Оксана</t>
        </r>
        <r>
          <rPr>
            <sz val="8"/>
            <color indexed="81"/>
            <rFont val="Tahoma"/>
            <family val="2"/>
            <charset val="204"/>
          </rPr>
          <t xml:space="preserve">
ВАДИМ
8050-669-03-32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>ООО Авангард Торг
057-728-51-65
057-728-51-66
057-728-51-91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>Протеин Продукт
8044-492-00-18
097-496-73-80 Павел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>Вамтрейд
050-320-80-09 Андрей</t>
        </r>
      </text>
    </comment>
    <comment ref="A119" authorId="3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 xml:space="preserve">Технология Трейд
</t>
        </r>
        <r>
          <rPr>
            <sz val="8"/>
            <color indexed="81"/>
            <rFont val="Tahoma"/>
            <family val="2"/>
            <charset val="204"/>
          </rPr>
          <t>044-563-20-44
044-563-29-80
044-563-55-27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067-224-49-87
Татьяна</t>
        </r>
      </text>
    </comment>
    <comment ref="A128" authorId="2">
      <text>
        <r>
          <rPr>
            <sz val="8"/>
            <color indexed="81"/>
            <rFont val="Tahoma"/>
            <family val="2"/>
            <charset val="204"/>
          </rPr>
          <t xml:space="preserve">
ДНЕПРОМЛИН
778-36-51
726-40-20
778-35-62 т/ф Татьяна
</t>
        </r>
        <r>
          <rPr>
            <b/>
            <sz val="8"/>
            <color indexed="10"/>
            <rFont val="Tahoma"/>
            <family val="2"/>
            <charset val="204"/>
          </rPr>
          <t>ВАДИМ
8050-669-03-32
hruhru1@ukr.net</t>
        </r>
      </text>
    </comment>
    <comment ref="A129" authorId="2">
      <text>
        <r>
          <rPr>
            <sz val="8"/>
            <color indexed="81"/>
            <rFont val="Tahoma"/>
            <family val="2"/>
            <charset val="204"/>
          </rPr>
          <t xml:space="preserve">МГК
"Синтез"
</t>
        </r>
        <r>
          <rPr>
            <sz val="8"/>
            <color indexed="81"/>
            <rFont val="Tahoma"/>
            <family val="2"/>
            <charset val="204"/>
          </rPr>
          <t>8-099-055-63-94
8098-12-12-90-7
Станислав Анатольевич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т/ф 366-745
Инна
(050-729-61-21)
</t>
        </r>
        <r>
          <rPr>
            <b/>
            <sz val="8"/>
            <color indexed="10"/>
            <rFont val="Tahoma"/>
            <family val="2"/>
            <charset val="204"/>
          </rPr>
          <t>050-320-31-66 Роман (Молоко)</t>
        </r>
        <r>
          <rPr>
            <sz val="8"/>
            <color indexed="81"/>
            <rFont val="Tahoma"/>
            <family val="2"/>
            <charset val="204"/>
          </rPr>
          <t xml:space="preserve">
Комбинат молпродукт
050-320-64-34 Дмитрий
</t>
        </r>
      </text>
    </comment>
    <comment ref="A132" authorId="2">
      <text>
        <r>
          <rPr>
            <b/>
            <sz val="8"/>
            <color indexed="81"/>
            <rFont val="Tahoma"/>
            <family val="2"/>
            <charset val="204"/>
          </rPr>
          <t>Закупка</t>
        </r>
      </text>
    </comment>
    <comment ref="A133" authorId="2">
      <text>
        <r>
          <rPr>
            <b/>
            <sz val="8"/>
            <color indexed="10"/>
            <rFont val="Tahoma"/>
            <family val="2"/>
            <charset val="204"/>
          </rPr>
          <t>067-633-77-47 Антон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778-66-98 Антон,Алексей
ФОП Могульский</t>
        </r>
      </text>
    </comment>
    <comment ref="A134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Продмаш(Алдошин)
 056-785-23-08
067-939-54-43
050-448-45-51
Никитина Алла Афанасьевна (ком.директор) Первая Днепровская компания</t>
        </r>
      </text>
    </comment>
    <comment ref="A135" authorId="2">
      <text>
        <r>
          <rPr>
            <b/>
            <sz val="8"/>
            <color indexed="81"/>
            <rFont val="Tahoma"/>
            <family val="2"/>
            <charset val="204"/>
          </rPr>
          <t>Фудсервис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Сергей
8 050  445 11 67
Мефодьевич
8050-445-11-83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>8 050 441 73 19 Киев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 xml:space="preserve"> Марина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050-482-38-48
067-263-26-25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</text>
    </comment>
    <comment ref="A156" authorId="2">
      <text>
        <r>
          <rPr>
            <sz val="8"/>
            <color indexed="81"/>
            <rFont val="Tahoma"/>
            <family val="2"/>
            <charset val="204"/>
          </rPr>
          <t xml:space="preserve">ООО "Макрос"
8044-230-80-29 т/ф
8067-467-78-51
Олег Анатольевич (тех)
</t>
        </r>
        <r>
          <rPr>
            <b/>
            <sz val="8"/>
            <color indexed="81"/>
            <rFont val="Tahoma"/>
            <family val="2"/>
            <charset val="204"/>
          </rPr>
          <t>8067-502-66-41
Сергей Леонтьевич
заявки
Игорь Петров.</t>
        </r>
      </text>
    </comment>
    <comment ref="A161" authorId="0">
      <text>
        <r>
          <rPr>
            <sz val="8"/>
            <color indexed="81"/>
            <rFont val="Tahoma"/>
            <family val="2"/>
            <charset val="204"/>
          </rPr>
          <t xml:space="preserve">М-Стандарт
</t>
        </r>
        <r>
          <rPr>
            <b/>
            <sz val="8"/>
            <color indexed="10"/>
            <rFont val="Tahoma"/>
            <family val="2"/>
            <charset val="204"/>
          </rPr>
          <t>050-508-93-56 Яна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76" authorId="0">
      <text>
        <r>
          <rPr>
            <sz val="8"/>
            <color indexed="81"/>
            <rFont val="Tahoma"/>
            <family val="2"/>
            <charset val="204"/>
          </rPr>
          <t xml:space="preserve">
Могунция Украина        8-044-230-21-15 
8-044-284-32-32 т/ф
</t>
        </r>
        <r>
          <rPr>
            <b/>
            <sz val="8"/>
            <color indexed="10"/>
            <rFont val="Tahoma"/>
            <family val="2"/>
            <charset val="204"/>
          </rPr>
          <t>Специи Технологии</t>
        </r>
        <r>
          <rPr>
            <sz val="8"/>
            <color indexed="10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095-291-79-41 Денис</t>
        </r>
      </text>
    </comment>
    <comment ref="A181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ВИКОС
</t>
        </r>
        <r>
          <rPr>
            <b/>
            <sz val="8"/>
            <color indexed="10"/>
            <rFont val="Tahoma"/>
            <family val="2"/>
            <charset val="204"/>
          </rPr>
          <t>050-463-78-33 Александр</t>
        </r>
      </text>
    </comment>
    <comment ref="A189" authorId="2">
      <text>
        <r>
          <rPr>
            <b/>
            <sz val="8"/>
            <color indexed="12"/>
            <rFont val="Tahoma"/>
            <family val="2"/>
            <charset val="204"/>
          </rPr>
          <t>Шаллер Киев
044-494-12-93(94)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2"/>
            <rFont val="Tahoma"/>
            <family val="2"/>
            <charset val="204"/>
          </rPr>
          <t>т.067-505-85-99 Оксана
т.095-275-99-66 Тамара
 ( в понедельник)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4"/>
            <rFont val="Tahoma"/>
            <family val="2"/>
            <charset val="204"/>
          </rPr>
          <t xml:space="preserve">Виберг
067-620-25-50-Инна (заказ)
067-620-20-97 Катя
</t>
        </r>
        <r>
          <rPr>
            <sz val="8"/>
            <color indexed="14"/>
            <rFont val="Tahoma"/>
            <family val="2"/>
            <charset val="204"/>
          </rPr>
          <t>067-620-20-52 Сергей Куликов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218" authorId="4">
      <text>
        <r>
          <rPr>
            <sz val="8"/>
            <color indexed="81"/>
            <rFont val="Tahoma"/>
            <family val="2"/>
            <charset val="204"/>
          </rPr>
          <t>Фудреформ
050-355-32-35 Наталья</t>
        </r>
        <r>
          <rPr>
            <sz val="8"/>
            <color indexed="81"/>
            <rFont val="Tahoma"/>
            <family val="2"/>
            <charset val="204"/>
          </rPr>
          <t xml:space="preserve">
ООО "Дом специй"
044-585-51-59 Аня
050-404-79-68 Александр
</t>
        </r>
        <r>
          <rPr>
            <b/>
            <sz val="8"/>
            <color indexed="10"/>
            <rFont val="Tahoma"/>
            <family val="2"/>
            <charset val="204"/>
          </rPr>
          <t>Магия вкуса (ЧП Махницкий) 
066-755-04-14 Галина</t>
        </r>
      </text>
    </comment>
    <comment ref="A219" authorId="0">
      <text>
        <r>
          <rPr>
            <b/>
            <sz val="8"/>
            <color indexed="10"/>
            <rFont val="Tahoma"/>
            <family val="2"/>
            <charset val="204"/>
          </rPr>
          <t>050-355-32-35 Фудреформ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233" authorId="0">
      <text>
        <r>
          <rPr>
            <b/>
            <sz val="8"/>
            <color indexed="81"/>
            <rFont val="Tahoma"/>
            <family val="2"/>
            <charset val="204"/>
          </rPr>
          <t>лай специи
050-334-46-50 Оксана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246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Тантал</t>
        </r>
      </text>
    </comment>
    <comment ref="A247" authorId="0">
      <text>
        <r>
          <rPr>
            <sz val="8"/>
            <color indexed="81"/>
            <rFont val="Tahoma"/>
            <family val="2"/>
            <charset val="204"/>
          </rPr>
          <t xml:space="preserve">ООО "БС Глобал Украина"
тел.097-374-91-55
</t>
        </r>
      </text>
    </comment>
    <comment ref="A249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РОМИЛЛЕНА
050-59-42-415 Алена Александровна
office@romillena.dp.ua</t>
        </r>
      </text>
    </comment>
    <comment ref="A253" authorId="4">
      <text>
        <r>
          <rPr>
            <b/>
            <sz val="8"/>
            <color indexed="81"/>
            <rFont val="Tahoma"/>
            <family val="2"/>
            <charset val="204"/>
          </rPr>
          <t>Рапс</t>
        </r>
        <r>
          <rPr>
            <sz val="8"/>
            <color indexed="81"/>
            <rFont val="Tahoma"/>
            <family val="2"/>
            <charset val="204"/>
          </rPr>
          <t xml:space="preserve">
050-342-57-94 Евгений Борисович
</t>
        </r>
        <r>
          <rPr>
            <b/>
            <sz val="8"/>
            <color indexed="10"/>
            <rFont val="Tahoma"/>
            <family val="2"/>
            <charset val="204"/>
          </rPr>
          <t>067-523-30-50 Екатерина
 teet@i.ua</t>
        </r>
        <r>
          <rPr>
            <sz val="8"/>
            <color indexed="81"/>
            <rFont val="Tahoma"/>
            <family val="2"/>
            <charset val="204"/>
          </rPr>
          <t xml:space="preserve">
В понедельник заказ
</t>
        </r>
      </text>
    </comment>
    <comment ref="A274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Про Краст
096-794-45-04
067-546-47-07
Евгений</t>
        </r>
      </text>
    </comment>
    <comment ref="A275" authorId="0">
      <text>
        <r>
          <rPr>
            <b/>
            <sz val="8"/>
            <color indexed="10"/>
            <rFont val="Tahoma"/>
            <family val="2"/>
            <charset val="204"/>
          </rPr>
          <t xml:space="preserve">СПЕЦ И Я ПП
050-403-01-02 Игорь
по понедельникам
066-804-19-20
</t>
        </r>
      </text>
    </comment>
    <comment ref="A283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ПТИ Украина</t>
        </r>
      </text>
    </comment>
    <comment ref="A287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Про-Краст
096-794-45-04 Евгений</t>
        </r>
      </text>
    </comment>
    <comment ref="A293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ИГИС</t>
        </r>
      </text>
    </comment>
    <comment ref="A305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Спайс ТГ (для ирны)
050-484-44-36 Ольга 
заявка по пятницам ( понедельник до 12)</t>
        </r>
      </text>
    </comment>
    <comment ref="A308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"Мелисса"
</t>
        </r>
        <r>
          <rPr>
            <sz val="8"/>
            <color indexed="81"/>
            <rFont val="Tahoma"/>
            <family val="2"/>
            <charset val="204"/>
          </rPr>
          <t>23 90 57 Валентина Дмитриевна
34 81 26 
35 54 40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>Директор – Драган Виктор Васильевич</t>
        </r>
        <r>
          <rPr>
            <b/>
            <sz val="8"/>
            <color indexed="81"/>
            <rFont val="Tahoma"/>
            <family val="2"/>
            <charset val="204"/>
          </rPr>
          <t xml:space="preserve">
8 067 563 41 26
</t>
        </r>
        <r>
          <rPr>
            <b/>
            <sz val="8"/>
            <color indexed="10"/>
            <rFont val="Tahoma"/>
            <family val="2"/>
            <charset val="204"/>
          </rPr>
          <t>Валя Николаевна
067-564-53-67
рис ферментирован.</t>
        </r>
      </text>
    </comment>
    <comment ref="A309" authorId="2">
      <text>
        <r>
          <rPr>
            <sz val="8"/>
            <color indexed="81"/>
            <rFont val="Tahoma"/>
            <family val="2"/>
            <charset val="204"/>
          </rPr>
          <t>ЧП Семенко А.А.
(044) 222-60-63 т/ф
(044)533-52-93
067 235 69 71
Александр Алексеевич
Рапс
050-342-57-94 Евгений Борисович
067-523-30-50 Екатерина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Камон
066-997-75-33 Владимир</t>
        </r>
      </text>
    </comment>
    <comment ref="A313" authorId="0">
      <text>
        <r>
          <rPr>
            <b/>
            <sz val="8"/>
            <color indexed="81"/>
            <rFont val="Tahoma"/>
            <family val="2"/>
            <charset val="204"/>
          </rPr>
          <t>Тантал</t>
        </r>
      </text>
    </comment>
    <comment ref="A314" authorId="2">
      <text>
        <r>
          <rPr>
            <sz val="8"/>
            <color indexed="81"/>
            <rFont val="Tahoma"/>
            <family val="2"/>
            <charset val="204"/>
          </rPr>
          <t xml:space="preserve">ООО ЮХК "Союз-Реагент"
765-42-90 Таня
770-20-23 приемная
057-733-23-84 Инна
нитрит в мешках
9,00-9,50 грн за 1 кг
066-712-02-61
Сергей Укрпродкомпания
</t>
        </r>
        <r>
          <rPr>
            <b/>
            <sz val="8"/>
            <color indexed="10"/>
            <rFont val="Tahoma"/>
            <family val="2"/>
            <charset val="204"/>
          </rPr>
          <t>Свiт прянощив
050-666-17-88 Игорь</t>
        </r>
      </text>
    </comment>
    <comment ref="A315" authorId="0">
      <text>
        <r>
          <rPr>
            <b/>
            <sz val="8"/>
            <color indexed="10"/>
            <rFont val="Tahoma"/>
            <family val="2"/>
            <charset val="204"/>
          </rPr>
          <t xml:space="preserve">097-266-13-59 Инна Александровна Полякова
</t>
        </r>
      </text>
    </comment>
    <comment ref="A317" authorId="0">
      <text>
        <r>
          <rPr>
            <b/>
            <sz val="8"/>
            <color indexed="10"/>
            <rFont val="Tahoma"/>
            <family val="2"/>
            <charset val="204"/>
          </rPr>
          <t>Икс Медия
098-088-69-93 Валентина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319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Експохим</t>
        </r>
        <r>
          <rPr>
            <sz val="8"/>
            <color indexed="81"/>
            <rFont val="Tahoma"/>
            <family val="2"/>
            <charset val="204"/>
          </rPr>
          <t xml:space="preserve">
067-637-59-66 Таня
</t>
        </r>
        <r>
          <rPr>
            <sz val="8"/>
            <color indexed="10"/>
            <rFont val="Tahoma"/>
            <family val="2"/>
            <charset val="204"/>
          </rPr>
          <t>067-995-53-36 - заказ</t>
        </r>
      </text>
    </comment>
    <comment ref="A320" authorId="2">
      <text>
        <r>
          <rPr>
            <sz val="8"/>
            <color indexed="81"/>
            <rFont val="Tahoma"/>
            <family val="2"/>
            <charset val="204"/>
          </rPr>
          <t xml:space="preserve">Трейдис ООО (Олейна)
8-067-250-37-08
ВИКТОР
1л по цене 10,75с НДС
5л по цене 10,43 с НДС (52,15грн 5л)
</t>
        </r>
        <r>
          <rPr>
            <b/>
            <sz val="8"/>
            <color indexed="10"/>
            <rFont val="Tahoma"/>
            <family val="2"/>
            <charset val="204"/>
          </rPr>
          <t>Довира
067-509-29-49 Сергей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</text>
    </comment>
    <comment ref="A321" authorId="0">
      <text>
        <r>
          <rPr>
            <b/>
            <sz val="8"/>
            <color indexed="10"/>
            <rFont val="Tahoma"/>
            <family val="2"/>
            <charset val="204"/>
          </rPr>
          <t>АРТ Бизнес групп
067-644-01-99 Игорь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323" authorId="0">
      <text>
        <r>
          <rPr>
            <sz val="8"/>
            <color indexed="81"/>
            <rFont val="Tahoma"/>
            <family val="2"/>
            <charset val="204"/>
          </rPr>
          <t xml:space="preserve">закупка
</t>
        </r>
      </text>
    </comment>
    <comment ref="A325" authorId="0">
      <text>
        <r>
          <rPr>
            <b/>
            <sz val="8"/>
            <color indexed="81"/>
            <rFont val="Tahoma"/>
            <family val="2"/>
            <charset val="204"/>
          </rPr>
          <t>Аромаспайс
095-289-54-00 Анна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330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Аромаспайс
095-289-54-00 Анна
</t>
        </r>
        <r>
          <rPr>
            <b/>
            <sz val="8"/>
            <color indexed="10"/>
            <rFont val="Tahoma"/>
            <family val="2"/>
            <charset val="204"/>
          </rPr>
          <t>067-659-60-40 Лидия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</text>
    </comment>
    <comment ref="A331" authorId="3">
      <text>
        <r>
          <rPr>
            <sz val="8"/>
            <color indexed="81"/>
            <rFont val="Tahoma"/>
            <family val="2"/>
            <charset val="204"/>
          </rPr>
          <t xml:space="preserve">Арракес
</t>
        </r>
      </text>
    </comment>
    <comment ref="A332" authorId="2">
      <text>
        <r>
          <rPr>
            <b/>
            <sz val="8"/>
            <color indexed="10"/>
            <rFont val="Tahoma"/>
            <family val="2"/>
            <charset val="204"/>
          </rPr>
          <t>Махницкий
729-51-36 Галина</t>
        </r>
        <r>
          <rPr>
            <sz val="8"/>
            <color indexed="10"/>
            <rFont val="Tahoma"/>
            <family val="2"/>
            <charset val="204"/>
          </rPr>
          <t xml:space="preserve">
</t>
        </r>
      </text>
    </comment>
    <comment ref="A335" authorId="4">
      <text>
        <r>
          <rPr>
            <b/>
            <sz val="8"/>
            <color indexed="81"/>
            <rFont val="Tahoma"/>
            <family val="2"/>
            <charset val="204"/>
          </rPr>
          <t xml:space="preserve">Арома Спайс
067-481-33-11 Анна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33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Мелисса</t>
        </r>
      </text>
    </comment>
    <comment ref="A337" authorId="3">
      <text>
        <r>
          <rPr>
            <sz val="8"/>
            <color indexed="81"/>
            <rFont val="Tahoma"/>
            <family val="2"/>
            <charset val="204"/>
          </rPr>
          <t xml:space="preserve">Закупка
</t>
        </r>
      </text>
    </comment>
    <comment ref="A338" authorId="0">
      <text>
        <r>
          <rPr>
            <sz val="8"/>
            <color indexed="81"/>
            <rFont val="Tahoma"/>
            <family val="2"/>
            <charset val="204"/>
          </rPr>
          <t xml:space="preserve">Закупка
</t>
        </r>
      </text>
    </comment>
    <comment ref="A339" authorId="0">
      <text>
        <r>
          <rPr>
            <b/>
            <sz val="8"/>
            <color indexed="81"/>
            <rFont val="Tahoma"/>
            <family val="2"/>
            <charset val="204"/>
          </rPr>
          <t>050-709-27-77 Николай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340" authorId="2">
      <text>
        <r>
          <rPr>
            <b/>
            <sz val="8"/>
            <color indexed="81"/>
            <rFont val="Tahoma"/>
            <family val="2"/>
            <charset val="204"/>
          </rPr>
          <t>Крафт</t>
        </r>
        <r>
          <rPr>
            <sz val="8"/>
            <color indexed="81"/>
            <rFont val="Tahoma"/>
            <family val="2"/>
            <charset val="204"/>
          </rPr>
          <t xml:space="preserve"> 
0569- 52 -08- 20
0569- 26- 30- 60
</t>
        </r>
        <r>
          <rPr>
            <b/>
            <sz val="8"/>
            <color indexed="81"/>
            <rFont val="Tahoma"/>
            <family val="2"/>
            <charset val="204"/>
          </rPr>
          <t xml:space="preserve">Виталий
</t>
        </r>
        <r>
          <rPr>
            <b/>
            <sz val="8"/>
            <color indexed="10"/>
            <rFont val="Tahoma"/>
            <family val="2"/>
            <charset val="204"/>
          </rPr>
          <t xml:space="preserve">
067-317-86-64 Максим</t>
        </r>
      </text>
    </comment>
    <comment ref="A351" authorId="2">
      <text>
        <r>
          <rPr>
            <b/>
            <sz val="8"/>
            <color indexed="81"/>
            <rFont val="Tahoma"/>
            <family val="2"/>
            <charset val="204"/>
          </rPr>
          <t>ООО НПЦ
 "Мир оболочек"</t>
        </r>
        <r>
          <rPr>
            <sz val="8"/>
            <color indexed="81"/>
            <rFont val="Tahoma"/>
            <family val="2"/>
            <charset val="204"/>
          </rPr>
          <t xml:space="preserve">
(044) 461 87 57
464 49 93
461 87 86
директор </t>
        </r>
        <r>
          <rPr>
            <b/>
            <sz val="8"/>
            <color indexed="81"/>
            <rFont val="Tahoma"/>
            <family val="2"/>
            <charset val="204"/>
          </rPr>
          <t>- Скурский
Александр Иванович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Ной</t>
        </r>
        <r>
          <rPr>
            <sz val="8"/>
            <color indexed="81"/>
            <rFont val="Tahoma"/>
            <family val="2"/>
            <charset val="204"/>
          </rPr>
          <t xml:space="preserve">
370 81 31
</t>
        </r>
        <r>
          <rPr>
            <b/>
            <sz val="8"/>
            <color indexed="81"/>
            <rFont val="Tahoma"/>
            <family val="2"/>
            <charset val="204"/>
          </rPr>
          <t>Геннадий Иванович</t>
        </r>
        <r>
          <rPr>
            <sz val="8"/>
            <color indexed="81"/>
            <rFont val="Tahoma"/>
            <family val="2"/>
            <charset val="204"/>
          </rPr>
          <t xml:space="preserve">
8 067 916 07 92
Иван Григорьевич
Директор – </t>
        </r>
        <r>
          <rPr>
            <b/>
            <sz val="8"/>
            <color indexed="81"/>
            <rFont val="Tahoma"/>
            <family val="2"/>
            <charset val="204"/>
          </rPr>
          <t>Пронин Александр Викторович</t>
        </r>
        <r>
          <rPr>
            <sz val="8"/>
            <color indexed="81"/>
            <rFont val="Tahoma"/>
            <family val="2"/>
            <charset val="204"/>
          </rPr>
          <t xml:space="preserve">
8 067 630 94 49
</t>
        </r>
        <r>
          <rPr>
            <b/>
            <sz val="8"/>
            <color indexed="81"/>
            <rFont val="Tahoma"/>
            <family val="2"/>
            <charset val="204"/>
          </rPr>
          <t xml:space="preserve">Бакуновицкий Боря
</t>
        </r>
        <r>
          <rPr>
            <sz val="8"/>
            <color indexed="81"/>
            <rFont val="Tahoma"/>
            <family val="2"/>
            <charset val="204"/>
          </rPr>
          <t>8 067 565 71 08</t>
        </r>
      </text>
    </comment>
    <comment ref="A352" authorId="2">
      <text>
        <r>
          <rPr>
            <b/>
            <sz val="8"/>
            <color indexed="81"/>
            <rFont val="Tahoma"/>
            <family val="2"/>
            <charset val="204"/>
          </rPr>
          <t>Молибога Наташа</t>
        </r>
        <r>
          <rPr>
            <sz val="8"/>
            <color indexed="81"/>
            <rFont val="Tahoma"/>
            <family val="2"/>
            <charset val="204"/>
          </rPr>
          <t xml:space="preserve">
8 050 941 90 38
8 067 911 60 08</t>
        </r>
      </text>
    </comment>
    <comment ref="A360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УЧ ООО ИИ фирма «РОМИЛЛЕНА»лтд 
24 99 76
744 60 69
36 76 28 ф.
romillena@ua.fm
Директор – Войтенко Елена Петровна
8 050 361 06 73
Иван Александрович
Юрий Александрович</t>
        </r>
      </text>
    </comment>
    <comment ref="A361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УЧ ООО ИИ фирма «РОМИЛЛЕНА»лтд 
24 99 76
744 60 69
36 76 28 ф.
romillena@ua.fm
Директор – Войтенко Елена Петровна
8 050 361 06 73
Иван Александрович
Юрий Александрович</t>
        </r>
      </text>
    </comment>
    <comment ref="A37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 xml:space="preserve">Апекс Пак
050-504-78-58 Сергей
8 0642 34-59-12 т/ф
</t>
        </r>
        <r>
          <rPr>
            <sz val="8"/>
            <color indexed="81"/>
            <rFont val="Tahoma"/>
            <family val="2"/>
            <charset val="204"/>
          </rPr>
          <t xml:space="preserve">
Дегтерёв Владимир
050 328 76 16
</t>
        </r>
      </text>
    </comment>
    <comment ref="A377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Атлантис Пак</t>
        </r>
      </text>
    </comment>
    <comment ref="A384" authorId="0">
      <text>
        <r>
          <rPr>
            <sz val="8"/>
            <color indexed="81"/>
            <rFont val="Tahoma"/>
            <family val="2"/>
            <charset val="204"/>
          </rPr>
          <t xml:space="preserve">
   </t>
        </r>
        <r>
          <rPr>
            <sz val="8"/>
            <color indexed="10"/>
            <rFont val="Tahoma"/>
            <family val="2"/>
            <charset val="204"/>
          </rPr>
          <t xml:space="preserve">Агросмак                       050-370-11-49 Наташа
032-242-02-58 т/ф
</t>
        </r>
        <r>
          <rPr>
            <sz val="8"/>
            <color indexed="81"/>
            <rFont val="Tahoma"/>
            <family val="2"/>
            <charset val="204"/>
          </rPr>
          <t xml:space="preserve">
Мелисса
050-851-09-92
Николай       </t>
        </r>
      </text>
    </comment>
    <comment ref="A387" authorId="2">
      <text>
        <r>
          <rPr>
            <b/>
            <sz val="8"/>
            <color indexed="10"/>
            <rFont val="Tahoma"/>
            <family val="2"/>
            <charset val="204"/>
          </rPr>
          <t>КРОТОН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389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Апекс Пак</t>
        </r>
      </text>
    </comment>
    <comment ref="A390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Кротон (оболочка+накат)</t>
        </r>
      </text>
    </comment>
    <comment ref="A39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ДТС</t>
        </r>
      </text>
    </comment>
    <comment ref="A398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400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ДТС
Рома
050-473-65-05
0642-35-74-27 т/ф</t>
        </r>
      </text>
    </comment>
    <comment ref="A401" authorId="0">
      <text>
        <r>
          <rPr>
            <sz val="8"/>
            <color indexed="81"/>
            <rFont val="Tahoma"/>
            <family val="2"/>
            <charset val="204"/>
          </rPr>
          <t xml:space="preserve">
Кротон (печать)</t>
        </r>
      </text>
    </comment>
    <comment ref="A402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ДТС
Рома
050-473-65-05</t>
        </r>
      </text>
    </comment>
    <comment ref="A403" authorId="0">
      <text>
        <r>
          <rPr>
            <sz val="8"/>
            <color indexed="81"/>
            <rFont val="Tahoma"/>
            <family val="2"/>
            <charset val="204"/>
          </rPr>
          <t xml:space="preserve">
Кротон (печать)</t>
        </r>
      </text>
    </comment>
    <comment ref="A40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Кротон</t>
        </r>
      </text>
    </comment>
    <comment ref="A409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Кротон</t>
        </r>
      </text>
    </comment>
    <comment ref="A410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Кротон</t>
        </r>
      </text>
    </comment>
    <comment ref="A444" authorId="0">
      <text>
        <r>
          <rPr>
            <sz val="8"/>
            <color indexed="81"/>
            <rFont val="Tahoma"/>
            <family val="2"/>
            <charset val="204"/>
          </rPr>
          <t xml:space="preserve">Гранд Кейсинг
068-595-46-03 Анатолий
</t>
        </r>
        <r>
          <rPr>
            <b/>
            <sz val="8"/>
            <color indexed="10"/>
            <rFont val="Tahoma"/>
            <family val="2"/>
            <charset val="204"/>
          </rPr>
          <t>Технород</t>
        </r>
      </text>
    </comment>
    <comment ref="A44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Про-Краст
</t>
        </r>
        <r>
          <rPr>
            <b/>
            <sz val="8"/>
            <color indexed="81"/>
            <rFont val="Tahoma"/>
            <family val="2"/>
            <charset val="204"/>
          </rPr>
          <t>Технопрод</t>
        </r>
      </text>
    </comment>
    <comment ref="A44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Про-Краст
</t>
        </r>
        <r>
          <rPr>
            <b/>
            <sz val="8"/>
            <color indexed="81"/>
            <rFont val="Tahoma"/>
            <family val="2"/>
            <charset val="204"/>
          </rPr>
          <t>Технопрод
0626-44-14-17 т/ф</t>
        </r>
      </text>
    </comment>
    <comment ref="A447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Про-Краст
</t>
        </r>
        <r>
          <rPr>
            <b/>
            <sz val="8"/>
            <color indexed="81"/>
            <rFont val="Tahoma"/>
            <family val="2"/>
            <charset val="204"/>
          </rPr>
          <t>Технопрод</t>
        </r>
      </text>
    </comment>
    <comment ref="A450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РОМИЛЛЕНА
КЕЙСДАРМ</t>
        </r>
      </text>
    </comment>
    <comment ref="A451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РОМИЛЛЕНА
КЕЙСДАРМ</t>
        </r>
      </text>
    </comment>
    <comment ref="A452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Кейсдарм
067-440-31-21 Алексей
</t>
        </r>
        <r>
          <rPr>
            <b/>
            <sz val="8"/>
            <color indexed="81"/>
            <rFont val="Tahoma"/>
            <family val="2"/>
            <charset val="204"/>
          </rPr>
          <t>097-931-45-28 Дима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044-239-27-13 т/ф</t>
        </r>
      </text>
    </comment>
    <comment ref="A453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Кейсдарм
067-440-31-21 Алексей
</t>
        </r>
        <r>
          <rPr>
            <b/>
            <sz val="8"/>
            <color indexed="81"/>
            <rFont val="Tahoma"/>
            <family val="2"/>
            <charset val="204"/>
          </rPr>
          <t>097-931-45-28 Дима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044-239-27-13 т/ф</t>
        </r>
      </text>
    </comment>
    <comment ref="A458" authorId="2">
      <text>
        <r>
          <rPr>
            <b/>
            <sz val="8"/>
            <color indexed="81"/>
            <rFont val="Tahoma"/>
            <family val="2"/>
            <charset val="204"/>
          </rPr>
          <t>Трикозюк Валерий
8 067 404 66 34</t>
        </r>
        <r>
          <rPr>
            <sz val="8"/>
            <color indexed="81"/>
            <rFont val="Tahoma"/>
            <family val="2"/>
            <charset val="204"/>
          </rPr>
          <t xml:space="preserve">
(044) 248 73 40
Дима
</t>
        </r>
        <r>
          <rPr>
            <b/>
            <sz val="8"/>
            <color indexed="81"/>
            <rFont val="Tahoma"/>
            <family val="2"/>
            <charset val="204"/>
          </rPr>
          <t xml:space="preserve"> Лиля</t>
        </r>
        <r>
          <rPr>
            <sz val="8"/>
            <color indexed="81"/>
            <rFont val="Tahoma"/>
            <family val="2"/>
            <charset val="204"/>
          </rPr>
          <t xml:space="preserve">
(0342) 55 95 20
55 93 73
55 96 36
</t>
        </r>
        <r>
          <rPr>
            <b/>
            <sz val="8"/>
            <color indexed="81"/>
            <rFont val="Tahoma"/>
            <family val="2"/>
            <charset val="204"/>
          </rPr>
          <t xml:space="preserve"> Зося</t>
        </r>
        <r>
          <rPr>
            <sz val="8"/>
            <color indexed="81"/>
            <rFont val="Tahoma"/>
            <family val="2"/>
            <charset val="204"/>
          </rPr>
          <t xml:space="preserve">
791 12 09
791 15 58
791 19 47
791 11 87</t>
        </r>
      </text>
    </comment>
    <comment ref="A459" authorId="3">
      <text>
        <r>
          <rPr>
            <sz val="8"/>
            <color indexed="81"/>
            <rFont val="Tahoma"/>
            <family val="2"/>
            <charset val="204"/>
          </rPr>
          <t xml:space="preserve">777-18-46 гл.бух. сверка
</t>
        </r>
        <r>
          <rPr>
            <b/>
            <sz val="8"/>
            <color indexed="81"/>
            <rFont val="Tahoma"/>
            <family val="2"/>
            <charset val="204"/>
          </rPr>
          <t>ДУКО Техник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Володя
050-946-90-16</t>
        </r>
        <r>
          <rPr>
            <b/>
            <sz val="8"/>
            <color indexed="81"/>
            <rFont val="Tahoma"/>
            <family val="2"/>
            <charset val="204"/>
          </rPr>
          <t xml:space="preserve">
Андрей
067-276-69-82
</t>
        </r>
        <r>
          <rPr>
            <b/>
            <sz val="8"/>
            <color indexed="10"/>
            <rFont val="Tahoma"/>
            <family val="2"/>
            <charset val="204"/>
          </rPr>
          <t>Лидия Ивановна
097-714-19-00
duco-klip@mail.ru</t>
        </r>
      </text>
    </comment>
    <comment ref="A460" authorId="3">
      <text>
        <r>
          <rPr>
            <sz val="8"/>
            <color indexed="81"/>
            <rFont val="Tahoma"/>
            <family val="2"/>
            <charset val="204"/>
          </rPr>
          <t xml:space="preserve">777-18-46 гл.бух. сверка
</t>
        </r>
        <r>
          <rPr>
            <b/>
            <sz val="8"/>
            <color indexed="10"/>
            <rFont val="Tahoma"/>
            <family val="2"/>
            <charset val="204"/>
          </rPr>
          <t>Володя
050-946-90-16</t>
        </r>
        <r>
          <rPr>
            <b/>
            <sz val="8"/>
            <color indexed="81"/>
            <rFont val="Tahoma"/>
            <family val="2"/>
            <charset val="204"/>
          </rPr>
          <t xml:space="preserve">
Андрей
067-276-69-82
Лидия Ивановна
097-714-19-00</t>
        </r>
      </text>
    </comment>
    <comment ref="A461" authorId="3">
      <text>
        <r>
          <rPr>
            <sz val="8"/>
            <color indexed="81"/>
            <rFont val="Tahoma"/>
            <family val="2"/>
            <charset val="204"/>
          </rPr>
          <t>777-18-46 гл.бух. сверка
Яна,Володя</t>
        </r>
      </text>
    </comment>
    <comment ref="A467" authorId="3">
      <text>
        <r>
          <rPr>
            <sz val="8"/>
            <color indexed="81"/>
            <rFont val="Tahoma"/>
            <family val="2"/>
            <charset val="204"/>
          </rPr>
          <t xml:space="preserve">371-33-56
371-19-01Саша
НОСКОВ
</t>
        </r>
      </text>
    </comment>
    <comment ref="A468" authorId="3">
      <text>
        <r>
          <rPr>
            <b/>
            <sz val="8"/>
            <color indexed="10"/>
            <rFont val="Tahoma"/>
            <family val="2"/>
            <charset val="204"/>
          </rPr>
          <t>Астафьев А
067-908-03-66</t>
        </r>
      </text>
    </comment>
    <comment ref="A469" authorId="2">
      <text>
        <r>
          <rPr>
            <sz val="8"/>
            <color indexed="81"/>
            <rFont val="Tahoma"/>
            <family val="2"/>
            <charset val="204"/>
          </rPr>
          <t xml:space="preserve">
ЧП Астафьев
Александр 
8-050-457-85-56
</t>
        </r>
        <r>
          <rPr>
            <b/>
            <sz val="8"/>
            <color indexed="81"/>
            <rFont val="Tahoma"/>
            <family val="2"/>
            <charset val="204"/>
          </rPr>
          <t>Дуко-Техник</t>
        </r>
      </text>
    </comment>
    <comment ref="A472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 xml:space="preserve">Дуко-Техник
067-276-69-82 Андрей
</t>
        </r>
        <r>
          <rPr>
            <b/>
            <sz val="8"/>
            <color indexed="10"/>
            <rFont val="Tahoma"/>
            <family val="2"/>
            <charset val="204"/>
          </rPr>
          <t>Лидия Ивановна
097-714-19-00</t>
        </r>
      </text>
    </comment>
    <comment ref="A475" authorId="2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Астафьев
067-908-03-66 Александр</t>
        </r>
      </text>
    </comment>
    <comment ref="A476" authorId="2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Астафьев
067-908-03-66 Александр</t>
        </r>
      </text>
    </comment>
    <comment ref="A477" authorId="2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Астафьев
067-908-03-66 Александр</t>
        </r>
      </text>
    </comment>
    <comment ref="A479" authorId="2">
      <text>
        <r>
          <rPr>
            <sz val="8"/>
            <color indexed="81"/>
            <rFont val="Tahoma"/>
            <family val="2"/>
            <charset val="204"/>
          </rPr>
          <t>Носков
34-84-11</t>
        </r>
      </text>
    </comment>
    <comment ref="A481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 xml:space="preserve">Мультивак Украина
</t>
        </r>
        <r>
          <rPr>
            <b/>
            <sz val="8"/>
            <color indexed="10"/>
            <rFont val="Tahoma"/>
            <family val="2"/>
            <charset val="204"/>
          </rPr>
          <t>044-499-90-76 т/ф</t>
        </r>
        <r>
          <rPr>
            <sz val="8"/>
            <color indexed="81"/>
            <rFont val="Tahoma"/>
            <family val="2"/>
            <charset val="204"/>
          </rPr>
          <t xml:space="preserve">
067-240-04-74 Андрей
067-447-86-63 Сергей</t>
        </r>
      </text>
    </comment>
    <comment ref="A482" authorId="4">
      <text>
        <r>
          <rPr>
            <b/>
            <sz val="8"/>
            <color indexed="81"/>
            <rFont val="Tahoma"/>
            <family val="2"/>
            <charset val="204"/>
          </rPr>
          <t xml:space="preserve">Krikun:
</t>
        </r>
        <r>
          <rPr>
            <b/>
            <sz val="8"/>
            <color indexed="10"/>
            <rFont val="Tahoma"/>
            <family val="2"/>
            <charset val="204"/>
          </rPr>
          <t xml:space="preserve">Мультивак-Украина
</t>
        </r>
        <r>
          <rPr>
            <sz val="8"/>
            <color indexed="81"/>
            <rFont val="Tahoma"/>
            <family val="2"/>
            <charset val="204"/>
          </rPr>
          <t xml:space="preserve">
СилдЭйр
044-390-43-05 т/ф
</t>
        </r>
        <r>
          <rPr>
            <sz val="8"/>
            <color indexed="81"/>
            <rFont val="Tahoma"/>
            <family val="2"/>
            <charset val="204"/>
          </rPr>
          <t>044-390-17-45 т/ф
044-390-17-69 т/ф</t>
        </r>
        <r>
          <rPr>
            <sz val="8"/>
            <color indexed="81"/>
            <rFont val="Tahoma"/>
            <family val="2"/>
            <charset val="204"/>
          </rPr>
          <t xml:space="preserve">
044-390-17-70
</t>
        </r>
      </text>
    </comment>
    <comment ref="A483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Мультивак-Украина</t>
        </r>
      </text>
    </comment>
    <comment ref="A509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Силд Эйр</t>
        </r>
      </text>
    </comment>
    <comment ref="A514" authorId="0">
      <text>
        <r>
          <rPr>
            <sz val="8"/>
            <color indexed="81"/>
            <rFont val="Tahoma"/>
            <family val="2"/>
            <charset val="204"/>
          </rPr>
          <t xml:space="preserve">Техно
ЧП Сыроватка
</t>
        </r>
      </text>
    </comment>
    <comment ref="A528" authorId="0">
      <text>
        <r>
          <rPr>
            <sz val="8"/>
            <color indexed="81"/>
            <rFont val="Tahoma"/>
            <family val="2"/>
            <charset val="204"/>
          </rPr>
          <t xml:space="preserve">
Krikun:
Арис
8-057-764-41-85 
057-373-77-85 т/ф
057-373-77-68 т/ф
067-563-32-74 Алексей
095-448-96-62 Сергей
Евгений Николаевич
8-050-400-55-35
ЧП Сыроватка
38-53-79 т/ф
ЧП Мельник 
050-376-43-89
0382-70-21-47 т/ф
</t>
        </r>
        <r>
          <rPr>
            <b/>
            <sz val="8"/>
            <color indexed="10"/>
            <rFont val="Tahoma"/>
            <family val="2"/>
            <charset val="204"/>
          </rPr>
          <t>Востокагромаркет
062-343-80-22 Андрей</t>
        </r>
      </text>
    </comment>
    <comment ref="A539" authorId="2">
      <text>
        <r>
          <rPr>
            <sz val="8"/>
            <color indexed="10"/>
            <rFont val="Tahoma"/>
            <family val="2"/>
            <charset val="204"/>
          </rPr>
          <t>Печатній мир
067-250-21-59 Алена</t>
        </r>
        <r>
          <rPr>
            <b/>
            <sz val="8"/>
            <color indexed="10"/>
            <rFont val="Tahoma"/>
            <family val="2"/>
            <charset val="204"/>
          </rPr>
          <t xml:space="preserve">
Твин Друк
097-833-44-44 Ирина
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>Арт-Флекс
372-03-11 т/ф
чп Изотова 
("Печатный двор")
31-19-27 т/ф Светлана
377-57-54 т/ф
8050-451-17-38
8050-453-16-27 Саша</t>
        </r>
      </text>
    </comment>
    <comment ref="A554" authorId="4">
      <text>
        <r>
          <rPr>
            <sz val="8"/>
            <color indexed="81"/>
            <rFont val="Tahoma"/>
            <family val="2"/>
            <charset val="204"/>
          </rPr>
          <t xml:space="preserve">Лейбл Пак
</t>
        </r>
        <r>
          <rPr>
            <b/>
            <sz val="8"/>
            <color indexed="81"/>
            <rFont val="Tahoma"/>
            <family val="2"/>
            <charset val="204"/>
          </rPr>
          <t>057-393-00-85 т/ф
057-393-22-50 Дима Наташа</t>
        </r>
      </text>
    </comment>
    <comment ref="A556" authorId="4">
      <text>
        <r>
          <rPr>
            <b/>
            <sz val="8"/>
            <color indexed="81"/>
            <rFont val="Tahoma"/>
            <family val="2"/>
            <charset val="204"/>
          </rPr>
          <t>ЛЕЙБЛПАК
057-393-00-85 т/ф
050-343-71-99 Сергей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559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Пакетти
</t>
        </r>
        <r>
          <rPr>
            <b/>
            <sz val="8"/>
            <color indexed="10"/>
            <rFont val="Tahoma"/>
            <family val="2"/>
            <charset val="204"/>
          </rPr>
          <t>Арт Флекс</t>
        </r>
      </text>
    </comment>
    <comment ref="A566" authorId="1">
      <text>
        <r>
          <rPr>
            <b/>
            <sz val="9"/>
            <color indexed="81"/>
            <rFont val="Tahoma"/>
            <family val="2"/>
            <charset val="204"/>
          </rPr>
          <t>Отдел Снебжения snb2:</t>
        </r>
        <r>
          <rPr>
            <sz val="9"/>
            <color indexed="81"/>
            <rFont val="Tahoma"/>
            <family val="2"/>
            <charset val="204"/>
          </rPr>
          <t xml:space="preserve">
Арт Флекс</t>
        </r>
      </text>
    </comment>
    <comment ref="A568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Печатній мир
067-250-21-59 Алена</t>
        </r>
        <r>
          <rPr>
            <b/>
            <sz val="8"/>
            <color indexed="10"/>
            <rFont val="Tahoma"/>
            <family val="2"/>
            <charset val="204"/>
          </rPr>
          <t xml:space="preserve">
Твин Друк
097-833-44-44 Ирина
</t>
        </r>
        <r>
          <rPr>
            <sz val="8"/>
            <color indexed="10"/>
            <rFont val="Tahoma"/>
            <family val="2"/>
            <charset val="204"/>
          </rPr>
          <t>Арт Флекс</t>
        </r>
        <r>
          <rPr>
            <b/>
            <sz val="8"/>
            <color indexed="10"/>
            <rFont val="Tahoma"/>
            <family val="2"/>
            <charset val="204"/>
          </rPr>
          <t xml:space="preserve">
</t>
        </r>
      </text>
    </comment>
    <comment ref="A574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Запорожский з-д цв.металлов</t>
        </r>
      </text>
    </comment>
    <comment ref="A579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Арт Флекс</t>
        </r>
      </text>
    </comment>
    <comment ref="A580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Арт-Флекс</t>
        </r>
      </text>
    </comment>
    <comment ref="A583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Запорожский завод цв.мет.</t>
        </r>
      </text>
    </comment>
    <comment ref="A58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Пакетти
</t>
        </r>
        <r>
          <rPr>
            <sz val="8"/>
            <color indexed="10"/>
            <rFont val="Tahoma"/>
            <family val="2"/>
            <charset val="204"/>
          </rPr>
          <t>АРТ ФЛЕКС</t>
        </r>
      </text>
    </comment>
    <comment ref="A58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Пакетти</t>
        </r>
      </text>
    </comment>
    <comment ref="A587" authorId="0">
      <text>
        <r>
          <rPr>
            <b/>
            <sz val="8"/>
            <color indexed="81"/>
            <rFont val="Tahoma"/>
            <family val="2"/>
            <charset val="204"/>
          </rPr>
          <t>Фифа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589" authorId="1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Манджента групп</t>
        </r>
      </text>
    </comment>
    <comment ref="A608" authorId="0">
      <text>
        <r>
          <rPr>
            <sz val="8"/>
            <color indexed="81"/>
            <rFont val="Tahoma"/>
            <family val="2"/>
            <charset val="204"/>
          </rPr>
          <t>Манджента групп</t>
        </r>
        <r>
          <rPr>
            <b/>
            <sz val="8"/>
            <color indexed="81"/>
            <rFont val="Tahoma"/>
            <family val="2"/>
            <charset val="204"/>
          </rPr>
          <t xml:space="preserve">
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611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Арт Флек</t>
        </r>
        <r>
          <rPr>
            <sz val="8"/>
            <color indexed="81"/>
            <rFont val="Tahoma"/>
            <family val="2"/>
            <charset val="204"/>
          </rPr>
          <t>с</t>
        </r>
      </text>
    </comment>
    <comment ref="A612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Манджент групп</t>
        </r>
      </text>
    </comment>
    <comment ref="A613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Манджент групп</t>
        </r>
      </text>
    </comment>
    <comment ref="A616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>Запорожский з-д цв.мет.
061-289-93-00 т/ф</t>
        </r>
        <r>
          <rPr>
            <sz val="8"/>
            <color indexed="81"/>
            <rFont val="Tahoma"/>
            <family val="2"/>
            <charset val="204"/>
          </rPr>
          <t xml:space="preserve">
067-333-53-68 Татьяна (дизайнер)
</t>
        </r>
        <r>
          <rPr>
            <sz val="8"/>
            <color indexed="10"/>
            <rFont val="Tahoma"/>
            <family val="2"/>
            <charset val="204"/>
          </rPr>
          <t>067-333-52-76 Марина(менеджер)</t>
        </r>
      </text>
    </comment>
    <comment ref="A635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ЧП ФИФА
789-23-67
063-409-27-02 Галина
050-451-58-88
Лейбл Пак
050-343-71-99 Сергей
Арт-Флекс
050-452-59-78 Наташа</t>
        </r>
      </text>
    </comment>
    <comment ref="A636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Фифа
050-451-58-88 Галина</t>
        </r>
      </text>
    </comment>
    <comment ref="A639" authorId="4">
      <text>
        <r>
          <rPr>
            <sz val="8"/>
            <color indexed="81"/>
            <rFont val="Tahoma"/>
            <family val="2"/>
            <charset val="204"/>
          </rPr>
          <t xml:space="preserve">Лейбл Пак
</t>
        </r>
      </text>
    </comment>
    <comment ref="A640" authorId="4">
      <text>
        <r>
          <rPr>
            <sz val="8"/>
            <color indexed="81"/>
            <rFont val="Tahoma"/>
            <family val="2"/>
            <charset val="204"/>
          </rPr>
          <t xml:space="preserve">Лейбл Пак
</t>
        </r>
      </text>
    </comment>
    <comment ref="A642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Лейбл Пак
</t>
        </r>
      </text>
    </comment>
    <comment ref="A656" authorId="0">
      <text>
        <r>
          <rPr>
            <sz val="8"/>
            <color indexed="81"/>
            <rFont val="Tahoma"/>
            <family val="2"/>
            <charset val="204"/>
          </rPr>
          <t xml:space="preserve">Манджента групп
</t>
        </r>
      </text>
    </comment>
    <comment ref="A659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Фифа
050-451-58-88 Галина</t>
        </r>
      </text>
    </comment>
    <comment ref="A662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ФИФФА</t>
        </r>
      </text>
    </comment>
    <comment ref="A665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ФИФФА</t>
        </r>
      </text>
    </comment>
    <comment ref="A66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667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ФИФФА</t>
        </r>
      </text>
    </comment>
    <comment ref="A668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Фифа</t>
        </r>
      </text>
    </comment>
    <comment ref="A669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670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Фифа</t>
        </r>
      </text>
    </comment>
    <comment ref="A671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672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Фифа</t>
        </r>
      </text>
    </comment>
    <comment ref="A673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674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Фифа</t>
        </r>
      </text>
    </comment>
    <comment ref="A675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Арт-Флекс
</t>
        </r>
        <r>
          <rPr>
            <b/>
            <sz val="8"/>
            <color indexed="10"/>
            <rFont val="Tahoma"/>
            <family val="2"/>
            <charset val="204"/>
          </rPr>
          <t>Пакетти</t>
        </r>
      </text>
    </comment>
    <comment ref="A67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ФИФФА</t>
        </r>
      </text>
    </comment>
    <comment ref="A677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Пакетти</t>
        </r>
      </text>
    </comment>
    <comment ref="A678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Пакетти</t>
        </r>
      </text>
    </comment>
    <comment ref="A680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Пакетти</t>
        </r>
      </text>
    </comment>
    <comment ref="A683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Твин Друк</t>
        </r>
      </text>
    </comment>
    <comment ref="A685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Манджента групп</t>
        </r>
      </text>
    </comment>
    <comment ref="A690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Лейбл Пак
Наташа</t>
        </r>
      </text>
    </comment>
    <comment ref="A691" authorId="0">
      <text>
        <r>
          <rPr>
            <sz val="8"/>
            <color indexed="81"/>
            <rFont val="Tahoma"/>
            <family val="2"/>
            <charset val="204"/>
          </rPr>
          <t xml:space="preserve">Твин Друк
</t>
        </r>
      </text>
    </comment>
    <comment ref="A692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693" authorId="0">
      <text>
        <r>
          <rPr>
            <sz val="8"/>
            <color indexed="81"/>
            <rFont val="Tahoma"/>
            <family val="2"/>
            <charset val="204"/>
          </rPr>
          <t xml:space="preserve">Твин друк
</t>
        </r>
      </text>
    </comment>
    <comment ref="A694" authorId="0">
      <text>
        <r>
          <rPr>
            <sz val="8"/>
            <color indexed="81"/>
            <rFont val="Tahoma"/>
            <family val="2"/>
            <charset val="204"/>
          </rPr>
          <t xml:space="preserve">Твин друк
</t>
        </r>
      </text>
    </comment>
    <comment ref="A698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699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707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Вискотрейд</t>
        </r>
      </text>
    </comment>
    <comment ref="A711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Лейбл Пак
Наташа</t>
        </r>
      </text>
    </comment>
    <comment ref="A712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Лейбл Пак
Наташа</t>
        </r>
      </text>
    </comment>
    <comment ref="A731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732" authorId="0">
      <text>
        <r>
          <rPr>
            <b/>
            <sz val="8"/>
            <color indexed="81"/>
            <rFont val="Tahoma"/>
            <family val="2"/>
            <charset val="204"/>
          </rPr>
          <t>Лейбл Пак
Наташа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733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Манджент гр.</t>
        </r>
      </text>
    </comment>
    <comment ref="A735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743" authorId="5">
      <text>
        <r>
          <rPr>
            <b/>
            <sz val="9"/>
            <color indexed="81"/>
            <rFont val="Tahoma"/>
            <family val="2"/>
            <charset val="204"/>
          </rPr>
          <t>Оксана Николаевна Крикун:</t>
        </r>
        <r>
          <rPr>
            <sz val="9"/>
            <color indexed="81"/>
            <rFont val="Tahoma"/>
            <family val="2"/>
            <charset val="204"/>
          </rPr>
          <t xml:space="preserve">
ООО "Маджента групп"</t>
        </r>
      </text>
    </comment>
    <comment ref="A744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74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749" authorId="0">
      <text>
        <r>
          <rPr>
            <sz val="8"/>
            <color indexed="81"/>
            <rFont val="Tahoma"/>
            <family val="2"/>
            <charset val="204"/>
          </rPr>
          <t xml:space="preserve">Манджент групп
</t>
        </r>
      </text>
    </comment>
    <comment ref="A751" authorId="0">
      <text>
        <r>
          <rPr>
            <b/>
            <sz val="8"/>
            <color indexed="81"/>
            <rFont val="Tahoma"/>
            <family val="2"/>
            <charset val="204"/>
          </rPr>
          <t>Лейбл Пак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754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Арт Флекс</t>
        </r>
      </text>
    </comment>
    <comment ref="A756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Лейбл Пак</t>
        </r>
      </text>
    </comment>
    <comment ref="A758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Твин Друк</t>
        </r>
      </text>
    </comment>
    <comment ref="A768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769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 xml:space="preserve">Пакетти
Юля
</t>
        </r>
        <r>
          <rPr>
            <b/>
            <sz val="8"/>
            <color indexed="10"/>
            <rFont val="Tahoma"/>
            <family val="2"/>
            <charset val="204"/>
          </rPr>
          <t>Твин Друк
Ира</t>
        </r>
      </text>
    </comment>
    <comment ref="A775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779" authorId="0">
      <text>
        <r>
          <rPr>
            <b/>
            <sz val="8"/>
            <color indexed="81"/>
            <rFont val="Tahoma"/>
            <family val="2"/>
            <charset val="204"/>
          </rPr>
          <t>Лейбл Пак
Наташа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03" authorId="4">
      <text>
        <r>
          <rPr>
            <b/>
            <sz val="8"/>
            <color indexed="81"/>
            <rFont val="Tahoma"/>
            <family val="2"/>
            <charset val="204"/>
          </rPr>
          <t>Krikun:</t>
        </r>
        <r>
          <rPr>
            <sz val="8"/>
            <color indexed="81"/>
            <rFont val="Tahoma"/>
            <family val="2"/>
            <charset val="204"/>
          </rPr>
          <t xml:space="preserve">
Арт-Флекс</t>
        </r>
      </text>
    </comment>
    <comment ref="A820" authorId="0">
      <text>
        <r>
          <rPr>
            <b/>
            <sz val="8"/>
            <color indexed="81"/>
            <rFont val="Tahoma"/>
            <family val="2"/>
            <charset val="204"/>
          </rPr>
          <t>Типография Машина печати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"Динас"</t>
        </r>
      </text>
    </comment>
    <comment ref="A825" authorId="0">
      <text>
        <r>
          <rPr>
            <sz val="8"/>
            <color indexed="81"/>
            <rFont val="Tahoma"/>
            <family val="2"/>
            <charset val="204"/>
          </rPr>
          <t xml:space="preserve">Машина печати
</t>
        </r>
      </text>
    </comment>
    <comment ref="A827" authorId="0">
      <text>
        <r>
          <rPr>
            <sz val="8"/>
            <color indexed="81"/>
            <rFont val="Tahoma"/>
            <family val="2"/>
            <charset val="204"/>
          </rPr>
          <t xml:space="preserve">машина печати
</t>
        </r>
      </text>
    </comment>
    <comment ref="A832" authorId="0">
      <text>
        <r>
          <rPr>
            <b/>
            <sz val="8"/>
            <color indexed="81"/>
            <rFont val="Tahoma"/>
            <family val="2"/>
            <charset val="204"/>
          </rPr>
          <t>маркетинг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33" authorId="0">
      <text>
        <r>
          <rPr>
            <b/>
            <sz val="8"/>
            <color indexed="81"/>
            <rFont val="Tahoma"/>
            <family val="2"/>
            <charset val="204"/>
          </rPr>
          <t>Запорожский з-д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36" authorId="0">
      <text>
        <r>
          <rPr>
            <b/>
            <sz val="8"/>
            <color indexed="81"/>
            <rFont val="Tahoma"/>
            <family val="2"/>
            <charset val="204"/>
          </rPr>
          <t>Типография Украина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39" authorId="0">
      <text>
        <r>
          <rPr>
            <b/>
            <sz val="8"/>
            <color indexed="81"/>
            <rFont val="Tahoma"/>
            <family val="2"/>
            <charset val="204"/>
          </rPr>
          <t>Твин Друк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40" authorId="0">
      <text>
        <r>
          <rPr>
            <b/>
            <sz val="8"/>
            <color indexed="81"/>
            <rFont val="Tahoma"/>
            <family val="2"/>
            <charset val="204"/>
          </rPr>
          <t>Типография Украина</t>
        </r>
        <r>
          <rPr>
            <sz val="8"/>
            <color indexed="81"/>
            <rFont val="Tahoma"/>
            <family val="2"/>
            <charset val="204"/>
          </rPr>
          <t xml:space="preserve">
печать-4980
штанц формы для высечки-1035
клише для печати-900
работа по тиснению+фольга -1500
(заказ.1000шт 17.11.15)
мел.кар.300гр/м2,4+0,ВД1+0, поклейка скотча</t>
        </r>
      </text>
    </comment>
    <comment ref="A842" authorId="2">
      <text>
        <r>
          <rPr>
            <b/>
            <sz val="8"/>
            <color indexed="81"/>
            <rFont val="Tahoma"/>
            <family val="2"/>
            <charset val="204"/>
          </rPr>
          <t>Аверс-К</t>
        </r>
        <r>
          <rPr>
            <sz val="8"/>
            <color indexed="81"/>
            <rFont val="Tahoma"/>
            <family val="2"/>
            <charset val="204"/>
          </rPr>
          <t xml:space="preserve">
директор - Литвинов Андрей Александрович 31 60 06
34 71 31т/ф
35 7710
</t>
        </r>
        <r>
          <rPr>
            <b/>
            <sz val="8"/>
            <color indexed="81"/>
            <rFont val="Tahoma"/>
            <family val="2"/>
            <charset val="204"/>
          </rPr>
          <t>35 77 75
Андрей Городинский</t>
        </r>
        <r>
          <rPr>
            <sz val="8"/>
            <color indexed="81"/>
            <rFont val="Tahoma"/>
            <family val="2"/>
            <charset val="204"/>
          </rPr>
          <t xml:space="preserve">
Менеджер - Андреева Аня
</t>
        </r>
        <r>
          <rPr>
            <b/>
            <sz val="8"/>
            <color indexed="81"/>
            <rFont val="Tahoma"/>
            <family val="2"/>
            <charset val="204"/>
          </rPr>
          <t xml:space="preserve">8 066 783 63 27
</t>
        </r>
        <r>
          <rPr>
            <sz val="8"/>
            <color indexed="81"/>
            <rFont val="Tahoma"/>
            <family val="2"/>
            <charset val="204"/>
          </rPr>
          <t xml:space="preserve">
Юля глебова</t>
        </r>
      </text>
    </comment>
    <comment ref="A853" authorId="1">
      <text>
        <r>
          <rPr>
            <b/>
            <sz val="8"/>
            <color indexed="81"/>
            <rFont val="Tahoma"/>
            <family val="2"/>
            <charset val="204"/>
          </rPr>
          <t>Отдел Снебжения snb2:</t>
        </r>
        <r>
          <rPr>
            <sz val="8"/>
            <color indexed="81"/>
            <rFont val="Tahoma"/>
            <family val="2"/>
            <charset val="204"/>
          </rPr>
          <t xml:space="preserve">
ООО "Гелиус"
374 87 16ф
374 87 12 бух
375-88-93 заказ Юра Cергеевич
Сергей Анатольевич
788 36 75
Александр Валерьевич
788 60 65
Алеександр Александрович
(нач. производства)
788-60-90
Ирина (расчет гофры)
741-72-46 т/ф</t>
        </r>
      </text>
    </comment>
    <comment ref="A868" authorId="0">
      <text>
        <r>
          <rPr>
            <b/>
            <sz val="8"/>
            <color indexed="81"/>
            <rFont val="Tahoma"/>
            <family val="2"/>
            <charset val="204"/>
          </rPr>
          <t>ООО "Восток"
095 470-65-11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76" authorId="0">
      <text>
        <r>
          <rPr>
            <b/>
            <sz val="8"/>
            <color indexed="81"/>
            <rFont val="Tahoma"/>
            <family val="2"/>
            <charset val="204"/>
          </rPr>
          <t>Динас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880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Тантал
744-25-35
Наташа
Вискотрейд
8044507-23-91
8067-440-77-29
Юрий Николаевич
</t>
        </r>
        <r>
          <rPr>
            <b/>
            <sz val="8"/>
            <color indexed="10"/>
            <rFont val="Tahoma"/>
            <family val="2"/>
            <charset val="204"/>
          </rPr>
          <t>8-067-409-29-16
Георгий</t>
        </r>
        <r>
          <rPr>
            <b/>
            <sz val="8"/>
            <color indexed="81"/>
            <rFont val="Tahoma"/>
            <family val="2"/>
            <charset val="204"/>
          </rPr>
          <t xml:space="preserve">
СВЕРКА 
8-044-537-27-60
Светлана Ивановна</t>
        </r>
      </text>
    </comment>
    <comment ref="A883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
Вискотрейд
8044507-23-91
8067-440-77-29
</t>
        </r>
        <r>
          <rPr>
            <b/>
            <sz val="8"/>
            <color indexed="10"/>
            <rFont val="Tahoma"/>
            <family val="2"/>
            <charset val="204"/>
          </rPr>
          <t>067-148-91-92 Валентин</t>
        </r>
        <r>
          <rPr>
            <b/>
            <sz val="8"/>
            <color indexed="81"/>
            <rFont val="Tahoma"/>
            <family val="2"/>
            <charset val="204"/>
          </rPr>
          <t xml:space="preserve">
8-067-409-29-16
Георгий
СВЕРКА 
8-044-537-27-60
Светлана Ивановна</t>
        </r>
      </text>
    </comment>
    <comment ref="A884" authorId="2">
      <text>
        <r>
          <rPr>
            <b/>
            <sz val="8"/>
            <color indexed="81"/>
            <rFont val="Tahoma"/>
            <family val="2"/>
            <charset val="204"/>
          </rPr>
          <t>Тихальская
Галина</t>
        </r>
        <r>
          <rPr>
            <sz val="8"/>
            <color indexed="81"/>
            <rFont val="Tahoma"/>
            <family val="2"/>
            <charset val="204"/>
          </rPr>
          <t xml:space="preserve">
8 050 517 85 47
</t>
        </r>
        <r>
          <rPr>
            <b/>
            <sz val="8"/>
            <color indexed="81"/>
            <rFont val="Tahoma"/>
            <family val="2"/>
            <charset val="204"/>
          </rPr>
          <t xml:space="preserve">Мелисса
</t>
        </r>
        <r>
          <rPr>
            <b/>
            <sz val="8"/>
            <color indexed="10"/>
            <rFont val="Tahoma"/>
            <family val="2"/>
            <charset val="204"/>
          </rPr>
          <t>ВЕРИТЕК
067-572-15-97 Юля</t>
        </r>
      </text>
    </comment>
    <comment ref="A885" authorId="0">
      <text>
        <r>
          <rPr>
            <sz val="8"/>
            <color indexed="81"/>
            <rFont val="Tahoma"/>
            <family val="2"/>
            <charset val="204"/>
          </rPr>
          <t xml:space="preserve">
Сириус Экстружен
050-339-17-60 Антон</t>
        </r>
      </text>
    </comment>
    <comment ref="A893" authorId="2">
      <text>
        <r>
          <rPr>
            <b/>
            <sz val="8"/>
            <color indexed="10"/>
            <rFont val="Tahoma"/>
            <family val="2"/>
            <charset val="204"/>
          </rPr>
          <t>Веритек
067-572-15-97 Юля
Махницкий
066-755-04-14 Галина</t>
        </r>
      </text>
    </comment>
    <comment ref="A905" authorId="2">
      <text>
        <r>
          <rPr>
            <sz val="8"/>
            <color indexed="81"/>
            <rFont val="Tahoma"/>
            <family val="2"/>
            <charset val="204"/>
          </rPr>
          <t xml:space="preserve">Матимекс
8050-442-70-96
Наташа
</t>
        </r>
        <r>
          <rPr>
            <b/>
            <sz val="8"/>
            <color indexed="10"/>
            <rFont val="Tahoma"/>
            <family val="2"/>
            <charset val="204"/>
          </rPr>
          <t>ЭНС Трейд
044-451-65-25 Оксана
Фуд Тех Инжинеринг
068-345-34-45 Сергей
нить белая на шпулях</t>
        </r>
      </text>
    </comment>
    <comment ref="A908" authorId="2">
      <text>
        <r>
          <rPr>
            <b/>
            <sz val="8"/>
            <color indexed="81"/>
            <rFont val="Tahoma"/>
            <family val="2"/>
            <charset val="204"/>
          </rPr>
          <t>ОАО "Линде Газ Украина"</t>
        </r>
        <r>
          <rPr>
            <sz val="8"/>
            <color indexed="81"/>
            <rFont val="Tahoma"/>
            <family val="2"/>
            <charset val="204"/>
          </rPr>
          <t xml:space="preserve">
договор №</t>
        </r>
        <r>
          <rPr>
            <b/>
            <sz val="8"/>
            <color indexed="10"/>
            <rFont val="Tahoma"/>
            <family val="2"/>
            <charset val="204"/>
          </rPr>
          <t>1567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35-05-</t>
        </r>
        <r>
          <rPr>
            <b/>
            <sz val="8"/>
            <color indexed="81"/>
            <rFont val="Tahoma"/>
            <family val="2"/>
            <charset val="204"/>
          </rPr>
          <t>89</t>
        </r>
        <r>
          <rPr>
            <b/>
            <sz val="8"/>
            <color indexed="10"/>
            <rFont val="Tahoma"/>
            <family val="2"/>
            <charset val="204"/>
          </rPr>
          <t>(87)
096-68-153-54 Любовь Ивановна
0800-30-51-15 !!!!</t>
        </r>
        <r>
          <rPr>
            <sz val="8"/>
            <color indexed="81"/>
            <rFont val="Tahoma"/>
            <family val="2"/>
            <charset val="204"/>
          </rPr>
          <t xml:space="preserve">
35 12 28 счет
790-03-33 т/ф
34-56-33 т/ф автомат
</t>
        </r>
        <r>
          <rPr>
            <b/>
            <sz val="8"/>
            <color indexed="81"/>
            <rFont val="Tahoma"/>
            <family val="2"/>
            <charset val="204"/>
          </rPr>
          <t>аренда-Елена Ивановна_____</t>
        </r>
        <r>
          <rPr>
            <sz val="8"/>
            <color indexed="81"/>
            <rFont val="Tahoma"/>
            <family val="2"/>
            <charset val="204"/>
          </rPr>
          <t>_____________
ООО "Дары природы"
8 062 339 79 69
менеджер - Дима Соловьёв
8 050 924 98 77</t>
        </r>
        <r>
          <rPr>
            <b/>
            <sz val="8"/>
            <color indexed="81"/>
            <rFont val="Tahoma"/>
            <family val="2"/>
            <charset val="204"/>
          </rPr>
          <t xml:space="preserve">
ЮРА
8-050-630-97-96
8-066-969-66-59
80624-27-28-58
80624-52-18-75 сверка
Ирина (бух)
8095-737-46-93</t>
        </r>
      </text>
    </comment>
    <comment ref="A909" authorId="0">
      <text>
        <r>
          <rPr>
            <b/>
            <sz val="8"/>
            <color indexed="81"/>
            <rFont val="Tahoma"/>
            <family val="2"/>
            <charset val="204"/>
          </rPr>
          <t>Днепррегион газ
066-848-32-19 Игорь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910" authorId="2">
      <text>
        <r>
          <rPr>
            <b/>
            <sz val="8"/>
            <color indexed="10"/>
            <rFont val="Tahoma"/>
            <family val="2"/>
            <charset val="204"/>
          </rPr>
          <t>РЕНСЕРВИС
Роман 
094-910-77-67
050-451-66-63</t>
        </r>
        <r>
          <rPr>
            <sz val="8"/>
            <color indexed="81"/>
            <rFont val="Tahoma"/>
            <family val="2"/>
            <charset val="204"/>
          </rPr>
          <t xml:space="preserve">
СВК 
790-12-83 
Светлана Матвеевна (заказ крота) 
36-23-34
12-13 перерыв
2,00грн
</t>
        </r>
      </text>
    </comment>
    <comment ref="A914" authorId="0">
      <text>
        <r>
          <rPr>
            <b/>
            <sz val="8"/>
            <color indexed="81"/>
            <rFont val="Tahoma"/>
            <family val="2"/>
            <charset val="204"/>
          </rPr>
          <t>Биотон
050-363-47-34 ИРИНА
обменная тара (предупреждать о приезде)</t>
        </r>
      </text>
    </comment>
    <comment ref="A916" authorId="2">
      <text>
        <r>
          <rPr>
            <sz val="8"/>
            <color indexed="81"/>
            <rFont val="Tahoma"/>
            <family val="2"/>
            <charset val="204"/>
          </rPr>
          <t>"УкрАсептика"
(062) 343 75 52
          343 75 53
          330 68 88 
Вербиенко Ирина Васильевна
8 050 130 00 48</t>
        </r>
        <r>
          <rPr>
            <b/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"Загра" Руслан
067-242-48-22</t>
        </r>
      </text>
    </comment>
    <comment ref="A918" authorId="0">
      <text>
        <r>
          <rPr>
            <sz val="8"/>
            <color indexed="81"/>
            <rFont val="Tahoma"/>
            <family val="2"/>
            <charset val="204"/>
          </rPr>
          <t xml:space="preserve">Укрдез
т.067-625-03-80
</t>
        </r>
      </text>
    </comment>
    <comment ref="A921" authorId="0">
      <text>
        <r>
          <rPr>
            <sz val="8"/>
            <color indexed="81"/>
            <rFont val="Tahoma"/>
            <family val="2"/>
            <charset val="204"/>
          </rPr>
          <t>Аква Холдинг
067-312-14-24 Каралина</t>
        </r>
      </text>
    </comment>
    <comment ref="A929" authorId="0">
      <text>
        <r>
          <rPr>
            <b/>
            <sz val="8"/>
            <color indexed="81"/>
            <rFont val="Tahoma"/>
            <family val="2"/>
            <charset val="204"/>
          </rPr>
          <t>ООО "С-Ком"
067-563-77-87 Леонид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931" authorId="0">
      <text>
        <r>
          <rPr>
            <sz val="8"/>
            <color indexed="81"/>
            <rFont val="Tahoma"/>
            <family val="2"/>
            <charset val="204"/>
          </rPr>
          <t xml:space="preserve">Укрхимтех
067-794-95-20 Татьяна
tamia@lest.ru
</t>
        </r>
      </text>
    </comment>
    <comment ref="A934" authorId="2">
      <text>
        <r>
          <rPr>
            <sz val="8"/>
            <color indexed="81"/>
            <rFont val="Tahoma"/>
            <family val="2"/>
            <charset val="204"/>
          </rPr>
          <t>"Сальвия"
34 90 73
Александра Николаевна</t>
        </r>
      </text>
    </comment>
    <comment ref="A935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8 050 361 64 01
Юра
050-041-56-24
Юрий Петрович
Чумак (нач.производ) </t>
        </r>
      </text>
    </comment>
    <comment ref="A936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8 050 361 64 01
Юра
050-041-56-24
Юрий Петрович
Чумак (нач.производ) </t>
        </r>
      </text>
    </comment>
    <comment ref="A940" authorId="2">
      <text>
        <r>
          <rPr>
            <b/>
            <sz val="8"/>
            <color indexed="10"/>
            <rFont val="Tahoma"/>
            <family val="2"/>
            <charset val="204"/>
          </rPr>
          <t>"Би Вуд"
067-374-58-00 Ярослав (щепа лежит на Киевском представит.)</t>
        </r>
        <r>
          <rPr>
            <b/>
            <sz val="8"/>
            <color indexed="81"/>
            <rFont val="Tahoma"/>
            <family val="2"/>
            <charset val="204"/>
          </rPr>
          <t xml:space="preserve">
Дани</t>
        </r>
        <r>
          <rPr>
            <sz val="8"/>
            <color indexed="81"/>
            <rFont val="Tahoma"/>
            <family val="2"/>
            <charset val="204"/>
          </rPr>
          <t xml:space="preserve">
098-412-38-90 Николай
096-556-66-66 Александр
</t>
        </r>
      </text>
    </comment>
    <comment ref="A941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Специи и Технологии</t>
        </r>
      </text>
    </comment>
    <comment ref="A944" authorId="0">
      <text>
        <r>
          <rPr>
            <sz val="8"/>
            <color indexed="81"/>
            <rFont val="Tahoma"/>
            <family val="2"/>
            <charset val="204"/>
          </rPr>
          <t xml:space="preserve">Закупка
</t>
        </r>
      </text>
    </comment>
    <comment ref="A948" authorId="0">
      <text>
        <r>
          <rPr>
            <b/>
            <sz val="8"/>
            <color indexed="81"/>
            <rFont val="Tahoma"/>
            <family val="2"/>
            <charset val="204"/>
          </rPr>
          <t>negrash:</t>
        </r>
        <r>
          <rPr>
            <sz val="8"/>
            <color indexed="81"/>
            <rFont val="Tahoma"/>
            <family val="2"/>
            <charset val="204"/>
          </rPr>
          <t xml:space="preserve">
Этилен сервис 
</t>
        </r>
      </text>
    </comment>
    <comment ref="A991" authorId="0">
      <text>
        <r>
          <rPr>
            <b/>
            <sz val="8"/>
            <color indexed="10"/>
            <rFont val="Tahoma"/>
            <family val="2"/>
            <charset val="204"/>
          </rPr>
          <t>ЧП Василенко
067-561-28-60 Татьяна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992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10"/>
            <rFont val="Tahoma"/>
            <family val="2"/>
            <charset val="204"/>
          </rPr>
          <t xml:space="preserve">Фуд Плант
067-329-69-28 Лена
Мобитекс 
096-280-57-95 Ольга
</t>
        </r>
      </text>
    </comment>
    <comment ref="A993" authorId="0">
      <text>
        <r>
          <rPr>
            <sz val="8"/>
            <color indexed="10"/>
            <rFont val="Tahoma"/>
            <family val="2"/>
            <charset val="204"/>
          </rPr>
          <t>ЧП Василенко
Фуд плант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998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Фуд Плант
067-329-69-28 Лена</t>
        </r>
      </text>
    </comment>
    <comment ref="A1003" authorId="0">
      <text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10"/>
            <rFont val="Tahoma"/>
            <family val="2"/>
            <charset val="204"/>
          </rPr>
          <t>Чикарева Александра
097-727-72-72</t>
        </r>
      </text>
    </comment>
    <comment ref="A1018" authorId="0">
      <text>
        <r>
          <rPr>
            <sz val="8"/>
            <color indexed="81"/>
            <rFont val="Tahoma"/>
            <family val="2"/>
            <charset val="204"/>
          </rPr>
          <t xml:space="preserve">Атлантис групп
</t>
        </r>
      </text>
    </comment>
    <comment ref="A1019" authorId="0">
      <text>
        <r>
          <rPr>
            <sz val="8"/>
            <color indexed="81"/>
            <rFont val="Tahoma"/>
            <family val="2"/>
            <charset val="204"/>
          </rPr>
          <t>Атлантис групп
050-482-83-54 Эдик</t>
        </r>
      </text>
    </comment>
    <comment ref="A1034" authorId="2">
      <text>
        <r>
          <rPr>
            <sz val="8"/>
            <color indexed="81"/>
            <rFont val="Tahoma"/>
            <family val="2"/>
            <charset val="204"/>
          </rPr>
          <t xml:space="preserve">Махницкая З.И.
</t>
        </r>
      </text>
    </comment>
  </commentList>
</comments>
</file>

<file path=xl/sharedStrings.xml><?xml version="1.0" encoding="utf-8"?>
<sst xmlns="http://schemas.openxmlformats.org/spreadsheetml/2006/main" count="1276" uniqueCount="1198">
  <si>
    <t>Нарукавники пар.</t>
  </si>
  <si>
    <t>120х300</t>
  </si>
  <si>
    <t>Смесь для размягчения шкуры 15001(кг)</t>
  </si>
  <si>
    <t>Дрип Фри Слайс 100 (смесь для замены сухого молока)</t>
  </si>
  <si>
    <r>
      <t>Фиброуз 55 б/цв (синюга с перетяжкой.)35см</t>
    </r>
    <r>
      <rPr>
        <b/>
        <sz val="11"/>
        <rFont val="Arial Cyr"/>
        <charset val="204"/>
      </rPr>
      <t xml:space="preserve"> (Кремлевская)</t>
    </r>
  </si>
  <si>
    <r>
      <t xml:space="preserve">Фиброуз 55 б/цв (батон без перетяжки) 35см      </t>
    </r>
    <r>
      <rPr>
        <b/>
        <sz val="11"/>
        <rFont val="Arial Cyr"/>
        <charset val="204"/>
      </rPr>
      <t xml:space="preserve"> (Москва)</t>
    </r>
  </si>
  <si>
    <t xml:space="preserve">                                    ЭТИКЕТКА ТМ "ФОЗЗИ"</t>
  </si>
  <si>
    <t>Натурин ESC кал.36мм б/цв ровный</t>
  </si>
  <si>
    <t>Шпик Венгерский            в/с                                       70х85             Нишi Ковбаси</t>
  </si>
  <si>
    <t>Капсарома Б100 №2 аромат яловичини  (Ирна)</t>
  </si>
  <si>
    <t>Смесь "Наша" СБ         арт 603</t>
  </si>
  <si>
    <t>Стартовая культура SM 194</t>
  </si>
  <si>
    <t>СпайсТек Ф микс Ш6</t>
  </si>
  <si>
    <t>Яловичина (тушенка)   АЛАН                               330х73       525г</t>
  </si>
  <si>
    <t>Стандарт 4008 (кг)</t>
  </si>
  <si>
    <t>Стандарт 5000 (кг)</t>
  </si>
  <si>
    <t>Стандарт 5002 (кг)</t>
  </si>
  <si>
    <t>0,29грн/шт</t>
  </si>
  <si>
    <t>Стандарт 5003 (кг)</t>
  </si>
  <si>
    <t>Стандарт 5005 (кг)</t>
  </si>
  <si>
    <t>Стандарт 5010 (кг)</t>
  </si>
  <si>
    <t>Стандарт 7004 (кг)</t>
  </si>
  <si>
    <t>Стандарт Ф-10 (кг)</t>
  </si>
  <si>
    <t>Шинка Смак (кг)</t>
  </si>
  <si>
    <t>Этикетка для даты 26х16 (белая)        бабин.</t>
  </si>
  <si>
    <t>Квик микс FM061 (25кг)</t>
  </si>
  <si>
    <t>Перчатка кальчужная</t>
  </si>
  <si>
    <t>Хоролит СІР (кг)</t>
  </si>
  <si>
    <t>Бирка картон 345х79мм  1+0 черный 250г/м2 (паспорт м'ясної сировини)</t>
  </si>
  <si>
    <r>
      <t xml:space="preserve">Бирка картон 345х79мм  1+0 черный 250г/м2 </t>
    </r>
    <r>
      <rPr>
        <sz val="11"/>
        <color indexed="8"/>
        <rFont val="Arial Cyr"/>
        <charset val="204"/>
      </rPr>
      <t>(</t>
    </r>
    <r>
      <rPr>
        <sz val="11"/>
        <color indexed="8"/>
        <rFont val="Arial Cyr"/>
        <charset val="204"/>
      </rPr>
      <t>паспорт для колбасного цеха</t>
    </r>
    <r>
      <rPr>
        <sz val="11"/>
        <color indexed="8"/>
        <rFont val="Arial Cyr"/>
        <charset val="204"/>
      </rPr>
      <t>)</t>
    </r>
    <r>
      <rPr>
        <sz val="11"/>
        <color indexed="9"/>
        <rFont val="Arial Cyr"/>
        <charset val="204"/>
      </rPr>
      <t xml:space="preserve"> 8т-037/5т-0,45</t>
    </r>
  </si>
  <si>
    <t>Гьотингська  н/к   1гат                            нов.           175х75</t>
  </si>
  <si>
    <t>30т</t>
  </si>
  <si>
    <t>Дрогобицька  н/к    ДСТУ     в/гат         нов.         175х75</t>
  </si>
  <si>
    <t>Подложка ламинированная 130х140 серебро/золото</t>
  </si>
  <si>
    <t>Перец черный горошком</t>
  </si>
  <si>
    <t>Термочек без печати 58х60            (для экспедиции)</t>
  </si>
  <si>
    <t>Ценники Фiтнес</t>
  </si>
  <si>
    <t xml:space="preserve">Розмарин </t>
  </si>
  <si>
    <t xml:space="preserve">Шашлычная комби   </t>
  </si>
  <si>
    <t>Линде Газ-24бал.в аренде</t>
  </si>
  <si>
    <r>
      <t xml:space="preserve">Газовая смесь  20%углекис.+ 80% азота.   </t>
    </r>
    <r>
      <rPr>
        <sz val="11"/>
        <color indexed="10"/>
        <rFont val="Arial Cyr"/>
        <charset val="204"/>
      </rPr>
      <t xml:space="preserve"> машину с лебёдкой</t>
    </r>
  </si>
  <si>
    <r>
      <t xml:space="preserve">Крыло Куряче (варено/коп)                                      75х81,5               </t>
    </r>
    <r>
      <rPr>
        <b/>
        <sz val="11"/>
        <rFont val="Arial Cyr"/>
        <charset val="204"/>
      </rPr>
      <t>ИРНА</t>
    </r>
  </si>
  <si>
    <r>
      <t xml:space="preserve">Окiст Курячий (варено/коп)                                      75х81,5               </t>
    </r>
    <r>
      <rPr>
        <b/>
        <sz val="11"/>
        <rFont val="Arial Cyr"/>
        <charset val="204"/>
      </rPr>
      <t>ИРНА</t>
    </r>
  </si>
  <si>
    <t>Комби АгроМикс КС-5</t>
  </si>
  <si>
    <t>АгроСмак СС-6</t>
  </si>
  <si>
    <t xml:space="preserve">Тари комплект П 24           (25кг)          Тари К 7 замена </t>
  </si>
  <si>
    <t xml:space="preserve"> при заказе звонить Тане У</t>
  </si>
  <si>
    <r>
      <t xml:space="preserve">Фазер 55 б/цв (батон шов внизу) 30см  </t>
    </r>
    <r>
      <rPr>
        <b/>
        <sz val="11"/>
        <rFont val="Arial Cyr"/>
        <charset val="204"/>
      </rPr>
      <t xml:space="preserve">  (Ирна)</t>
    </r>
  </si>
  <si>
    <r>
      <t xml:space="preserve">Салямi Iтальянська варено-коп.   </t>
    </r>
    <r>
      <rPr>
        <sz val="11"/>
        <color indexed="10"/>
        <rFont val="Arial Cyr"/>
        <charset val="204"/>
      </rPr>
      <t xml:space="preserve"> </t>
    </r>
    <r>
      <rPr>
        <sz val="11"/>
        <rFont val="Arial Cyr"/>
        <charset val="204"/>
      </rPr>
      <t xml:space="preserve">                             200х80         новые сроки              </t>
    </r>
  </si>
  <si>
    <t>Пакет сырьевой 750*750       (АШД 20мкм)</t>
  </si>
  <si>
    <t>Каша гречана зi свининою                                   330х73</t>
  </si>
  <si>
    <t>Каша перлова з яловичиною                              330х73</t>
  </si>
  <si>
    <t xml:space="preserve">Каша перлова зi свининою                                   330х73                           </t>
  </si>
  <si>
    <t>Буковельская п/к                                                      168х82</t>
  </si>
  <si>
    <t>Емуль Топ А</t>
  </si>
  <si>
    <t>Термочек Ашан (3000)</t>
  </si>
  <si>
    <t>Термочек Амстор (3000)</t>
  </si>
  <si>
    <t xml:space="preserve">                                              ЭТИКЕТКА ТУШЕНКА</t>
  </si>
  <si>
    <r>
      <t xml:space="preserve">Проходник                                                         </t>
    </r>
    <r>
      <rPr>
        <b/>
        <sz val="11"/>
        <rFont val="Arial Cyr"/>
        <charset val="204"/>
      </rPr>
      <t xml:space="preserve"> продажа</t>
    </r>
  </si>
  <si>
    <t>Таримикс Рохпекель           (5кг)</t>
  </si>
  <si>
    <t>Втулки фольгированые (кебаб)</t>
  </si>
  <si>
    <t>Стартовая культура Альми-2  (шт) по20гр</t>
  </si>
  <si>
    <t>Махан по Татарски с/к                                               75х150</t>
  </si>
  <si>
    <r>
      <t xml:space="preserve">Моющее </t>
    </r>
    <r>
      <rPr>
        <b/>
        <sz val="11"/>
        <rFont val="Arial Cyr"/>
        <charset val="204"/>
      </rPr>
      <t>КЛИНОК</t>
    </r>
    <r>
      <rPr>
        <sz val="11"/>
        <rFont val="Arial Cyr"/>
        <charset val="204"/>
      </rPr>
      <t xml:space="preserve">   6кг/</t>
    </r>
    <r>
      <rPr>
        <sz val="11"/>
        <color indexed="10"/>
        <rFont val="Arial Cyr"/>
        <charset val="204"/>
      </rPr>
      <t>5л</t>
    </r>
  </si>
  <si>
    <t>Сос. Амипак РКО 24 б/цв кольцевая</t>
  </si>
  <si>
    <t>Макгель 4/43 (стабилизатор)</t>
  </si>
  <si>
    <t>Гофратара 10кг б/печати  380х300х200                   Т23</t>
  </si>
  <si>
    <t>Аромат Форвард (Ирна)</t>
  </si>
  <si>
    <t>150х300</t>
  </si>
  <si>
    <t>Cмесь специй "Лiкарська" (0,5кг)</t>
  </si>
  <si>
    <t>Прокладка 407х305         (жестяная банка 525гр.)     КГ-2</t>
  </si>
  <si>
    <t xml:space="preserve"> копт кам.</t>
  </si>
  <si>
    <t xml:space="preserve"> Сарделька</t>
  </si>
  <si>
    <t>Гофратара 380х280х170 (10кг) Фоззи         0,3гр    Т24</t>
  </si>
  <si>
    <t>Каша гречана з яловичиною                                330х73</t>
  </si>
  <si>
    <t xml:space="preserve">                                                  ЭТИКЕТКА ТМ "АШАН"</t>
  </si>
  <si>
    <t>Московская в/к                                                          175х75</t>
  </si>
  <si>
    <t>Оболочка:</t>
  </si>
  <si>
    <t xml:space="preserve">Нить д/сард. Красная </t>
  </si>
  <si>
    <t>Аромат Фа (1кг)</t>
  </si>
  <si>
    <t>Балык Марочный (на нарезку 130гр) прозрачная пленка 57х19 (64х21)</t>
  </si>
  <si>
    <t>Сосиски Фiтнес з м`яса кролика в/г  Алан  100ммх110мм     штрих код</t>
  </si>
  <si>
    <t>клипсы 18-09 (Матимекс)</t>
  </si>
  <si>
    <t>Шейп 60 б/цв Зельц(Алан)   гофрирован.</t>
  </si>
  <si>
    <t>Сарделi "Мазайка з сиром" черева-наносмок д.34</t>
  </si>
  <si>
    <t>Деликатесный окорок (ламинирован.)</t>
  </si>
  <si>
    <r>
      <t xml:space="preserve">Фиброуз 55 бакнат (Сервелат Европ.,Тирольская,Итальянская) </t>
    </r>
    <r>
      <rPr>
        <b/>
        <sz val="11"/>
        <rFont val="Arial Cyr"/>
        <charset val="204"/>
      </rPr>
      <t xml:space="preserve"> Бабины</t>
    </r>
  </si>
  <si>
    <r>
      <t>Фиброуз 55 бакнат (Сервелат Европ.,Тирольская,Итальянская)</t>
    </r>
    <r>
      <rPr>
        <b/>
        <sz val="11"/>
        <rFont val="Arial Cyr"/>
        <charset val="204"/>
      </rPr>
      <t xml:space="preserve"> ГОФРА</t>
    </r>
  </si>
  <si>
    <t>Сухари панировочные</t>
  </si>
  <si>
    <t>Московська ковбаса (клеевая основа) вакуум.  80х65</t>
  </si>
  <si>
    <t>для рук</t>
  </si>
  <si>
    <r>
      <t xml:space="preserve">Балик Касло                                                              </t>
    </r>
    <r>
      <rPr>
        <b/>
        <sz val="11"/>
        <rFont val="Arial Cyr"/>
        <charset val="204"/>
      </rPr>
      <t xml:space="preserve"> 75х81,5</t>
    </r>
  </si>
  <si>
    <r>
      <t xml:space="preserve">Черева баранья 22/24 (м)   А </t>
    </r>
    <r>
      <rPr>
        <sz val="11"/>
        <rFont val="Arial Cyr"/>
        <charset val="204"/>
      </rPr>
      <t xml:space="preserve"> </t>
    </r>
    <r>
      <rPr>
        <b/>
        <sz val="11"/>
        <color indexed="30"/>
        <rFont val="Arial Cyr"/>
        <charset val="204"/>
      </rPr>
      <t>ЭКСТРА</t>
    </r>
  </si>
  <si>
    <t>600шт-1т.шт</t>
  </si>
  <si>
    <t>Премикс 3В мускат КР</t>
  </si>
  <si>
    <t>Сардели сливочные прем</t>
  </si>
  <si>
    <t>Полиамид.сос.оболочка 17мм б/цв (сосиски "Фитнес") 3+1                 АТЛАНТИС</t>
  </si>
  <si>
    <t>Класика Столичная</t>
  </si>
  <si>
    <t>Нож №28 (шт)(25)(24)</t>
  </si>
  <si>
    <t>Петрушка молотая</t>
  </si>
  <si>
    <t>Грудинка сирокопчена   (150гр)                                               192х115</t>
  </si>
  <si>
    <t>TTS WATER PUR-265 (замена Ш1)</t>
  </si>
  <si>
    <t>ITS WATER DEZ -300 (замена Эклин-окси)</t>
  </si>
  <si>
    <t>Cосиски Iндичi фiлейнi   Алан                       100мм/110мм      штрих код</t>
  </si>
  <si>
    <t xml:space="preserve">Cосиски Iндичi фiлейнi   Алан                       100мм/110мм      </t>
  </si>
  <si>
    <t>Термочек ФУДМАРКЕТ (3000) ХИТ ПРОДАЖ</t>
  </si>
  <si>
    <t>Сосиски "Страусовi" Фiтнес   в/г Алан        100ммх110мм      штрих код</t>
  </si>
  <si>
    <r>
      <t>Марочная</t>
    </r>
    <r>
      <rPr>
        <sz val="11"/>
        <color indexed="10"/>
        <rFont val="Arial Cyr"/>
        <charset val="204"/>
      </rPr>
      <t xml:space="preserve"> с/к </t>
    </r>
    <r>
      <rPr>
        <sz val="11"/>
        <rFont val="Arial Cyr"/>
        <charset val="204"/>
      </rPr>
      <t xml:space="preserve">                                                           150х84              </t>
    </r>
  </si>
  <si>
    <r>
      <t>Старокиївська</t>
    </r>
    <r>
      <rPr>
        <sz val="11"/>
        <color indexed="10"/>
        <rFont val="Arial Cyr"/>
        <charset val="204"/>
      </rPr>
      <t xml:space="preserve"> с/к </t>
    </r>
    <r>
      <rPr>
        <sz val="11"/>
        <rFont val="Arial Cyr"/>
        <charset val="204"/>
      </rPr>
      <t xml:space="preserve"> в/г                                             150х84                </t>
    </r>
  </si>
  <si>
    <r>
      <t xml:space="preserve">Полиам. оболочка "БИГА-3" прозрачно-бронзовая диам.80  </t>
    </r>
    <r>
      <rPr>
        <b/>
        <sz val="12"/>
        <rFont val="Arial Cyr"/>
        <charset val="204"/>
      </rPr>
      <t xml:space="preserve"> </t>
    </r>
    <r>
      <rPr>
        <b/>
        <sz val="12"/>
        <color indexed="12"/>
        <rFont val="Arial Cyr"/>
        <charset val="204"/>
      </rPr>
      <t>"Союзная"</t>
    </r>
    <r>
      <rPr>
        <sz val="12"/>
        <color indexed="12"/>
        <rFont val="Arial Cyr"/>
        <charset val="204"/>
      </rPr>
      <t xml:space="preserve"> </t>
    </r>
    <r>
      <rPr>
        <sz val="12"/>
        <color indexed="10"/>
        <rFont val="Arial Cyr"/>
        <charset val="204"/>
      </rPr>
      <t xml:space="preserve">с печ.  </t>
    </r>
  </si>
  <si>
    <r>
      <t>Полиам.оболочка "БИГА-3" прозрачно- красная диам.80</t>
    </r>
    <r>
      <rPr>
        <b/>
        <sz val="12"/>
        <rFont val="Arial Cyr"/>
        <charset val="204"/>
      </rPr>
      <t xml:space="preserve">  Молочная</t>
    </r>
  </si>
  <si>
    <r>
      <t xml:space="preserve">Полиам.оболочка "БИГА-3" прозрачно- красная диам.80 </t>
    </r>
    <r>
      <rPr>
        <b/>
        <sz val="12"/>
        <rFont val="Arial Cyr"/>
        <charset val="204"/>
      </rPr>
      <t>Русановская</t>
    </r>
  </si>
  <si>
    <t>200х400 (75мкм)                                                1/2 куры</t>
  </si>
  <si>
    <t>Италакт (стартовая культура) закваска si-q01          20грх1пак</t>
  </si>
  <si>
    <t>3,7т.шт</t>
  </si>
  <si>
    <t>7,2т.шт</t>
  </si>
  <si>
    <t>1т.шт</t>
  </si>
  <si>
    <t>4т.шт</t>
  </si>
  <si>
    <t>3т.шт.</t>
  </si>
  <si>
    <t>6т.шт</t>
  </si>
  <si>
    <t>240х600 (120") для мяса    ПОД ЗАКАЗ                      (мясо корейки)</t>
  </si>
  <si>
    <t>2т.шт</t>
  </si>
  <si>
    <t>Фиброуз 55 б/цв для с/к  КВАДРАТНАЯ КОЛБАСА c/к</t>
  </si>
  <si>
    <r>
      <t xml:space="preserve">ODA5005 </t>
    </r>
    <r>
      <rPr>
        <b/>
        <sz val="11"/>
        <rFont val="Arial Cyr"/>
        <charset val="204"/>
      </rPr>
      <t>400*600</t>
    </r>
    <r>
      <rPr>
        <sz val="11"/>
        <rFont val="Arial Cyr"/>
        <charset val="204"/>
      </rPr>
      <t xml:space="preserve"> 075 CE UT P  окист деликатесный </t>
    </r>
  </si>
  <si>
    <r>
      <t xml:space="preserve">Мокросоленые пузыри (покупные) 2кг -3кг     </t>
    </r>
    <r>
      <rPr>
        <b/>
        <sz val="11"/>
        <rFont val="Arial Cyr"/>
        <charset val="204"/>
      </rPr>
      <t>( Докторская)    3- 4кг</t>
    </r>
  </si>
  <si>
    <r>
      <t xml:space="preserve">Моющее </t>
    </r>
    <r>
      <rPr>
        <b/>
        <sz val="11"/>
        <rFont val="Arial Cyr"/>
        <charset val="204"/>
      </rPr>
      <t>Н2</t>
    </r>
    <r>
      <rPr>
        <sz val="11"/>
        <rFont val="Arial Cyr"/>
        <charset val="204"/>
      </rPr>
      <t xml:space="preserve"> (л)</t>
    </r>
  </si>
  <si>
    <t>Подложка ламинированная диам.180мм черная/черная</t>
  </si>
  <si>
    <r>
      <t xml:space="preserve">Подложка ламинированная 127х290 черная/черная             </t>
    </r>
    <r>
      <rPr>
        <b/>
        <sz val="11"/>
        <color indexed="10"/>
        <rFont val="Arial Cyr"/>
        <charset val="204"/>
      </rPr>
      <t>серебро/белая</t>
    </r>
  </si>
  <si>
    <r>
      <t xml:space="preserve">Царська </t>
    </r>
    <r>
      <rPr>
        <sz val="11"/>
        <color indexed="10"/>
        <rFont val="Arial Cyr"/>
        <charset val="204"/>
      </rPr>
      <t xml:space="preserve">с/к </t>
    </r>
    <r>
      <rPr>
        <sz val="11"/>
        <rFont val="Arial Cyr"/>
        <charset val="204"/>
      </rPr>
      <t xml:space="preserve">                                                              150х84                  </t>
    </r>
  </si>
  <si>
    <t>Спаська шинка сирокопчена                                 70*127 Алан</t>
  </si>
  <si>
    <t>Дитяча ковбаса варена                                            320х55</t>
  </si>
  <si>
    <t>Лiкарська ковбаса варена                                       60х60</t>
  </si>
  <si>
    <t>350х450 (120")  для мяса    ПОД ЗАКАЗ                     (окорок св.,лопатка св.,котлетное мясо)</t>
  </si>
  <si>
    <t>230х550 (120")  для мяса    ПОД ЗАКАЗ                     (балык,корейка)</t>
  </si>
  <si>
    <r>
      <t xml:space="preserve">Коробка </t>
    </r>
    <r>
      <rPr>
        <b/>
        <sz val="11"/>
        <rFont val="Arial Cyr"/>
        <charset val="204"/>
      </rPr>
      <t xml:space="preserve">ГУБЕРНАТОРСКАЯ  </t>
    </r>
    <r>
      <rPr>
        <sz val="11"/>
        <rFont val="Arial Cyr"/>
        <charset val="204"/>
      </rPr>
      <t xml:space="preserve">  216х517 (картон 300г/м2,5+0,CMYK+1пантон серебро,глян.ламинация</t>
    </r>
  </si>
  <si>
    <t>Зеленый перец горошком (консервирован.)</t>
  </si>
  <si>
    <t>350пуч(03.04)</t>
  </si>
  <si>
    <t>150пуч.(21.03)+300пуч(03.04)</t>
  </si>
  <si>
    <t>550пуч(21.03)+800пуч(03.04)</t>
  </si>
  <si>
    <t>700шт(03.04)</t>
  </si>
  <si>
    <t>5,15км-склад</t>
  </si>
  <si>
    <t>27,325км-склад</t>
  </si>
  <si>
    <t>11,5-склад</t>
  </si>
  <si>
    <r>
      <rPr>
        <b/>
        <sz val="10"/>
        <color indexed="12"/>
        <rFont val="Arial Cyr"/>
        <charset val="204"/>
      </rPr>
      <t>46,55-склад+</t>
    </r>
    <r>
      <rPr>
        <sz val="10"/>
        <color indexed="10"/>
        <rFont val="Arial Cyr"/>
        <charset val="204"/>
      </rPr>
      <t>30т(31.01)</t>
    </r>
  </si>
  <si>
    <t>50,7-склад</t>
  </si>
  <si>
    <t>20кмДТС(15.03)</t>
  </si>
  <si>
    <t>5км-ДТС (28.03)</t>
  </si>
  <si>
    <t>15км-ДТС(28.03) +30кмДТС(15.03)</t>
  </si>
  <si>
    <t>15км-ДТС(15.03)</t>
  </si>
  <si>
    <t>Докторская в б/зине 45</t>
  </si>
  <si>
    <t>ТРЮФЕЛЯ  в банках</t>
  </si>
  <si>
    <t xml:space="preserve">Молочна ковбаса  варена                                        60х60                       </t>
  </si>
  <si>
    <t>Московська ковбаса варено-копчена (книжка)</t>
  </si>
  <si>
    <t>Московська ковбаса варено-копчена (клеевая основа)200х75</t>
  </si>
  <si>
    <t>Кремлевская элитная ковбаса варено-копчена (книжка)</t>
  </si>
  <si>
    <t>Колбаса с/к Салями Миланская  в/с                         165х91          Алан</t>
  </si>
  <si>
    <t>Колбаса п/к Краковская в/с                                         165х91          Алан</t>
  </si>
  <si>
    <t>Колбаса Молочная Комби</t>
  </si>
  <si>
    <t>Глобал Стар Форте</t>
  </si>
  <si>
    <t>Премикс 3В мускат</t>
  </si>
  <si>
    <t>Мускат смесь специй (кг)</t>
  </si>
  <si>
    <t>Смесь "Наша В Комбi"    арт 252</t>
  </si>
  <si>
    <r>
      <t xml:space="preserve">Золотиста </t>
    </r>
    <r>
      <rPr>
        <sz val="11"/>
        <color indexed="10"/>
        <rFont val="Arial Cyr"/>
        <charset val="204"/>
      </rPr>
      <t>с/к</t>
    </r>
    <r>
      <rPr>
        <sz val="11"/>
        <rFont val="Arial Cyr"/>
        <charset val="204"/>
      </rPr>
      <t xml:space="preserve"> 1/г                                                       150х84                 </t>
    </r>
  </si>
  <si>
    <r>
      <t xml:space="preserve">Золотиста </t>
    </r>
    <r>
      <rPr>
        <sz val="11"/>
        <color indexed="10"/>
        <rFont val="Arial Cyr"/>
        <charset val="204"/>
      </rPr>
      <t>с/к</t>
    </r>
    <r>
      <rPr>
        <sz val="11"/>
        <rFont val="Arial Cyr"/>
        <charset val="204"/>
      </rPr>
      <t xml:space="preserve"> 1/г                (штучка)                        132х49                 </t>
    </r>
    <r>
      <rPr>
        <sz val="11"/>
        <color indexed="10"/>
        <rFont val="Arial Cyr"/>
        <charset val="204"/>
      </rPr>
      <t>новый макет</t>
    </r>
  </si>
  <si>
    <t>7км</t>
  </si>
  <si>
    <t>2,5т.шт</t>
  </si>
  <si>
    <t xml:space="preserve">500шт </t>
  </si>
  <si>
    <t>10т  акция с 27.03. в кол-ве 4,5т.шт.</t>
  </si>
  <si>
    <t>нарезка грудинка с/к 150гр.</t>
  </si>
  <si>
    <t>30т.шт (23.03.)</t>
  </si>
  <si>
    <t>9т.шт (23.03)</t>
  </si>
  <si>
    <t>3т.шт (23.03)</t>
  </si>
  <si>
    <r>
      <t xml:space="preserve">Фиброуз  150 б/цв  </t>
    </r>
    <r>
      <rPr>
        <b/>
        <sz val="11"/>
        <rFont val="Arial Cyr"/>
        <charset val="204"/>
      </rPr>
      <t>с печатью ( вены)</t>
    </r>
  </si>
  <si>
    <t>Сосиски Молочнi (флоупак)                                  115х100 новый макет</t>
  </si>
  <si>
    <t>Белкозин 24 б/цв (в мет)                                        Кол. Невские Сос.Кроха</t>
  </si>
  <si>
    <r>
      <t>"Ассорти"  упаковка для нарезки</t>
    </r>
    <r>
      <rPr>
        <sz val="11"/>
        <color indexed="22"/>
        <rFont val="Arial Cyr"/>
        <charset val="204"/>
      </rPr>
      <t xml:space="preserve"> (10т*3,15     15т*2,952)</t>
    </r>
    <r>
      <rPr>
        <sz val="11"/>
        <rFont val="Arial Cyr"/>
        <charset val="204"/>
      </rPr>
      <t xml:space="preserve"> </t>
    </r>
  </si>
  <si>
    <t xml:space="preserve"> меняем текст</t>
  </si>
  <si>
    <t>меняем название на Салямi Рэтро</t>
  </si>
  <si>
    <t xml:space="preserve">100% Яловичина (клеевая основа) </t>
  </si>
  <si>
    <t>Полиамид Л-Ф 60 бородо  Докторская супер                ДУБАИ</t>
  </si>
  <si>
    <t>Полиамид Л-Ф 60 бронза   Любительская свин.           ДУБАИ</t>
  </si>
  <si>
    <t>Фазер 40 б/цв (рыба) лучшая рыба это колбаса (Рыбка)</t>
  </si>
  <si>
    <t>Смачна куряча 45 (кольцевая)  оранж.         т.м.Нашi Ковбаси</t>
  </si>
  <si>
    <t>Дитяча ДСТУ 42  (кольцевая)   белая</t>
  </si>
  <si>
    <t xml:space="preserve">Нить д/сард. Желтая/бел        </t>
  </si>
  <si>
    <t xml:space="preserve">Прима орех </t>
  </si>
  <si>
    <t>1км</t>
  </si>
  <si>
    <t>Сосиски коктейль комби по 0,8 кг</t>
  </si>
  <si>
    <t>Тари комплект К 5 (15 кг)</t>
  </si>
  <si>
    <t>Препарат специй для молочних сосисок,ковбаси "Молочної" "Вершкової"</t>
  </si>
  <si>
    <t>Императорская</t>
  </si>
  <si>
    <t>Шапочки одноразовые</t>
  </si>
  <si>
    <r>
      <t xml:space="preserve">Рулет курячий "Домашнiй"                                      </t>
    </r>
    <r>
      <rPr>
        <b/>
        <sz val="11"/>
        <rFont val="Arial Cyr"/>
        <charset val="204"/>
      </rPr>
      <t xml:space="preserve">  75х81,5</t>
    </r>
  </si>
  <si>
    <t>Сардели любительские</t>
  </si>
  <si>
    <t>Салямi Вiденська ТУУ    ИРНА</t>
  </si>
  <si>
    <t>15км-склад</t>
  </si>
  <si>
    <t>Дольче-Вита с/к (книжка)</t>
  </si>
  <si>
    <t>Карбонат Класiк запеченый (клеевая основа)    80х65</t>
  </si>
  <si>
    <t>Шийка Столична запечена  (клеевая основа)     80х65</t>
  </si>
  <si>
    <t>Сосиски Iндичi (клеевая основа)                           80х65</t>
  </si>
  <si>
    <t>Шинка "Королiвська" варена         в/г ТУ               118х65,5</t>
  </si>
  <si>
    <t>"Дитяча"ковб.вар.в/гат.               в/г ДСТУ             118х65,5</t>
  </si>
  <si>
    <t>"Любительська свиняча " ковбаса.в/г ДСТУ         118х65,5</t>
  </si>
  <si>
    <t>Дольче-Вита с/к (клеевая)                                          168х65</t>
  </si>
  <si>
    <t>З м`яса дикої тварини (клеевая основа) вакуум 80х65</t>
  </si>
  <si>
    <t>Компид HI-51 (ИРНА)</t>
  </si>
  <si>
    <r>
      <t xml:space="preserve">Колбаса </t>
    </r>
    <r>
      <rPr>
        <sz val="11"/>
        <color indexed="10"/>
        <rFont val="Arial Cyr"/>
        <charset val="204"/>
      </rPr>
      <t>в/к</t>
    </r>
    <r>
      <rPr>
        <sz val="11"/>
        <rFont val="Arial Cyr"/>
        <charset val="204"/>
      </rPr>
      <t xml:space="preserve"> Московская в/с                                       165х91           Алан</t>
    </r>
  </si>
  <si>
    <t xml:space="preserve">Сосиски Фiтнес з м`яса кролика в/г  Алан  100ммх110мм     </t>
  </si>
  <si>
    <t>ОСТАТОК конечн.</t>
  </si>
  <si>
    <t>Отгрузка за последнии пять дней</t>
  </si>
  <si>
    <t>Кол-во дней остатка= Ост. кон./ ср.расх. в день</t>
  </si>
  <si>
    <t>План. Заказ на месяц= Ср.расх*Кол-во дней зап.(30 дней)-Остаток конеч.</t>
  </si>
  <si>
    <t>Заказ</t>
  </si>
  <si>
    <t>Кол-во дней остатка с четом заказа=(Ост. Кон+заказ)./ ср.расх. в день</t>
  </si>
  <si>
    <t>средний расход в день ( за последние 30 дней)</t>
  </si>
  <si>
    <r>
      <t xml:space="preserve">Бирка картон 100х140 с высечкой диам.30мм  </t>
    </r>
    <r>
      <rPr>
        <sz val="11"/>
        <color indexed="9"/>
        <rFont val="Arial Cyr"/>
        <charset val="204"/>
      </rPr>
      <t>(0,11грн)</t>
    </r>
  </si>
  <si>
    <t>Таримикс Сосиска Сливочная   (5кг)</t>
  </si>
  <si>
    <t>СпайсТек Ф микс Ш4</t>
  </si>
  <si>
    <t xml:space="preserve">Аромат свинина </t>
  </si>
  <si>
    <t>Нож№33</t>
  </si>
  <si>
    <t>Кристалл</t>
  </si>
  <si>
    <t>Аромат туш.мяса</t>
  </si>
  <si>
    <t xml:space="preserve">для окорок свин. </t>
  </si>
  <si>
    <t>Фазер 55 браун F plus    на варенку</t>
  </si>
  <si>
    <t>Нить д/сард. Синяя/бел</t>
  </si>
  <si>
    <t>Таримикс Ливер сосидж (20кг)</t>
  </si>
  <si>
    <t>Ультра - комби 5504 №10 Сарделька</t>
  </si>
  <si>
    <t>Нить д/сард. Красная/бел</t>
  </si>
  <si>
    <t xml:space="preserve">Костюм пекаря </t>
  </si>
  <si>
    <t>Мускатная с/к                                                            150х84</t>
  </si>
  <si>
    <t>Колбаса Докторская                                                  235х70</t>
  </si>
  <si>
    <t>Швейцарская</t>
  </si>
  <si>
    <t>Салями Финская премиум                                    227х82</t>
  </si>
  <si>
    <t>БЕЛКОЗИН 65 б/цв                      Салями Финская премиум</t>
  </si>
  <si>
    <t xml:space="preserve">Фiлеєчка куряча сирокопчена "Алан"         100ммх110мм                  </t>
  </si>
  <si>
    <t>Бейсболка</t>
  </si>
  <si>
    <t>3т</t>
  </si>
  <si>
    <t>Бахилы (пар)</t>
  </si>
  <si>
    <t>Крахмал</t>
  </si>
  <si>
    <t>Премикс 6В</t>
  </si>
  <si>
    <t>Фришрот</t>
  </si>
  <si>
    <t>База 6403-9Т (кебаб)</t>
  </si>
  <si>
    <t xml:space="preserve">Фибран 45 S1 б/цв       бабины   </t>
  </si>
  <si>
    <t>Ультро-Комби 5509-6  Универсальная</t>
  </si>
  <si>
    <t>Рис ферментированный</t>
  </si>
  <si>
    <t>Нить д/сард. Белая</t>
  </si>
  <si>
    <t>Чисто-пром Л3-01 (вместо Галлы)</t>
  </si>
  <si>
    <r>
      <t xml:space="preserve">Белкозин 19 б/цв  (в мет)                            з/к      </t>
    </r>
    <r>
      <rPr>
        <b/>
        <sz val="11"/>
        <color indexed="10"/>
        <rFont val="Arial Cyr"/>
        <charset val="204"/>
      </rPr>
      <t xml:space="preserve">  БРАК</t>
    </r>
  </si>
  <si>
    <t>Радянська ретро с/к                                                                      64х21</t>
  </si>
  <si>
    <t>Бумага 4 (кор)</t>
  </si>
  <si>
    <t>Бумага  1+1 (кор)</t>
  </si>
  <si>
    <t>5км(24.11)</t>
  </si>
  <si>
    <r>
      <t xml:space="preserve">Шийка Касло                                                             </t>
    </r>
    <r>
      <rPr>
        <b/>
        <sz val="11"/>
        <rFont val="Arial Cyr"/>
        <charset val="204"/>
      </rPr>
      <t xml:space="preserve">  75х81,5</t>
    </r>
  </si>
  <si>
    <t>Смесь "Наша"                арт 126</t>
  </si>
  <si>
    <r>
      <t xml:space="preserve">Салямi Европейска                  </t>
    </r>
    <r>
      <rPr>
        <b/>
        <sz val="11"/>
        <rFont val="Arial Cyr"/>
        <charset val="204"/>
      </rPr>
      <t xml:space="preserve">  НАРЕЗКА               136*44</t>
    </r>
  </si>
  <si>
    <r>
      <t xml:space="preserve">Ретро з вершками сардельки вар.в/гат.   ТУ    </t>
    </r>
    <r>
      <rPr>
        <sz val="11"/>
        <rFont val="Arial Cyr"/>
        <charset val="204"/>
      </rPr>
      <t>115х100</t>
    </r>
  </si>
  <si>
    <t>Бараняча ковбаса напiвкоп.</t>
  </si>
  <si>
    <r>
      <t xml:space="preserve">Яловичi cардельки варенi  </t>
    </r>
    <r>
      <rPr>
        <sz val="11"/>
        <color indexed="10"/>
        <rFont val="Arial Cyr"/>
        <charset val="204"/>
      </rPr>
      <t>п/гат.</t>
    </r>
    <r>
      <rPr>
        <sz val="11"/>
        <rFont val="Arial Cyr"/>
        <charset val="204"/>
      </rPr>
      <t xml:space="preserve"> (кл.ос.) пл. 80х134,5 фл.</t>
    </r>
  </si>
  <si>
    <r>
      <t xml:space="preserve">Яловичi cардельки (клеевая основа)   </t>
    </r>
    <r>
      <rPr>
        <sz val="11"/>
        <color indexed="10"/>
        <rFont val="Arial Cyr"/>
        <charset val="204"/>
      </rPr>
      <t xml:space="preserve">першого гат. </t>
    </r>
    <r>
      <rPr>
        <sz val="11"/>
        <rFont val="Arial Cyr"/>
        <charset val="204"/>
      </rPr>
      <t xml:space="preserve"> вакуум. 80х65</t>
    </r>
  </si>
  <si>
    <t>Смесь "Наша Комбi"       арт.001</t>
  </si>
  <si>
    <t>Смесь "Наша"                  арт 211</t>
  </si>
  <si>
    <t>Смесь "Наша Комбi"       арт.161</t>
  </si>
  <si>
    <t>Украинська рублена варено-копчена (клеевая основа) 200х75</t>
  </si>
  <si>
    <t xml:space="preserve">Функциональный белок VEPRO 75 PSC (порошок плазмы) </t>
  </si>
  <si>
    <r>
      <t xml:space="preserve">Коробка </t>
    </r>
    <r>
      <rPr>
        <b/>
        <sz val="11"/>
        <rFont val="Arial Cyr"/>
        <charset val="204"/>
      </rPr>
      <t xml:space="preserve">САЛЯМИ С СЫРОМ ПАРМЕДЖАНО-РЕДЖАНО </t>
    </r>
    <r>
      <rPr>
        <sz val="11"/>
        <rFont val="Arial Cyr"/>
        <charset val="204"/>
      </rPr>
      <t xml:space="preserve"> 216х517 (картон 300г/м2,5+0,CMYK+1пантон серебро,глян.ламинация</t>
    </r>
  </si>
  <si>
    <r>
      <t xml:space="preserve">Коробка для сос. </t>
    </r>
    <r>
      <rPr>
        <b/>
        <sz val="11"/>
        <rFont val="Arial Cyr"/>
        <charset val="204"/>
      </rPr>
      <t>З м`яса кролика з прянощами</t>
    </r>
  </si>
  <si>
    <r>
      <t xml:space="preserve">Коробка для сос. </t>
    </r>
    <r>
      <rPr>
        <b/>
        <sz val="11"/>
        <rFont val="Arial Cyr"/>
        <charset val="204"/>
      </rPr>
      <t>Iндичi</t>
    </r>
  </si>
  <si>
    <r>
      <t xml:space="preserve">Макс Cпайс Универсальная     </t>
    </r>
    <r>
      <rPr>
        <b/>
        <sz val="11"/>
        <color indexed="10"/>
        <rFont val="Arial Cyr"/>
        <charset val="204"/>
      </rPr>
      <t xml:space="preserve"> для тущенки</t>
    </r>
  </si>
  <si>
    <t xml:space="preserve">Макс Спайс Экзотик </t>
  </si>
  <si>
    <t>Сосиски Вiденськi (Cпец Цех)     флаж.                80х134,5</t>
  </si>
  <si>
    <t>Перец красн. мол.(паприка)</t>
  </si>
  <si>
    <t>Губернаторская с/к (клеевая основа)                      168х65</t>
  </si>
  <si>
    <t>Махан по Татарськи с/к                                           150х84</t>
  </si>
  <si>
    <r>
      <t xml:space="preserve">Франкфуртские сосиски в/г               ТУ             </t>
    </r>
    <r>
      <rPr>
        <sz val="11"/>
        <rFont val="Arial Cyr"/>
        <charset val="204"/>
      </rPr>
      <t xml:space="preserve"> 115х100</t>
    </r>
  </si>
  <si>
    <t>Брауншвейгська с/к  (на нарезку 130гр) прозрачная пл. 57х19 (64х21)</t>
  </si>
  <si>
    <t>Колбаса с/к Брауншвейгская  в/с                               165х91          Алан</t>
  </si>
  <si>
    <t>Колбаса в/к Сервелат в/с                                             165х91          Алан</t>
  </si>
  <si>
    <t>Прянности для шинки "Рустик" (Ирна)</t>
  </si>
  <si>
    <t>вторник</t>
  </si>
  <si>
    <r>
      <t xml:space="preserve">Битекс КД                орех     (шт) тем.    </t>
    </r>
    <r>
      <rPr>
        <b/>
        <sz val="10"/>
        <color indexed="17"/>
        <rFont val="Arial Cyr"/>
        <charset val="204"/>
      </rPr>
      <t xml:space="preserve"> 1,5кг</t>
    </r>
    <r>
      <rPr>
        <sz val="10"/>
        <rFont val="Arial Cyr"/>
        <charset val="204"/>
      </rPr>
      <t xml:space="preserve">  "Любительская" ФОЗЗИ</t>
    </r>
  </si>
  <si>
    <t>Полиамид.оболочка "БИГА-3" светлое золото диам.60  б/печ.</t>
  </si>
  <si>
    <r>
      <t xml:space="preserve">Брауншвейгская с/к                 </t>
    </r>
    <r>
      <rPr>
        <sz val="11"/>
        <color indexed="10"/>
        <rFont val="Arial Cyr"/>
        <charset val="204"/>
      </rPr>
      <t xml:space="preserve">                                 </t>
    </r>
    <r>
      <rPr>
        <sz val="11"/>
        <rFont val="Arial Cyr"/>
        <charset val="204"/>
      </rPr>
      <t>75х150</t>
    </r>
  </si>
  <si>
    <r>
      <t>Пакет сырьевой 480*400       (АШД 12мкм)</t>
    </r>
    <r>
      <rPr>
        <sz val="11"/>
        <color indexed="15"/>
        <rFont val="Arial Cyr"/>
        <charset val="204"/>
      </rPr>
      <t xml:space="preserve"> *0,23</t>
    </r>
  </si>
  <si>
    <t xml:space="preserve">                                                                 ФУДМЕРЕЖА т.м.№1</t>
  </si>
  <si>
    <t>Сосиски Молочнi                                ДСТУ             118х65,5</t>
  </si>
  <si>
    <t>Сосиски Вершковi                             ДСТУ              118х65,5</t>
  </si>
  <si>
    <t>50км(03.02)</t>
  </si>
  <si>
    <t>Московська с/к                                                           100х40     (80гр)</t>
  </si>
  <si>
    <t xml:space="preserve">                                      Термоусадочные пакеты (45")</t>
  </si>
  <si>
    <t>51,6склад</t>
  </si>
  <si>
    <t>Брауншвейгская с/к                                                  147х73</t>
  </si>
  <si>
    <r>
      <t xml:space="preserve">Полиам.оболочка "БИГА-3" прозрачно- красная диам.80   </t>
    </r>
    <r>
      <rPr>
        <sz val="12"/>
        <color indexed="10"/>
        <rFont val="Arial Cyr"/>
        <charset val="204"/>
      </rPr>
      <t xml:space="preserve">  </t>
    </r>
    <r>
      <rPr>
        <sz val="12"/>
        <rFont val="Arial Cyr"/>
        <charset val="204"/>
      </rPr>
      <t>б/печ</t>
    </r>
  </si>
  <si>
    <t>40,0-склад</t>
  </si>
  <si>
    <t>Миланская с/к                                                            75х150</t>
  </si>
  <si>
    <t>2т</t>
  </si>
  <si>
    <t>1,5т</t>
  </si>
  <si>
    <r>
      <t>Пакет сырьевой 450*900       (АШД 30мкм)</t>
    </r>
    <r>
      <rPr>
        <sz val="11"/>
        <color indexed="15"/>
        <rFont val="Arial Cyr"/>
        <charset val="204"/>
      </rPr>
      <t>*1,1</t>
    </r>
  </si>
  <si>
    <t>Смак Макс СЕ-072</t>
  </si>
  <si>
    <t>Смак Макс СЕ-047</t>
  </si>
  <si>
    <t>Венская Чистая линия</t>
  </si>
  <si>
    <t>Интенсадо</t>
  </si>
  <si>
    <t>Смесь "Наша"                арт 171</t>
  </si>
  <si>
    <t>Колбаса варен. Докторская в/с                                  230х90           Алан</t>
  </si>
  <si>
    <t>Сосиски варен. Детские        в/с                                109х138          Алан</t>
  </si>
  <si>
    <t>Колбаски полукоп.Охотничьи  в/с                            109х138          Алан</t>
  </si>
  <si>
    <r>
      <t xml:space="preserve">Синюги баранья                </t>
    </r>
    <r>
      <rPr>
        <b/>
        <sz val="11"/>
        <rFont val="Arial Cyr"/>
        <charset val="204"/>
      </rPr>
      <t xml:space="preserve">          1,5-2кг</t>
    </r>
  </si>
  <si>
    <r>
      <t xml:space="preserve">Трансвитаминоза (Смарт Микс SE061) </t>
    </r>
    <r>
      <rPr>
        <b/>
        <sz val="11"/>
        <color indexed="10"/>
        <rFont val="Arial Cyr"/>
        <charset val="204"/>
      </rPr>
      <t>Смак Макс СЕ 061</t>
    </r>
  </si>
  <si>
    <r>
      <t>Сосиска Молочная (</t>
    </r>
    <r>
      <rPr>
        <b/>
        <sz val="11"/>
        <color indexed="10"/>
        <rFont val="Arial Cyr"/>
        <charset val="204"/>
      </rPr>
      <t>Смарт Микс КП005</t>
    </r>
    <r>
      <rPr>
        <sz val="11"/>
        <rFont val="Arial Cyr"/>
        <charset val="204"/>
      </rPr>
      <t>)</t>
    </r>
  </si>
  <si>
    <t>Тмин зерно</t>
  </si>
  <si>
    <t>РО-пекельфит</t>
  </si>
  <si>
    <t>Сардели Бородинские</t>
  </si>
  <si>
    <t xml:space="preserve">Кристаллют </t>
  </si>
  <si>
    <t>Сервелат РН-А (1,3кг)</t>
  </si>
  <si>
    <t>Смесь "Наша"                арт 503</t>
  </si>
  <si>
    <t>Премикс 1В с КР (ИРНА)</t>
  </si>
  <si>
    <t>меняем штрих код</t>
  </si>
  <si>
    <t>3т.шт</t>
  </si>
  <si>
    <t>10,80-склад</t>
  </si>
  <si>
    <t>5т-склад</t>
  </si>
  <si>
    <t>Сосиски Дитячi  (флоупак)                                     115х100</t>
  </si>
  <si>
    <t xml:space="preserve">Сосиска Теляча    </t>
  </si>
  <si>
    <r>
      <t xml:space="preserve">Глухарка    (шт)                                                  </t>
    </r>
    <r>
      <rPr>
        <b/>
        <sz val="11"/>
        <rFont val="Arial Cyr"/>
        <charset val="204"/>
      </rPr>
      <t>продажа</t>
    </r>
  </si>
  <si>
    <t>Вiденськi сос. вар. в/гат.                     ТУ              115х100 натуральная оболочка</t>
  </si>
  <si>
    <t>Бумага факс</t>
  </si>
  <si>
    <t>Спайс Тек Карпатская</t>
  </si>
  <si>
    <t>Спайс Тек Альпийская</t>
  </si>
  <si>
    <t xml:space="preserve">Виркштофф комби КС 4060 (42-581) </t>
  </si>
  <si>
    <r>
      <t xml:space="preserve">"Грудинка" коп-вар. в/г     </t>
    </r>
    <r>
      <rPr>
        <b/>
        <sz val="11"/>
        <rFont val="Arial Cyr"/>
        <charset val="204"/>
      </rPr>
      <t xml:space="preserve"> НАРЕЗКА  </t>
    </r>
    <r>
      <rPr>
        <b/>
        <sz val="11"/>
        <color indexed="10"/>
        <rFont val="Arial Cyr"/>
        <charset val="204"/>
      </rPr>
      <t>прозрачная</t>
    </r>
    <r>
      <rPr>
        <b/>
        <sz val="11"/>
        <rFont val="Arial Cyr"/>
        <charset val="204"/>
      </rPr>
      <t xml:space="preserve">  136*44    с медалькой</t>
    </r>
  </si>
  <si>
    <t xml:space="preserve">перезвонить Кирпичевой </t>
  </si>
  <si>
    <t>4т</t>
  </si>
  <si>
    <t xml:space="preserve">10т </t>
  </si>
  <si>
    <t xml:space="preserve">Цейло актив </t>
  </si>
  <si>
    <t xml:space="preserve">Аромат жареного мяса </t>
  </si>
  <si>
    <t>Лай арома</t>
  </si>
  <si>
    <t>Смесь специй для декора "Ягермет"</t>
  </si>
  <si>
    <t>Полтермакс EU 50</t>
  </si>
  <si>
    <t>Рустикол</t>
  </si>
  <si>
    <t>Cпайс Тек Хауссалями</t>
  </si>
  <si>
    <t>СпайсТек Ф микс Ш3</t>
  </si>
  <si>
    <t>Таримикс Московская</t>
  </si>
  <si>
    <t>Московская РН</t>
  </si>
  <si>
    <t>Аромат яловичини</t>
  </si>
  <si>
    <t>Альфа</t>
  </si>
  <si>
    <t>TTS WATER PUR-288 ( вместо Биотон)</t>
  </si>
  <si>
    <t>TTS WATER DEZ -373 (вместо Септофан форте)</t>
  </si>
  <si>
    <t>Глюталин</t>
  </si>
  <si>
    <t>Московская комби (Ирна)</t>
  </si>
  <si>
    <t>Пуроза ОГ 5151 для с/к Старокиевская,Крымская</t>
  </si>
  <si>
    <t>Гофратара 293х221х195  (жестяная банка 338гр)     Т24</t>
  </si>
  <si>
    <t>Яловичина (тушенка)    АЛАН                               240х87      338г</t>
  </si>
  <si>
    <t>Ультра-Комби 5300 №6 Сервелат плюс (Ирна)</t>
  </si>
  <si>
    <t xml:space="preserve">Рапс Колор </t>
  </si>
  <si>
    <t>TTS WATER PUR-270 (заменаФоам Бастер)</t>
  </si>
  <si>
    <t xml:space="preserve"> Старокиевская,Крымская</t>
  </si>
  <si>
    <r>
      <t>HC2440HVB</t>
    </r>
    <r>
      <rPr>
        <b/>
        <sz val="11"/>
        <rFont val="Arial Cyr"/>
        <charset val="204"/>
      </rPr>
      <t xml:space="preserve"> 280х350</t>
    </r>
    <r>
      <rPr>
        <sz val="11"/>
        <rFont val="Arial Cyr"/>
        <charset val="204"/>
      </rPr>
      <t xml:space="preserve"> (330) (для запекания)</t>
    </r>
  </si>
  <si>
    <t>Салями финская РН-А (1кг)</t>
  </si>
  <si>
    <t>Венская комби (Ирна)</t>
  </si>
  <si>
    <t>Белкозин 45 светлая карамель (Сервелат ДСТУ Дрогоб.Гьотинг.Гьот.з сиром)   Гоф.</t>
  </si>
  <si>
    <t xml:space="preserve">   Соб.рад.</t>
  </si>
  <si>
    <t xml:space="preserve">Бирка картон 345х79мм  1+0 черный 250г/м2 (паспорт "розжиловка м'яса")   </t>
  </si>
  <si>
    <t>Мясо курицы в собственном соку                       330х74</t>
  </si>
  <si>
    <t>"Микс Филе" упаковка для нарезки</t>
  </si>
  <si>
    <t>Паштет печеночный 40 золото</t>
  </si>
  <si>
    <t>Московська вар.коп. ДСТУ  в/гат.      нов. /ст       175х75</t>
  </si>
  <si>
    <t>Гофратара 210х210х600 П (для кебаб)</t>
  </si>
  <si>
    <t>Молочная комби 7005  (Ирна)</t>
  </si>
  <si>
    <t>мойка ящиков (Экспед)</t>
  </si>
  <si>
    <t>Ветчина кур. Особая 60</t>
  </si>
  <si>
    <t>Альми Комби (6кг)</t>
  </si>
  <si>
    <t>Прокладка 288х216         (жестяная банка 338гр.)     КГ-2</t>
  </si>
  <si>
    <t>Московская с/к                                                           120х50</t>
  </si>
  <si>
    <t>Мисливськi ковбаски сирокопченi                        120х50</t>
  </si>
  <si>
    <t>Сосиска Молочная Арт.584581                                  для сос. С Трюфелем</t>
  </si>
  <si>
    <t>Шинка Вершкова</t>
  </si>
  <si>
    <t xml:space="preserve">Куттер тек плюс </t>
  </si>
  <si>
    <t>Лiкарська ковбаса варена  (книжка)</t>
  </si>
  <si>
    <t>Докторская Мускат</t>
  </si>
  <si>
    <t xml:space="preserve">Тiрольська варено-копчена                                        200х80                        </t>
  </si>
  <si>
    <t xml:space="preserve">Белкозин 45 б/цв         (Московская п/к,Фiрмова п/к)     </t>
  </si>
  <si>
    <t>Смесь "Наша А"             арт 384/394</t>
  </si>
  <si>
    <t>Смесь "Наша Комбi"       арт.106 В</t>
  </si>
  <si>
    <t>Смесь "Наша В Комбi"    арт 233 СБ</t>
  </si>
  <si>
    <t>Ковбаса варена Любительська                           140х44</t>
  </si>
  <si>
    <t>Плёнка целюлозная  (рукав)</t>
  </si>
  <si>
    <t>Пленка п/э  1500х0,6мкм  (прозрачная)</t>
  </si>
  <si>
    <t>Перец черный молотый</t>
  </si>
  <si>
    <t>Пряносол ребра №5271(42)</t>
  </si>
  <si>
    <t>приход</t>
  </si>
  <si>
    <t>четверг</t>
  </si>
  <si>
    <t>пятница</t>
  </si>
  <si>
    <r>
      <t xml:space="preserve">  </t>
    </r>
    <r>
      <rPr>
        <sz val="10"/>
        <rFont val="Arial Cyr"/>
        <charset val="204"/>
      </rPr>
      <t xml:space="preserve">с/к </t>
    </r>
  </si>
  <si>
    <t>по заказу</t>
  </si>
  <si>
    <r>
      <t xml:space="preserve">Грудинка Домашняя                                                   </t>
    </r>
    <r>
      <rPr>
        <b/>
        <sz val="11"/>
        <rFont val="Arial Cyr"/>
        <charset val="204"/>
      </rPr>
      <t>136х44</t>
    </r>
  </si>
  <si>
    <t>Яйца куриные  1кат. (белые)</t>
  </si>
  <si>
    <t xml:space="preserve">Берштайгер </t>
  </si>
  <si>
    <r>
      <t xml:space="preserve">LINTOP (60мкмх0,420м) </t>
    </r>
    <r>
      <rPr>
        <b/>
        <sz val="11"/>
        <rFont val="Arial Cyr"/>
        <charset val="204"/>
      </rPr>
      <t xml:space="preserve">с печ.   </t>
    </r>
    <r>
      <rPr>
        <sz val="11"/>
        <rFont val="Arial Cyr"/>
        <charset val="204"/>
      </rPr>
      <t xml:space="preserve">                               (верх)</t>
    </r>
  </si>
  <si>
    <t>сос.Венские</t>
  </si>
  <si>
    <t>в 1 кор.25000</t>
  </si>
  <si>
    <t>Премикс 6ВКР</t>
  </si>
  <si>
    <t>петли POLI-CLIP (красные)</t>
  </si>
  <si>
    <t>Сосиски Курячi   (Спец Цех)                                    310х67,6</t>
  </si>
  <si>
    <t>Перец белый молотый (для кебап)</t>
  </si>
  <si>
    <t xml:space="preserve">Фиброуз 130 б/цв </t>
  </si>
  <si>
    <t>Пузырь 100 ТМ "Сейм"  1,2кг  (ковбаса варена "Фiтнес" ЛЮКС)</t>
  </si>
  <si>
    <t>Крупа гречка</t>
  </si>
  <si>
    <t xml:space="preserve">Сосиски Венские (натурин)          в/г     ТУ            118х65,5   </t>
  </si>
  <si>
    <t>Ковбаски Невськi                                                      118х65,5</t>
  </si>
  <si>
    <t>Ковбаски Мисливськi                                                118х65,5</t>
  </si>
  <si>
    <t>Сос.оболочка АШАН 24 коп.</t>
  </si>
  <si>
    <r>
      <t>Фиброуз 50 б/цв (синюга с перетяжкой.)30см</t>
    </r>
    <r>
      <rPr>
        <b/>
        <sz val="11"/>
        <rFont val="Arial Cyr"/>
        <charset val="204"/>
      </rPr>
      <t xml:space="preserve"> (Кремлевская)   малый батон</t>
    </r>
  </si>
  <si>
    <t>Шпик по-домашнему        в/с                                      70х85             Нишi Ковбаси</t>
  </si>
  <si>
    <t>Балык Дарницкий   с/к    в/с                                      70х85              Алан</t>
  </si>
  <si>
    <t>Бєкхем  Универсал (ИРНА)</t>
  </si>
  <si>
    <t>Мисливськi ковб.варено-копченi в/гат. ДСТУ  115х100</t>
  </si>
  <si>
    <t>Останкинская комби (ИРНА)</t>
  </si>
  <si>
    <t>5т жду подтвержден.макет от Ашан</t>
  </si>
  <si>
    <t>ЭТИКЕТКА ЛОВЕЦКИЕ КОЛБАСЫ</t>
  </si>
  <si>
    <t>Стабилизатор Альми15   (25кг)</t>
  </si>
  <si>
    <t>Эмульсия горчицы ( по письму Р.И)</t>
  </si>
  <si>
    <t>в кор 48т</t>
  </si>
  <si>
    <t>Рафос  №9</t>
  </si>
  <si>
    <t>Сервелат Европейский</t>
  </si>
  <si>
    <t>Чеснок гранулироанный</t>
  </si>
  <si>
    <t>500шт</t>
  </si>
  <si>
    <t>Шпагат ШК 800 белый</t>
  </si>
  <si>
    <t>Буженина на вишневих гiлках                               70х84,7</t>
  </si>
  <si>
    <r>
      <t xml:space="preserve">Сервелат с/к  (ДСТУ)                  </t>
    </r>
    <r>
      <rPr>
        <sz val="11"/>
        <color indexed="10"/>
        <rFont val="Arial Cyr"/>
        <charset val="204"/>
      </rPr>
      <t xml:space="preserve">                             </t>
    </r>
    <r>
      <rPr>
        <sz val="11"/>
        <rFont val="Arial Cyr"/>
        <charset val="204"/>
      </rPr>
      <t xml:space="preserve"> 75х150</t>
    </r>
  </si>
  <si>
    <t>Сервелат ковбаса варено-копчена (клеевая основа)200х75</t>
  </si>
  <si>
    <t>Фабиос 55 б/цв (легкосъемный для варенок)</t>
  </si>
  <si>
    <t xml:space="preserve">Пл. 225" /362мм,  (низ) </t>
  </si>
  <si>
    <t>Сосиски Дитячi варенi                                             115х100  ш/к</t>
  </si>
  <si>
    <t>Сетка прямая красная (38шаг)</t>
  </si>
  <si>
    <t xml:space="preserve">Сосиска Сливочная </t>
  </si>
  <si>
    <t>Салями ароматн.     (ИРНА)</t>
  </si>
  <si>
    <r>
      <t xml:space="preserve">Еврейская       </t>
    </r>
    <r>
      <rPr>
        <sz val="11"/>
        <rFont val="Arial Cyr"/>
        <charset val="204"/>
      </rPr>
      <t xml:space="preserve">                                                         </t>
    </r>
    <r>
      <rPr>
        <b/>
        <sz val="11"/>
        <rFont val="Arial Cyr"/>
        <charset val="204"/>
      </rPr>
      <t xml:space="preserve">  75х155</t>
    </r>
  </si>
  <si>
    <t xml:space="preserve">Биотон (жидкое мыло) </t>
  </si>
  <si>
    <r>
      <t xml:space="preserve">Моющее  (24кг)       </t>
    </r>
    <r>
      <rPr>
        <b/>
        <sz val="11"/>
        <rFont val="Arial Cyr"/>
        <charset val="204"/>
      </rPr>
      <t xml:space="preserve"> Н1 (л)</t>
    </r>
  </si>
  <si>
    <t>Ковбаски Егерськi з сиром                                       118х65,5</t>
  </si>
  <si>
    <t>петля 18</t>
  </si>
  <si>
    <t>Нить  Зеленая</t>
  </si>
  <si>
    <t>15км</t>
  </si>
  <si>
    <r>
      <t xml:space="preserve">Ковбаски Мини Салями                                           </t>
    </r>
    <r>
      <rPr>
        <b/>
        <sz val="11"/>
        <rFont val="Arial Cyr"/>
        <charset val="204"/>
      </rPr>
      <t xml:space="preserve"> 75х81,5</t>
    </r>
  </si>
  <si>
    <t xml:space="preserve">        с/к </t>
  </si>
  <si>
    <r>
      <t xml:space="preserve">Белкозин 24 б/цв (в мет)                                      </t>
    </r>
    <r>
      <rPr>
        <b/>
        <sz val="11"/>
        <color indexed="10"/>
        <rFont val="Arial Cyr"/>
        <charset val="204"/>
      </rPr>
      <t xml:space="preserve">  БРАК</t>
    </r>
  </si>
  <si>
    <r>
      <t xml:space="preserve">Белкозин 15-17 б/цв  (в мет)                                </t>
    </r>
    <r>
      <rPr>
        <b/>
        <sz val="11"/>
        <color indexed="10"/>
        <rFont val="Arial Cyr"/>
        <charset val="204"/>
      </rPr>
      <t xml:space="preserve"> БРАК</t>
    </r>
  </si>
  <si>
    <r>
      <t xml:space="preserve">Эмульстаб                                                                  </t>
    </r>
    <r>
      <rPr>
        <sz val="11"/>
        <color indexed="10"/>
        <rFont val="Arial Cyr"/>
        <charset val="204"/>
      </rPr>
      <t>ИРНА</t>
    </r>
  </si>
  <si>
    <t>Мускатная (Мускатол)</t>
  </si>
  <si>
    <t>Стабитекс Говяжья комби</t>
  </si>
  <si>
    <t>отс. 30 к.д</t>
  </si>
  <si>
    <t>Традиционная</t>
  </si>
  <si>
    <r>
      <t>Стартовая культура F04</t>
    </r>
    <r>
      <rPr>
        <sz val="11"/>
        <rFont val="Arial Cyr"/>
        <charset val="204"/>
      </rPr>
      <t xml:space="preserve"> (в пакете 25гр)  (для с/к)  </t>
    </r>
    <r>
      <rPr>
        <sz val="11"/>
        <color indexed="10"/>
        <rFont val="Arial Cyr"/>
        <charset val="204"/>
      </rPr>
      <t xml:space="preserve">      в ящике 50шт.</t>
    </r>
  </si>
  <si>
    <r>
      <t xml:space="preserve">Женевскi з сиром сарделi вар. в/гат.      ТУ      </t>
    </r>
    <r>
      <rPr>
        <sz val="11"/>
        <rFont val="Arial Cyr"/>
        <charset val="204"/>
      </rPr>
      <t>115х100</t>
    </r>
  </si>
  <si>
    <r>
      <t xml:space="preserve">Мокросольны пузырь (убой) вывернутый     </t>
    </r>
    <r>
      <rPr>
        <b/>
        <sz val="11"/>
        <rFont val="Arial Cyr"/>
        <charset val="204"/>
      </rPr>
      <t xml:space="preserve"> продажа </t>
    </r>
  </si>
  <si>
    <r>
      <t xml:space="preserve">Мокросол пузыри (убой) зачищенный            </t>
    </r>
    <r>
      <rPr>
        <b/>
        <sz val="11"/>
        <rFont val="Arial Cyr"/>
        <charset val="204"/>
      </rPr>
      <t xml:space="preserve"> продажа   Ирна</t>
    </r>
  </si>
  <si>
    <r>
      <t xml:space="preserve">Фабиос 40 карамель    (Салямi Класiк) Алан+VARTO для в/к             </t>
    </r>
    <r>
      <rPr>
        <b/>
        <sz val="11"/>
        <rFont val="Arial Cyr"/>
        <charset val="204"/>
      </rPr>
      <t xml:space="preserve"> ГОФРА</t>
    </r>
  </si>
  <si>
    <t>Колбаса Молочная                                                    235х70</t>
  </si>
  <si>
    <r>
      <t>Полиам. оболочка "БИГА-3" прозрачно-бронзовая  диам.</t>
    </r>
    <r>
      <rPr>
        <sz val="12"/>
        <color indexed="10"/>
        <rFont val="Arial Cyr"/>
        <charset val="204"/>
      </rPr>
      <t>55</t>
    </r>
    <r>
      <rPr>
        <sz val="12"/>
        <rFont val="Arial Cyr"/>
        <charset val="204"/>
      </rPr>
      <t xml:space="preserve"> б/печ.  </t>
    </r>
    <r>
      <rPr>
        <b/>
        <sz val="12"/>
        <rFont val="Arial Cyr"/>
        <charset val="204"/>
      </rPr>
      <t xml:space="preserve"> Мол.Док. VARTO</t>
    </r>
  </si>
  <si>
    <r>
      <t xml:space="preserve">Президентская </t>
    </r>
    <r>
      <rPr>
        <sz val="11"/>
        <color indexed="10"/>
        <rFont val="Arial Cyr"/>
        <charset val="204"/>
      </rPr>
      <t>с/в</t>
    </r>
    <r>
      <rPr>
        <sz val="11"/>
        <rFont val="Arial Cyr"/>
        <charset val="204"/>
      </rPr>
      <t xml:space="preserve">  в/г                                            150х84              </t>
    </r>
    <r>
      <rPr>
        <sz val="11"/>
        <color indexed="10"/>
        <rFont val="Arial Cyr"/>
        <charset val="204"/>
      </rPr>
      <t xml:space="preserve">   </t>
    </r>
  </si>
  <si>
    <r>
      <t xml:space="preserve">Президентская </t>
    </r>
    <r>
      <rPr>
        <sz val="11"/>
        <color indexed="10"/>
        <rFont val="Arial Cyr"/>
        <charset val="204"/>
      </rPr>
      <t>с/в</t>
    </r>
    <r>
      <rPr>
        <sz val="11"/>
        <rFont val="Arial Cyr"/>
        <charset val="204"/>
      </rPr>
      <t xml:space="preserve">  в/г    (штучка)                         132х49              </t>
    </r>
    <r>
      <rPr>
        <sz val="11"/>
        <color indexed="10"/>
        <rFont val="Arial Cyr"/>
        <charset val="204"/>
      </rPr>
      <t xml:space="preserve">   новый макет</t>
    </r>
  </si>
  <si>
    <t>Флора ИТАЛИЯ</t>
  </si>
  <si>
    <t>Гофратара 380х210х155 (4кг) Фоззи   БЕЗ ПЕЧАТИ     Т24</t>
  </si>
  <si>
    <t xml:space="preserve">300x600  </t>
  </si>
  <si>
    <t xml:space="preserve">Спайс Тек М3 </t>
  </si>
  <si>
    <t>Гидротопик (л)</t>
  </si>
  <si>
    <t>делик.мойка оборуд./экспед.мойка шпаж.</t>
  </si>
  <si>
    <t>База 6402 №8</t>
  </si>
  <si>
    <t>Червона шинка сирокопчена                                57*122 Нашi ковбаси</t>
  </si>
  <si>
    <t>Софiєвська шинка сирокопчена                          70*127 Алан</t>
  </si>
  <si>
    <t>Брауншвейгська с/к                                                    150х75      Премия</t>
  </si>
  <si>
    <r>
      <t xml:space="preserve">Коробка для сос. </t>
    </r>
    <r>
      <rPr>
        <b/>
        <sz val="11"/>
        <rFont val="Arial Cyr"/>
        <charset val="204"/>
      </rPr>
      <t>З сиром пармиджано-реджано та чеддер</t>
    </r>
  </si>
  <si>
    <r>
      <t>Коробка для сос.</t>
    </r>
    <r>
      <rPr>
        <b/>
        <sz val="11"/>
        <rFont val="Arial Cyr"/>
        <charset val="204"/>
      </rPr>
      <t>Дитячi</t>
    </r>
  </si>
  <si>
    <r>
      <t xml:space="preserve">Коробка для сос. </t>
    </r>
    <r>
      <rPr>
        <b/>
        <sz val="11"/>
        <rFont val="Arial Cyr"/>
        <charset val="204"/>
      </rPr>
      <t>З Трюфелем</t>
    </r>
  </si>
  <si>
    <t>3,6км</t>
  </si>
  <si>
    <t>25т</t>
  </si>
  <si>
    <t>25ящ</t>
  </si>
  <si>
    <t>Сарделька Вершкова</t>
  </si>
  <si>
    <t xml:space="preserve">Сарделька нежная </t>
  </si>
  <si>
    <t>Куттер дон 3</t>
  </si>
  <si>
    <t>Аромат масла</t>
  </si>
  <si>
    <t>Cос.оболочка Амипак  (Атлантис) 24 копчение</t>
  </si>
  <si>
    <t xml:space="preserve">Любительская ДСТУ в/г            60 белый                   </t>
  </si>
  <si>
    <t>Салямi з м'яса ведмедя  с/к</t>
  </si>
  <si>
    <t>Глютамат</t>
  </si>
  <si>
    <t xml:space="preserve">Фиброуз 100 б/цв          </t>
  </si>
  <si>
    <r>
      <t xml:space="preserve">Фиброуз 100 б/цв   </t>
    </r>
    <r>
      <rPr>
        <b/>
        <sz val="11"/>
        <rFont val="Arial Cyr"/>
        <charset val="204"/>
      </rPr>
      <t xml:space="preserve"> с печатью (вены) </t>
    </r>
    <r>
      <rPr>
        <sz val="11"/>
        <rFont val="Arial Cyr"/>
        <charset val="204"/>
      </rPr>
      <t xml:space="preserve">     </t>
    </r>
  </si>
  <si>
    <r>
      <t xml:space="preserve">Размягчитель шкур RSШ1 (сухой)                          </t>
    </r>
    <r>
      <rPr>
        <sz val="11"/>
        <color indexed="10"/>
        <rFont val="Arial Cyr"/>
        <charset val="204"/>
      </rPr>
      <t xml:space="preserve"> ИРНА</t>
    </r>
  </si>
  <si>
    <t>Перчатки нитриловые пар.</t>
  </si>
  <si>
    <t>Мини-Салями (клеевая основа) вакуум.              80х65</t>
  </si>
  <si>
    <r>
      <t xml:space="preserve">Колбаски Баварские       с/к                                        </t>
    </r>
    <r>
      <rPr>
        <b/>
        <sz val="11"/>
        <rFont val="Arial Cyr"/>
        <charset val="204"/>
      </rPr>
      <t>136х44</t>
    </r>
  </si>
  <si>
    <t>Кармин сухой    (5кг)</t>
  </si>
  <si>
    <t>Кармин СС 500  (5кг)</t>
  </si>
  <si>
    <t>Cкотч "АКЦИЯ"</t>
  </si>
  <si>
    <t>Колбаса Дрогобицька                                               310х67,6</t>
  </si>
  <si>
    <r>
      <t>Стартовая культура BLC-20</t>
    </r>
    <r>
      <rPr>
        <sz val="11"/>
        <rFont val="Arial Cyr"/>
        <charset val="204"/>
      </rPr>
      <t xml:space="preserve"> (в пакете 25гр) (для с/к)   </t>
    </r>
    <r>
      <rPr>
        <sz val="11"/>
        <color indexed="10"/>
        <rFont val="Arial Cyr"/>
        <charset val="204"/>
      </rPr>
      <t>в ящике 50шт.</t>
    </r>
  </si>
  <si>
    <t xml:space="preserve">Черева баранья 18/20 (м)   АВ        </t>
  </si>
  <si>
    <t>Этикетка для даты 26х12 (белая)  фигурная</t>
  </si>
  <si>
    <t>Свинина (тушенка)        НАШI КОВБАСИ             330х73</t>
  </si>
  <si>
    <t>Л-Ф диам.55 КРАСНАЯ   (Лiкарська ДСТУ)</t>
  </si>
  <si>
    <t xml:space="preserve">Аромат класичный </t>
  </si>
  <si>
    <t>Московська в/к                                                        168х82    для ИРНЫ</t>
  </si>
  <si>
    <t>Одеська ковбаса напiвкоп.                                 310х67,6   для ИРНЫ</t>
  </si>
  <si>
    <t>Паприка 3000</t>
  </si>
  <si>
    <t>Дауэр Фикстрот</t>
  </si>
  <si>
    <t xml:space="preserve">Супер Квик </t>
  </si>
  <si>
    <t>клипсы 18-09 5х2,0 Д</t>
  </si>
  <si>
    <t>Смесь "Наша ПФ"          арт 430*</t>
  </si>
  <si>
    <t xml:space="preserve">Сосиски Дитячi (натуральна об.)   ДСТУ              118х65,5  </t>
  </si>
  <si>
    <t>Смесь "Наша"                арт 253</t>
  </si>
  <si>
    <t>4500шт с 25.02.17</t>
  </si>
  <si>
    <t>АЛАН</t>
  </si>
  <si>
    <t>Колбаски Мюнхенские                                             115х100</t>
  </si>
  <si>
    <t xml:space="preserve">                                                  ПЕКАРНЯ</t>
  </si>
  <si>
    <t>Кранч з шоколадом с двухсторнним скотчем</t>
  </si>
  <si>
    <t>Кранч французский с двухсторонним скотчем</t>
  </si>
  <si>
    <t>Кранч з маком с двухсторонним скотчем</t>
  </si>
  <si>
    <t>Кугель класичний           103х69  самоклейка</t>
  </si>
  <si>
    <t>Брауншвейгська с/к                                                   150х75</t>
  </si>
  <si>
    <t>350х600 (120")  для мяса    ПОД ЗАКАЗ                     (грудинка н/к без шкуры)</t>
  </si>
  <si>
    <t>350х500 (120") для мяса    ПОД ЗАКАЗ                      (окорок,лопатка)</t>
  </si>
  <si>
    <t>220х250 (70")   для мяса     ПОД ЗАКАЗ порционка  (окорок,лопатка,шея,балык,корейка)</t>
  </si>
  <si>
    <t>150х400 (70")   для мяса     ПОД ЗАКАЗ порционка  (подчеревок,вырезка)</t>
  </si>
  <si>
    <r>
      <t xml:space="preserve">Яловичi сосиски вар.1гат.                  ДСТУ         </t>
    </r>
    <r>
      <rPr>
        <sz val="11"/>
        <rFont val="Arial Cyr"/>
        <charset val="204"/>
      </rPr>
      <t>115х100</t>
    </r>
  </si>
  <si>
    <t>Премикс 5В КР  (Ирна)</t>
  </si>
  <si>
    <t>Чеснок черный перец (ИРНА)</t>
  </si>
  <si>
    <t xml:space="preserve">          СТОЯКИ</t>
  </si>
  <si>
    <t>Аромат ветч.Йорк (Ирна)</t>
  </si>
  <si>
    <t>Фоам Бастер (л)</t>
  </si>
  <si>
    <r>
      <t xml:space="preserve">"Лiкарська" ковб.вар.в/гат. ДСТУ  в натур.об.      </t>
    </r>
    <r>
      <rPr>
        <b/>
        <sz val="11"/>
        <rFont val="Arial Cyr"/>
        <charset val="204"/>
      </rPr>
      <t>190х80     штрих код</t>
    </r>
  </si>
  <si>
    <r>
      <t xml:space="preserve">20кг </t>
    </r>
    <r>
      <rPr>
        <b/>
        <sz val="10"/>
        <rFont val="Arial Cyr"/>
        <charset val="204"/>
      </rPr>
      <t xml:space="preserve"> для делика</t>
    </r>
  </si>
  <si>
    <t>120л</t>
  </si>
  <si>
    <t>ПОЛИАМИДНАЯ ОБОЛОЧКА</t>
  </si>
  <si>
    <t>Полиамид Л-Ф 60 б/цв       Телячья                                ДУБАИ</t>
  </si>
  <si>
    <t>Франкфуртер комби по 1кг</t>
  </si>
  <si>
    <t>Сервелат с/к                                                                 150х75      Премия</t>
  </si>
  <si>
    <t xml:space="preserve">Черева баранья 22/24 (м)   АВ </t>
  </si>
  <si>
    <t>2,5т</t>
  </si>
  <si>
    <t>Cалями Рэтро с/к                                                                           64х21</t>
  </si>
  <si>
    <t xml:space="preserve">Термочек АЛАН (460)                                    </t>
  </si>
  <si>
    <t xml:space="preserve">Термочек АЛАН (3000)                                  </t>
  </si>
  <si>
    <r>
      <t xml:space="preserve">Белкозин 40 б/цв  для с/к   </t>
    </r>
    <r>
      <rPr>
        <b/>
        <sz val="11"/>
        <rFont val="Arial Cyr"/>
        <charset val="204"/>
      </rPr>
      <t xml:space="preserve"> БАБИНЫ</t>
    </r>
  </si>
  <si>
    <r>
      <t xml:space="preserve">Белкозин 40 б/цв  для с/к   </t>
    </r>
    <r>
      <rPr>
        <b/>
        <sz val="11"/>
        <rFont val="Arial Cyr"/>
        <charset val="204"/>
      </rPr>
      <t xml:space="preserve"> ГОФРА</t>
    </r>
  </si>
  <si>
    <t>50км</t>
  </si>
  <si>
    <t>30км</t>
  </si>
  <si>
    <t>Белкозин 19 б/цв  (в мет)                            з/к        Сос.Карапуз</t>
  </si>
  <si>
    <t xml:space="preserve">Сардели "Ретро" з вершками      в/г     ТУ             118х65,5   </t>
  </si>
  <si>
    <t>60т(23.02)</t>
  </si>
  <si>
    <t>10-склад+20т</t>
  </si>
  <si>
    <t>20т(31.01)</t>
  </si>
  <si>
    <t>Сосиски Фiтнес в/г                        Алан        100ммх110мм        штрих код</t>
  </si>
  <si>
    <t xml:space="preserve">Сосиски Фiтнес в/г                        Алан        100ммх110мм        </t>
  </si>
  <si>
    <t>Ковбаски Мисливськi в/г ДСТУ   АЛАН      100ммх110мм</t>
  </si>
  <si>
    <t>Рондогам Гелика</t>
  </si>
  <si>
    <t>Фiлейна (этикетка)       Нашi ковбаси                  250х50</t>
  </si>
  <si>
    <r>
      <t xml:space="preserve">Рулька свиняча Особлива (без кiстки)                  </t>
    </r>
    <r>
      <rPr>
        <b/>
        <sz val="11"/>
        <rFont val="Arial Cyr"/>
        <charset val="204"/>
      </rPr>
      <t>75х81,5</t>
    </r>
  </si>
  <si>
    <r>
      <t xml:space="preserve">Smapt Mix SK 043 изменено </t>
    </r>
    <r>
      <rPr>
        <b/>
        <sz val="11"/>
        <color indexed="10"/>
        <rFont val="Arial Cyr"/>
        <charset val="204"/>
      </rPr>
      <t>Смак Макс КП 043</t>
    </r>
    <r>
      <rPr>
        <sz val="11"/>
        <rFont val="Arial Cyr"/>
        <charset val="204"/>
      </rPr>
      <t xml:space="preserve"> (Кабаноси)</t>
    </r>
  </si>
  <si>
    <r>
      <t xml:space="preserve">СмартМикс SK 041 изменено </t>
    </r>
    <r>
      <rPr>
        <b/>
        <sz val="11"/>
        <color indexed="10"/>
        <rFont val="Arial Cyr"/>
        <charset val="204"/>
      </rPr>
      <t>Смак Макс КП 041</t>
    </r>
    <r>
      <rPr>
        <sz val="11"/>
        <rFont val="Arial Cyr"/>
        <charset val="204"/>
      </rPr>
      <t xml:space="preserve"> (Кракiвська комби) </t>
    </r>
  </si>
  <si>
    <t xml:space="preserve">  на сардели Малыш</t>
  </si>
  <si>
    <t>Фазер 45 б/цв (бат.шов внизу) 35см (Москва п/к для Алана)ДСТУ</t>
  </si>
  <si>
    <t>Смесь "Наша СБ"           арт 249</t>
  </si>
  <si>
    <t>Сарделi МозаЇка з сиром                                       140х44</t>
  </si>
  <si>
    <t>Ковбаски Вiденськi премiум (Ирна)                    140х44</t>
  </si>
  <si>
    <t xml:space="preserve">250х350     </t>
  </si>
  <si>
    <t xml:space="preserve">100х250 </t>
  </si>
  <si>
    <t>Молоко сухое 1,5%  (Спец Цех)  Алан</t>
  </si>
  <si>
    <t xml:space="preserve">Молоко сухое 6%     Ирна   </t>
  </si>
  <si>
    <t>Свинина (тушенка)        НАШI КОВБАСИ            240х87            (козацька)</t>
  </si>
  <si>
    <t>Свинина (тушенка)        НАШI КОВБАСИ           320х44            (козацька)    338г</t>
  </si>
  <si>
    <t>Свинина (тушенка)        АЛАН                                320х44      338г</t>
  </si>
  <si>
    <t>Этикетки:</t>
  </si>
  <si>
    <r>
      <t xml:space="preserve">Балык Дарницкий                                                    </t>
    </r>
    <r>
      <rPr>
        <b/>
        <sz val="11"/>
        <rFont val="Arial Cyr"/>
        <charset val="204"/>
      </rPr>
      <t xml:space="preserve">    75х81,5</t>
    </r>
  </si>
  <si>
    <t>СпайсТек Ф микс К1</t>
  </si>
  <si>
    <t xml:space="preserve"> </t>
  </si>
  <si>
    <r>
      <t xml:space="preserve">Гофратара 570х370х130 ( 15кг) Т26, профиль С, без печати </t>
    </r>
    <r>
      <rPr>
        <b/>
        <sz val="11"/>
        <color indexed="10"/>
        <rFont val="Arial Cyr"/>
        <charset val="204"/>
      </rPr>
      <t xml:space="preserve"> (Китай)</t>
    </r>
    <r>
      <rPr>
        <sz val="11"/>
        <color indexed="51"/>
        <rFont val="Arial Cyr"/>
        <charset val="204"/>
      </rPr>
      <t xml:space="preserve">  </t>
    </r>
  </si>
  <si>
    <t>Вкладышь в коробку 258х519мм  картон целлюлозный 300г/м2,1+1,чёрный ВД лак 1+1</t>
  </si>
  <si>
    <t>Императорская для рулет.</t>
  </si>
  <si>
    <t>Стар 46</t>
  </si>
  <si>
    <t>Стар 68</t>
  </si>
  <si>
    <t>Стассiт 3000 (арт.16087)</t>
  </si>
  <si>
    <r>
      <t xml:space="preserve">Лакса-про 250 пищевая добавка                             </t>
    </r>
    <r>
      <rPr>
        <sz val="11"/>
        <color indexed="10"/>
        <rFont val="Arial Cyr"/>
        <charset val="204"/>
      </rPr>
      <t>ИРНА</t>
    </r>
  </si>
  <si>
    <t>Cос.оболочка Multilayer (Польша) 24 копчение</t>
  </si>
  <si>
    <t>Крупа перловая</t>
  </si>
  <si>
    <t>Кавказкая (ИРНА)</t>
  </si>
  <si>
    <t>Премиум эффект ультрафайбер (функциональная добавка)</t>
  </si>
  <si>
    <t>Куряча ковбаса напiвкопчена                               т.м. Н.К.  81,6х120,2</t>
  </si>
  <si>
    <r>
      <t xml:space="preserve">Битекс КД 115/55 орех (в шт) тем.        </t>
    </r>
    <r>
      <rPr>
        <b/>
        <sz val="10"/>
        <color indexed="18"/>
        <rFont val="Arial Cyr"/>
        <charset val="204"/>
      </rPr>
      <t xml:space="preserve"> 3,5кг</t>
    </r>
    <r>
      <rPr>
        <sz val="10"/>
        <rFont val="Arial Cyr"/>
        <charset val="204"/>
      </rPr>
      <t xml:space="preserve"> </t>
    </r>
    <r>
      <rPr>
        <sz val="11"/>
        <rFont val="Arial Cyr"/>
        <charset val="204"/>
      </rPr>
      <t xml:space="preserve">  </t>
    </r>
    <r>
      <rPr>
        <b/>
        <sz val="12"/>
        <color indexed="9"/>
        <rFont val="Arial Cyr"/>
        <charset val="204"/>
      </rPr>
      <t xml:space="preserve"> </t>
    </r>
    <r>
      <rPr>
        <sz val="11"/>
        <rFont val="Arial Cyr"/>
        <charset val="204"/>
      </rPr>
      <t>Русановская,Королева</t>
    </r>
  </si>
  <si>
    <t>Суперколор</t>
  </si>
  <si>
    <t xml:space="preserve">Бретфикс фосфат </t>
  </si>
  <si>
    <t>100х400                                                              Спец цех</t>
  </si>
  <si>
    <t>ХАНСЕН</t>
  </si>
  <si>
    <t>120х400                                                            Сал.Iтал.+Тiрол.</t>
  </si>
  <si>
    <t>Стретч-пленка FS усилен. (500мм/12мкм)  400м. пленка 2,200кг  втулка 0,21кг    (в пал.270рул)</t>
  </si>
  <si>
    <t>Низин (0,5) кг</t>
  </si>
  <si>
    <t>TTS WATER PUR-228 ( замена Н2)</t>
  </si>
  <si>
    <t xml:space="preserve">Крахмал HIFLO </t>
  </si>
  <si>
    <t>10т(31.01)</t>
  </si>
  <si>
    <t>Multitop (48мкмх0,360м) печать с эффектом матового лака (флексо.) 100гр.нарезка</t>
  </si>
  <si>
    <t>Нить на шпулях красная      кг</t>
  </si>
  <si>
    <t>Нить на шпулях белая          кг</t>
  </si>
  <si>
    <t>Нить на шпулях синяя          кг</t>
  </si>
  <si>
    <t>Перец душистый  молотый</t>
  </si>
  <si>
    <t>Ультра-Комби 5510 №10 Ригана Люкс (Ирна)</t>
  </si>
  <si>
    <t>Уксус столовый (шт)</t>
  </si>
  <si>
    <t>Дельта Ц</t>
  </si>
  <si>
    <t>250х400    используем на колбаски гриль</t>
  </si>
  <si>
    <t>Московская с/к                                                          75х150  с медалькой</t>
  </si>
  <si>
    <t>Сосиски Вiденськi натурин. (клеевая основа)    80х65</t>
  </si>
  <si>
    <t>Пушта "Специал"</t>
  </si>
  <si>
    <t>Цейлофит Супер Нью</t>
  </si>
  <si>
    <t>Томат сущ.6*6</t>
  </si>
  <si>
    <t xml:space="preserve">Сосиски Вершковi                        АЛАН      100ммх110мм   </t>
  </si>
  <si>
    <r>
      <t xml:space="preserve">Дитячi сос.вар. в/гат.                       </t>
    </r>
    <r>
      <rPr>
        <sz val="11"/>
        <color indexed="12"/>
        <rFont val="Arial Cyr"/>
        <charset val="204"/>
      </rPr>
      <t xml:space="preserve"> ДСТУ </t>
    </r>
    <r>
      <rPr>
        <sz val="11"/>
        <color indexed="10"/>
        <rFont val="Arial Cyr"/>
        <charset val="204"/>
      </rPr>
      <t xml:space="preserve">           </t>
    </r>
    <r>
      <rPr>
        <sz val="11"/>
        <rFont val="Arial Cyr"/>
        <charset val="204"/>
      </rPr>
      <t>115х100</t>
    </r>
  </si>
  <si>
    <r>
      <t xml:space="preserve">Карапуз з вершками сос.    в/г                               </t>
    </r>
    <r>
      <rPr>
        <sz val="11"/>
        <rFont val="Arial Cyr"/>
        <charset val="204"/>
      </rPr>
      <t>115х100</t>
    </r>
  </si>
  <si>
    <r>
      <t xml:space="preserve">Егерськi з сиром ковб.напiвкоп.1гат.    ДСТУ   </t>
    </r>
    <r>
      <rPr>
        <sz val="11"/>
        <rFont val="Arial Cyr"/>
        <charset val="204"/>
      </rPr>
      <t>115х100</t>
    </r>
  </si>
  <si>
    <r>
      <t xml:space="preserve">Малюк сосиски вар.в/гат.  (сард)        ДСТУ      </t>
    </r>
    <r>
      <rPr>
        <sz val="11"/>
        <rFont val="Arial Cyr"/>
        <charset val="204"/>
      </rPr>
      <t>115х100</t>
    </r>
  </si>
  <si>
    <r>
      <t xml:space="preserve">Невскi колбаски вар.в/гат.                    ТУ           </t>
    </r>
    <r>
      <rPr>
        <sz val="11"/>
        <rFont val="Arial Cyr"/>
        <charset val="204"/>
      </rPr>
      <t>115х100</t>
    </r>
  </si>
  <si>
    <t>Калганит дез.ср. для рук</t>
  </si>
  <si>
    <t>Смесь пищевая Универсал СВ №18 (СК Комби)</t>
  </si>
  <si>
    <t>15т(23.02)</t>
  </si>
  <si>
    <t xml:space="preserve">Губернаторская с/к (книжка)                   </t>
  </si>
  <si>
    <t>Чеснок</t>
  </si>
  <si>
    <t>в 1 кор. 25000</t>
  </si>
  <si>
    <t xml:space="preserve">           СПЕЦОДЕЖДА</t>
  </si>
  <si>
    <t>воскресенье</t>
  </si>
  <si>
    <t xml:space="preserve">Сардельки Женевськi з сиром в/г АЛАН  100ммх110мм                          </t>
  </si>
  <si>
    <t xml:space="preserve">Эклин-окси </t>
  </si>
  <si>
    <t>Септосепт</t>
  </si>
  <si>
    <t>0,18грн/шт</t>
  </si>
  <si>
    <t>Ценники Нашi ковбаси                         картон цел.250г/м.кв с защитным лаком 2+0</t>
  </si>
  <si>
    <t xml:space="preserve">                                ФЛАЖКИ</t>
  </si>
  <si>
    <t xml:space="preserve">                           Этикетка Спец Цех</t>
  </si>
  <si>
    <t xml:space="preserve">                     Этикетка для жестких лотков</t>
  </si>
  <si>
    <t>Брауншвейгская с/к (клеевая)                                    168х65</t>
  </si>
  <si>
    <r>
      <t xml:space="preserve">Кудрявка                                                          </t>
    </r>
    <r>
      <rPr>
        <sz val="11"/>
        <rFont val="Arial Cyr"/>
        <charset val="204"/>
      </rPr>
      <t xml:space="preserve">  </t>
    </r>
    <r>
      <rPr>
        <b/>
        <sz val="11"/>
        <rFont val="Arial Cyr"/>
        <charset val="204"/>
      </rPr>
      <t>продажа</t>
    </r>
  </si>
  <si>
    <t>Махан с/к (кг)</t>
  </si>
  <si>
    <t>STIX-D 14 CLR ( б/цв) KN  ( зак.кон.)</t>
  </si>
  <si>
    <r>
      <t xml:space="preserve">Битекс КД 92/55 орех (в шт) тем.          </t>
    </r>
    <r>
      <rPr>
        <b/>
        <sz val="10"/>
        <color indexed="10"/>
        <rFont val="Arial Cyr"/>
        <charset val="204"/>
      </rPr>
      <t xml:space="preserve"> 2,5кг</t>
    </r>
    <r>
      <rPr>
        <sz val="11"/>
        <rFont val="Arial Cyr"/>
        <charset val="204"/>
      </rPr>
      <t xml:space="preserve"> </t>
    </r>
    <r>
      <rPr>
        <b/>
        <sz val="11"/>
        <color indexed="10"/>
        <rFont val="Arial Cyr"/>
        <charset val="204"/>
      </rPr>
      <t xml:space="preserve"> </t>
    </r>
    <r>
      <rPr>
        <sz val="10"/>
        <rFont val="Arial Cyr"/>
        <charset val="204"/>
      </rPr>
      <t xml:space="preserve">Орiгiнальна з м`ясом страуса </t>
    </r>
    <r>
      <rPr>
        <sz val="11"/>
        <rFont val="Arial Cyr"/>
        <charset val="204"/>
      </rPr>
      <t xml:space="preserve">     </t>
    </r>
  </si>
  <si>
    <t>90х430   с клипсой (70")</t>
  </si>
  <si>
    <t>100х430  с клипсой   (70")</t>
  </si>
  <si>
    <t>110х430 с клипсой  (70")</t>
  </si>
  <si>
    <t>Плёнка целюлозная (ЛУК)</t>
  </si>
  <si>
    <t>Плёнка целюлозная (БРАУН)</t>
  </si>
  <si>
    <t>Красящие валики для ОРЕN</t>
  </si>
  <si>
    <t>Газ-пропан</t>
  </si>
  <si>
    <t>Ковбаса варена Лiкарська                                    140х44</t>
  </si>
  <si>
    <t>Ковбаса варена Русанiвська                                 140х44</t>
  </si>
  <si>
    <t>расход за последние  4 недели</t>
  </si>
  <si>
    <t xml:space="preserve">Халат белый женский </t>
  </si>
  <si>
    <t>Костюм (куртка+брюки )</t>
  </si>
  <si>
    <t>Сарделька Молочная</t>
  </si>
  <si>
    <t>Мiнi-Cалямi ковбаски сирокопченi  (книжка)</t>
  </si>
  <si>
    <t>Кракiвська ковбаса напiвкопчена  (книжка)</t>
  </si>
  <si>
    <t>Тариспайс Ауфшнит 100</t>
  </si>
  <si>
    <t>Фиеста</t>
  </si>
  <si>
    <t>Костюм мясника (короткий рукав)</t>
  </si>
  <si>
    <t>Клипсы Е 530</t>
  </si>
  <si>
    <t>разное:</t>
  </si>
  <si>
    <t>петли Альпина (красные)</t>
  </si>
  <si>
    <r>
      <t xml:space="preserve">Фабиос 40 карамель    (Салямi Класiк) Алан+VARTO для в/к             </t>
    </r>
    <r>
      <rPr>
        <b/>
        <sz val="11"/>
        <rFont val="Arial Cyr"/>
        <charset val="204"/>
      </rPr>
      <t xml:space="preserve"> БАБИНЫ</t>
    </r>
  </si>
  <si>
    <t>FPC 50 (400мкмх0,422м) жесткая                             (низ)</t>
  </si>
  <si>
    <t>Шинка 50+</t>
  </si>
  <si>
    <t>Премиум комби, сосиска молочная</t>
  </si>
  <si>
    <t>Тариспайс Чевапчичи        (0,75)</t>
  </si>
  <si>
    <t>Гофрауголок 100х100х1100                                       П32</t>
  </si>
  <si>
    <t>Клипсы Е 540</t>
  </si>
  <si>
    <t>Клипса          (возврат Чапли)</t>
  </si>
  <si>
    <t>белкозин Ø 45 б/цветн</t>
  </si>
  <si>
    <t>Тарома Хэм                   (5кг)</t>
  </si>
  <si>
    <t>П/амид 40 гофрированный</t>
  </si>
  <si>
    <t>Тироллер комплект (Ирна)</t>
  </si>
  <si>
    <t>петли POLI-CLIP (синие)</t>
  </si>
  <si>
    <t>Перчатки Х/Б</t>
  </si>
  <si>
    <t>Любительская н/к</t>
  </si>
  <si>
    <t>Чеснок мускатный орех (ИРНА)</t>
  </si>
  <si>
    <t>Бастурма</t>
  </si>
  <si>
    <t>ОСТАТОК</t>
  </si>
  <si>
    <t xml:space="preserve">Плёнка целюлозная </t>
  </si>
  <si>
    <t>Гриль Унд Бротель (деликат.)</t>
  </si>
  <si>
    <t>Клипса Т-100 (возврат Чапли)</t>
  </si>
  <si>
    <t xml:space="preserve">Смесь "Наша А"             арт 327/557 </t>
  </si>
  <si>
    <t>Шкiльнi cосиски вар. в/гат.                 ДСТУ        115х100        натурин</t>
  </si>
  <si>
    <t>Балык Касло  с/к                                                          70х85             Алан</t>
  </si>
  <si>
    <t>Шея Касло      с/к                                                           70х85             Алан</t>
  </si>
  <si>
    <t xml:space="preserve">Докторская комби КП004 </t>
  </si>
  <si>
    <t>Пила ленточная 3-х зубчатая (шт)   2790</t>
  </si>
  <si>
    <t>Гофратара 412х310х165 (жестяная  банка 525гр.)    Т24</t>
  </si>
  <si>
    <t>Салямi Вiденська                                                    168х82   для ИРНЫ</t>
  </si>
  <si>
    <t>Курафос Комби П 80         (20кг)</t>
  </si>
  <si>
    <t>Фибран 45 S1 б/цв       Гофра    Московская (АЛАН)  с/к</t>
  </si>
  <si>
    <t>Натурин   19 б/цв     ( в мет)                      з/к        Кол.Мини Салями</t>
  </si>
  <si>
    <t>П/ам Ø90 - Ø80 Ветч кур особ</t>
  </si>
  <si>
    <t xml:space="preserve">"Столична" ковб.вар.                  в/г  ДСТУ             118х65,5        </t>
  </si>
  <si>
    <t>Альми любительская комби  (1кг)     ИРНА</t>
  </si>
  <si>
    <t>Сапоги пена</t>
  </si>
  <si>
    <t>Сапоги резиновые</t>
  </si>
  <si>
    <t>Фартук</t>
  </si>
  <si>
    <t xml:space="preserve">                                                 ЭТИКЕТКА ТМ "VARTO"</t>
  </si>
  <si>
    <t xml:space="preserve">  5,12 в ящике</t>
  </si>
  <si>
    <r>
      <rPr>
        <b/>
        <sz val="10"/>
        <color indexed="17"/>
        <rFont val="Arial Cyr"/>
        <charset val="204"/>
      </rPr>
      <t xml:space="preserve">300шт </t>
    </r>
    <r>
      <rPr>
        <b/>
        <sz val="10"/>
        <color indexed="10"/>
        <rFont val="Arial Cyr"/>
        <charset val="204"/>
      </rPr>
      <t xml:space="preserve"> меняем сроки</t>
    </r>
  </si>
  <si>
    <t>600шт</t>
  </si>
  <si>
    <t>1500шт</t>
  </si>
  <si>
    <r>
      <rPr>
        <b/>
        <sz val="10"/>
        <color indexed="17"/>
        <rFont val="Arial Cyr"/>
        <charset val="204"/>
      </rPr>
      <t xml:space="preserve">2000шт </t>
    </r>
    <r>
      <rPr>
        <b/>
        <sz val="10"/>
        <color indexed="10"/>
        <rFont val="Arial Cyr"/>
        <charset val="204"/>
      </rPr>
      <t xml:space="preserve">  меняем сроки!</t>
    </r>
  </si>
  <si>
    <t>8500шт</t>
  </si>
  <si>
    <t>Харьковская</t>
  </si>
  <si>
    <t>5т</t>
  </si>
  <si>
    <t>15т</t>
  </si>
  <si>
    <t>клипсы 18-12  (Матимекс)</t>
  </si>
  <si>
    <t>Нить д/сос-к ч/белая</t>
  </si>
  <si>
    <t>Прокладка 210х210</t>
  </si>
  <si>
    <t>Бараняча шинка (клеевая основа) вакуум          80х65</t>
  </si>
  <si>
    <t>400х450</t>
  </si>
  <si>
    <t>10т</t>
  </si>
  <si>
    <t>Кракiвська ков.напiвкоп. (клеевая основа)        310х67,6</t>
  </si>
  <si>
    <t>Сардели Малыш</t>
  </si>
  <si>
    <t xml:space="preserve">500х500 </t>
  </si>
  <si>
    <t>Золотистая с/к                                                             125х50    нарезка</t>
  </si>
  <si>
    <t>Cмесь "Наша "                арт 267</t>
  </si>
  <si>
    <t>Клипсы Е 510</t>
  </si>
  <si>
    <t>ОБОЛОЧКА</t>
  </si>
  <si>
    <t xml:space="preserve">Сосиски Шкiльнi </t>
  </si>
  <si>
    <t>ФЭС      (для с/к)</t>
  </si>
  <si>
    <r>
      <t xml:space="preserve">Фазер 55 б/цв сетка витая     </t>
    </r>
    <r>
      <rPr>
        <b/>
        <sz val="11"/>
        <rFont val="Arial Cyr"/>
        <charset val="204"/>
      </rPr>
      <t>с/к</t>
    </r>
    <r>
      <rPr>
        <sz val="11"/>
        <rFont val="Arial Cyr"/>
        <charset val="204"/>
      </rPr>
      <t xml:space="preserve"> </t>
    </r>
    <r>
      <rPr>
        <b/>
        <sz val="11"/>
        <rFont val="Arial Cyr"/>
        <charset val="204"/>
      </rPr>
      <t>6ячеек</t>
    </r>
    <r>
      <rPr>
        <sz val="11"/>
        <rFont val="Arial Cyr"/>
        <charset val="204"/>
      </rPr>
      <t xml:space="preserve">   (м)       </t>
    </r>
    <r>
      <rPr>
        <b/>
        <sz val="11"/>
        <rFont val="Arial Cyr"/>
        <charset val="204"/>
      </rPr>
      <t>Спец Цех (Московская)</t>
    </r>
  </si>
  <si>
    <t>Лiкарська ДСТУ в/г                    60 белый</t>
  </si>
  <si>
    <t>Смесь Останкинская 12004</t>
  </si>
  <si>
    <r>
      <t xml:space="preserve">Альмигель 20  ( 0,4кг)                                </t>
    </r>
    <r>
      <rPr>
        <b/>
        <sz val="11"/>
        <rFont val="Arial Cyr"/>
        <charset val="204"/>
      </rPr>
      <t xml:space="preserve"> используем Стабилизатор 15</t>
    </r>
  </si>
  <si>
    <r>
      <t xml:space="preserve">Шинка Популярная натур.яловича                           </t>
    </r>
    <r>
      <rPr>
        <b/>
        <sz val="11"/>
        <rFont val="Arial Cyr"/>
        <charset val="204"/>
      </rPr>
      <t xml:space="preserve"> 75х81,5</t>
    </r>
  </si>
  <si>
    <t>Тари комби К Супер   (25кг)</t>
  </si>
  <si>
    <t>Теляча з язиком (клеевая основа) вакуум          80х65</t>
  </si>
  <si>
    <t xml:space="preserve">200х400  </t>
  </si>
  <si>
    <t xml:space="preserve">230х450      </t>
  </si>
  <si>
    <t xml:space="preserve">90х350         </t>
  </si>
  <si>
    <t>Тари комплект порк</t>
  </si>
  <si>
    <t>Сахар</t>
  </si>
  <si>
    <t>Смесь "Наша А"             арт 312</t>
  </si>
  <si>
    <t>Хауссалями</t>
  </si>
  <si>
    <t>Ультра - комби 5608 №3 Харьковская</t>
  </si>
  <si>
    <t>Фартук кальчужный</t>
  </si>
  <si>
    <t>Фартук одноразовый</t>
  </si>
  <si>
    <t>Футболка</t>
  </si>
  <si>
    <t>Халат красный</t>
  </si>
  <si>
    <t>Балик Касло (на нарезку 130гр) прозрачная пленка 57х19 (64х21)</t>
  </si>
  <si>
    <t>Столичная  ДСТУ                                                      75х150</t>
  </si>
  <si>
    <r>
      <t xml:space="preserve">Одеська ковбаса напiвкоп.1гат    </t>
    </r>
    <r>
      <rPr>
        <sz val="11"/>
        <color indexed="10"/>
        <rFont val="Arial Cyr"/>
        <charset val="204"/>
      </rPr>
      <t>нов.сроки</t>
    </r>
    <r>
      <rPr>
        <sz val="11"/>
        <rFont val="Arial Cyr"/>
        <charset val="204"/>
      </rPr>
      <t xml:space="preserve">            310х67,6</t>
    </r>
  </si>
  <si>
    <r>
      <t xml:space="preserve">Кракiвська ковбаса напiвкопчена в/гат  </t>
    </r>
    <r>
      <rPr>
        <sz val="11"/>
        <color indexed="10"/>
        <rFont val="Arial Cyr"/>
        <charset val="204"/>
      </rPr>
      <t>нов.сроки</t>
    </r>
    <r>
      <rPr>
        <sz val="11"/>
        <rFont val="Arial Cyr"/>
        <charset val="204"/>
      </rPr>
      <t xml:space="preserve"> 310х67,6</t>
    </r>
  </si>
  <si>
    <t>Пл. 60" 0,360 антифог,ламинир.            (верх) мал.вакум+б/в</t>
  </si>
  <si>
    <t>Пл. 60" /420мм,антифог,ламинир   (верх) 9225</t>
  </si>
  <si>
    <t>Пл. 225" /425мм  (низ)  9290</t>
  </si>
  <si>
    <t>Соль Экстра</t>
  </si>
  <si>
    <t>5км</t>
  </si>
  <si>
    <t>Любительская комби ГО</t>
  </si>
  <si>
    <r>
      <t>Вiденськi</t>
    </r>
    <r>
      <rPr>
        <sz val="11"/>
        <color indexed="51"/>
        <rFont val="Arial Cyr"/>
        <charset val="204"/>
      </rPr>
      <t xml:space="preserve"> </t>
    </r>
    <r>
      <rPr>
        <sz val="11"/>
        <color indexed="10"/>
        <rFont val="Arial Cyr"/>
        <charset val="204"/>
      </rPr>
      <t xml:space="preserve">сос. вар. в/гат.                     </t>
    </r>
    <r>
      <rPr>
        <sz val="11"/>
        <color indexed="12"/>
        <rFont val="Arial Cyr"/>
        <charset val="204"/>
      </rPr>
      <t xml:space="preserve">ТУ              </t>
    </r>
    <r>
      <rPr>
        <sz val="11"/>
        <rFont val="Arial Cyr"/>
        <charset val="204"/>
      </rPr>
      <t>115х100 натурин</t>
    </r>
  </si>
  <si>
    <t>Вискофос НВ</t>
  </si>
  <si>
    <t>Нитрит натрия</t>
  </si>
  <si>
    <t>Сардели сливочные ретро</t>
  </si>
  <si>
    <t>с/к</t>
  </si>
  <si>
    <r>
      <t xml:space="preserve">Пастрома зi свинини                                                </t>
    </r>
    <r>
      <rPr>
        <b/>
        <sz val="11"/>
        <rFont val="Arial Cyr"/>
        <charset val="204"/>
      </rPr>
      <t xml:space="preserve"> 75х81,5</t>
    </r>
  </si>
  <si>
    <t>Шашлычная н/к</t>
  </si>
  <si>
    <t>Сос. До снiданку</t>
  </si>
  <si>
    <t>Амитекс Сонет 70 св зол Л</t>
  </si>
  <si>
    <t>среда</t>
  </si>
  <si>
    <t>Сардели Женевские прем.</t>
  </si>
  <si>
    <t>Пленка"LM-V177/08 400" жесткая</t>
  </si>
  <si>
    <r>
      <t xml:space="preserve">Фазер 50 б/цв сетка витая </t>
    </r>
    <r>
      <rPr>
        <b/>
        <sz val="11"/>
        <rFont val="Arial Cyr"/>
        <charset val="204"/>
      </rPr>
      <t>с/к 6ячейки</t>
    </r>
    <r>
      <rPr>
        <sz val="11"/>
        <rFont val="Arial Cyr"/>
        <charset val="204"/>
      </rPr>
      <t xml:space="preserve">      (м)      </t>
    </r>
    <r>
      <rPr>
        <b/>
        <sz val="11"/>
        <rFont val="Arial Cyr"/>
        <charset val="204"/>
      </rPr>
      <t>Спец Цех (Браун.)</t>
    </r>
  </si>
  <si>
    <t>Био-2 Термо  (обменная тара)</t>
  </si>
  <si>
    <t>Био-2 Фоам  (обменная тара)</t>
  </si>
  <si>
    <r>
      <t>Полиамид.оболочка "БИГА-3" светлое золото диам.60 на</t>
    </r>
    <r>
      <rPr>
        <sz val="11"/>
        <color indexed="12"/>
        <rFont val="Arial Cyr"/>
        <charset val="204"/>
      </rPr>
      <t xml:space="preserve"> "Фiтнес" яловича</t>
    </r>
    <r>
      <rPr>
        <sz val="11"/>
        <rFont val="Arial Cyr"/>
        <charset val="204"/>
      </rPr>
      <t xml:space="preserve"> </t>
    </r>
  </si>
  <si>
    <r>
      <t>Полиам.оболочка "БИГА-3" белый диам.</t>
    </r>
    <r>
      <rPr>
        <sz val="12"/>
        <color indexed="10"/>
        <rFont val="Arial Cyr"/>
        <charset val="204"/>
      </rPr>
      <t>60</t>
    </r>
    <r>
      <rPr>
        <sz val="12"/>
        <rFont val="Arial Cyr"/>
        <charset val="204"/>
      </rPr>
      <t xml:space="preserve">   б/печ.</t>
    </r>
  </si>
  <si>
    <t>Смесь пищевая Универсал ВС №73 (Финская)</t>
  </si>
  <si>
    <t>Фибросмок 45 вишневый (Салямi Вiденська)  ИРНА</t>
  </si>
  <si>
    <t>Сервелат   вар.коп  ДСТУ    в/гат.           нов.       175х75</t>
  </si>
  <si>
    <t>в кор.8500</t>
  </si>
  <si>
    <t>Клипсы Е 212</t>
  </si>
  <si>
    <t xml:space="preserve">TTS WATER PUR-225 </t>
  </si>
  <si>
    <t>Салямi Европейська вар.коп. 1гат.     нов.         144х55</t>
  </si>
  <si>
    <t>Черева свиная 38-40  (40/42 оранж.кольцо) Сардели с сыром (Н.К) в пуч.91,5м</t>
  </si>
  <si>
    <t>Альми Альфа (ИРНА)</t>
  </si>
  <si>
    <t>Оптиспайс кавказский маринад</t>
  </si>
  <si>
    <t>Оптиспайс пикантный маринад</t>
  </si>
  <si>
    <t>Рондогам Васаби</t>
  </si>
  <si>
    <t xml:space="preserve">                                       ЭТИКЕТКА г.Дубай</t>
  </si>
  <si>
    <r>
      <t>Полиам.оболочка "БИГА-3" белый диам.</t>
    </r>
    <r>
      <rPr>
        <sz val="12"/>
        <color indexed="10"/>
        <rFont val="Arial Cyr"/>
        <charset val="204"/>
      </rPr>
      <t>60</t>
    </r>
    <r>
      <rPr>
        <sz val="12"/>
        <rFont val="Arial Cyr"/>
        <charset val="204"/>
      </rPr>
      <t xml:space="preserve"> на</t>
    </r>
    <r>
      <rPr>
        <b/>
        <sz val="12"/>
        <rFont val="Arial Cyr"/>
        <charset val="204"/>
      </rPr>
      <t xml:space="preserve"> </t>
    </r>
    <r>
      <rPr>
        <b/>
        <sz val="12"/>
        <color indexed="12"/>
        <rFont val="Arial Cyr"/>
        <charset val="204"/>
      </rPr>
      <t>Шинка iз iндич.фiле "Фiтнес"</t>
    </r>
    <r>
      <rPr>
        <sz val="12"/>
        <color indexed="12"/>
        <rFont val="Arial Cyr"/>
        <charset val="204"/>
      </rPr>
      <t xml:space="preserve"> </t>
    </r>
    <r>
      <rPr>
        <sz val="12"/>
        <color indexed="10"/>
        <rFont val="Arial Cyr"/>
        <charset val="204"/>
      </rPr>
      <t>с печ</t>
    </r>
    <r>
      <rPr>
        <sz val="12"/>
        <rFont val="Arial Cyr"/>
        <charset val="204"/>
      </rPr>
      <t>.</t>
    </r>
  </si>
  <si>
    <t>Брауншвейгська с/к                                                   175х75</t>
  </si>
  <si>
    <t>Вкладыш бумажный в коробочку Спец Цех 200х120  Спец Цех (крафт,цвет-Natura 2мм ribbed  Е120гр/м.кв</t>
  </si>
  <si>
    <t>СпайсТек Шпикачки комплект</t>
  </si>
  <si>
    <t>Русановская ДСТУ в/г               60 белый</t>
  </si>
  <si>
    <t>80 в нед</t>
  </si>
  <si>
    <t>1500 в нед</t>
  </si>
  <si>
    <t>400 в нед</t>
  </si>
  <si>
    <t>300 в нед</t>
  </si>
  <si>
    <t>70 в нед</t>
  </si>
  <si>
    <t>Коробка Спец Цех (картон мак. с гибридным лаком "twinston") 100гр. Нарезка инд.,гов.,утка</t>
  </si>
  <si>
    <t>500 в нед.</t>
  </si>
  <si>
    <t>3,9км-склад</t>
  </si>
  <si>
    <t>612м</t>
  </si>
  <si>
    <t>2,647км(27.10)+2,0км(15.03)</t>
  </si>
  <si>
    <t>14,242км-склад</t>
  </si>
  <si>
    <t xml:space="preserve">30,65- склад </t>
  </si>
  <si>
    <t>129,1склад</t>
  </si>
  <si>
    <t>Халат одноразовый (шт)</t>
  </si>
  <si>
    <t xml:space="preserve">Термочек Спец Цех (3000)                            </t>
  </si>
  <si>
    <t xml:space="preserve">Термочек Наши Ковбасы (3000)             </t>
  </si>
  <si>
    <r>
      <t xml:space="preserve">Макгель МТ 12 (стабилизатор)  </t>
    </r>
    <r>
      <rPr>
        <b/>
        <sz val="11"/>
        <color indexed="10"/>
        <rFont val="Arial Cyr"/>
        <charset val="204"/>
      </rPr>
      <t>для тущенки</t>
    </r>
  </si>
  <si>
    <t>160х600                                                              бал.Мароч.+Касло</t>
  </si>
  <si>
    <t>Итонат (кг)</t>
  </si>
  <si>
    <t>Ауфшнит пепекс</t>
  </si>
  <si>
    <t>Колбаса варен.Телячья с ЯЗЫКОМ   в/с                 230х90          Спец Цех</t>
  </si>
  <si>
    <t>Колбаса варен.Любительская свиная в/с               230х90           Алан</t>
  </si>
  <si>
    <t>Чисто-пром К-2 (вместо Доместос)</t>
  </si>
  <si>
    <t>Септофан-форте ( дез.средство)</t>
  </si>
  <si>
    <t>вывод позиции</t>
  </si>
  <si>
    <t>на списание</t>
  </si>
  <si>
    <t>Клипсы Е 520</t>
  </si>
  <si>
    <t>Сосиски вар. З сиром в/гат. 23   з/к</t>
  </si>
  <si>
    <t>Тмин молотый</t>
  </si>
  <si>
    <t>на Докторскую в пуз.</t>
  </si>
  <si>
    <t>Салямi Европейська вар.коп. 1гат.     нов.         200х75</t>
  </si>
  <si>
    <t>Золотистая с/к                                                             148х60</t>
  </si>
  <si>
    <t>Кракiвська ковб.напiвкоп. в/гат    ДСТУ                118х65,5</t>
  </si>
  <si>
    <t>Медалька "Кращий вiтчизняний товар року"          118х65,5</t>
  </si>
  <si>
    <t>92м на 86,11кг</t>
  </si>
  <si>
    <t>82м на 60,01кг</t>
  </si>
  <si>
    <t>76м на 61,23кг</t>
  </si>
  <si>
    <t>220х400 (120")  для мяса    ПОД ЗАКАЗ   (шея свин.,груд.порцион.филей,подчер.Банкетный)</t>
  </si>
  <si>
    <t>Сосиски Вершковi                                                     115х100</t>
  </si>
  <si>
    <t>Дитяча вершкова (Спец Цех)                                 189,5х86,6</t>
  </si>
  <si>
    <r>
      <t xml:space="preserve">Фиброуз 60 б/цв (косточка с перетяжкой.) 35см </t>
    </r>
    <r>
      <rPr>
        <b/>
        <sz val="11"/>
        <color indexed="8"/>
        <rFont val="Arial Cyr"/>
        <charset val="204"/>
      </rPr>
      <t>(Сервелат)</t>
    </r>
  </si>
  <si>
    <t>СпайсТек Аромат Салями</t>
  </si>
  <si>
    <t>СпайсТек Салями Миланская</t>
  </si>
  <si>
    <t>20т</t>
  </si>
  <si>
    <r>
      <t xml:space="preserve">Ковбаса Домашня смажена                                    </t>
    </r>
    <r>
      <rPr>
        <b/>
        <sz val="11"/>
        <rFont val="Arial Cyr"/>
        <charset val="204"/>
      </rPr>
      <t xml:space="preserve"> 75х81,5</t>
    </r>
  </si>
  <si>
    <t>Виготовлено з м'яса Ведмедя</t>
  </si>
  <si>
    <r>
      <t xml:space="preserve">Молочнi сосиски вар.в/гат.                 ДСТУ        </t>
    </r>
    <r>
      <rPr>
        <sz val="11"/>
        <rFont val="Arial Cyr"/>
        <charset val="204"/>
      </rPr>
      <t>115х100        натурин</t>
    </r>
  </si>
  <si>
    <t>меняем нож</t>
  </si>
  <si>
    <t xml:space="preserve">180х200 </t>
  </si>
  <si>
    <t>250х300</t>
  </si>
  <si>
    <r>
      <t xml:space="preserve">Говяжьи черева 35- (м) </t>
    </r>
    <r>
      <rPr>
        <b/>
        <sz val="11"/>
        <rFont val="Arial Cyr"/>
        <charset val="204"/>
      </rPr>
      <t>А</t>
    </r>
    <r>
      <rPr>
        <sz val="11"/>
        <rFont val="Arial Cyr"/>
        <charset val="204"/>
      </rPr>
      <t xml:space="preserve">                    </t>
    </r>
    <r>
      <rPr>
        <b/>
        <sz val="11"/>
        <rFont val="Arial Cyr"/>
        <charset val="204"/>
      </rPr>
      <t xml:space="preserve">Яловичi Сарделi (Спец Цех) </t>
    </r>
    <r>
      <rPr>
        <sz val="11"/>
        <rFont val="Arial Cyr"/>
        <charset val="204"/>
      </rPr>
      <t xml:space="preserve">                                        7км/бочке</t>
    </r>
  </si>
  <si>
    <t>замена Стерил форте</t>
  </si>
  <si>
    <t>Брауншвейгська с/к                                                   100х40    (80гр)</t>
  </si>
  <si>
    <t>1т</t>
  </si>
  <si>
    <t>Аромат смокид (Ирна)</t>
  </si>
  <si>
    <t>Українська  ковбаса смажена (Спец Цех)            340х388     картон.этикетка</t>
  </si>
  <si>
    <t>Напiвкопчена ковбаса комби (Ирна)</t>
  </si>
  <si>
    <t>Горшки керамические (смалец)</t>
  </si>
  <si>
    <t>Горшки керамические (колбаса)</t>
  </si>
  <si>
    <r>
      <t xml:space="preserve">З сиром сосиски вар.в/гат.                   ТУ            </t>
    </r>
    <r>
      <rPr>
        <sz val="11"/>
        <rFont val="Arial Cyr"/>
        <charset val="204"/>
      </rPr>
      <t>115х100</t>
    </r>
  </si>
  <si>
    <t>Євро Спецiаль Мiкс</t>
  </si>
  <si>
    <t>Чеснок в хлопьях</t>
  </si>
  <si>
    <t>Московская с/к (клеевая)                                            168х65</t>
  </si>
  <si>
    <t>Колбаса с/к Золотистая 1/с                                          165х91        Нашi ковбаси</t>
  </si>
  <si>
    <t>Колбаса с/к Московская в/с                                        165х91        Нашi ковбаси</t>
  </si>
  <si>
    <t>при заказе позвонить Оле (логистика)</t>
  </si>
  <si>
    <t>40т в ящике</t>
  </si>
  <si>
    <t>Сосиска Любительская комби (20кг)</t>
  </si>
  <si>
    <t>Ковбаса Фiрмова   п/к                                           168х82       "Московська"</t>
  </si>
  <si>
    <t>Салямi п/к                                                                  168х82  "Сервелат Делiкатесний"</t>
  </si>
  <si>
    <t>Кондиколор                             (для делика)</t>
  </si>
  <si>
    <t>замена Тарипрот 30</t>
  </si>
  <si>
    <t xml:space="preserve">Нож №(32)  </t>
  </si>
  <si>
    <t>Подложка ламинированная 210х240 серебро/золото для Ассорти</t>
  </si>
  <si>
    <t>270х300 (120") для Ассорти</t>
  </si>
  <si>
    <t>Красящие валики для PRINTEX ( для упаковки)</t>
  </si>
  <si>
    <t>25км</t>
  </si>
  <si>
    <t>30км+100км</t>
  </si>
  <si>
    <t>250км</t>
  </si>
  <si>
    <t>Заказная (Ирна)</t>
  </si>
  <si>
    <t>Сосиски Венские (Ирна)</t>
  </si>
  <si>
    <t xml:space="preserve">Сосиски "Страусовi" Фiтнес   в/г Алан        100ммх110мм  </t>
  </si>
  <si>
    <t>Сосиски з м'яса кролика з прянощами (клеевая основа) 80х65</t>
  </si>
  <si>
    <t>Термочек ФОЗЗИ (3000) Полная Чаша</t>
  </si>
  <si>
    <t>Термочек ФОЗЗИ (3000) Премия</t>
  </si>
  <si>
    <t>Мидос Л-655 (кг)</t>
  </si>
  <si>
    <t>Про Микс (кг)</t>
  </si>
  <si>
    <t>Стандарт 1008 (кг)</t>
  </si>
  <si>
    <t>Стандарт 2002 (кг)</t>
  </si>
  <si>
    <t>50т</t>
  </si>
  <si>
    <t>02 месяц</t>
  </si>
  <si>
    <r>
      <t xml:space="preserve">Битекс КД 92/55 пантон (в шт) св.       </t>
    </r>
    <r>
      <rPr>
        <b/>
        <sz val="11"/>
        <color indexed="10"/>
        <rFont val="Arial Cyr"/>
        <charset val="204"/>
      </rPr>
      <t xml:space="preserve"> </t>
    </r>
    <r>
      <rPr>
        <b/>
        <sz val="10"/>
        <color indexed="10"/>
        <rFont val="Arial Cyr"/>
        <charset val="204"/>
      </rPr>
      <t xml:space="preserve"> 2,5кг</t>
    </r>
    <r>
      <rPr>
        <sz val="11"/>
        <rFont val="Arial Cyr"/>
        <charset val="204"/>
      </rPr>
      <t xml:space="preserve">  </t>
    </r>
    <r>
      <rPr>
        <sz val="10"/>
        <rFont val="Arial Cyr"/>
        <charset val="204"/>
      </rPr>
      <t xml:space="preserve"> Докторская  (Ирна),Докторская (Варто)</t>
    </r>
  </si>
  <si>
    <r>
      <t xml:space="preserve">Битекс КД                пантон (шт) св.      </t>
    </r>
    <r>
      <rPr>
        <sz val="10"/>
        <rFont val="Arial Cyr"/>
        <charset val="204"/>
      </rPr>
      <t xml:space="preserve"> </t>
    </r>
    <r>
      <rPr>
        <b/>
        <sz val="10"/>
        <color indexed="17"/>
        <rFont val="Arial Cyr"/>
        <charset val="204"/>
      </rPr>
      <t>1,5кг</t>
    </r>
    <r>
      <rPr>
        <sz val="10"/>
        <rFont val="Arial Cyr"/>
        <charset val="204"/>
      </rPr>
      <t xml:space="preserve">  Докторская ФОЗЗИ   </t>
    </r>
    <r>
      <rPr>
        <sz val="11"/>
        <rFont val="Arial Cyr"/>
        <charset val="204"/>
      </rPr>
      <t xml:space="preserve">                           </t>
    </r>
  </si>
  <si>
    <t>Биостарт плюс (стартовая культура) шт</t>
  </si>
  <si>
    <r>
      <t>Франкфуртерки по 1кг /</t>
    </r>
    <r>
      <rPr>
        <b/>
        <sz val="11"/>
        <rFont val="Arial Cyr"/>
        <charset val="204"/>
      </rPr>
      <t xml:space="preserve"> Аугсбургер</t>
    </r>
  </si>
  <si>
    <r>
      <t>Колбаски Бельведер комби    ( на соо.Франкфуртские )/</t>
    </r>
    <r>
      <rPr>
        <b/>
        <sz val="11"/>
        <rFont val="Arial Cyr"/>
        <charset val="204"/>
      </rPr>
      <t xml:space="preserve"> Сосиськи Мiськi</t>
    </r>
  </si>
  <si>
    <r>
      <t xml:space="preserve">Cосиски Детские / </t>
    </r>
    <r>
      <rPr>
        <b/>
        <sz val="11"/>
        <rFont val="Arial Cyr"/>
        <charset val="204"/>
      </rPr>
      <t>Франкфуртер ФФ комби</t>
    </r>
  </si>
  <si>
    <r>
      <t>Эмульгатор 500 /</t>
    </r>
    <r>
      <rPr>
        <b/>
        <sz val="11"/>
        <rFont val="Arial Cyr"/>
        <charset val="204"/>
      </rPr>
      <t xml:space="preserve"> Альмин 1500</t>
    </r>
  </si>
  <si>
    <t>Кнак</t>
  </si>
  <si>
    <t>Пралло АЛ фест</t>
  </si>
  <si>
    <t>Молочна Мускат GR</t>
  </si>
  <si>
    <t>Фреш Пак</t>
  </si>
  <si>
    <t>Московская с/к                                                           150х75</t>
  </si>
  <si>
    <t xml:space="preserve">                                            Большой вакуум 500гр</t>
  </si>
  <si>
    <t>Яловичина (тушенка)    АЛАН                               320х44      338г</t>
  </si>
  <si>
    <t>понедел</t>
  </si>
  <si>
    <r>
      <t xml:space="preserve"> </t>
    </r>
    <r>
      <rPr>
        <sz val="11"/>
        <color indexed="10"/>
        <rFont val="Arial Cyr"/>
        <charset val="204"/>
      </rPr>
      <t>БЕЛКОЗИН 45 б/цв     Гофра  Еврейская с/к (Алан) Президентская с/к   тм. Н.К.</t>
    </r>
  </si>
  <si>
    <r>
      <t xml:space="preserve"> </t>
    </r>
    <r>
      <rPr>
        <sz val="11"/>
        <color indexed="10"/>
        <rFont val="Arial Cyr"/>
        <charset val="204"/>
      </rPr>
      <t>БЕЛКОЗИН 45 б/цв         (бабины)</t>
    </r>
  </si>
  <si>
    <t xml:space="preserve">Мешки белые </t>
  </si>
  <si>
    <t>Сос. об-ка Луга-бар про 23 (сос.Доктор.) з/к</t>
  </si>
  <si>
    <t xml:space="preserve">Cмак Макс ФС 11 </t>
  </si>
  <si>
    <t>Шейп 45 б/цвет</t>
  </si>
  <si>
    <t>Эмуль С-35    Гринстаб С35 (Ирна)</t>
  </si>
  <si>
    <t>Кутро Микс (Ирна)</t>
  </si>
  <si>
    <t>Крупа манная</t>
  </si>
  <si>
    <t>Ценники Спец Цех</t>
  </si>
  <si>
    <t>Любительская комби КП002</t>
  </si>
  <si>
    <t>Тариспайс Ауфшнит 600</t>
  </si>
  <si>
    <r>
      <t xml:space="preserve">Коробка </t>
    </r>
    <r>
      <rPr>
        <b/>
        <sz val="11"/>
        <rFont val="Arial Cyr"/>
        <charset val="204"/>
      </rPr>
      <t xml:space="preserve">САЛЯМИ С  ЧЕРНЫМ ТРЮФЕЛЕМ  </t>
    </r>
    <r>
      <rPr>
        <sz val="11"/>
        <rFont val="Arial Cyr"/>
        <charset val="204"/>
      </rPr>
      <t>216х517 (картон 300г/м2,5+0,CMYK+1пантон серебро,глян.ламинация</t>
    </r>
  </si>
  <si>
    <r>
      <t xml:space="preserve">Колбаса </t>
    </r>
    <r>
      <rPr>
        <sz val="11"/>
        <color indexed="10"/>
        <rFont val="Arial Cyr"/>
        <charset val="204"/>
      </rPr>
      <t>с/к</t>
    </r>
    <r>
      <rPr>
        <sz val="11"/>
        <rFont val="Arial Cyr"/>
        <charset val="204"/>
      </rPr>
      <t xml:space="preserve"> Московская в/с                                        165х91          Алан</t>
    </r>
  </si>
  <si>
    <t xml:space="preserve">Московская с/к                                                            150х75      Премия </t>
  </si>
  <si>
    <t>160х250 золото</t>
  </si>
  <si>
    <r>
      <t xml:space="preserve">Шинка куряча "Особлива"                                    </t>
    </r>
    <r>
      <rPr>
        <b/>
        <sz val="11"/>
        <rFont val="Arial Cyr"/>
        <charset val="204"/>
      </rPr>
      <t xml:space="preserve">    75х81,5</t>
    </r>
  </si>
  <si>
    <t>клипсы Т 175</t>
  </si>
  <si>
    <t>Тари комплект П 27           (25кг)</t>
  </si>
  <si>
    <t>Лавровый лист</t>
  </si>
  <si>
    <t>RSC 7</t>
  </si>
  <si>
    <t>Ультрацид</t>
  </si>
  <si>
    <t xml:space="preserve">Сардели Женевские с сыром      в/г     ТУ            118х65,5  </t>
  </si>
  <si>
    <t>Премиум комби</t>
  </si>
  <si>
    <t>Пл. 60" 0,355 антифог,ламинир.            (верх) мал.вакум+б/в</t>
  </si>
  <si>
    <t>Гриль Маккара</t>
  </si>
  <si>
    <t>4,9-склад</t>
  </si>
  <si>
    <t xml:space="preserve">Термочек VARTO (3000)                                </t>
  </si>
  <si>
    <t>Обкомовская варено-копчена (кл.ос.) 200х75</t>
  </si>
  <si>
    <t xml:space="preserve">                          ЭТИКЕТКА   ТМ "НАШI КОВБАСИ"</t>
  </si>
  <si>
    <t>Сервелат в/к                                                               175х91</t>
  </si>
  <si>
    <r>
      <t xml:space="preserve">Фиброуз  130 б/цв  </t>
    </r>
    <r>
      <rPr>
        <b/>
        <sz val="11"/>
        <rFont val="Arial Cyr"/>
        <charset val="204"/>
      </rPr>
      <t>с печатью ( вены белые)</t>
    </r>
  </si>
  <si>
    <r>
      <t xml:space="preserve">Фиброуз  130 б/цв  </t>
    </r>
    <r>
      <rPr>
        <b/>
        <sz val="11"/>
        <rFont val="Arial Cyr"/>
        <charset val="204"/>
      </rPr>
      <t>с печатью ( вены коричневые) Лiкарська /Любительска т.м. Н.К.</t>
    </r>
  </si>
  <si>
    <t>Ленточное полотно L 3150*20*0,5 (пила КТ 400 №126703  2002г.в.)</t>
  </si>
  <si>
    <t xml:space="preserve">Пурефект </t>
  </si>
  <si>
    <t>Салямi Особлива                                  нов.            175х75</t>
  </si>
  <si>
    <t>Сарделька комби 27038 (1кг)</t>
  </si>
  <si>
    <t>Эко Варшавская</t>
  </si>
  <si>
    <t>Масло подсолнечное</t>
  </si>
  <si>
    <t>Таримикс Милксосидж        (1кг)</t>
  </si>
  <si>
    <t>Фибростар 45 темно-бордовый (Салями Вiденська ИРНА</t>
  </si>
  <si>
    <t>Контрит 5580</t>
  </si>
  <si>
    <t>Стандарт 2006 (кг)</t>
  </si>
  <si>
    <t>Стандарт 3004 (кг)</t>
  </si>
  <si>
    <t>Полиамид.оболочка "Амифлекс" белый 60 б/п</t>
  </si>
  <si>
    <t>Нож №34 (шт)(36)</t>
  </si>
  <si>
    <r>
      <rPr>
        <b/>
        <sz val="10"/>
        <rFont val="Arial Cyr"/>
        <charset val="204"/>
      </rPr>
      <t xml:space="preserve"> З</t>
    </r>
    <r>
      <rPr>
        <sz val="10"/>
        <rFont val="Arial Cyr"/>
        <charset val="204"/>
      </rPr>
      <t>ельц</t>
    </r>
    <r>
      <rPr>
        <b/>
        <sz val="10"/>
        <rFont val="Arial Cyr"/>
        <charset val="204"/>
      </rPr>
      <t xml:space="preserve"> </t>
    </r>
  </si>
  <si>
    <t>А</t>
  </si>
  <si>
    <t>6км</t>
  </si>
  <si>
    <r>
      <t xml:space="preserve">Шинка натур свиная                                                </t>
    </r>
    <r>
      <rPr>
        <b/>
        <sz val="11"/>
        <rFont val="Arial Cyr"/>
        <charset val="204"/>
      </rPr>
      <t xml:space="preserve">  75х81,5</t>
    </r>
  </si>
  <si>
    <t>Сардели Молочные</t>
  </si>
  <si>
    <t>Нить д/сард. Зеленая/бел</t>
  </si>
  <si>
    <t>10км</t>
  </si>
  <si>
    <t>Окiст Баранячий</t>
  </si>
  <si>
    <t>Аромат тирольский (20кг)</t>
  </si>
  <si>
    <r>
      <t xml:space="preserve">Балик Марочный                                                        </t>
    </r>
    <r>
      <rPr>
        <b/>
        <sz val="11"/>
        <rFont val="Arial Cyr"/>
        <charset val="204"/>
      </rPr>
      <t>75х81,5</t>
    </r>
  </si>
  <si>
    <t>Курафос Комби П 70         (20кг)</t>
  </si>
  <si>
    <t>Московская комби ГО</t>
  </si>
  <si>
    <t>Фибросмок 40 коричневый</t>
  </si>
  <si>
    <t>Расход</t>
  </si>
  <si>
    <t>Сардельки варені Фітнес в/г      АЛАН       100ммх110мм</t>
  </si>
  <si>
    <t>Таримикс Мильхвурст</t>
  </si>
  <si>
    <t>петля GS 20 (Матимекс)</t>
  </si>
  <si>
    <t>Ф.Е.Т. 230 ХС 75020</t>
  </si>
  <si>
    <t>Комби ЮМС-135 (ИРНА)</t>
  </si>
  <si>
    <t xml:space="preserve">85*250 </t>
  </si>
  <si>
    <t>Золотиста с/к                                                               150х84       Повна Чаша</t>
  </si>
  <si>
    <t>250х400 (75мкм)матимекс новые (на кости)  для Ирновской продукции</t>
  </si>
  <si>
    <t>Молочна ДСТУ в/г                      60 белый</t>
  </si>
  <si>
    <t xml:space="preserve">Сосиски Дитячi  в/г   ДСТУ          АЛАН        100ммх110мм                         </t>
  </si>
  <si>
    <t>Премиум эффект супербайт (функциональная добавка)</t>
  </si>
  <si>
    <t>Промит фреш (функциональная добавка)</t>
  </si>
  <si>
    <t>Сос. Молочнi варенi                                                 115х100</t>
  </si>
  <si>
    <t>Сосиски Дитячi варенi                                             115х100</t>
  </si>
  <si>
    <t>Натурин 25 копч</t>
  </si>
  <si>
    <t>Польнише</t>
  </si>
  <si>
    <t>Московская с/к                                                           147х73</t>
  </si>
  <si>
    <t>Брауншвейгская с/к                                                   120х50</t>
  </si>
  <si>
    <r>
      <t xml:space="preserve">Скотч   (48мм*100y*40мкм)   90м.в рулоне    </t>
    </r>
    <r>
      <rPr>
        <b/>
        <sz val="11"/>
        <color indexed="63"/>
        <rFont val="Arial Cyr"/>
        <charset val="204"/>
      </rPr>
      <t>Ника Друк</t>
    </r>
    <r>
      <rPr>
        <sz val="11"/>
        <color indexed="63"/>
        <rFont val="Arial Cyr"/>
        <charset val="204"/>
      </rPr>
      <t xml:space="preserve">           40мкм</t>
    </r>
  </si>
  <si>
    <t>Фибростар 45 красно-коричневый.(Салямi Класiк)   ИРНА</t>
  </si>
  <si>
    <t>Ностальгия с/к                                                            75х150</t>
  </si>
  <si>
    <t>Зернистая с/к                                                            75х150</t>
  </si>
  <si>
    <t>20т+20т</t>
  </si>
  <si>
    <t>петли Альпина белые (25/100)</t>
  </si>
  <si>
    <t>петли POLI-CLIP (белые)   (20/100)</t>
  </si>
  <si>
    <t>47,8-склад</t>
  </si>
  <si>
    <t xml:space="preserve">Сосиски Вiденськi в/г ТУ             АЛАН       100ммх110мм                         </t>
  </si>
  <si>
    <t xml:space="preserve">Щепа ольхи   для с/к </t>
  </si>
  <si>
    <t>Щепа бук  для колбасного цеха</t>
  </si>
  <si>
    <t>Смесь для увеличения срока хранения 15003</t>
  </si>
  <si>
    <r>
      <t xml:space="preserve">Коробка </t>
    </r>
    <r>
      <rPr>
        <b/>
        <sz val="11"/>
        <rFont val="Arial Cyr"/>
        <charset val="204"/>
      </rPr>
      <t xml:space="preserve">ДОЛЬЧЕ-ВИТА </t>
    </r>
    <r>
      <rPr>
        <sz val="11"/>
        <rFont val="Arial Cyr"/>
        <charset val="204"/>
      </rPr>
      <t xml:space="preserve">   216х517 (картон 300г/м2,5+0,CMYK+1пантон серебро,глян.ламинация</t>
    </r>
  </si>
  <si>
    <r>
      <t xml:space="preserve">Кроха сосиски вар.в/гат.                       ТУ            </t>
    </r>
    <r>
      <rPr>
        <sz val="11"/>
        <rFont val="Arial Cyr"/>
        <charset val="204"/>
      </rPr>
      <t>115х100</t>
    </r>
  </si>
  <si>
    <t>Бавария РН  (Салями Бризола)</t>
  </si>
  <si>
    <t>клипсы ВТ-2</t>
  </si>
  <si>
    <t>Клипса ТК-10 (возврат Чапли)</t>
  </si>
  <si>
    <t>Каррагинан Бекаплюс П 8  (21,05кг)</t>
  </si>
  <si>
    <t>`</t>
  </si>
  <si>
    <r>
      <t xml:space="preserve">Скотч   (48мм*100y*45мкм)   90м.в рулоне    </t>
    </r>
    <r>
      <rPr>
        <b/>
        <sz val="11"/>
        <color indexed="8"/>
        <rFont val="Arial Cyr"/>
        <charset val="204"/>
      </rPr>
      <t>Ника Друк           45мкм</t>
    </r>
  </si>
  <si>
    <t xml:space="preserve">Колбаски Баварские в/к                                          100х115 </t>
  </si>
  <si>
    <t xml:space="preserve">Сосиски Малюк   в/г ДСТУ          АЛАН        100ммх110мм  </t>
  </si>
  <si>
    <t>петли Альпина (синие.)</t>
  </si>
  <si>
    <t xml:space="preserve">            ВСПОМАГАТЕЛЬНЫЕ МАТЕРИАЛЛЫ</t>
  </si>
  <si>
    <t>Мусат (шт)</t>
  </si>
  <si>
    <t>Соя (Шансон)          АЛАН</t>
  </si>
  <si>
    <t>Фумаро  (сухой дым)</t>
  </si>
  <si>
    <t>Оптиглянец   (кг)    ЛАК для С/К</t>
  </si>
  <si>
    <t xml:space="preserve">                            Вакуумные пакеты</t>
  </si>
  <si>
    <t>???? У Урасовой</t>
  </si>
  <si>
    <t>34,6-склад</t>
  </si>
  <si>
    <t>30км(24.02)</t>
  </si>
  <si>
    <t>20км(24.01)+20км(27.01)+30км (24.02)</t>
  </si>
  <si>
    <t>20км(03.02)+20км(24.02)</t>
  </si>
  <si>
    <t>50км(03.02)+20км(24.02)</t>
  </si>
  <si>
    <t>Фибростар 45 коричневый (Салями Особлива) АЛАН</t>
  </si>
  <si>
    <t>Сардельки вареные Сливочные в/с                      109х138          Алан</t>
  </si>
  <si>
    <t>Колбаски полукопчен. Егерские с сыром 1/с        109х138          Алан</t>
  </si>
  <si>
    <t>Колбаски с/к Мини-Салями  в/с                                 109х138         Алан</t>
  </si>
  <si>
    <t>Лук</t>
  </si>
  <si>
    <t xml:space="preserve">Нить д/сард. Синяя </t>
  </si>
  <si>
    <t xml:space="preserve">Нить д/сард. Черная </t>
  </si>
  <si>
    <t>клипсы 18-07 5х1,75</t>
  </si>
  <si>
    <t>Сардели Сливочные</t>
  </si>
  <si>
    <t>Яловичина (тушенка)   НАШI КОВБАСИ             330х73</t>
  </si>
  <si>
    <t xml:space="preserve">                                </t>
  </si>
  <si>
    <t>чистящее для стоков</t>
  </si>
  <si>
    <t>Шашка серная (климат)</t>
  </si>
  <si>
    <r>
      <t xml:space="preserve"> </t>
    </r>
    <r>
      <rPr>
        <sz val="11"/>
        <color indexed="10"/>
        <rFont val="Arial Cyr"/>
        <charset val="204"/>
      </rPr>
      <t xml:space="preserve">БЕЛКОЗИН 45    светлое карамель </t>
    </r>
    <r>
      <rPr>
        <sz val="11"/>
        <rFont val="Arial Cyr"/>
        <charset val="204"/>
      </rPr>
      <t xml:space="preserve">      </t>
    </r>
    <r>
      <rPr>
        <sz val="11"/>
        <color indexed="10"/>
        <rFont val="Arial Cyr"/>
        <charset val="204"/>
      </rPr>
      <t>Гофра    с/к      Нашi ковбаси</t>
    </r>
  </si>
  <si>
    <r>
      <t xml:space="preserve"> </t>
    </r>
    <r>
      <rPr>
        <sz val="11"/>
        <color indexed="10"/>
        <rFont val="Arial Cyr"/>
        <charset val="204"/>
      </rPr>
      <t xml:space="preserve">БЕЛКОЗИН 45    светлое карамель </t>
    </r>
    <r>
      <rPr>
        <sz val="11"/>
        <rFont val="Arial Cyr"/>
        <charset val="204"/>
      </rPr>
      <t xml:space="preserve">      </t>
    </r>
    <r>
      <rPr>
        <sz val="11"/>
        <color indexed="10"/>
        <rFont val="Arial Cyr"/>
        <charset val="204"/>
      </rPr>
      <t xml:space="preserve">   с/к      Нашi ковбаси       бабины</t>
    </r>
  </si>
  <si>
    <r>
      <t xml:space="preserve"> </t>
    </r>
    <r>
      <rPr>
        <sz val="11"/>
        <color indexed="10"/>
        <rFont val="Arial Cyr"/>
        <charset val="204"/>
      </rPr>
      <t xml:space="preserve">БЕЛКОЗИН 45 гранат </t>
    </r>
    <r>
      <rPr>
        <sz val="11"/>
        <rFont val="Arial Cyr"/>
        <charset val="204"/>
      </rPr>
      <t xml:space="preserve">                               </t>
    </r>
    <r>
      <rPr>
        <sz val="11"/>
        <color indexed="10"/>
        <rFont val="Arial Cyr"/>
        <charset val="204"/>
      </rPr>
      <t>Гофра    с/к       Алан</t>
    </r>
  </si>
  <si>
    <r>
      <t xml:space="preserve"> </t>
    </r>
    <r>
      <rPr>
        <sz val="11"/>
        <color indexed="10"/>
        <rFont val="Arial Cyr"/>
        <charset val="204"/>
      </rPr>
      <t xml:space="preserve">БЕЛКОЗИН 45 гранат </t>
    </r>
    <r>
      <rPr>
        <sz val="11"/>
        <rFont val="Arial Cyr"/>
        <charset val="204"/>
      </rPr>
      <t xml:space="preserve">                               </t>
    </r>
    <r>
      <rPr>
        <sz val="11"/>
        <color indexed="10"/>
        <rFont val="Arial Cyr"/>
        <charset val="204"/>
      </rPr>
      <t xml:space="preserve">   с/к       Алан                      бабины</t>
    </r>
  </si>
  <si>
    <r>
      <t xml:space="preserve">Фазер 55 б/цв (батон шов внизу) (25см) </t>
    </r>
    <r>
      <rPr>
        <b/>
        <sz val="11"/>
        <rFont val="Arial Cyr"/>
        <charset val="204"/>
      </rPr>
      <t xml:space="preserve"> (Московская Алан)</t>
    </r>
  </si>
  <si>
    <r>
      <t xml:space="preserve">Карбонат Столичный     </t>
    </r>
    <r>
      <rPr>
        <b/>
        <sz val="11"/>
        <color indexed="10"/>
        <rFont val="Arial Cyr"/>
        <charset val="204"/>
      </rPr>
      <t xml:space="preserve">нов.сроки </t>
    </r>
    <r>
      <rPr>
        <sz val="11"/>
        <rFont val="Arial Cyr"/>
        <charset val="204"/>
      </rPr>
      <t xml:space="preserve">                         </t>
    </r>
    <r>
      <rPr>
        <b/>
        <sz val="11"/>
        <rFont val="Arial Cyr"/>
        <charset val="204"/>
      </rPr>
      <t xml:space="preserve"> 136*44</t>
    </r>
  </si>
  <si>
    <t>Шпик вареный СО СПЕЦИЯМИ  1/с                         70х85            Спец Цех</t>
  </si>
  <si>
    <r>
      <t>Говяжьи черева 38/40 (м)</t>
    </r>
    <r>
      <rPr>
        <b/>
        <sz val="11"/>
        <rFont val="Arial Cyr"/>
        <charset val="204"/>
      </rPr>
      <t xml:space="preserve"> А</t>
    </r>
  </si>
  <si>
    <t xml:space="preserve">Сос.Дитячi  ДСТУ з/к  </t>
  </si>
  <si>
    <t>Бейсболка "Ирна"</t>
  </si>
  <si>
    <t>Шпик вареный Кавказский 1/с                                   70х85             Спец Цех</t>
  </si>
  <si>
    <t>Сапоги ПВХ          белые</t>
  </si>
  <si>
    <t>клипсы 18-11 5х2,2 Д</t>
  </si>
  <si>
    <t>по служебной</t>
  </si>
  <si>
    <t>180х300</t>
  </si>
  <si>
    <t>Сос. "Екстра"</t>
  </si>
  <si>
    <t>зельц</t>
  </si>
  <si>
    <t>Перец красн. мол.горьк.</t>
  </si>
  <si>
    <t>суббота</t>
  </si>
  <si>
    <r>
      <t xml:space="preserve">Фазер </t>
    </r>
    <r>
      <rPr>
        <b/>
        <sz val="11"/>
        <color indexed="10"/>
        <rFont val="Arial Cyr"/>
        <charset val="204"/>
      </rPr>
      <t>42</t>
    </r>
    <r>
      <rPr>
        <sz val="11"/>
        <rFont val="Arial Cyr"/>
        <charset val="204"/>
      </rPr>
      <t xml:space="preserve"> б/цв рукав змейка </t>
    </r>
  </si>
  <si>
    <t>Супер Микс</t>
  </si>
  <si>
    <t>Чили Пайтч</t>
  </si>
  <si>
    <t>Красящие валики для SMART  ( для упаковки)</t>
  </si>
  <si>
    <t>Краситель (карамель) СА-45,000С-WS</t>
  </si>
  <si>
    <r>
      <t xml:space="preserve">Бекон Любительский  (проз.пл.)                              </t>
    </r>
    <r>
      <rPr>
        <b/>
        <sz val="11"/>
        <rFont val="Arial Cyr"/>
        <charset val="204"/>
      </rPr>
      <t>75х81,5</t>
    </r>
  </si>
  <si>
    <t>Бейсболка красная</t>
  </si>
  <si>
    <t>Берцы</t>
  </si>
  <si>
    <t>Ботинки рабочие</t>
  </si>
  <si>
    <t>Брюки х/б диагональ</t>
  </si>
  <si>
    <t>Жилет утепленный</t>
  </si>
  <si>
    <t>Жилет тонкий синий</t>
  </si>
  <si>
    <t>Сос.Яловичi ДСТУ з/к</t>
  </si>
  <si>
    <r>
      <t xml:space="preserve">Буженина Домашня запечена    (цветная)              </t>
    </r>
    <r>
      <rPr>
        <b/>
        <sz val="11"/>
        <rFont val="Arial Cyr"/>
        <charset val="204"/>
      </rPr>
      <t>75х81,5</t>
    </r>
  </si>
  <si>
    <t>Свиняча с/к (книжка)</t>
  </si>
  <si>
    <t>вместо зюльц линга</t>
  </si>
  <si>
    <t>Сос.вар.в/г "Молочнi" ДСТУ    з/к    Амипак</t>
  </si>
  <si>
    <r>
      <t xml:space="preserve">Компидгель супер </t>
    </r>
    <r>
      <rPr>
        <b/>
        <sz val="11"/>
        <rFont val="Arial Cyr"/>
        <charset val="204"/>
      </rPr>
      <t xml:space="preserve"> (Смарт Микс SE021)</t>
    </r>
  </si>
  <si>
    <t>на вывод, срабатываем</t>
  </si>
  <si>
    <r>
      <t xml:space="preserve">Битекс КД 92/55 орех (в шт) тем.         </t>
    </r>
    <r>
      <rPr>
        <b/>
        <sz val="10"/>
        <color indexed="10"/>
        <rFont val="Arial Cyr"/>
        <charset val="204"/>
      </rPr>
      <t xml:space="preserve">  2,5кг</t>
    </r>
    <r>
      <rPr>
        <sz val="10"/>
        <rFont val="Arial Cyr"/>
        <charset val="204"/>
      </rPr>
      <t xml:space="preserve">   Фирменная (Алан) Любительская (Ирна)</t>
    </r>
  </si>
  <si>
    <t>Макгель 4/42 (стабилизатор)</t>
  </si>
  <si>
    <t>Шпагат ШК 800 красный/б</t>
  </si>
  <si>
    <t>Смесь "Наша"                арт 226</t>
  </si>
  <si>
    <t>Супер Квик Италия</t>
  </si>
  <si>
    <t>Колбаса Кракiвська                                                   310х67,6</t>
  </si>
  <si>
    <t>Термит (чистящее для стоков)</t>
  </si>
  <si>
    <t xml:space="preserve">Говяжьи черева 40/43(м)АВ                                                                                              </t>
  </si>
  <si>
    <t>Дитяча ДСТУ ковбаса варена.                                     320х55</t>
  </si>
  <si>
    <r>
      <t xml:space="preserve">Бастурма кавказька                                                 </t>
    </r>
    <r>
      <rPr>
        <b/>
        <sz val="11"/>
        <rFont val="Arial Cyr"/>
        <charset val="204"/>
      </rPr>
      <t xml:space="preserve"> 186х44</t>
    </r>
  </si>
  <si>
    <t>Брауншвейгская с/к (книжка)</t>
  </si>
  <si>
    <t>Буффало ковбаса варено-копчена (книжка)</t>
  </si>
  <si>
    <t xml:space="preserve">Премиум комби Домашние сардельки </t>
  </si>
  <si>
    <t>Шинкен комби 007</t>
  </si>
  <si>
    <t>Сосиски Молочнi                              АЛАН      100ммх110мм</t>
  </si>
  <si>
    <t>Сливочная ФП-75 №4</t>
  </si>
  <si>
    <t>160х450  (Ирна)   Атлантис гр.                    170х450</t>
  </si>
  <si>
    <t>Pro Gel C-95   (животный белок)     цех</t>
  </si>
  <si>
    <t>белкозин:</t>
  </si>
  <si>
    <t>Аромат куринный</t>
  </si>
  <si>
    <t>Натрий лактат (кг)</t>
  </si>
  <si>
    <t>Премикс 15 С с мясным вкусом</t>
  </si>
  <si>
    <t xml:space="preserve">мясо </t>
  </si>
  <si>
    <t>Кремлевская элитная ковбаса варено-копчена (кл.ос.)200х75</t>
  </si>
  <si>
    <r>
      <t xml:space="preserve">Кремлевская элитная ковбаса варено-копчена (кл.ос.)200х75   </t>
    </r>
    <r>
      <rPr>
        <sz val="11"/>
        <color indexed="10"/>
        <rFont val="Arial Cyr"/>
        <charset val="204"/>
      </rPr>
      <t>БРАК</t>
    </r>
  </si>
  <si>
    <t>Шпикачки</t>
  </si>
  <si>
    <t>Клипсы Е 222</t>
  </si>
  <si>
    <t>Полиамид.сос.оболочка 17мм б/цв        без печати   кролик                 АТЛАНТИС</t>
  </si>
  <si>
    <t xml:space="preserve">                                                                 ФУДМЕРЕЖА т.м.Хит Продукт</t>
  </si>
  <si>
    <t>Шийка на вишневих гiлках                                    75х103,2</t>
  </si>
  <si>
    <t>Балик на вишневих гiлках                                     75х103,2</t>
  </si>
  <si>
    <t>Рулет на вишневих гiлках                                     70х84,7</t>
  </si>
  <si>
    <t>Комбинезон белый одноразовый</t>
  </si>
  <si>
    <t>Костюм  (куртка+полукомбинезон)</t>
  </si>
  <si>
    <t>Костюм женский (белый)</t>
  </si>
  <si>
    <t>Костюм мужской (белый)</t>
  </si>
  <si>
    <t>Костюм мясника белый</t>
  </si>
  <si>
    <t>Костюм мясника синий</t>
  </si>
  <si>
    <t>Костюм пекаря с логотипом</t>
  </si>
  <si>
    <t>Костюм рабочий зеленый</t>
  </si>
  <si>
    <t>Костюм технолога</t>
  </si>
  <si>
    <t>Кроксы</t>
  </si>
  <si>
    <t>Куртка синяя</t>
  </si>
  <si>
    <t>Плащ одноразовый</t>
  </si>
  <si>
    <t>Плащ ПВХ+НЕЙЛОН</t>
  </si>
  <si>
    <t>Полукомбинезон</t>
  </si>
  <si>
    <t>Витацель WF-600R</t>
  </si>
  <si>
    <t>Эффектан 3С</t>
  </si>
  <si>
    <t>клипсы 18-13 5х2,5</t>
  </si>
  <si>
    <t>Сетка для ветчины (125х48) белая</t>
  </si>
  <si>
    <t>Раухвурст</t>
  </si>
  <si>
    <t>Мускарит Ц 75062-42</t>
  </si>
  <si>
    <t>Франкфруторская Супер комби 142Z</t>
  </si>
  <si>
    <t>Смесь "Наша "               арт 011*</t>
  </si>
  <si>
    <t>Донар 19</t>
  </si>
  <si>
    <t>9,6-склад</t>
  </si>
  <si>
    <t>Ультра-Комби коллаген К-6</t>
  </si>
  <si>
    <t>400х400 (70мкм)</t>
  </si>
  <si>
    <r>
      <t>Синюги гов. от 7кг до 14кг         120-</t>
    </r>
    <r>
      <rPr>
        <b/>
        <sz val="11"/>
        <rFont val="Arial Cyr"/>
        <charset val="204"/>
      </rPr>
      <t>130+</t>
    </r>
    <r>
      <rPr>
        <sz val="11"/>
        <rFont val="Arial Cyr"/>
        <charset val="204"/>
      </rPr>
      <t xml:space="preserve">    (сине/желтая нить)</t>
    </r>
  </si>
  <si>
    <t>Сосиски Любительськi 1г. тм.Нашi Ковбаси 100ммх110мм                    Нов</t>
  </si>
  <si>
    <t>Смесь комплексная "Эль-01"</t>
  </si>
  <si>
    <t>Сосиски варенi Прикопченi                                 140х44</t>
  </si>
  <si>
    <t>Сосиски варенi Фiрмовi                                        140х44</t>
  </si>
  <si>
    <r>
      <t xml:space="preserve">Буженина Столичная                                                </t>
    </r>
    <r>
      <rPr>
        <b/>
        <sz val="11"/>
        <rFont val="Arial Cyr"/>
        <charset val="204"/>
      </rPr>
      <t xml:space="preserve"> 75*81,5</t>
    </r>
  </si>
  <si>
    <t>Стар Стар 44.69100 (в пакете20г)</t>
  </si>
  <si>
    <t>от накипи для экспедиции (ящики)</t>
  </si>
  <si>
    <t>Ценники Алан</t>
  </si>
  <si>
    <t>Сыр пармезан</t>
  </si>
  <si>
    <t>Вершковi сосиски вар. в/гат.          ДСТУ           115х100</t>
  </si>
  <si>
    <t>TTS WATER PUR-275 (замена Клинок)</t>
  </si>
  <si>
    <t>Контролька (диам.35мм) б/цв</t>
  </si>
  <si>
    <t>Мокросол пузыри (убой)             цех</t>
  </si>
  <si>
    <t>Ультро комби 5608 №7</t>
  </si>
  <si>
    <t>Целюлозная сосисочная обол. диам.24мм коп. светлое копч. (сос.Фiрмовi) c дымом</t>
  </si>
  <si>
    <t xml:space="preserve">Фиброуз 80 б/цв  (ИРНА) </t>
  </si>
  <si>
    <t>100кг-50м</t>
  </si>
  <si>
    <t>Вкладыш 75х110 (Детская Спец Цех) пропитка</t>
  </si>
  <si>
    <t xml:space="preserve">Вкладышь в коробку 75х110 (12мл) на Детскую </t>
  </si>
  <si>
    <t>Московська с/к                                                           175х75</t>
  </si>
  <si>
    <r>
      <t>Полиам. оболочка "БИГА-3" прозрачно-бронзовая  диам.</t>
    </r>
    <r>
      <rPr>
        <sz val="12"/>
        <color indexed="10"/>
        <rFont val="Arial Cyr"/>
        <charset val="204"/>
      </rPr>
      <t>55</t>
    </r>
    <r>
      <rPr>
        <sz val="12"/>
        <rFont val="Arial Cyr"/>
        <charset val="204"/>
      </rPr>
      <t xml:space="preserve">   </t>
    </r>
    <r>
      <rPr>
        <b/>
        <sz val="12"/>
        <color indexed="12"/>
        <rFont val="Arial Cyr"/>
        <charset val="204"/>
      </rPr>
      <t>"Оливье"</t>
    </r>
    <r>
      <rPr>
        <sz val="12"/>
        <rFont val="Arial Cyr"/>
        <charset val="204"/>
      </rPr>
      <t xml:space="preserve">   </t>
    </r>
    <r>
      <rPr>
        <sz val="12"/>
        <color indexed="10"/>
        <rFont val="Arial Cyr"/>
        <charset val="204"/>
      </rPr>
      <t xml:space="preserve">с печ.  </t>
    </r>
  </si>
  <si>
    <r>
      <t>Полиам. оболочка "БИГА-3" прозрачно-бронзовая  диам.</t>
    </r>
    <r>
      <rPr>
        <sz val="12"/>
        <color indexed="10"/>
        <rFont val="Arial Cyr"/>
        <charset val="204"/>
      </rPr>
      <t xml:space="preserve">80 </t>
    </r>
    <r>
      <rPr>
        <sz val="12"/>
        <rFont val="Arial Cyr"/>
        <charset val="204"/>
      </rPr>
      <t>б/печ.</t>
    </r>
    <r>
      <rPr>
        <b/>
        <sz val="12"/>
        <rFont val="Arial Cyr"/>
        <charset val="204"/>
      </rPr>
      <t xml:space="preserve"> </t>
    </r>
    <r>
      <rPr>
        <b/>
        <sz val="12"/>
        <color indexed="10"/>
        <rFont val="Arial Cyr"/>
        <charset val="204"/>
      </rPr>
      <t>Русан.</t>
    </r>
    <r>
      <rPr>
        <sz val="12"/>
        <color indexed="10"/>
        <rFont val="Arial Cyr"/>
        <charset val="204"/>
      </rPr>
      <t xml:space="preserve"> </t>
    </r>
    <r>
      <rPr>
        <sz val="12"/>
        <rFont val="Arial Cyr"/>
        <charset val="204"/>
      </rPr>
      <t>б/печ</t>
    </r>
  </si>
  <si>
    <r>
      <t>Полиам. оболочка "БИГА-3" прозрачно-бронзовая  диам.</t>
    </r>
    <r>
      <rPr>
        <sz val="12"/>
        <color indexed="10"/>
        <rFont val="Arial Cyr"/>
        <charset val="204"/>
      </rPr>
      <t>80</t>
    </r>
    <r>
      <rPr>
        <sz val="12"/>
        <rFont val="Arial Cyr"/>
        <charset val="204"/>
      </rPr>
      <t xml:space="preserve">  </t>
    </r>
    <r>
      <rPr>
        <b/>
        <sz val="12"/>
        <rFont val="Arial Cyr"/>
        <charset val="204"/>
      </rPr>
      <t xml:space="preserve"> </t>
    </r>
    <r>
      <rPr>
        <b/>
        <sz val="12"/>
        <color indexed="12"/>
        <rFont val="Arial Cyr"/>
        <charset val="204"/>
      </rPr>
      <t>"Оливье"</t>
    </r>
    <r>
      <rPr>
        <sz val="12"/>
        <color indexed="12"/>
        <rFont val="Arial Cyr"/>
        <charset val="204"/>
      </rPr>
      <t xml:space="preserve"> </t>
    </r>
    <r>
      <rPr>
        <sz val="12"/>
        <rFont val="Arial Cyr"/>
        <charset val="204"/>
      </rPr>
      <t xml:space="preserve">  </t>
    </r>
    <r>
      <rPr>
        <sz val="12"/>
        <color indexed="10"/>
        <rFont val="Arial Cyr"/>
        <charset val="204"/>
      </rPr>
      <t>с печ</t>
    </r>
    <r>
      <rPr>
        <sz val="12"/>
        <rFont val="Arial Cyr"/>
        <charset val="204"/>
      </rPr>
      <t xml:space="preserve">.  </t>
    </r>
  </si>
  <si>
    <r>
      <t xml:space="preserve">Полиам.оболочка "БИГА-3" прозрачно-бронзовая диам.80  </t>
    </r>
    <r>
      <rPr>
        <b/>
        <sz val="12"/>
        <color indexed="12"/>
        <rFont val="Arial Cyr"/>
        <charset val="204"/>
      </rPr>
      <t>"Гуливер"</t>
    </r>
    <r>
      <rPr>
        <sz val="12"/>
        <rFont val="Arial Cyr"/>
        <charset val="204"/>
      </rPr>
      <t xml:space="preserve"> с печ.</t>
    </r>
  </si>
  <si>
    <t>Перец черн.молотый (арт.255882)</t>
  </si>
  <si>
    <t>Салями ромовая  РН (Салями Мерана)</t>
  </si>
  <si>
    <t>Смако-Ароматична Домишка "Яловича" (Ирна)</t>
  </si>
  <si>
    <t>Халат черный</t>
  </si>
  <si>
    <r>
      <t xml:space="preserve">Сарделi "Мазайка з сиром" черева-наносмок д.34 </t>
    </r>
    <r>
      <rPr>
        <sz val="11"/>
        <color indexed="10"/>
        <rFont val="Arial Cyr"/>
        <charset val="204"/>
      </rPr>
      <t>без печ.</t>
    </r>
  </si>
  <si>
    <t>Смесь "Наша Комбi"       арт.002</t>
  </si>
  <si>
    <t>Белкозин 15-17 б/цв  (в мет)                      з/к        Сос. Пикантные</t>
  </si>
  <si>
    <t>8,4км(28.11)</t>
  </si>
  <si>
    <t>4км(15.03)</t>
  </si>
  <si>
    <t>30т(23.02)</t>
  </si>
  <si>
    <t>30т.шт+30т.шт</t>
  </si>
  <si>
    <t>25т.шт</t>
  </si>
  <si>
    <t>60т.шт</t>
  </si>
  <si>
    <t>Смесь 15006</t>
  </si>
  <si>
    <r>
      <t xml:space="preserve">Фазер 50 б/цв сетка витая    </t>
    </r>
    <r>
      <rPr>
        <b/>
        <sz val="11"/>
        <rFont val="Arial Cyr"/>
        <charset val="204"/>
      </rPr>
      <t>п/к</t>
    </r>
    <r>
      <rPr>
        <sz val="11"/>
        <rFont val="Arial Cyr"/>
        <charset val="204"/>
      </rPr>
      <t xml:space="preserve"> 4ячейки (м).     </t>
    </r>
    <r>
      <rPr>
        <b/>
        <sz val="11"/>
        <rFont val="Arial Cyr"/>
        <charset val="204"/>
      </rPr>
      <t>Спец Цех (Украинская рублен)</t>
    </r>
  </si>
  <si>
    <t xml:space="preserve">Шейп 60 б/цв Зельц(Ирна)   </t>
  </si>
  <si>
    <t>75х250</t>
  </si>
  <si>
    <t xml:space="preserve">Стабитекс 2  42-6279   </t>
  </si>
  <si>
    <t>20,8-склад</t>
  </si>
  <si>
    <t>40,35-склад</t>
  </si>
  <si>
    <t>Ковбаса з м`яса дикого кабана                               310х67,6</t>
  </si>
  <si>
    <t>Лiкарська ковбаса варена  (клеевая основа)      80х65</t>
  </si>
  <si>
    <r>
      <t>Стартовая культура СР-77</t>
    </r>
    <r>
      <rPr>
        <sz val="11"/>
        <rFont val="Arial Cyr"/>
        <charset val="204"/>
      </rPr>
      <t xml:space="preserve"> (в пакете 25гр)</t>
    </r>
    <r>
      <rPr>
        <b/>
        <sz val="11"/>
        <rFont val="Arial Cyr"/>
        <charset val="204"/>
      </rPr>
      <t>(ВLC78)</t>
    </r>
  </si>
  <si>
    <t>петля 11  синяя</t>
  </si>
  <si>
    <t>петля 11 красная</t>
  </si>
  <si>
    <t>петля 11 белая</t>
  </si>
  <si>
    <t>120х430  с клипсой  (70")</t>
  </si>
  <si>
    <t>140х430  с клипсой (70")   Салями Итал.+Тирольская</t>
  </si>
  <si>
    <t>Перец зеленый (горошек)</t>
  </si>
  <si>
    <t>Московская с/к  (на нарезку 130гр)  прозрачная пленка 57х19 (64х21)</t>
  </si>
  <si>
    <t>25-склад</t>
  </si>
  <si>
    <t>Соль</t>
  </si>
  <si>
    <t>Кукед Хем ТОП</t>
  </si>
  <si>
    <t>Рафос  2000</t>
  </si>
  <si>
    <t>Колбаса Домашняя Традиционная 12070</t>
  </si>
  <si>
    <t>Пакет сырьевой 700х2+150х4  h-670мм  (низкого давл. 20мкм)</t>
  </si>
  <si>
    <t>Сырная</t>
  </si>
  <si>
    <t>Угорська (12063)</t>
  </si>
  <si>
    <t>Л-Ф диам.55 СИНЯЯ      (Молочная ДСТУ)</t>
  </si>
  <si>
    <t>Салями Рэтро с/к                                                      75х150</t>
  </si>
  <si>
    <r>
      <t xml:space="preserve">Фазер </t>
    </r>
    <r>
      <rPr>
        <b/>
        <sz val="11"/>
        <rFont val="Arial Cyr"/>
        <charset val="204"/>
      </rPr>
      <t>40</t>
    </r>
    <r>
      <rPr>
        <sz val="11"/>
        <rFont val="Arial Cyr"/>
        <charset val="204"/>
      </rPr>
      <t xml:space="preserve">  б/цв три шва   </t>
    </r>
    <r>
      <rPr>
        <b/>
        <sz val="11"/>
        <rFont val="Arial Cyr"/>
        <charset val="204"/>
      </rPr>
      <t xml:space="preserve">35см.  </t>
    </r>
    <r>
      <rPr>
        <sz val="11"/>
        <rFont val="Arial Cyr"/>
        <charset val="204"/>
      </rPr>
      <t xml:space="preserve">                 (шт)      </t>
    </r>
    <r>
      <rPr>
        <b/>
        <sz val="11"/>
        <rFont val="Arial Cyr"/>
        <charset val="204"/>
      </rPr>
      <t>Спец Цех (Дольче Вита)</t>
    </r>
  </si>
  <si>
    <t>Сыворотка</t>
  </si>
  <si>
    <t>Стартовая культура Биобак Классик Плюс (пакеты)</t>
  </si>
  <si>
    <t>Сырокопченая колбаса  Комби CDN</t>
  </si>
  <si>
    <t>Салями комби 35</t>
  </si>
  <si>
    <t>Аромат Хрена</t>
  </si>
  <si>
    <t xml:space="preserve">Аромат Бекона </t>
  </si>
  <si>
    <t>Премиум Эффект Рубин (EFC-0082)</t>
  </si>
  <si>
    <t>Перец душистый  горошком</t>
  </si>
  <si>
    <t>Комби Агромикс К-1</t>
  </si>
  <si>
    <t xml:space="preserve">115х450  </t>
  </si>
  <si>
    <t>Московская с/к (книжка)</t>
  </si>
  <si>
    <t>Мисливськi ковб. напiвкоп. в/гат. (клеевая основа)</t>
  </si>
  <si>
    <t>Чеснок растворимый (ИРНА)</t>
  </si>
  <si>
    <t xml:space="preserve">Каррагинан Бекаплюс С106  (20кг)Стабигель 50 </t>
  </si>
  <si>
    <t>Халат синий</t>
  </si>
  <si>
    <t xml:space="preserve">Халат синий мужской </t>
  </si>
  <si>
    <t xml:space="preserve">Мартаделла  комби </t>
  </si>
  <si>
    <t>Свинина (тушенка)        АЛАН                                240х87</t>
  </si>
  <si>
    <t>Каша рисовая з яловичиною                               330х73</t>
  </si>
  <si>
    <r>
      <t xml:space="preserve">Бирка картон 40х60  </t>
    </r>
    <r>
      <rPr>
        <sz val="11"/>
        <color indexed="9"/>
        <rFont val="Arial Cyr"/>
        <charset val="204"/>
      </rPr>
      <t xml:space="preserve"> ( 0,1014грн)</t>
    </r>
  </si>
</sst>
</file>

<file path=xl/styles.xml><?xml version="1.0" encoding="utf-8"?>
<styleSheet xmlns="http://schemas.openxmlformats.org/spreadsheetml/2006/main">
  <numFmts count="3">
    <numFmt numFmtId="164" formatCode="0.0"/>
    <numFmt numFmtId="165" formatCode="dd/mm/yy;@"/>
    <numFmt numFmtId="166" formatCode="0E+00"/>
  </numFmts>
  <fonts count="22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2"/>
      <color indexed="10"/>
      <name val="Arial Cyr"/>
      <charset val="204"/>
    </font>
    <font>
      <b/>
      <sz val="14"/>
      <name val="Arial Cyr"/>
      <charset val="204"/>
    </font>
    <font>
      <b/>
      <sz val="12"/>
      <color indexed="12"/>
      <name val="Arial Cyr"/>
      <charset val="204"/>
    </font>
    <font>
      <sz val="10"/>
      <color indexed="12"/>
      <name val="Arial Cyr"/>
      <charset val="204"/>
    </font>
    <font>
      <b/>
      <sz val="12"/>
      <color indexed="9"/>
      <name val="Arial Cyr"/>
      <charset val="204"/>
    </font>
    <font>
      <sz val="12"/>
      <color indexed="9"/>
      <name val="Arial Cyr"/>
      <charset val="204"/>
    </font>
    <font>
      <sz val="10"/>
      <color indexed="9"/>
      <name val="Arial Cyr"/>
      <charset val="204"/>
    </font>
    <font>
      <sz val="12"/>
      <color indexed="12"/>
      <name val="Arial Cyr"/>
      <charset val="204"/>
    </font>
    <font>
      <b/>
      <sz val="10"/>
      <color indexed="10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name val="Arial Cyr"/>
      <charset val="204"/>
    </font>
    <font>
      <sz val="12"/>
      <color indexed="10"/>
      <name val="Arial Cyr"/>
      <charset val="204"/>
    </font>
    <font>
      <sz val="11"/>
      <name val="Arial Cyr"/>
      <charset val="204"/>
    </font>
    <font>
      <sz val="11"/>
      <color indexed="9"/>
      <name val="Arial Cyr"/>
      <charset val="204"/>
    </font>
    <font>
      <b/>
      <sz val="12"/>
      <color indexed="8"/>
      <name val="Arial Cyr"/>
      <charset val="204"/>
    </font>
    <font>
      <sz val="8"/>
      <color indexed="10"/>
      <name val="Tahoma"/>
      <family val="2"/>
      <charset val="204"/>
    </font>
    <font>
      <sz val="10"/>
      <color indexed="17"/>
      <name val="Arial Cyr"/>
      <charset val="204"/>
    </font>
    <font>
      <sz val="12"/>
      <color indexed="17"/>
      <name val="Arial Cyr"/>
      <charset val="204"/>
    </font>
    <font>
      <b/>
      <sz val="8"/>
      <color indexed="10"/>
      <name val="Tahoma"/>
      <family val="2"/>
      <charset val="204"/>
    </font>
    <font>
      <b/>
      <sz val="10"/>
      <color indexed="17"/>
      <name val="Arial Cyr"/>
      <charset val="204"/>
    </font>
    <font>
      <sz val="12"/>
      <color indexed="8"/>
      <name val="Arial Cyr"/>
      <charset val="204"/>
    </font>
    <font>
      <b/>
      <sz val="10"/>
      <color indexed="8"/>
      <name val="Arial Cyr"/>
      <charset val="204"/>
    </font>
    <font>
      <sz val="10"/>
      <color indexed="14"/>
      <name val="Arial Cyr"/>
      <charset val="204"/>
    </font>
    <font>
      <sz val="12"/>
      <color indexed="49"/>
      <name val="Arial Cyr"/>
      <charset val="204"/>
    </font>
    <font>
      <sz val="10"/>
      <color indexed="49"/>
      <name val="Arial Cyr"/>
      <charset val="204"/>
    </font>
    <font>
      <sz val="10"/>
      <color indexed="19"/>
      <name val="Arial Cyr"/>
      <charset val="204"/>
    </font>
    <font>
      <sz val="10"/>
      <color indexed="11"/>
      <name val="Arial Cyr"/>
      <charset val="204"/>
    </font>
    <font>
      <sz val="10"/>
      <color indexed="50"/>
      <name val="Arial Cyr"/>
      <charset val="204"/>
    </font>
    <font>
      <b/>
      <sz val="10"/>
      <color indexed="12"/>
      <name val="Arial Cyr"/>
      <charset val="204"/>
    </font>
    <font>
      <sz val="11"/>
      <color indexed="10"/>
      <name val="Arial Cyr"/>
      <charset val="204"/>
    </font>
    <font>
      <b/>
      <sz val="11"/>
      <color indexed="10"/>
      <name val="Arial Cyr"/>
      <charset val="204"/>
    </font>
    <font>
      <b/>
      <sz val="11"/>
      <color indexed="12"/>
      <name val="Arial Cyr"/>
      <charset val="204"/>
    </font>
    <font>
      <b/>
      <sz val="10"/>
      <color indexed="57"/>
      <name val="Arial Cyr"/>
      <charset val="204"/>
    </font>
    <font>
      <b/>
      <sz val="10"/>
      <color indexed="21"/>
      <name val="Arial Cyr"/>
      <charset val="204"/>
    </font>
    <font>
      <b/>
      <sz val="11"/>
      <color indexed="8"/>
      <name val="Arial Cyr"/>
      <charset val="204"/>
    </font>
    <font>
      <b/>
      <sz val="10"/>
      <color indexed="50"/>
      <name val="Arial Cyr"/>
      <charset val="204"/>
    </font>
    <font>
      <b/>
      <sz val="10"/>
      <color indexed="14"/>
      <name val="Arial Cyr"/>
      <charset val="204"/>
    </font>
    <font>
      <sz val="12"/>
      <color indexed="16"/>
      <name val="Arial Cyr"/>
      <charset val="204"/>
    </font>
    <font>
      <b/>
      <sz val="10"/>
      <color indexed="16"/>
      <name val="Arial Cyr"/>
      <charset val="204"/>
    </font>
    <font>
      <b/>
      <sz val="12"/>
      <color indexed="13"/>
      <name val="Arial Cyr"/>
      <charset val="204"/>
    </font>
    <font>
      <b/>
      <sz val="10"/>
      <color indexed="20"/>
      <name val="Arial Cyr"/>
      <charset val="204"/>
    </font>
    <font>
      <sz val="11"/>
      <color indexed="8"/>
      <name val="Arial Cyr"/>
      <charset val="204"/>
    </font>
    <font>
      <sz val="10"/>
      <color indexed="8"/>
      <name val="Arial Cyr"/>
      <charset val="204"/>
    </font>
    <font>
      <sz val="11"/>
      <color indexed="12"/>
      <name val="Arial Cyr"/>
      <charset val="204"/>
    </font>
    <font>
      <sz val="11"/>
      <color indexed="63"/>
      <name val="Arial Cyr"/>
      <charset val="204"/>
    </font>
    <font>
      <sz val="11"/>
      <color indexed="17"/>
      <name val="Arial Cyr"/>
      <charset val="204"/>
    </font>
    <font>
      <sz val="11"/>
      <color indexed="6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30"/>
      <name val="Arial Cyr"/>
      <charset val="204"/>
    </font>
    <font>
      <b/>
      <sz val="10"/>
      <color indexed="9"/>
      <name val="Arial Cyr"/>
      <charset val="204"/>
    </font>
    <font>
      <b/>
      <sz val="11"/>
      <color indexed="14"/>
      <name val="Arial Cyr"/>
      <charset val="204"/>
    </font>
    <font>
      <b/>
      <sz val="8"/>
      <color indexed="12"/>
      <name val="Tahoma"/>
      <family val="2"/>
      <charset val="204"/>
    </font>
    <font>
      <sz val="8"/>
      <color indexed="14"/>
      <name val="Tahoma"/>
      <family val="2"/>
      <charset val="204"/>
    </font>
    <font>
      <b/>
      <sz val="8"/>
      <color indexed="14"/>
      <name val="Tahoma"/>
      <family val="2"/>
      <charset val="204"/>
    </font>
    <font>
      <sz val="11"/>
      <color indexed="15"/>
      <name val="Arial Cyr"/>
      <charset val="204"/>
    </font>
    <font>
      <b/>
      <sz val="10"/>
      <color indexed="36"/>
      <name val="Arial Cyr"/>
      <charset val="204"/>
    </font>
    <font>
      <b/>
      <sz val="11"/>
      <color indexed="63"/>
      <name val="Arial Cyr"/>
      <charset val="204"/>
    </font>
    <font>
      <b/>
      <sz val="10"/>
      <color indexed="24"/>
      <name val="Arial Cyr"/>
      <charset val="204"/>
    </font>
    <font>
      <b/>
      <sz val="11"/>
      <color indexed="30"/>
      <name val="Arial Cyr"/>
      <charset val="204"/>
    </font>
    <font>
      <b/>
      <sz val="10"/>
      <color indexed="43"/>
      <name val="Arial Cyr"/>
      <charset val="204"/>
    </font>
    <font>
      <sz val="11"/>
      <color indexed="22"/>
      <name val="Arial Cyr"/>
      <charset val="204"/>
    </font>
    <font>
      <sz val="11"/>
      <color indexed="51"/>
      <name val="Arial Cyr"/>
      <charset val="204"/>
    </font>
    <font>
      <b/>
      <sz val="10"/>
      <color indexed="18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0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26"/>
      <name val="Arial Cyr"/>
      <charset val="204"/>
    </font>
    <font>
      <b/>
      <sz val="11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0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0"/>
      <color indexed="12"/>
      <name val="Arial Cyr"/>
      <charset val="204"/>
    </font>
    <font>
      <sz val="12"/>
      <color indexed="12"/>
      <name val="Arial Cyr"/>
      <charset val="204"/>
    </font>
    <font>
      <sz val="10"/>
      <color indexed="12"/>
      <name val="Arial Cyr"/>
      <charset val="204"/>
    </font>
    <font>
      <b/>
      <sz val="12"/>
      <color indexed="8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0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0"/>
      <color indexed="17"/>
      <name val="Arial Cyr"/>
      <charset val="204"/>
    </font>
    <font>
      <sz val="12"/>
      <color indexed="8"/>
      <name val="Arial Cyr"/>
      <charset val="204"/>
    </font>
    <font>
      <sz val="11"/>
      <color indexed="8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9"/>
      <name val="Arial Cyr"/>
      <charset val="204"/>
    </font>
    <font>
      <sz val="12"/>
      <color indexed="9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9"/>
      <name val="Arial Cyr"/>
      <charset val="204"/>
    </font>
    <font>
      <sz val="12"/>
      <color indexed="9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0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0"/>
      <color indexed="17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0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7"/>
      <name val="Arial Cyr"/>
      <charset val="204"/>
    </font>
    <font>
      <b/>
      <sz val="10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7"/>
      <name val="Arial Cyr"/>
      <charset val="204"/>
    </font>
    <font>
      <b/>
      <sz val="12"/>
      <color indexed="3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3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3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7"/>
      <name val="Arial Cyr"/>
      <charset val="204"/>
    </font>
    <font>
      <b/>
      <sz val="12"/>
      <color indexed="17"/>
      <name val="Arial Cyr"/>
      <charset val="204"/>
    </font>
    <font>
      <b/>
      <sz val="10"/>
      <color indexed="17"/>
      <name val="Arial Cyr"/>
      <charset val="204"/>
    </font>
    <font>
      <b/>
      <sz val="10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2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7"/>
      <name val="Arial Cyr"/>
      <charset val="204"/>
    </font>
    <font>
      <b/>
      <sz val="12"/>
      <color indexed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b/>
      <sz val="12"/>
      <color indexed="17"/>
      <name val="Arial Cyr"/>
      <charset val="204"/>
    </font>
    <font>
      <b/>
      <sz val="10"/>
      <color indexed="17"/>
      <name val="Arial Cyr"/>
      <charset val="204"/>
    </font>
    <font>
      <b/>
      <sz val="12"/>
      <color indexed="17"/>
      <name val="Arial Cyr"/>
      <charset val="204"/>
    </font>
    <font>
      <b/>
      <sz val="12"/>
      <color indexed="10"/>
      <name val="Arial Cyr"/>
      <charset val="204"/>
    </font>
    <font>
      <b/>
      <sz val="12"/>
      <color indexed="12"/>
      <name val="Arial Cyr"/>
      <charset val="204"/>
    </font>
    <font>
      <sz val="12"/>
      <color indexed="10"/>
      <name val="Arial Cyr"/>
      <charset val="204"/>
    </font>
    <font>
      <b/>
      <sz val="12"/>
      <color indexed="12"/>
      <name val="Arial Cyr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7" fillId="0" borderId="0" xfId="0" applyFont="1"/>
    <xf numFmtId="164" fontId="6" fillId="0" borderId="0" xfId="0" applyNumberFormat="1" applyFont="1"/>
    <xf numFmtId="164" fontId="6" fillId="0" borderId="1" xfId="0" applyNumberFormat="1" applyFont="1" applyFill="1" applyBorder="1"/>
    <xf numFmtId="164" fontId="6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6" fillId="3" borderId="1" xfId="0" applyNumberFormat="1" applyFont="1" applyFill="1" applyBorder="1"/>
    <xf numFmtId="0" fontId="7" fillId="3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9" fillId="0" borderId="0" xfId="0" applyFont="1"/>
    <xf numFmtId="0" fontId="7" fillId="3" borderId="5" xfId="0" applyFont="1" applyFill="1" applyBorder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2" fontId="8" fillId="0" borderId="0" xfId="0" applyNumberFormat="1" applyFont="1"/>
    <xf numFmtId="0" fontId="6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2" fontId="12" fillId="0" borderId="0" xfId="0" applyNumberFormat="1" applyFont="1"/>
    <xf numFmtId="2" fontId="14" fillId="0" borderId="0" xfId="0" applyNumberFormat="1" applyFont="1"/>
    <xf numFmtId="2" fontId="12" fillId="0" borderId="0" xfId="0" applyNumberFormat="1" applyFont="1" applyFill="1"/>
    <xf numFmtId="2" fontId="10" fillId="0" borderId="0" xfId="0" applyNumberFormat="1" applyFont="1" applyFill="1"/>
    <xf numFmtId="2" fontId="8" fillId="0" borderId="0" xfId="0" applyNumberFormat="1" applyFont="1" applyFill="1"/>
    <xf numFmtId="0" fontId="7" fillId="0" borderId="5" xfId="0" applyFont="1" applyFill="1" applyBorder="1" applyAlignment="1">
      <alignment horizontal="center"/>
    </xf>
    <xf numFmtId="2" fontId="10" fillId="3" borderId="0" xfId="0" applyNumberFormat="1" applyFont="1" applyFill="1"/>
    <xf numFmtId="0" fontId="7" fillId="3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8" fillId="3" borderId="0" xfId="0" applyNumberFormat="1" applyFont="1" applyFill="1"/>
    <xf numFmtId="0" fontId="1" fillId="0" borderId="0" xfId="0" applyFont="1"/>
    <xf numFmtId="0" fontId="15" fillId="0" borderId="6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2" fontId="6" fillId="2" borderId="1" xfId="0" applyNumberFormat="1" applyFont="1" applyFill="1" applyBorder="1"/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164" fontId="0" fillId="0" borderId="0" xfId="0" applyNumberFormat="1"/>
    <xf numFmtId="0" fontId="6" fillId="2" borderId="0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164" fontId="14" fillId="0" borderId="0" xfId="0" applyNumberFormat="1" applyFont="1"/>
    <xf numFmtId="0" fontId="1" fillId="0" borderId="3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" fontId="8" fillId="2" borderId="0" xfId="0" applyNumberFormat="1" applyFont="1" applyFill="1"/>
    <xf numFmtId="0" fontId="0" fillId="0" borderId="0" xfId="0" applyBorder="1"/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2" fontId="10" fillId="0" borderId="11" xfId="0" applyNumberFormat="1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164" fontId="6" fillId="5" borderId="1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2" fontId="10" fillId="5" borderId="0" xfId="0" applyNumberFormat="1" applyFont="1" applyFill="1"/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5" fillId="0" borderId="0" xfId="0" applyFont="1"/>
    <xf numFmtId="164" fontId="23" fillId="2" borderId="1" xfId="0" applyNumberFormat="1" applyFont="1" applyFill="1" applyBorder="1"/>
    <xf numFmtId="2" fontId="8" fillId="5" borderId="0" xfId="0" applyNumberFormat="1" applyFont="1" applyFill="1"/>
    <xf numFmtId="166" fontId="7" fillId="0" borderId="5" xfId="0" applyNumberFormat="1" applyFont="1" applyBorder="1" applyAlignment="1">
      <alignment horizontal="center"/>
    </xf>
    <xf numFmtId="164" fontId="6" fillId="6" borderId="1" xfId="0" applyNumberFormat="1" applyFont="1" applyFill="1" applyBorder="1"/>
    <xf numFmtId="0" fontId="7" fillId="5" borderId="7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2" fontId="8" fillId="0" borderId="11" xfId="0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0" fillId="7" borderId="0" xfId="0" applyFill="1"/>
    <xf numFmtId="0" fontId="0" fillId="5" borderId="0" xfId="0" applyFill="1"/>
    <xf numFmtId="0" fontId="1" fillId="5" borderId="0" xfId="0" applyFont="1" applyFill="1"/>
    <xf numFmtId="0" fontId="20" fillId="0" borderId="5" xfId="0" applyFont="1" applyBorder="1" applyAlignment="1">
      <alignment horizontal="center"/>
    </xf>
    <xf numFmtId="0" fontId="0" fillId="8" borderId="0" xfId="0" applyFill="1"/>
    <xf numFmtId="0" fontId="6" fillId="5" borderId="13" xfId="0" applyFont="1" applyFill="1" applyBorder="1" applyAlignment="1">
      <alignment horizontal="center"/>
    </xf>
    <xf numFmtId="2" fontId="10" fillId="5" borderId="7" xfId="0" applyNumberFormat="1" applyFont="1" applyFill="1" applyBorder="1"/>
    <xf numFmtId="164" fontId="6" fillId="3" borderId="6" xfId="0" applyNumberFormat="1" applyFont="1" applyFill="1" applyBorder="1"/>
    <xf numFmtId="0" fontId="7" fillId="5" borderId="9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/>
    </xf>
    <xf numFmtId="0" fontId="26" fillId="5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164" fontId="6" fillId="10" borderId="1" xfId="0" applyNumberFormat="1" applyFont="1" applyFill="1" applyBorder="1"/>
    <xf numFmtId="0" fontId="7" fillId="10" borderId="5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7" fillId="6" borderId="0" xfId="0" applyNumberFormat="1" applyFont="1" applyFill="1" applyBorder="1" applyAlignment="1">
      <alignment horizontal="center"/>
    </xf>
    <xf numFmtId="0" fontId="4" fillId="0" borderId="0" xfId="0" applyFont="1"/>
    <xf numFmtId="0" fontId="13" fillId="5" borderId="9" xfId="0" applyFont="1" applyFill="1" applyBorder="1" applyAlignment="1">
      <alignment horizontal="center"/>
    </xf>
    <xf numFmtId="0" fontId="28" fillId="0" borderId="0" xfId="0" applyFont="1"/>
    <xf numFmtId="0" fontId="26" fillId="5" borderId="7" xfId="0" applyFont="1" applyFill="1" applyBorder="1" applyAlignment="1">
      <alignment horizontal="center"/>
    </xf>
    <xf numFmtId="166" fontId="29" fillId="0" borderId="7" xfId="0" applyNumberFormat="1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6" borderId="7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5" fillId="0" borderId="0" xfId="0" applyFont="1"/>
    <xf numFmtId="2" fontId="12" fillId="0" borderId="11" xfId="0" applyNumberFormat="1" applyFont="1" applyFill="1" applyBorder="1"/>
    <xf numFmtId="164" fontId="12" fillId="5" borderId="1" xfId="0" applyNumberFormat="1" applyFont="1" applyFill="1" applyBorder="1"/>
    <xf numFmtId="0" fontId="14" fillId="0" borderId="0" xfId="0" applyFont="1"/>
    <xf numFmtId="0" fontId="20" fillId="0" borderId="9" xfId="0" applyFont="1" applyBorder="1" applyAlignment="1">
      <alignment horizontal="center"/>
    </xf>
    <xf numFmtId="0" fontId="31" fillId="0" borderId="0" xfId="0" applyFont="1"/>
    <xf numFmtId="1" fontId="7" fillId="5" borderId="6" xfId="0" applyNumberFormat="1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0" borderId="0" xfId="0" applyFont="1"/>
    <xf numFmtId="164" fontId="7" fillId="5" borderId="6" xfId="0" applyNumberFormat="1" applyFont="1" applyFill="1" applyBorder="1" applyAlignment="1">
      <alignment horizontal="center"/>
    </xf>
    <xf numFmtId="0" fontId="29" fillId="5" borderId="7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0" fontId="29" fillId="5" borderId="6" xfId="0" applyFont="1" applyFill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3" fillId="0" borderId="0" xfId="0" applyFont="1"/>
    <xf numFmtId="164" fontId="6" fillId="2" borderId="14" xfId="0" applyNumberFormat="1" applyFont="1" applyFill="1" applyBorder="1"/>
    <xf numFmtId="0" fontId="25" fillId="0" borderId="0" xfId="0" applyFont="1" applyAlignment="1">
      <alignment horizontal="right"/>
    </xf>
    <xf numFmtId="0" fontId="34" fillId="0" borderId="0" xfId="0" applyFont="1"/>
    <xf numFmtId="0" fontId="29" fillId="0" borderId="6" xfId="0" applyFont="1" applyFill="1" applyBorder="1" applyAlignment="1">
      <alignment horizontal="center"/>
    </xf>
    <xf numFmtId="0" fontId="35" fillId="0" borderId="0" xfId="0" applyFont="1"/>
    <xf numFmtId="0" fontId="20" fillId="6" borderId="6" xfId="0" applyFont="1" applyFill="1" applyBorder="1" applyAlignment="1">
      <alignment horizontal="center"/>
    </xf>
    <xf numFmtId="0" fontId="21" fillId="0" borderId="5" xfId="0" applyFont="1" applyBorder="1" applyAlignment="1">
      <alignment horizontal="center"/>
    </xf>
    <xf numFmtId="2" fontId="12" fillId="5" borderId="11" xfId="0" applyNumberFormat="1" applyFont="1" applyFill="1" applyBorder="1"/>
    <xf numFmtId="0" fontId="12" fillId="5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5" fillId="0" borderId="0" xfId="0" applyFont="1" applyAlignment="1">
      <alignment horizontal="center"/>
    </xf>
    <xf numFmtId="0" fontId="29" fillId="5" borderId="5" xfId="0" applyFont="1" applyFill="1" applyBorder="1" applyAlignment="1">
      <alignment horizontal="center"/>
    </xf>
    <xf numFmtId="2" fontId="12" fillId="5" borderId="0" xfId="0" applyNumberFormat="1" applyFont="1" applyFill="1"/>
    <xf numFmtId="0" fontId="29" fillId="6" borderId="6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0" fillId="5" borderId="5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36" fillId="0" borderId="0" xfId="0" applyFont="1"/>
    <xf numFmtId="0" fontId="13" fillId="5" borderId="5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1" fillId="5" borderId="1" xfId="0" applyFont="1" applyFill="1" applyBorder="1"/>
    <xf numFmtId="0" fontId="21" fillId="3" borderId="1" xfId="0" applyFont="1" applyFill="1" applyBorder="1"/>
    <xf numFmtId="0" fontId="21" fillId="0" borderId="1" xfId="0" applyFont="1" applyFill="1" applyBorder="1"/>
    <xf numFmtId="0" fontId="21" fillId="6" borderId="1" xfId="0" applyFont="1" applyFill="1" applyBorder="1"/>
    <xf numFmtId="0" fontId="21" fillId="5" borderId="6" xfId="0" applyFont="1" applyFill="1" applyBorder="1"/>
    <xf numFmtId="0" fontId="21" fillId="2" borderId="1" xfId="0" applyFont="1" applyFill="1" applyBorder="1"/>
    <xf numFmtId="0" fontId="21" fillId="0" borderId="13" xfId="0" applyFont="1" applyFill="1" applyBorder="1"/>
    <xf numFmtId="165" fontId="21" fillId="0" borderId="6" xfId="0" applyNumberFormat="1" applyFont="1" applyBorder="1" applyAlignment="1">
      <alignment wrapText="1"/>
    </xf>
    <xf numFmtId="165" fontId="21" fillId="5" borderId="6" xfId="0" applyNumberFormat="1" applyFont="1" applyFill="1" applyBorder="1" applyAlignment="1">
      <alignment wrapText="1"/>
    </xf>
    <xf numFmtId="0" fontId="19" fillId="11" borderId="1" xfId="0" applyFont="1" applyFill="1" applyBorder="1"/>
    <xf numFmtId="0" fontId="21" fillId="12" borderId="1" xfId="0" applyFont="1" applyFill="1" applyBorder="1"/>
    <xf numFmtId="0" fontId="21" fillId="13" borderId="1" xfId="0" applyFont="1" applyFill="1" applyBorder="1"/>
    <xf numFmtId="0" fontId="21" fillId="10" borderId="1" xfId="0" applyFont="1" applyFill="1" applyBorder="1"/>
    <xf numFmtId="0" fontId="21" fillId="14" borderId="1" xfId="0" applyFont="1" applyFill="1" applyBorder="1"/>
    <xf numFmtId="0" fontId="21" fillId="4" borderId="1" xfId="0" applyFont="1" applyFill="1" applyBorder="1"/>
    <xf numFmtId="0" fontId="21" fillId="4" borderId="15" xfId="0" applyFont="1" applyFill="1" applyBorder="1"/>
    <xf numFmtId="0" fontId="21" fillId="15" borderId="12" xfId="0" applyFont="1" applyFill="1" applyBorder="1"/>
    <xf numFmtId="0" fontId="21" fillId="5" borderId="12" xfId="0" applyFont="1" applyFill="1" applyBorder="1"/>
    <xf numFmtId="0" fontId="21" fillId="15" borderId="1" xfId="0" applyFont="1" applyFill="1" applyBorder="1"/>
    <xf numFmtId="0" fontId="21" fillId="4" borderId="12" xfId="0" applyFont="1" applyFill="1" applyBorder="1"/>
    <xf numFmtId="0" fontId="21" fillId="16" borderId="12" xfId="0" applyFont="1" applyFill="1" applyBorder="1"/>
    <xf numFmtId="0" fontId="21" fillId="3" borderId="12" xfId="0" applyFont="1" applyFill="1" applyBorder="1"/>
    <xf numFmtId="0" fontId="21" fillId="5" borderId="16" xfId="0" applyFont="1" applyFill="1" applyBorder="1"/>
    <xf numFmtId="0" fontId="21" fillId="0" borderId="16" xfId="0" applyFont="1" applyFill="1" applyBorder="1"/>
    <xf numFmtId="0" fontId="21" fillId="0" borderId="12" xfId="0" applyFont="1" applyFill="1" applyBorder="1"/>
    <xf numFmtId="0" fontId="21" fillId="6" borderId="12" xfId="0" applyFont="1" applyFill="1" applyBorder="1"/>
    <xf numFmtId="0" fontId="21" fillId="0" borderId="17" xfId="0" applyFont="1" applyFill="1" applyBorder="1"/>
    <xf numFmtId="0" fontId="21" fillId="5" borderId="18" xfId="0" applyFont="1" applyFill="1" applyBorder="1"/>
    <xf numFmtId="0" fontId="21" fillId="0" borderId="19" xfId="0" applyFont="1" applyFill="1" applyBorder="1"/>
    <xf numFmtId="0" fontId="21" fillId="4" borderId="19" xfId="0" applyFont="1" applyFill="1" applyBorder="1"/>
    <xf numFmtId="0" fontId="21" fillId="9" borderId="20" xfId="0" applyFont="1" applyFill="1" applyBorder="1"/>
    <xf numFmtId="0" fontId="21" fillId="5" borderId="9" xfId="0" applyFont="1" applyFill="1" applyBorder="1"/>
    <xf numFmtId="0" fontId="19" fillId="16" borderId="6" xfId="0" applyFont="1" applyFill="1" applyBorder="1"/>
    <xf numFmtId="0" fontId="19" fillId="16" borderId="12" xfId="0" applyFont="1" applyFill="1" applyBorder="1"/>
    <xf numFmtId="0" fontId="21" fillId="0" borderId="0" xfId="0" applyFont="1" applyFill="1"/>
    <xf numFmtId="0" fontId="28" fillId="0" borderId="0" xfId="0" applyFont="1" applyAlignment="1">
      <alignment horizontal="center"/>
    </xf>
    <xf numFmtId="0" fontId="21" fillId="3" borderId="15" xfId="0" applyFont="1" applyFill="1" applyBorder="1"/>
    <xf numFmtId="0" fontId="21" fillId="2" borderId="12" xfId="0" applyFont="1" applyFill="1" applyBorder="1"/>
    <xf numFmtId="0" fontId="21" fillId="10" borderId="16" xfId="0" applyFont="1" applyFill="1" applyBorder="1"/>
    <xf numFmtId="0" fontId="21" fillId="16" borderId="1" xfId="0" applyFont="1" applyFill="1" applyBorder="1"/>
    <xf numFmtId="0" fontId="21" fillId="3" borderId="16" xfId="0" applyFont="1" applyFill="1" applyBorder="1"/>
    <xf numFmtId="0" fontId="16" fillId="0" borderId="0" xfId="0" applyFont="1"/>
    <xf numFmtId="0" fontId="28" fillId="0" borderId="0" xfId="0" applyFont="1" applyBorder="1"/>
    <xf numFmtId="0" fontId="28" fillId="0" borderId="0" xfId="0" applyFont="1" applyFill="1" applyBorder="1"/>
    <xf numFmtId="2" fontId="8" fillId="5" borderId="11" xfId="0" applyNumberFormat="1" applyFont="1" applyFill="1" applyBorder="1"/>
    <xf numFmtId="0" fontId="19" fillId="5" borderId="16" xfId="0" applyFont="1" applyFill="1" applyBorder="1"/>
    <xf numFmtId="0" fontId="19" fillId="5" borderId="1" xfId="0" applyFont="1" applyFill="1" applyBorder="1"/>
    <xf numFmtId="0" fontId="21" fillId="6" borderId="16" xfId="0" applyFont="1" applyFill="1" applyBorder="1"/>
    <xf numFmtId="0" fontId="37" fillId="0" borderId="0" xfId="0" applyFont="1"/>
    <xf numFmtId="0" fontId="16" fillId="0" borderId="0" xfId="0" applyFont="1" applyAlignment="1">
      <alignment horizontal="center"/>
    </xf>
    <xf numFmtId="0" fontId="21" fillId="2" borderId="14" xfId="0" applyFont="1" applyFill="1" applyBorder="1"/>
    <xf numFmtId="0" fontId="21" fillId="11" borderId="1" xfId="0" applyFont="1" applyFill="1" applyBorder="1"/>
    <xf numFmtId="0" fontId="21" fillId="5" borderId="15" xfId="0" applyFont="1" applyFill="1" applyBorder="1"/>
    <xf numFmtId="0" fontId="16" fillId="0" borderId="0" xfId="0" applyFont="1" applyAlignment="1">
      <alignment horizontal="left"/>
    </xf>
    <xf numFmtId="0" fontId="19" fillId="5" borderId="12" xfId="0" applyFont="1" applyFill="1" applyBorder="1"/>
    <xf numFmtId="0" fontId="21" fillId="11" borderId="16" xfId="0" applyFont="1" applyFill="1" applyBorder="1"/>
    <xf numFmtId="0" fontId="19" fillId="17" borderId="6" xfId="0" applyFont="1" applyFill="1" applyBorder="1"/>
    <xf numFmtId="0" fontId="21" fillId="14" borderId="16" xfId="0" applyFont="1" applyFill="1" applyBorder="1"/>
    <xf numFmtId="0" fontId="29" fillId="6" borderId="5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1" fillId="5" borderId="19" xfId="0" applyFont="1" applyFill="1" applyBorder="1"/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42" fillId="0" borderId="0" xfId="0" applyFont="1"/>
    <xf numFmtId="0" fontId="21" fillId="5" borderId="20" xfId="0" applyFont="1" applyFill="1" applyBorder="1"/>
    <xf numFmtId="0" fontId="13" fillId="5" borderId="11" xfId="0" applyFont="1" applyFill="1" applyBorder="1" applyAlignment="1">
      <alignment horizontal="center"/>
    </xf>
    <xf numFmtId="166" fontId="7" fillId="5" borderId="5" xfId="0" applyNumberFormat="1" applyFont="1" applyFill="1" applyBorder="1" applyAlignment="1">
      <alignment horizontal="center"/>
    </xf>
    <xf numFmtId="0" fontId="44" fillId="0" borderId="0" xfId="0" applyFont="1"/>
    <xf numFmtId="0" fontId="44" fillId="0" borderId="0" xfId="0" applyFont="1" applyAlignment="1">
      <alignment horizontal="left"/>
    </xf>
    <xf numFmtId="0" fontId="41" fillId="0" borderId="0" xfId="0" applyFont="1"/>
    <xf numFmtId="0" fontId="6" fillId="5" borderId="0" xfId="0" applyFont="1" applyFill="1" applyAlignment="1">
      <alignment horizontal="center"/>
    </xf>
    <xf numFmtId="0" fontId="45" fillId="0" borderId="0" xfId="0" applyFont="1"/>
    <xf numFmtId="0" fontId="46" fillId="5" borderId="6" xfId="0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0" fontId="19" fillId="17" borderId="1" xfId="0" applyFont="1" applyFill="1" applyBorder="1"/>
    <xf numFmtId="0" fontId="29" fillId="5" borderId="0" xfId="0" applyFont="1" applyFill="1" applyBorder="1" applyAlignment="1">
      <alignment horizontal="center"/>
    </xf>
    <xf numFmtId="0" fontId="47" fillId="0" borderId="0" xfId="0" applyFont="1"/>
    <xf numFmtId="164" fontId="48" fillId="2" borderId="1" xfId="0" applyNumberFormat="1" applyFont="1" applyFill="1" applyBorder="1"/>
    <xf numFmtId="0" fontId="49" fillId="0" borderId="0" xfId="0" applyFont="1"/>
    <xf numFmtId="0" fontId="20" fillId="6" borderId="7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1" fillId="18" borderId="1" xfId="0" applyFont="1" applyFill="1" applyBorder="1"/>
    <xf numFmtId="0" fontId="29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51" fillId="0" borderId="0" xfId="0" applyFont="1"/>
    <xf numFmtId="0" fontId="29" fillId="0" borderId="9" xfId="0" applyFont="1" applyBorder="1" applyAlignment="1">
      <alignment horizontal="center"/>
    </xf>
    <xf numFmtId="0" fontId="52" fillId="0" borderId="12" xfId="0" applyFont="1" applyFill="1" applyBorder="1"/>
    <xf numFmtId="0" fontId="53" fillId="4" borderId="1" xfId="0" applyFont="1" applyFill="1" applyBorder="1"/>
    <xf numFmtId="0" fontId="53" fillId="4" borderId="12" xfId="0" applyFont="1" applyFill="1" applyBorder="1"/>
    <xf numFmtId="0" fontId="53" fillId="4" borderId="17" xfId="0" applyFont="1" applyFill="1" applyBorder="1"/>
    <xf numFmtId="0" fontId="13" fillId="5" borderId="7" xfId="0" applyFont="1" applyFill="1" applyBorder="1" applyAlignment="1">
      <alignment horizontal="center"/>
    </xf>
    <xf numFmtId="0" fontId="19" fillId="3" borderId="15" xfId="0" applyFont="1" applyFill="1" applyBorder="1"/>
    <xf numFmtId="0" fontId="1" fillId="0" borderId="21" xfId="0" applyFont="1" applyBorder="1" applyAlignment="1">
      <alignment horizontal="center"/>
    </xf>
    <xf numFmtId="164" fontId="7" fillId="0" borderId="6" xfId="0" applyNumberFormat="1" applyFont="1" applyFill="1" applyBorder="1"/>
    <xf numFmtId="0" fontId="23" fillId="5" borderId="0" xfId="0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2" fontId="7" fillId="0" borderId="5" xfId="0" applyNumberFormat="1" applyFont="1" applyBorder="1" applyAlignment="1">
      <alignment horizontal="center"/>
    </xf>
    <xf numFmtId="0" fontId="21" fillId="0" borderId="18" xfId="0" applyFont="1" applyFill="1" applyBorder="1"/>
    <xf numFmtId="0" fontId="21" fillId="6" borderId="5" xfId="0" applyFont="1" applyFill="1" applyBorder="1" applyAlignment="1">
      <alignment horizontal="center"/>
    </xf>
    <xf numFmtId="0" fontId="29" fillId="5" borderId="10" xfId="0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2" fontId="7" fillId="6" borderId="0" xfId="0" applyNumberFormat="1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38" fillId="0" borderId="1" xfId="0" applyFont="1" applyFill="1" applyBorder="1"/>
    <xf numFmtId="0" fontId="55" fillId="0" borderId="1" xfId="0" applyFont="1" applyFill="1" applyBorder="1"/>
    <xf numFmtId="0" fontId="14" fillId="0" borderId="0" xfId="0" applyFont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9" fillId="0" borderId="7" xfId="0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59" fillId="0" borderId="0" xfId="0" applyFont="1"/>
    <xf numFmtId="0" fontId="59" fillId="0" borderId="0" xfId="0" applyFont="1" applyAlignment="1">
      <alignment horizontal="center"/>
    </xf>
    <xf numFmtId="0" fontId="14" fillId="0" borderId="0" xfId="0" applyFont="1" applyBorder="1"/>
    <xf numFmtId="0" fontId="4" fillId="0" borderId="0" xfId="0" applyFont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60" fillId="0" borderId="1" xfId="0" applyFont="1" applyFill="1" applyBorder="1"/>
    <xf numFmtId="165" fontId="60" fillId="5" borderId="6" xfId="0" applyNumberFormat="1" applyFont="1" applyFill="1" applyBorder="1" applyAlignment="1">
      <alignment wrapText="1"/>
    </xf>
    <xf numFmtId="165" fontId="60" fillId="0" borderId="6" xfId="0" applyNumberFormat="1" applyFont="1" applyBorder="1" applyAlignment="1">
      <alignment wrapText="1"/>
    </xf>
    <xf numFmtId="0" fontId="60" fillId="5" borderId="1" xfId="0" applyFont="1" applyFill="1" applyBorder="1"/>
    <xf numFmtId="0" fontId="40" fillId="0" borderId="1" xfId="0" applyFont="1" applyFill="1" applyBorder="1"/>
    <xf numFmtId="0" fontId="40" fillId="0" borderId="6" xfId="0" applyFont="1" applyBorder="1"/>
    <xf numFmtId="165" fontId="40" fillId="0" borderId="6" xfId="0" applyNumberFormat="1" applyFont="1" applyBorder="1" applyAlignment="1">
      <alignment wrapText="1"/>
    </xf>
    <xf numFmtId="0" fontId="21" fillId="5" borderId="22" xfId="0" applyFont="1" applyFill="1" applyBorder="1"/>
    <xf numFmtId="0" fontId="21" fillId="5" borderId="23" xfId="0" applyFont="1" applyFill="1" applyBorder="1"/>
    <xf numFmtId="165" fontId="21" fillId="5" borderId="22" xfId="0" applyNumberFormat="1" applyFont="1" applyFill="1" applyBorder="1" applyAlignment="1">
      <alignment wrapText="1"/>
    </xf>
    <xf numFmtId="0" fontId="21" fillId="6" borderId="22" xfId="0" applyFont="1" applyFill="1" applyBorder="1"/>
    <xf numFmtId="165" fontId="21" fillId="5" borderId="23" xfId="0" applyNumberFormat="1" applyFont="1" applyFill="1" applyBorder="1" applyAlignment="1">
      <alignment wrapText="1"/>
    </xf>
    <xf numFmtId="0" fontId="21" fillId="0" borderId="22" xfId="0" applyFont="1" applyFill="1" applyBorder="1"/>
    <xf numFmtId="0" fontId="21" fillId="5" borderId="22" xfId="0" applyFont="1" applyFill="1" applyBorder="1" applyAlignment="1">
      <alignment vertical="center" wrapText="1"/>
    </xf>
    <xf numFmtId="0" fontId="21" fillId="0" borderId="15" xfId="0" applyFont="1" applyFill="1" applyBorder="1"/>
    <xf numFmtId="0" fontId="21" fillId="6" borderId="22" xfId="0" applyFont="1" applyFill="1" applyBorder="1" applyAlignment="1">
      <alignment vertical="center" wrapText="1"/>
    </xf>
    <xf numFmtId="0" fontId="21" fillId="0" borderId="22" xfId="0" applyFont="1" applyFill="1" applyBorder="1" applyAlignment="1">
      <alignment vertical="center" wrapText="1"/>
    </xf>
    <xf numFmtId="0" fontId="21" fillId="0" borderId="23" xfId="0" applyFont="1" applyFill="1" applyBorder="1"/>
    <xf numFmtId="0" fontId="21" fillId="5" borderId="24" xfId="0" applyFont="1" applyFill="1" applyBorder="1"/>
    <xf numFmtId="0" fontId="1" fillId="0" borderId="0" xfId="0" applyFont="1" applyAlignment="1">
      <alignment horizontal="center"/>
    </xf>
    <xf numFmtId="0" fontId="21" fillId="5" borderId="5" xfId="0" applyFont="1" applyFill="1" applyBorder="1" applyAlignment="1">
      <alignment horizontal="center"/>
    </xf>
    <xf numFmtId="0" fontId="60" fillId="5" borderId="13" xfId="0" applyFont="1" applyFill="1" applyBorder="1"/>
    <xf numFmtId="165" fontId="40" fillId="5" borderId="9" xfId="0" applyNumberFormat="1" applyFont="1" applyFill="1" applyBorder="1" applyAlignment="1">
      <alignment wrapText="1"/>
    </xf>
    <xf numFmtId="0" fontId="21" fillId="5" borderId="25" xfId="0" applyFont="1" applyFill="1" applyBorder="1"/>
    <xf numFmtId="0" fontId="21" fillId="5" borderId="26" xfId="0" applyFont="1" applyFill="1" applyBorder="1"/>
    <xf numFmtId="0" fontId="1" fillId="0" borderId="0" xfId="0" applyFont="1" applyAlignment="1">
      <alignment horizontal="left"/>
    </xf>
    <xf numFmtId="0" fontId="26" fillId="0" borderId="5" xfId="0" applyFont="1" applyFill="1" applyBorder="1" applyAlignment="1">
      <alignment horizontal="center"/>
    </xf>
    <xf numFmtId="0" fontId="45" fillId="0" borderId="0" xfId="0" applyFont="1" applyAlignment="1">
      <alignment horizontal="left"/>
    </xf>
    <xf numFmtId="0" fontId="21" fillId="5" borderId="27" xfId="0" applyFont="1" applyFill="1" applyBorder="1"/>
    <xf numFmtId="0" fontId="50" fillId="18" borderId="1" xfId="0" applyFont="1" applyFill="1" applyBorder="1"/>
    <xf numFmtId="0" fontId="52" fillId="5" borderId="1" xfId="0" applyFont="1" applyFill="1" applyBorder="1"/>
    <xf numFmtId="0" fontId="21" fillId="2" borderId="17" xfId="0" applyFont="1" applyFill="1" applyBorder="1"/>
    <xf numFmtId="0" fontId="21" fillId="12" borderId="25" xfId="0" applyFont="1" applyFill="1" applyBorder="1"/>
    <xf numFmtId="0" fontId="21" fillId="12" borderId="19" xfId="0" applyFont="1" applyFill="1" applyBorder="1"/>
    <xf numFmtId="0" fontId="21" fillId="12" borderId="25" xfId="0" applyFont="1" applyFill="1" applyBorder="1" applyAlignment="1">
      <alignment vertical="center" wrapText="1"/>
    </xf>
    <xf numFmtId="0" fontId="21" fillId="12" borderId="28" xfId="0" applyFont="1" applyFill="1" applyBorder="1"/>
    <xf numFmtId="0" fontId="21" fillId="12" borderId="15" xfId="0" applyFont="1" applyFill="1" applyBorder="1"/>
    <xf numFmtId="0" fontId="21" fillId="12" borderId="3" xfId="0" applyFont="1" applyFill="1" applyBorder="1"/>
    <xf numFmtId="0" fontId="60" fillId="12" borderId="19" xfId="0" applyFont="1" applyFill="1" applyBorder="1"/>
    <xf numFmtId="165" fontId="21" fillId="12" borderId="9" xfId="0" applyNumberFormat="1" applyFont="1" applyFill="1" applyBorder="1" applyAlignment="1">
      <alignment wrapText="1"/>
    </xf>
    <xf numFmtId="165" fontId="21" fillId="12" borderId="25" xfId="0" applyNumberFormat="1" applyFont="1" applyFill="1" applyBorder="1" applyAlignment="1">
      <alignment wrapText="1"/>
    </xf>
    <xf numFmtId="165" fontId="21" fillId="12" borderId="29" xfId="0" applyNumberFormat="1" applyFont="1" applyFill="1" applyBorder="1" applyAlignment="1">
      <alignment wrapText="1"/>
    </xf>
    <xf numFmtId="0" fontId="21" fillId="12" borderId="6" xfId="0" applyFont="1" applyFill="1" applyBorder="1"/>
    <xf numFmtId="0" fontId="21" fillId="12" borderId="9" xfId="0" applyFont="1" applyFill="1" applyBorder="1"/>
    <xf numFmtId="0" fontId="21" fillId="12" borderId="29" xfId="0" applyFont="1" applyFill="1" applyBorder="1"/>
    <xf numFmtId="0" fontId="21" fillId="12" borderId="30" xfId="0" applyFont="1" applyFill="1" applyBorder="1"/>
    <xf numFmtId="0" fontId="50" fillId="12" borderId="1" xfId="0" applyFont="1" applyFill="1" applyBorder="1"/>
    <xf numFmtId="0" fontId="52" fillId="12" borderId="12" xfId="0" applyFont="1" applyFill="1" applyBorder="1"/>
    <xf numFmtId="0" fontId="52" fillId="5" borderId="12" xfId="0" applyFont="1" applyFill="1" applyBorder="1"/>
    <xf numFmtId="0" fontId="52" fillId="12" borderId="14" xfId="0" applyFont="1" applyFill="1" applyBorder="1"/>
    <xf numFmtId="0" fontId="21" fillId="12" borderId="17" xfId="0" applyFont="1" applyFill="1" applyBorder="1"/>
    <xf numFmtId="0" fontId="21" fillId="5" borderId="17" xfId="0" applyFont="1" applyFill="1" applyBorder="1"/>
    <xf numFmtId="0" fontId="21" fillId="12" borderId="16" xfId="0" applyFont="1" applyFill="1" applyBorder="1"/>
    <xf numFmtId="0" fontId="21" fillId="0" borderId="24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 wrapText="1"/>
    </xf>
    <xf numFmtId="164" fontId="23" fillId="3" borderId="1" xfId="0" applyNumberFormat="1" applyFont="1" applyFill="1" applyBorder="1"/>
    <xf numFmtId="0" fontId="29" fillId="5" borderId="8" xfId="0" applyFont="1" applyFill="1" applyBorder="1" applyAlignment="1">
      <alignment horizontal="center"/>
    </xf>
    <xf numFmtId="0" fontId="51" fillId="4" borderId="0" xfId="0" applyFont="1" applyFill="1"/>
    <xf numFmtId="0" fontId="52" fillId="3" borderId="1" xfId="0" applyFont="1" applyFill="1" applyBorder="1"/>
    <xf numFmtId="0" fontId="21" fillId="5" borderId="29" xfId="0" applyFont="1" applyFill="1" applyBorder="1"/>
    <xf numFmtId="0" fontId="31" fillId="0" borderId="0" xfId="0" applyFont="1" applyAlignment="1">
      <alignment horizontal="left"/>
    </xf>
    <xf numFmtId="165" fontId="21" fillId="5" borderId="26" xfId="0" applyNumberFormat="1" applyFont="1" applyFill="1" applyBorder="1" applyAlignment="1">
      <alignment wrapText="1"/>
    </xf>
    <xf numFmtId="0" fontId="54" fillId="5" borderId="1" xfId="0" applyFont="1" applyFill="1" applyBorder="1"/>
    <xf numFmtId="1" fontId="20" fillId="6" borderId="6" xfId="0" applyNumberFormat="1" applyFont="1" applyFill="1" applyBorder="1" applyAlignment="1">
      <alignment horizontal="center"/>
    </xf>
    <xf numFmtId="0" fontId="21" fillId="5" borderId="32" xfId="0" applyFont="1" applyFill="1" applyBorder="1"/>
    <xf numFmtId="0" fontId="21" fillId="12" borderId="33" xfId="0" applyFont="1" applyFill="1" applyBorder="1"/>
    <xf numFmtId="0" fontId="19" fillId="3" borderId="12" xfId="0" applyFont="1" applyFill="1" applyBorder="1"/>
    <xf numFmtId="165" fontId="21" fillId="5" borderId="29" xfId="0" applyNumberFormat="1" applyFont="1" applyFill="1" applyBorder="1" applyAlignment="1">
      <alignment wrapText="1"/>
    </xf>
    <xf numFmtId="0" fontId="19" fillId="5" borderId="1" xfId="0" applyFont="1" applyFill="1" applyBorder="1" applyAlignment="1">
      <alignment horizontal="center"/>
    </xf>
    <xf numFmtId="0" fontId="59" fillId="5" borderId="0" xfId="0" applyFont="1" applyFill="1"/>
    <xf numFmtId="164" fontId="28" fillId="0" borderId="0" xfId="0" applyNumberFormat="1" applyFont="1" applyAlignment="1">
      <alignment horizontal="left"/>
    </xf>
    <xf numFmtId="2" fontId="47" fillId="0" borderId="0" xfId="0" applyNumberFormat="1" applyFont="1"/>
    <xf numFmtId="0" fontId="7" fillId="6" borderId="6" xfId="0" applyNumberFormat="1" applyFont="1" applyFill="1" applyBorder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0" fontId="19" fillId="19" borderId="1" xfId="0" applyFont="1" applyFill="1" applyBorder="1"/>
    <xf numFmtId="164" fontId="6" fillId="12" borderId="1" xfId="0" applyNumberFormat="1" applyFont="1" applyFill="1" applyBorder="1"/>
    <xf numFmtId="0" fontId="7" fillId="12" borderId="5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29" fillId="12" borderId="7" xfId="0" applyFont="1" applyFill="1" applyBorder="1" applyAlignment="1">
      <alignment horizontal="center"/>
    </xf>
    <xf numFmtId="1" fontId="7" fillId="12" borderId="6" xfId="0" applyNumberFormat="1" applyFont="1" applyFill="1" applyBorder="1" applyAlignment="1">
      <alignment horizontal="center"/>
    </xf>
    <xf numFmtId="164" fontId="7" fillId="12" borderId="6" xfId="0" applyNumberFormat="1" applyFont="1" applyFill="1" applyBorder="1" applyAlignment="1">
      <alignment horizontal="center"/>
    </xf>
    <xf numFmtId="2" fontId="8" fillId="12" borderId="0" xfId="0" applyNumberFormat="1" applyFont="1" applyFill="1"/>
    <xf numFmtId="0" fontId="6" fillId="12" borderId="0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29" fillId="12" borderId="6" xfId="0" applyFont="1" applyFill="1" applyBorder="1" applyAlignment="1">
      <alignment horizontal="center"/>
    </xf>
    <xf numFmtId="0" fontId="29" fillId="12" borderId="5" xfId="0" applyFont="1" applyFill="1" applyBorder="1" applyAlignment="1">
      <alignment horizontal="center"/>
    </xf>
    <xf numFmtId="164" fontId="7" fillId="12" borderId="0" xfId="0" applyNumberFormat="1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21" fillId="4" borderId="1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165" fontId="60" fillId="6" borderId="6" xfId="0" applyNumberFormat="1" applyFont="1" applyFill="1" applyBorder="1" applyAlignment="1">
      <alignment wrapText="1"/>
    </xf>
    <xf numFmtId="0" fontId="36" fillId="0" borderId="0" xfId="0" applyFont="1" applyAlignment="1">
      <alignment horizontal="left"/>
    </xf>
    <xf numFmtId="166" fontId="20" fillId="6" borderId="7" xfId="0" applyNumberFormat="1" applyFont="1" applyFill="1" applyBorder="1" applyAlignment="1">
      <alignment horizontal="center"/>
    </xf>
    <xf numFmtId="0" fontId="0" fillId="0" borderId="0" xfId="0" applyFont="1" applyFill="1"/>
    <xf numFmtId="0" fontId="65" fillId="0" borderId="0" xfId="0" applyFont="1"/>
    <xf numFmtId="0" fontId="58" fillId="0" borderId="0" xfId="0" applyFont="1" applyAlignment="1">
      <alignment horizontal="left"/>
    </xf>
    <xf numFmtId="164" fontId="6" fillId="20" borderId="1" xfId="0" applyNumberFormat="1" applyFont="1" applyFill="1" applyBorder="1"/>
    <xf numFmtId="0" fontId="0" fillId="21" borderId="0" xfId="0" applyFill="1"/>
    <xf numFmtId="0" fontId="28" fillId="21" borderId="0" xfId="0" applyFont="1" applyFill="1" applyAlignment="1">
      <alignment horizontal="left"/>
    </xf>
    <xf numFmtId="0" fontId="25" fillId="21" borderId="0" xfId="0" applyFont="1" applyFill="1" applyAlignment="1">
      <alignment horizontal="left"/>
    </xf>
    <xf numFmtId="0" fontId="0" fillId="21" borderId="0" xfId="0" applyFill="1" applyAlignment="1">
      <alignment horizontal="left"/>
    </xf>
    <xf numFmtId="0" fontId="28" fillId="21" borderId="0" xfId="0" applyFont="1" applyFill="1"/>
    <xf numFmtId="0" fontId="16" fillId="21" borderId="0" xfId="0" applyFont="1" applyFill="1"/>
    <xf numFmtId="0" fontId="21" fillId="22" borderId="1" xfId="0" applyFont="1" applyFill="1" applyBorder="1"/>
    <xf numFmtId="164" fontId="48" fillId="3" borderId="1" xfId="0" applyNumberFormat="1" applyFont="1" applyFill="1" applyBorder="1"/>
    <xf numFmtId="0" fontId="13" fillId="5" borderId="8" xfId="0" applyFont="1" applyFill="1" applyBorder="1" applyAlignment="1">
      <alignment horizontal="center"/>
    </xf>
    <xf numFmtId="16" fontId="28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19" fillId="22" borderId="22" xfId="0" applyFont="1" applyFill="1" applyBorder="1"/>
    <xf numFmtId="0" fontId="58" fillId="0" borderId="0" xfId="0" applyFont="1"/>
    <xf numFmtId="0" fontId="58" fillId="0" borderId="0" xfId="0" applyFont="1" applyBorder="1"/>
    <xf numFmtId="0" fontId="67" fillId="0" borderId="0" xfId="0" applyFont="1" applyAlignment="1">
      <alignment horizontal="center"/>
    </xf>
    <xf numFmtId="2" fontId="0" fillId="0" borderId="0" xfId="0" applyNumberFormat="1" applyFont="1" applyFill="1"/>
    <xf numFmtId="0" fontId="58" fillId="0" borderId="0" xfId="0" applyFont="1" applyAlignment="1">
      <alignment horizontal="center"/>
    </xf>
    <xf numFmtId="0" fontId="69" fillId="0" borderId="0" xfId="0" applyFont="1"/>
    <xf numFmtId="2" fontId="0" fillId="5" borderId="7" xfId="0" applyNumberFormat="1" applyFont="1" applyFill="1" applyBorder="1"/>
    <xf numFmtId="0" fontId="0" fillId="5" borderId="0" xfId="0" applyFont="1" applyFill="1" applyBorder="1" applyAlignment="1">
      <alignment horizontal="center"/>
    </xf>
    <xf numFmtId="164" fontId="12" fillId="0" borderId="1" xfId="0" applyNumberFormat="1" applyFont="1" applyFill="1" applyBorder="1"/>
    <xf numFmtId="0" fontId="21" fillId="5" borderId="0" xfId="0" applyFont="1" applyFill="1" applyBorder="1"/>
    <xf numFmtId="165" fontId="21" fillId="5" borderId="34" xfId="0" applyNumberFormat="1" applyFont="1" applyFill="1" applyBorder="1" applyAlignment="1">
      <alignment wrapText="1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7" fillId="10" borderId="1" xfId="0" applyFont="1" applyFill="1" applyBorder="1"/>
    <xf numFmtId="0" fontId="7" fillId="14" borderId="1" xfId="0" applyFont="1" applyFill="1" applyBorder="1"/>
    <xf numFmtId="0" fontId="50" fillId="4" borderId="1" xfId="0" applyFont="1" applyFill="1" applyBorder="1"/>
    <xf numFmtId="0" fontId="21" fillId="8" borderId="1" xfId="0" applyFont="1" applyFill="1" applyBorder="1"/>
    <xf numFmtId="0" fontId="21" fillId="23" borderId="1" xfId="0" applyFont="1" applyFill="1" applyBorder="1"/>
    <xf numFmtId="0" fontId="21" fillId="11" borderId="15" xfId="0" applyFont="1" applyFill="1" applyBorder="1"/>
    <xf numFmtId="0" fontId="21" fillId="15" borderId="16" xfId="0" applyFont="1" applyFill="1" applyBorder="1"/>
    <xf numFmtId="0" fontId="50" fillId="16" borderId="15" xfId="0" applyFont="1" applyFill="1" applyBorder="1"/>
    <xf numFmtId="0" fontId="21" fillId="16" borderId="15" xfId="0" applyFont="1" applyFill="1" applyBorder="1"/>
    <xf numFmtId="0" fontId="50" fillId="15" borderId="12" xfId="0" applyFont="1" applyFill="1" applyBorder="1"/>
    <xf numFmtId="0" fontId="21" fillId="15" borderId="15" xfId="0" applyFont="1" applyFill="1" applyBorder="1"/>
    <xf numFmtId="0" fontId="21" fillId="4" borderId="16" xfId="0" applyFont="1" applyFill="1" applyBorder="1"/>
    <xf numFmtId="0" fontId="21" fillId="9" borderId="16" xfId="0" applyFont="1" applyFill="1" applyBorder="1"/>
    <xf numFmtId="0" fontId="52" fillId="4" borderId="16" xfId="0" applyFont="1" applyFill="1" applyBorder="1"/>
    <xf numFmtId="0" fontId="0" fillId="4" borderId="16" xfId="0" applyFont="1" applyFill="1" applyBorder="1"/>
    <xf numFmtId="0" fontId="38" fillId="4" borderId="16" xfId="0" applyFont="1" applyFill="1" applyBorder="1"/>
    <xf numFmtId="0" fontId="54" fillId="4" borderId="16" xfId="0" applyFont="1" applyFill="1" applyBorder="1"/>
    <xf numFmtId="0" fontId="21" fillId="24" borderId="16" xfId="0" applyFont="1" applyFill="1" applyBorder="1"/>
    <xf numFmtId="0" fontId="21" fillId="16" borderId="16" xfId="0" applyFont="1" applyFill="1" applyBorder="1"/>
    <xf numFmtId="0" fontId="21" fillId="19" borderId="16" xfId="0" applyFont="1" applyFill="1" applyBorder="1"/>
    <xf numFmtId="0" fontId="0" fillId="5" borderId="16" xfId="0" applyFont="1" applyFill="1" applyBorder="1"/>
    <xf numFmtId="0" fontId="21" fillId="21" borderId="16" xfId="0" applyFont="1" applyFill="1" applyBorder="1"/>
    <xf numFmtId="0" fontId="21" fillId="19" borderId="16" xfId="0" applyFont="1" applyFill="1" applyBorder="1" applyAlignment="1">
      <alignment horizontal="center"/>
    </xf>
    <xf numFmtId="0" fontId="22" fillId="5" borderId="16" xfId="0" applyFont="1" applyFill="1" applyBorder="1"/>
    <xf numFmtId="0" fontId="21" fillId="19" borderId="12" xfId="0" applyFont="1" applyFill="1" applyBorder="1"/>
    <xf numFmtId="0" fontId="21" fillId="14" borderId="12" xfId="0" applyFont="1" applyFill="1" applyBorder="1"/>
    <xf numFmtId="0" fontId="21" fillId="6" borderId="6" xfId="0" applyFont="1" applyFill="1" applyBorder="1"/>
    <xf numFmtId="0" fontId="21" fillId="17" borderId="16" xfId="0" applyFont="1" applyFill="1" applyBorder="1" applyAlignment="1">
      <alignment horizontal="center" vertical="center" wrapText="1"/>
    </xf>
    <xf numFmtId="2" fontId="7" fillId="0" borderId="0" xfId="0" applyNumberFormat="1" applyFont="1"/>
    <xf numFmtId="164" fontId="7" fillId="12" borderId="0" xfId="0" applyNumberFormat="1" applyFont="1" applyFill="1"/>
    <xf numFmtId="164" fontId="7" fillId="0" borderId="0" xfId="0" applyNumberFormat="1" applyFont="1"/>
    <xf numFmtId="164" fontId="7" fillId="0" borderId="0" xfId="0" applyNumberFormat="1" applyFont="1" applyFill="1"/>
    <xf numFmtId="2" fontId="7" fillId="12" borderId="0" xfId="0" applyNumberFormat="1" applyFont="1" applyFill="1"/>
    <xf numFmtId="2" fontId="7" fillId="3" borderId="0" xfId="0" applyNumberFormat="1" applyFont="1" applyFill="1"/>
    <xf numFmtId="164" fontId="7" fillId="3" borderId="0" xfId="0" applyNumberFormat="1" applyFont="1" applyFill="1"/>
    <xf numFmtId="164" fontId="7" fillId="5" borderId="0" xfId="0" applyNumberFormat="1" applyFont="1" applyFill="1"/>
    <xf numFmtId="2" fontId="7" fillId="0" borderId="0" xfId="0" applyNumberFormat="1" applyFont="1" applyFill="1"/>
    <xf numFmtId="2" fontId="7" fillId="5" borderId="0" xfId="0" applyNumberFormat="1" applyFont="1" applyFill="1"/>
    <xf numFmtId="2" fontId="13" fillId="5" borderId="0" xfId="0" applyNumberFormat="1" applyFont="1" applyFill="1"/>
    <xf numFmtId="164" fontId="13" fillId="5" borderId="0" xfId="0" applyNumberFormat="1" applyFont="1" applyFill="1"/>
    <xf numFmtId="2" fontId="29" fillId="0" borderId="0" xfId="0" applyNumberFormat="1" applyFont="1"/>
    <xf numFmtId="164" fontId="29" fillId="0" borderId="0" xfId="0" applyNumberFormat="1" applyFont="1"/>
    <xf numFmtId="164" fontId="13" fillId="0" borderId="0" xfId="0" applyNumberFormat="1" applyFont="1"/>
    <xf numFmtId="2" fontId="13" fillId="0" borderId="0" xfId="0" applyNumberFormat="1" applyFont="1"/>
    <xf numFmtId="164" fontId="7" fillId="5" borderId="13" xfId="0" applyNumberFormat="1" applyFont="1" applyFill="1" applyBorder="1"/>
    <xf numFmtId="164" fontId="7" fillId="0" borderId="13" xfId="0" applyNumberFormat="1" applyFont="1" applyBorder="1"/>
    <xf numFmtId="164" fontId="29" fillId="5" borderId="0" xfId="0" applyNumberFormat="1" applyFont="1" applyFill="1"/>
    <xf numFmtId="2" fontId="20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164" fontId="7" fillId="2" borderId="0" xfId="0" applyNumberFormat="1" applyFont="1" applyFill="1"/>
    <xf numFmtId="2" fontId="7" fillId="0" borderId="11" xfId="0" applyNumberFormat="1" applyFont="1" applyFill="1" applyBorder="1"/>
    <xf numFmtId="2" fontId="7" fillId="0" borderId="0" xfId="0" applyNumberFormat="1" applyFont="1" applyFill="1" applyBorder="1"/>
    <xf numFmtId="2" fontId="7" fillId="6" borderId="0" xfId="0" applyNumberFormat="1" applyFont="1" applyFill="1"/>
    <xf numFmtId="0" fontId="26" fillId="0" borderId="0" xfId="0" applyFont="1"/>
    <xf numFmtId="164" fontId="7" fillId="10" borderId="0" xfId="0" applyNumberFormat="1" applyFont="1" applyFill="1"/>
    <xf numFmtId="0" fontId="19" fillId="6" borderId="22" xfId="0" applyFont="1" applyFill="1" applyBorder="1"/>
    <xf numFmtId="0" fontId="21" fillId="12" borderId="22" xfId="0" applyFont="1" applyFill="1" applyBorder="1"/>
    <xf numFmtId="0" fontId="21" fillId="5" borderId="34" xfId="0" applyFont="1" applyFill="1" applyBorder="1"/>
    <xf numFmtId="2" fontId="13" fillId="0" borderId="0" xfId="0" applyNumberFormat="1" applyFont="1" applyFill="1"/>
    <xf numFmtId="164" fontId="14" fillId="0" borderId="1" xfId="0" applyNumberFormat="1" applyFont="1" applyFill="1" applyBorder="1"/>
    <xf numFmtId="2" fontId="13" fillId="0" borderId="0" xfId="0" applyNumberFormat="1" applyFont="1" applyFill="1" applyBorder="1"/>
    <xf numFmtId="2" fontId="73" fillId="5" borderId="0" xfId="0" applyNumberFormat="1" applyFont="1" applyFill="1"/>
    <xf numFmtId="2" fontId="74" fillId="5" borderId="0" xfId="0" applyNumberFormat="1" applyFont="1" applyFill="1"/>
    <xf numFmtId="0" fontId="20" fillId="0" borderId="6" xfId="0" applyFont="1" applyFill="1" applyBorder="1" applyAlignment="1">
      <alignment horizontal="center"/>
    </xf>
    <xf numFmtId="2" fontId="10" fillId="0" borderId="7" xfId="0" applyNumberFormat="1" applyFont="1" applyFill="1" applyBorder="1"/>
    <xf numFmtId="164" fontId="7" fillId="0" borderId="13" xfId="0" applyNumberFormat="1" applyFont="1" applyFill="1" applyBorder="1"/>
    <xf numFmtId="0" fontId="28" fillId="0" borderId="0" xfId="0" applyFont="1" applyFill="1"/>
    <xf numFmtId="0" fontId="6" fillId="0" borderId="0" xfId="0" applyFont="1" applyFill="1" applyAlignment="1">
      <alignment horizontal="center"/>
    </xf>
    <xf numFmtId="2" fontId="75" fillId="0" borderId="0" xfId="0" applyNumberFormat="1" applyFont="1" applyFill="1"/>
    <xf numFmtId="2" fontId="76" fillId="0" borderId="0" xfId="0" applyNumberFormat="1" applyFont="1" applyFill="1"/>
    <xf numFmtId="2" fontId="76" fillId="5" borderId="0" xfId="0" applyNumberFormat="1" applyFont="1" applyFill="1"/>
    <xf numFmtId="2" fontId="77" fillId="5" borderId="0" xfId="0" applyNumberFormat="1" applyFont="1" applyFill="1"/>
    <xf numFmtId="0" fontId="78" fillId="0" borderId="0" xfId="0" applyFont="1"/>
    <xf numFmtId="2" fontId="79" fillId="0" borderId="0" xfId="0" applyNumberFormat="1" applyFont="1" applyFill="1"/>
    <xf numFmtId="164" fontId="80" fillId="2" borderId="1" xfId="0" applyNumberFormat="1" applyFont="1" applyFill="1" applyBorder="1"/>
    <xf numFmtId="0" fontId="81" fillId="0" borderId="19" xfId="0" applyFont="1" applyFill="1" applyBorder="1"/>
    <xf numFmtId="2" fontId="82" fillId="0" borderId="0" xfId="0" applyNumberFormat="1" applyFont="1" applyFill="1"/>
    <xf numFmtId="2" fontId="83" fillId="5" borderId="0" xfId="0" applyNumberFormat="1" applyFont="1" applyFill="1"/>
    <xf numFmtId="2" fontId="83" fillId="0" borderId="0" xfId="0" applyNumberFormat="1" applyFont="1" applyFill="1"/>
    <xf numFmtId="2" fontId="84" fillId="5" borderId="0" xfId="0" applyNumberFormat="1" applyFont="1" applyFill="1"/>
    <xf numFmtId="2" fontId="86" fillId="5" borderId="0" xfId="0" applyNumberFormat="1" applyFont="1" applyFill="1"/>
    <xf numFmtId="0" fontId="85" fillId="0" borderId="0" xfId="0" applyFont="1" applyAlignment="1">
      <alignment horizontal="left"/>
    </xf>
    <xf numFmtId="2" fontId="87" fillId="5" borderId="0" xfId="0" applyNumberFormat="1" applyFont="1" applyFill="1"/>
    <xf numFmtId="14" fontId="28" fillId="0" borderId="0" xfId="0" applyNumberFormat="1" applyFont="1"/>
    <xf numFmtId="0" fontId="89" fillId="0" borderId="0" xfId="0" applyFont="1"/>
    <xf numFmtId="164" fontId="88" fillId="2" borderId="1" xfId="0" applyNumberFormat="1" applyFont="1" applyFill="1" applyBorder="1"/>
    <xf numFmtId="0" fontId="90" fillId="5" borderId="6" xfId="0" applyFont="1" applyFill="1" applyBorder="1" applyAlignment="1">
      <alignment horizontal="center"/>
    </xf>
    <xf numFmtId="0" fontId="90" fillId="0" borderId="6" xfId="0" applyFont="1" applyBorder="1" applyAlignment="1">
      <alignment horizontal="center"/>
    </xf>
    <xf numFmtId="2" fontId="90" fillId="0" borderId="0" xfId="0" applyNumberFormat="1" applyFont="1"/>
    <xf numFmtId="164" fontId="90" fillId="5" borderId="0" xfId="0" applyNumberFormat="1" applyFont="1" applyFill="1"/>
    <xf numFmtId="0" fontId="89" fillId="0" borderId="0" xfId="0" applyFont="1" applyAlignment="1">
      <alignment horizontal="center"/>
    </xf>
    <xf numFmtId="0" fontId="91" fillId="0" borderId="0" xfId="0" applyFont="1"/>
    <xf numFmtId="164" fontId="92" fillId="2" borderId="1" xfId="0" applyNumberFormat="1" applyFont="1" applyFill="1" applyBorder="1"/>
    <xf numFmtId="0" fontId="92" fillId="0" borderId="0" xfId="0" applyFont="1" applyBorder="1" applyAlignment="1">
      <alignment horizontal="center"/>
    </xf>
    <xf numFmtId="2" fontId="93" fillId="0" borderId="0" xfId="0" applyNumberFormat="1" applyFont="1" applyFill="1"/>
    <xf numFmtId="2" fontId="94" fillId="5" borderId="0" xfId="0" applyNumberFormat="1" applyFont="1" applyFill="1"/>
    <xf numFmtId="0" fontId="95" fillId="0" borderId="0" xfId="0" applyFont="1"/>
    <xf numFmtId="0" fontId="95" fillId="0" borderId="0" xfId="0" applyFont="1" applyAlignment="1">
      <alignment horizontal="left"/>
    </xf>
    <xf numFmtId="0" fontId="90" fillId="0" borderId="0" xfId="0" applyFont="1" applyBorder="1" applyAlignment="1">
      <alignment horizontal="center"/>
    </xf>
    <xf numFmtId="2" fontId="96" fillId="0" borderId="11" xfId="0" applyNumberFormat="1" applyFont="1" applyFill="1" applyBorder="1"/>
    <xf numFmtId="2" fontId="98" fillId="0" borderId="0" xfId="0" applyNumberFormat="1" applyFont="1" applyFill="1" applyAlignment="1">
      <alignment horizontal="center" vertical="center" wrapText="1"/>
    </xf>
    <xf numFmtId="164" fontId="6" fillId="4" borderId="1" xfId="0" applyNumberFormat="1" applyFont="1" applyFill="1" applyBorder="1"/>
    <xf numFmtId="0" fontId="7" fillId="4" borderId="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2" fontId="7" fillId="4" borderId="0" xfId="0" applyNumberFormat="1" applyFont="1" applyFill="1"/>
    <xf numFmtId="164" fontId="7" fillId="4" borderId="0" xfId="0" applyNumberFormat="1" applyFont="1" applyFill="1"/>
    <xf numFmtId="0" fontId="7" fillId="25" borderId="6" xfId="0" applyFont="1" applyFill="1" applyBorder="1" applyAlignment="1">
      <alignment horizontal="center"/>
    </xf>
    <xf numFmtId="0" fontId="21" fillId="4" borderId="22" xfId="0" applyFont="1" applyFill="1" applyBorder="1"/>
    <xf numFmtId="0" fontId="21" fillId="4" borderId="5" xfId="0" applyFont="1" applyFill="1" applyBorder="1" applyAlignment="1">
      <alignment horizontal="center"/>
    </xf>
    <xf numFmtId="2" fontId="76" fillId="4" borderId="0" xfId="0" applyNumberFormat="1" applyFont="1" applyFill="1"/>
    <xf numFmtId="2" fontId="8" fillId="4" borderId="0" xfId="0" applyNumberFormat="1" applyFont="1" applyFill="1"/>
    <xf numFmtId="0" fontId="21" fillId="22" borderId="22" xfId="0" applyFont="1" applyFill="1" applyBorder="1"/>
    <xf numFmtId="164" fontId="6" fillId="22" borderId="1" xfId="0" applyNumberFormat="1" applyFont="1" applyFill="1" applyBorder="1"/>
    <xf numFmtId="0" fontId="26" fillId="22" borderId="5" xfId="0" applyFont="1" applyFill="1" applyBorder="1" applyAlignment="1">
      <alignment horizontal="center"/>
    </xf>
    <xf numFmtId="0" fontId="7" fillId="22" borderId="6" xfId="0" applyFont="1" applyFill="1" applyBorder="1" applyAlignment="1">
      <alignment horizontal="center"/>
    </xf>
    <xf numFmtId="0" fontId="7" fillId="22" borderId="7" xfId="0" applyFont="1" applyFill="1" applyBorder="1" applyAlignment="1">
      <alignment horizontal="center"/>
    </xf>
    <xf numFmtId="0" fontId="7" fillId="22" borderId="5" xfId="0" applyFont="1" applyFill="1" applyBorder="1" applyAlignment="1">
      <alignment horizontal="center"/>
    </xf>
    <xf numFmtId="0" fontId="6" fillId="22" borderId="0" xfId="0" applyFont="1" applyFill="1" applyAlignment="1">
      <alignment horizontal="center"/>
    </xf>
    <xf numFmtId="2" fontId="7" fillId="22" borderId="0" xfId="0" applyNumberFormat="1" applyFont="1" applyFill="1"/>
    <xf numFmtId="164" fontId="7" fillId="22" borderId="0" xfId="0" applyNumberFormat="1" applyFont="1" applyFill="1"/>
    <xf numFmtId="0" fontId="21" fillId="5" borderId="35" xfId="0" applyFont="1" applyFill="1" applyBorder="1"/>
    <xf numFmtId="0" fontId="21" fillId="14" borderId="1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center"/>
    </xf>
    <xf numFmtId="2" fontId="99" fillId="0" borderId="0" xfId="0" applyNumberFormat="1" applyFont="1" applyFill="1"/>
    <xf numFmtId="0" fontId="7" fillId="22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25" borderId="0" xfId="0" applyFont="1" applyFill="1" applyBorder="1" applyAlignment="1">
      <alignment horizontal="center"/>
    </xf>
    <xf numFmtId="2" fontId="99" fillId="3" borderId="0" xfId="0" applyNumberFormat="1" applyFont="1" applyFill="1"/>
    <xf numFmtId="2" fontId="100" fillId="5" borderId="0" xfId="0" applyNumberFormat="1" applyFont="1" applyFill="1"/>
    <xf numFmtId="2" fontId="101" fillId="0" borderId="0" xfId="0" applyNumberFormat="1" applyFont="1" applyFill="1"/>
    <xf numFmtId="0" fontId="102" fillId="0" borderId="0" xfId="0" applyFont="1"/>
    <xf numFmtId="0" fontId="103" fillId="0" borderId="6" xfId="0" applyFont="1" applyBorder="1" applyAlignment="1">
      <alignment horizontal="center"/>
    </xf>
    <xf numFmtId="0" fontId="104" fillId="3" borderId="1" xfId="0" applyFont="1" applyFill="1" applyBorder="1"/>
    <xf numFmtId="2" fontId="105" fillId="5" borderId="0" xfId="0" applyNumberFormat="1" applyFont="1" applyFill="1"/>
    <xf numFmtId="2" fontId="106" fillId="5" borderId="0" xfId="0" applyNumberFormat="1" applyFont="1" applyFill="1"/>
    <xf numFmtId="2" fontId="107" fillId="0" borderId="0" xfId="0" applyNumberFormat="1" applyFont="1" applyFill="1"/>
    <xf numFmtId="2" fontId="108" fillId="5" borderId="0" xfId="0" applyNumberFormat="1" applyFont="1" applyFill="1"/>
    <xf numFmtId="0" fontId="16" fillId="16" borderId="0" xfId="0" applyFont="1" applyFill="1"/>
    <xf numFmtId="0" fontId="28" fillId="16" borderId="0" xfId="0" applyFont="1" applyFill="1"/>
    <xf numFmtId="0" fontId="0" fillId="16" borderId="0" xfId="0" applyFill="1"/>
    <xf numFmtId="0" fontId="28" fillId="16" borderId="0" xfId="0" applyFont="1" applyFill="1" applyAlignment="1">
      <alignment horizontal="left"/>
    </xf>
    <xf numFmtId="0" fontId="25" fillId="16" borderId="0" xfId="0" applyFont="1" applyFill="1"/>
    <xf numFmtId="0" fontId="51" fillId="16" borderId="0" xfId="0" applyFont="1" applyFill="1"/>
    <xf numFmtId="0" fontId="5" fillId="16" borderId="0" xfId="0" applyFont="1" applyFill="1"/>
    <xf numFmtId="0" fontId="0" fillId="16" borderId="0" xfId="0" applyFont="1" applyFill="1"/>
    <xf numFmtId="0" fontId="28" fillId="0" borderId="0" xfId="0" applyFont="1" applyFill="1" applyAlignment="1">
      <alignment horizontal="left"/>
    </xf>
    <xf numFmtId="0" fontId="1" fillId="0" borderId="0" xfId="0" applyFont="1" applyFill="1"/>
    <xf numFmtId="2" fontId="109" fillId="5" borderId="0" xfId="0" applyNumberFormat="1" applyFont="1" applyFill="1"/>
    <xf numFmtId="166" fontId="29" fillId="0" borderId="5" xfId="0" applyNumberFormat="1" applyFont="1" applyBorder="1" applyAlignment="1">
      <alignment horizontal="center"/>
    </xf>
    <xf numFmtId="2" fontId="110" fillId="5" borderId="0" xfId="0" applyNumberFormat="1" applyFont="1" applyFill="1"/>
    <xf numFmtId="2" fontId="112" fillId="5" borderId="0" xfId="0" applyNumberFormat="1" applyFont="1" applyFill="1"/>
    <xf numFmtId="2" fontId="111" fillId="5" borderId="0" xfId="0" applyNumberFormat="1" applyFont="1" applyFill="1"/>
    <xf numFmtId="2" fontId="112" fillId="0" borderId="11" xfId="0" applyNumberFormat="1" applyFont="1" applyFill="1" applyBorder="1"/>
    <xf numFmtId="0" fontId="114" fillId="5" borderId="5" xfId="0" applyFont="1" applyFill="1" applyBorder="1" applyAlignment="1">
      <alignment horizontal="center"/>
    </xf>
    <xf numFmtId="0" fontId="114" fillId="5" borderId="6" xfId="0" applyFont="1" applyFill="1" applyBorder="1" applyAlignment="1">
      <alignment horizontal="center"/>
    </xf>
    <xf numFmtId="2" fontId="113" fillId="5" borderId="0" xfId="0" applyNumberFormat="1" applyFont="1" applyFill="1"/>
    <xf numFmtId="0" fontId="113" fillId="5" borderId="0" xfId="0" applyFont="1" applyFill="1" applyBorder="1" applyAlignment="1">
      <alignment horizontal="center"/>
    </xf>
    <xf numFmtId="2" fontId="114" fillId="0" borderId="0" xfId="0" applyNumberFormat="1" applyFont="1"/>
    <xf numFmtId="164" fontId="114" fillId="5" borderId="0" xfId="0" applyNumberFormat="1" applyFont="1" applyFill="1"/>
    <xf numFmtId="164" fontId="113" fillId="0" borderId="1" xfId="0" applyNumberFormat="1" applyFont="1" applyFill="1" applyBorder="1"/>
    <xf numFmtId="2" fontId="113" fillId="0" borderId="0" xfId="0" applyNumberFormat="1" applyFont="1" applyFill="1"/>
    <xf numFmtId="0" fontId="113" fillId="0" borderId="0" xfId="0" applyFont="1" applyFill="1" applyBorder="1" applyAlignment="1">
      <alignment horizontal="center"/>
    </xf>
    <xf numFmtId="2" fontId="114" fillId="0" borderId="0" xfId="0" applyNumberFormat="1" applyFont="1" applyFill="1"/>
    <xf numFmtId="164" fontId="114" fillId="0" borderId="0" xfId="0" applyNumberFormat="1" applyFont="1" applyFill="1"/>
    <xf numFmtId="0" fontId="114" fillId="5" borderId="0" xfId="0" applyFont="1" applyFill="1" applyBorder="1" applyAlignment="1">
      <alignment horizontal="center"/>
    </xf>
    <xf numFmtId="2" fontId="115" fillId="0" borderId="0" xfId="0" applyNumberFormat="1" applyFont="1" applyFill="1"/>
    <xf numFmtId="2" fontId="116" fillId="0" borderId="0" xfId="0" applyNumberFormat="1" applyFont="1" applyFill="1"/>
    <xf numFmtId="2" fontId="116" fillId="5" borderId="0" xfId="0" applyNumberFormat="1" applyFont="1" applyFill="1"/>
    <xf numFmtId="2" fontId="117" fillId="5" borderId="0" xfId="0" applyNumberFormat="1" applyFont="1" applyFill="1"/>
    <xf numFmtId="2" fontId="117" fillId="0" borderId="0" xfId="0" applyNumberFormat="1" applyFont="1" applyFill="1"/>
    <xf numFmtId="2" fontId="118" fillId="5" borderId="0" xfId="0" applyNumberFormat="1" applyFont="1" applyFill="1"/>
    <xf numFmtId="2" fontId="120" fillId="5" borderId="0" xfId="0" applyNumberFormat="1" applyFont="1" applyFill="1"/>
    <xf numFmtId="2" fontId="119" fillId="0" borderId="0" xfId="0" applyNumberFormat="1" applyFont="1"/>
    <xf numFmtId="2" fontId="119" fillId="0" borderId="11" xfId="0" applyNumberFormat="1" applyFont="1" applyFill="1" applyBorder="1"/>
    <xf numFmtId="2" fontId="121" fillId="0" borderId="0" xfId="0" applyNumberFormat="1" applyFont="1" applyFill="1"/>
    <xf numFmtId="2" fontId="121" fillId="5" borderId="0" xfId="0" applyNumberFormat="1" applyFont="1" applyFill="1"/>
    <xf numFmtId="2" fontId="122" fillId="0" borderId="0" xfId="0" applyNumberFormat="1" applyFont="1" applyFill="1"/>
    <xf numFmtId="2" fontId="123" fillId="0" borderId="0" xfId="0" applyNumberFormat="1" applyFont="1" applyFill="1"/>
    <xf numFmtId="0" fontId="123" fillId="0" borderId="0" xfId="0" applyFont="1" applyBorder="1" applyAlignment="1">
      <alignment horizontal="center"/>
    </xf>
    <xf numFmtId="2" fontId="124" fillId="0" borderId="0" xfId="0" applyNumberFormat="1" applyFont="1"/>
    <xf numFmtId="164" fontId="124" fillId="0" borderId="0" xfId="0" applyNumberFormat="1" applyFont="1"/>
    <xf numFmtId="2" fontId="125" fillId="5" borderId="0" xfId="0" applyNumberFormat="1" applyFont="1" applyFill="1"/>
    <xf numFmtId="2" fontId="126" fillId="5" borderId="0" xfId="0" applyNumberFormat="1" applyFont="1" applyFill="1"/>
    <xf numFmtId="2" fontId="127" fillId="5" borderId="0" xfId="0" applyNumberFormat="1" applyFont="1" applyFill="1"/>
    <xf numFmtId="2" fontId="127" fillId="0" borderId="0" xfId="0" applyNumberFormat="1" applyFont="1"/>
    <xf numFmtId="2" fontId="94" fillId="0" borderId="0" xfId="0" applyNumberFormat="1" applyFont="1" applyFill="1"/>
    <xf numFmtId="0" fontId="0" fillId="6" borderId="16" xfId="0" applyFont="1" applyFill="1" applyBorder="1"/>
    <xf numFmtId="164" fontId="6" fillId="2" borderId="36" xfId="0" applyNumberFormat="1" applyFont="1" applyFill="1" applyBorder="1"/>
    <xf numFmtId="0" fontId="50" fillId="12" borderId="6" xfId="0" applyFont="1" applyFill="1" applyBorder="1"/>
    <xf numFmtId="2" fontId="128" fillId="5" borderId="0" xfId="0" applyNumberFormat="1" applyFont="1" applyFill="1"/>
    <xf numFmtId="2" fontId="129" fillId="0" borderId="0" xfId="0" applyNumberFormat="1" applyFont="1" applyFill="1"/>
    <xf numFmtId="2" fontId="130" fillId="0" borderId="0" xfId="0" applyNumberFormat="1" applyFont="1" applyFill="1"/>
    <xf numFmtId="2" fontId="130" fillId="5" borderId="0" xfId="0" applyNumberFormat="1" applyFont="1" applyFill="1"/>
    <xf numFmtId="0" fontId="131" fillId="6" borderId="5" xfId="0" applyFont="1" applyFill="1" applyBorder="1" applyAlignment="1">
      <alignment horizontal="center"/>
    </xf>
    <xf numFmtId="0" fontId="131" fillId="6" borderId="6" xfId="0" applyFont="1" applyFill="1" applyBorder="1" applyAlignment="1">
      <alignment horizontal="center"/>
    </xf>
    <xf numFmtId="2" fontId="132" fillId="0" borderId="0" xfId="0" applyNumberFormat="1" applyFont="1" applyFill="1" applyAlignment="1">
      <alignment horizontal="center" vertical="center" wrapText="1"/>
    </xf>
    <xf numFmtId="2" fontId="134" fillId="5" borderId="0" xfId="0" applyNumberFormat="1" applyFont="1" applyFill="1"/>
    <xf numFmtId="2" fontId="134" fillId="5" borderId="0" xfId="0" applyNumberFormat="1" applyFont="1" applyFill="1" applyBorder="1"/>
    <xf numFmtId="0" fontId="133" fillId="0" borderId="0" xfId="0" applyFont="1"/>
    <xf numFmtId="2" fontId="135" fillId="0" borderId="0" xfId="0" applyNumberFormat="1" applyFont="1"/>
    <xf numFmtId="2" fontId="136" fillId="5" borderId="0" xfId="0" applyNumberFormat="1" applyFont="1" applyFill="1"/>
    <xf numFmtId="2" fontId="136" fillId="0" borderId="0" xfId="0" applyNumberFormat="1" applyFont="1" applyFill="1"/>
    <xf numFmtId="0" fontId="137" fillId="0" borderId="0" xfId="0" applyFont="1" applyAlignment="1">
      <alignment horizontal="center"/>
    </xf>
    <xf numFmtId="2" fontId="138" fillId="0" borderId="0" xfId="0" applyNumberFormat="1" applyFont="1" applyFill="1"/>
    <xf numFmtId="2" fontId="138" fillId="5" borderId="0" xfId="0" applyNumberFormat="1" applyFont="1" applyFill="1"/>
    <xf numFmtId="164" fontId="6" fillId="2" borderId="6" xfId="0" applyNumberFormat="1" applyFont="1" applyFill="1" applyBorder="1"/>
    <xf numFmtId="2" fontId="139" fillId="5" borderId="0" xfId="0" applyNumberFormat="1" applyFont="1" applyFill="1"/>
    <xf numFmtId="2" fontId="140" fillId="0" borderId="0" xfId="0" applyNumberFormat="1" applyFont="1" applyFill="1"/>
    <xf numFmtId="2" fontId="140" fillId="5" borderId="0" xfId="0" applyNumberFormat="1" applyFont="1" applyFill="1"/>
    <xf numFmtId="2" fontId="140" fillId="0" borderId="0" xfId="0" applyNumberFormat="1" applyFont="1"/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165" fontId="21" fillId="0" borderId="22" xfId="0" applyNumberFormat="1" applyFont="1" applyFill="1" applyBorder="1" applyAlignment="1">
      <alignment wrapText="1"/>
    </xf>
    <xf numFmtId="165" fontId="21" fillId="6" borderId="22" xfId="0" applyNumberFormat="1" applyFont="1" applyFill="1" applyBorder="1" applyAlignment="1">
      <alignment wrapText="1"/>
    </xf>
    <xf numFmtId="2" fontId="97" fillId="6" borderId="0" xfId="0" applyNumberFormat="1" applyFont="1" applyFill="1"/>
    <xf numFmtId="0" fontId="6" fillId="6" borderId="0" xfId="0" applyFont="1" applyFill="1" applyBorder="1" applyAlignment="1">
      <alignment horizontal="center"/>
    </xf>
    <xf numFmtId="164" fontId="7" fillId="6" borderId="0" xfId="0" applyNumberFormat="1" applyFont="1" applyFill="1"/>
    <xf numFmtId="2" fontId="141" fillId="6" borderId="0" xfId="0" applyNumberFormat="1" applyFont="1" applyFill="1"/>
    <xf numFmtId="164" fontId="142" fillId="5" borderId="0" xfId="0" applyNumberFormat="1" applyFont="1" applyFill="1"/>
    <xf numFmtId="2" fontId="143" fillId="0" borderId="0" xfId="0" applyNumberFormat="1" applyFont="1" applyFill="1"/>
    <xf numFmtId="2" fontId="144" fillId="0" borderId="0" xfId="0" applyNumberFormat="1" applyFont="1" applyFill="1"/>
    <xf numFmtId="2" fontId="145" fillId="0" borderId="0" xfId="0" applyNumberFormat="1" applyFont="1" applyFill="1"/>
    <xf numFmtId="2" fontId="145" fillId="0" borderId="0" xfId="0" applyNumberFormat="1" applyFont="1"/>
    <xf numFmtId="2" fontId="145" fillId="0" borderId="11" xfId="0" applyNumberFormat="1" applyFont="1" applyFill="1" applyBorder="1"/>
    <xf numFmtId="2" fontId="146" fillId="5" borderId="0" xfId="0" applyNumberFormat="1" applyFont="1" applyFill="1"/>
    <xf numFmtId="2" fontId="147" fillId="0" borderId="0" xfId="0" applyNumberFormat="1" applyFont="1"/>
    <xf numFmtId="2" fontId="148" fillId="0" borderId="11" xfId="0" applyNumberFormat="1" applyFont="1" applyFill="1" applyBorder="1"/>
    <xf numFmtId="0" fontId="149" fillId="0" borderId="0" xfId="0" applyFont="1"/>
    <xf numFmtId="2" fontId="150" fillId="0" borderId="0" xfId="0" applyNumberFormat="1" applyFont="1" applyFill="1"/>
    <xf numFmtId="2" fontId="151" fillId="0" borderId="0" xfId="0" applyNumberFormat="1" applyFont="1" applyFill="1"/>
    <xf numFmtId="2" fontId="150" fillId="5" borderId="0" xfId="0" applyNumberFormat="1" applyFont="1" applyFill="1"/>
    <xf numFmtId="2" fontId="150" fillId="0" borderId="0" xfId="0" applyNumberFormat="1" applyFont="1"/>
    <xf numFmtId="2" fontId="150" fillId="3" borderId="0" xfId="0" applyNumberFormat="1" applyFont="1" applyFill="1"/>
    <xf numFmtId="2" fontId="150" fillId="22" borderId="0" xfId="0" applyNumberFormat="1" applyFont="1" applyFill="1"/>
    <xf numFmtId="2" fontId="150" fillId="2" borderId="0" xfId="0" applyNumberFormat="1" applyFont="1" applyFill="1"/>
    <xf numFmtId="2" fontId="150" fillId="4" borderId="0" xfId="0" applyNumberFormat="1" applyFont="1" applyFill="1"/>
    <xf numFmtId="2" fontId="150" fillId="10" borderId="0" xfId="0" applyNumberFormat="1" applyFont="1" applyFill="1"/>
    <xf numFmtId="2" fontId="152" fillId="5" borderId="0" xfId="0" applyNumberFormat="1" applyFont="1" applyFill="1"/>
    <xf numFmtId="2" fontId="153" fillId="3" borderId="0" xfId="0" applyNumberFormat="1" applyFont="1" applyFill="1"/>
    <xf numFmtId="0" fontId="16" fillId="0" borderId="0" xfId="0" applyFont="1" applyFill="1"/>
    <xf numFmtId="2" fontId="154" fillId="0" borderId="0" xfId="0" applyNumberFormat="1" applyFont="1" applyFill="1"/>
    <xf numFmtId="2" fontId="155" fillId="5" borderId="0" xfId="0" applyNumberFormat="1" applyFont="1" applyFill="1"/>
    <xf numFmtId="0" fontId="21" fillId="6" borderId="12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right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2" fontId="157" fillId="0" borderId="0" xfId="0" applyNumberFormat="1" applyFont="1" applyFill="1"/>
    <xf numFmtId="2" fontId="156" fillId="5" borderId="0" xfId="0" applyNumberFormat="1" applyFont="1" applyFill="1"/>
    <xf numFmtId="2" fontId="157" fillId="5" borderId="0" xfId="0" applyNumberFormat="1" applyFont="1" applyFill="1"/>
    <xf numFmtId="2" fontId="158" fillId="5" borderId="0" xfId="0" applyNumberFormat="1" applyFont="1" applyFill="1"/>
    <xf numFmtId="0" fontId="159" fillId="0" borderId="0" xfId="0" applyFont="1"/>
    <xf numFmtId="0" fontId="159" fillId="0" borderId="0" xfId="0" applyFont="1" applyBorder="1"/>
    <xf numFmtId="2" fontId="160" fillId="0" borderId="0" xfId="0" applyNumberFormat="1" applyFont="1" applyFill="1"/>
    <xf numFmtId="2" fontId="161" fillId="5" borderId="0" xfId="0" applyNumberFormat="1" applyFont="1" applyFill="1"/>
    <xf numFmtId="2" fontId="161" fillId="0" borderId="0" xfId="0" applyNumberFormat="1" applyFont="1" applyFill="1"/>
    <xf numFmtId="0" fontId="21" fillId="6" borderId="15" xfId="0" applyFont="1" applyFill="1" applyBorder="1"/>
    <xf numFmtId="2" fontId="162" fillId="0" borderId="0" xfId="0" applyNumberFormat="1" applyFont="1" applyFill="1"/>
    <xf numFmtId="2" fontId="163" fillId="0" borderId="0" xfId="0" applyNumberFormat="1" applyFont="1" applyFill="1"/>
    <xf numFmtId="2" fontId="162" fillId="5" borderId="0" xfId="0" applyNumberFormat="1" applyFont="1" applyFill="1"/>
    <xf numFmtId="165" fontId="21" fillId="12" borderId="6" xfId="0" applyNumberFormat="1" applyFont="1" applyFill="1" applyBorder="1" applyAlignment="1">
      <alignment wrapText="1"/>
    </xf>
    <xf numFmtId="0" fontId="6" fillId="0" borderId="0" xfId="0" applyFont="1" applyAlignment="1">
      <alignment horizontal="center" vertical="center"/>
    </xf>
    <xf numFmtId="2" fontId="164" fillId="5" borderId="0" xfId="0" applyNumberFormat="1" applyFont="1" applyFill="1"/>
    <xf numFmtId="2" fontId="165" fillId="0" borderId="0" xfId="0" applyNumberFormat="1" applyFont="1" applyFill="1"/>
    <xf numFmtId="2" fontId="166" fillId="0" borderId="0" xfId="0" applyNumberFormat="1" applyFont="1"/>
    <xf numFmtId="2" fontId="166" fillId="5" borderId="0" xfId="0" applyNumberFormat="1" applyFont="1" applyFill="1"/>
    <xf numFmtId="2" fontId="166" fillId="0" borderId="0" xfId="0" applyNumberFormat="1" applyFont="1" applyFill="1"/>
    <xf numFmtId="2" fontId="166" fillId="5" borderId="0" xfId="0" applyNumberFormat="1" applyFont="1" applyFill="1" applyBorder="1"/>
    <xf numFmtId="2" fontId="166" fillId="5" borderId="7" xfId="0" applyNumberFormat="1" applyFont="1" applyFill="1" applyBorder="1"/>
    <xf numFmtId="2" fontId="166" fillId="3" borderId="0" xfId="0" applyNumberFormat="1" applyFont="1" applyFill="1"/>
    <xf numFmtId="2" fontId="167" fillId="5" borderId="0" xfId="0" applyNumberFormat="1" applyFont="1" applyFill="1"/>
    <xf numFmtId="2" fontId="168" fillId="0" borderId="0" xfId="0" applyNumberFormat="1" applyFont="1" applyFill="1"/>
    <xf numFmtId="2" fontId="169" fillId="0" borderId="0" xfId="0" applyNumberFormat="1" applyFont="1" applyFill="1"/>
    <xf numFmtId="2" fontId="169" fillId="5" borderId="0" xfId="0" applyNumberFormat="1" applyFont="1" applyFill="1"/>
    <xf numFmtId="2" fontId="169" fillId="0" borderId="0" xfId="0" applyNumberFormat="1" applyFont="1"/>
    <xf numFmtId="2" fontId="170" fillId="5" borderId="0" xfId="0" applyNumberFormat="1" applyFont="1" applyFill="1"/>
    <xf numFmtId="2" fontId="170" fillId="0" borderId="0" xfId="0" applyNumberFormat="1" applyFont="1"/>
    <xf numFmtId="2" fontId="170" fillId="0" borderId="0" xfId="0" applyNumberFormat="1" applyFont="1" applyFill="1"/>
    <xf numFmtId="2" fontId="171" fillId="0" borderId="7" xfId="0" applyNumberFormat="1" applyFont="1" applyFill="1" applyBorder="1"/>
    <xf numFmtId="2" fontId="171" fillId="5" borderId="0" xfId="0" applyNumberFormat="1" applyFont="1" applyFill="1"/>
    <xf numFmtId="2" fontId="172" fillId="0" borderId="0" xfId="0" applyNumberFormat="1" applyFont="1" applyFill="1"/>
    <xf numFmtId="2" fontId="173" fillId="0" borderId="0" xfId="0" applyNumberFormat="1" applyFont="1" applyFill="1"/>
    <xf numFmtId="2" fontId="173" fillId="5" borderId="0" xfId="0" applyNumberFormat="1" applyFont="1" applyFill="1"/>
    <xf numFmtId="2" fontId="173" fillId="3" borderId="0" xfId="0" applyNumberFormat="1" applyFont="1" applyFill="1"/>
    <xf numFmtId="2" fontId="172" fillId="0" borderId="0" xfId="0" applyNumberFormat="1" applyFont="1"/>
    <xf numFmtId="2" fontId="172" fillId="2" borderId="0" xfId="0" applyNumberFormat="1" applyFont="1" applyFill="1"/>
    <xf numFmtId="2" fontId="172" fillId="5" borderId="0" xfId="0" applyNumberFormat="1" applyFont="1" applyFill="1"/>
    <xf numFmtId="2" fontId="174" fillId="0" borderId="0" xfId="0" applyNumberFormat="1" applyFont="1" applyFill="1"/>
    <xf numFmtId="2" fontId="175" fillId="0" borderId="0" xfId="0" applyNumberFormat="1" applyFont="1" applyFill="1"/>
    <xf numFmtId="2" fontId="174" fillId="5" borderId="0" xfId="0" applyNumberFormat="1" applyFont="1" applyFill="1"/>
    <xf numFmtId="2" fontId="176" fillId="0" borderId="0" xfId="0" applyNumberFormat="1" applyFont="1" applyFill="1"/>
    <xf numFmtId="2" fontId="174" fillId="0" borderId="0" xfId="0" applyNumberFormat="1" applyFont="1"/>
    <xf numFmtId="2" fontId="174" fillId="3" borderId="0" xfId="0" applyNumberFormat="1" applyFont="1" applyFill="1"/>
    <xf numFmtId="2" fontId="176" fillId="5" borderId="0" xfId="0" applyNumberFormat="1" applyFont="1" applyFill="1"/>
    <xf numFmtId="2" fontId="177" fillId="0" borderId="0" xfId="0" applyNumberFormat="1" applyFont="1" applyFill="1"/>
    <xf numFmtId="2" fontId="177" fillId="5" borderId="0" xfId="0" applyNumberFormat="1" applyFont="1" applyFill="1"/>
    <xf numFmtId="2" fontId="178" fillId="0" borderId="0" xfId="0" applyNumberFormat="1" applyFont="1" applyFill="1"/>
    <xf numFmtId="2" fontId="179" fillId="5" borderId="0" xfId="0" applyNumberFormat="1" applyFont="1" applyFill="1"/>
    <xf numFmtId="2" fontId="180" fillId="0" borderId="0" xfId="0" applyNumberFormat="1" applyFont="1" applyFill="1"/>
    <xf numFmtId="2" fontId="180" fillId="5" borderId="0" xfId="0" applyNumberFormat="1" applyFont="1" applyFill="1"/>
    <xf numFmtId="2" fontId="181" fillId="0" borderId="0" xfId="0" applyNumberFormat="1" applyFont="1" applyFill="1"/>
    <xf numFmtId="2" fontId="181" fillId="0" borderId="0" xfId="0" applyNumberFormat="1" applyFont="1"/>
    <xf numFmtId="2" fontId="182" fillId="0" borderId="0" xfId="0" applyNumberFormat="1" applyFont="1" applyFill="1"/>
    <xf numFmtId="2" fontId="182" fillId="5" borderId="0" xfId="0" applyNumberFormat="1" applyFont="1" applyFill="1"/>
    <xf numFmtId="2" fontId="182" fillId="0" borderId="0" xfId="0" applyNumberFormat="1" applyFont="1"/>
    <xf numFmtId="2" fontId="183" fillId="0" borderId="0" xfId="0" applyNumberFormat="1" applyFont="1" applyFill="1"/>
    <xf numFmtId="2" fontId="184" fillId="5" borderId="0" xfId="0" applyNumberFormat="1" applyFont="1" applyFill="1"/>
    <xf numFmtId="2" fontId="185" fillId="0" borderId="0" xfId="0" applyNumberFormat="1" applyFont="1"/>
    <xf numFmtId="2" fontId="186" fillId="0" borderId="0" xfId="0" applyNumberFormat="1" applyFont="1" applyFill="1"/>
    <xf numFmtId="2" fontId="187" fillId="5" borderId="0" xfId="0" applyNumberFormat="1" applyFont="1" applyFill="1"/>
    <xf numFmtId="2" fontId="186" fillId="5" borderId="0" xfId="0" applyNumberFormat="1" applyFont="1" applyFill="1"/>
    <xf numFmtId="2" fontId="157" fillId="6" borderId="0" xfId="0" applyNumberFormat="1" applyFont="1" applyFill="1"/>
    <xf numFmtId="2" fontId="188" fillId="5" borderId="0" xfId="0" applyNumberFormat="1" applyFont="1" applyFill="1"/>
    <xf numFmtId="2" fontId="189" fillId="2" borderId="0" xfId="0" applyNumberFormat="1" applyFont="1" applyFill="1"/>
    <xf numFmtId="2" fontId="189" fillId="5" borderId="0" xfId="0" applyNumberFormat="1" applyFont="1" applyFill="1"/>
    <xf numFmtId="2" fontId="188" fillId="0" borderId="0" xfId="0" applyNumberFormat="1" applyFont="1" applyFill="1"/>
    <xf numFmtId="2" fontId="190" fillId="5" borderId="0" xfId="0" applyNumberFormat="1" applyFont="1" applyFill="1"/>
    <xf numFmtId="2" fontId="191" fillId="0" borderId="0" xfId="0" applyNumberFormat="1" applyFont="1" applyFill="1"/>
    <xf numFmtId="2" fontId="192" fillId="0" borderId="0" xfId="0" applyNumberFormat="1" applyFont="1" applyFill="1"/>
    <xf numFmtId="2" fontId="192" fillId="5" borderId="0" xfId="0" applyNumberFormat="1" applyFont="1" applyFill="1"/>
    <xf numFmtId="2" fontId="193" fillId="0" borderId="0" xfId="0" applyNumberFormat="1" applyFont="1" applyFill="1"/>
    <xf numFmtId="2" fontId="193" fillId="5" borderId="0" xfId="0" applyNumberFormat="1" applyFont="1" applyFill="1"/>
    <xf numFmtId="2" fontId="194" fillId="0" borderId="0" xfId="0" applyNumberFormat="1" applyFont="1" applyFill="1"/>
    <xf numFmtId="2" fontId="195" fillId="0" borderId="11" xfId="0" applyNumberFormat="1" applyFont="1" applyFill="1" applyBorder="1"/>
    <xf numFmtId="2" fontId="196" fillId="5" borderId="0" xfId="0" applyNumberFormat="1" applyFont="1" applyFill="1"/>
    <xf numFmtId="2" fontId="196" fillId="0" borderId="0" xfId="0" applyNumberFormat="1" applyFont="1" applyFill="1"/>
    <xf numFmtId="2" fontId="198" fillId="5" borderId="0" xfId="0" applyNumberFormat="1" applyFont="1" applyFill="1"/>
    <xf numFmtId="2" fontId="198" fillId="0" borderId="0" xfId="0" applyNumberFormat="1" applyFont="1" applyFill="1"/>
    <xf numFmtId="2" fontId="197" fillId="5" borderId="0" xfId="0" applyNumberFormat="1" applyFont="1" applyFill="1"/>
    <xf numFmtId="2" fontId="199" fillId="5" borderId="0" xfId="0" applyNumberFormat="1" applyFont="1" applyFill="1"/>
    <xf numFmtId="2" fontId="200" fillId="5" borderId="0" xfId="0" applyNumberFormat="1" applyFont="1" applyFill="1"/>
    <xf numFmtId="2" fontId="202" fillId="5" borderId="0" xfId="0" applyNumberFormat="1" applyFont="1" applyFill="1"/>
    <xf numFmtId="2" fontId="201" fillId="2" borderId="0" xfId="0" applyNumberFormat="1" applyFont="1" applyFill="1"/>
    <xf numFmtId="2" fontId="203" fillId="0" borderId="0" xfId="0" applyNumberFormat="1" applyFont="1"/>
    <xf numFmtId="2" fontId="204" fillId="0" borderId="0" xfId="0" applyNumberFormat="1" applyFont="1" applyFill="1"/>
    <xf numFmtId="2" fontId="203" fillId="0" borderId="0" xfId="0" applyNumberFormat="1" applyFont="1" applyFill="1"/>
    <xf numFmtId="2" fontId="204" fillId="5" borderId="0" xfId="0" applyNumberFormat="1" applyFont="1" applyFill="1"/>
    <xf numFmtId="2" fontId="205" fillId="5" borderId="0" xfId="0" applyNumberFormat="1" applyFont="1" applyFill="1"/>
    <xf numFmtId="2" fontId="206" fillId="5" borderId="0" xfId="0" applyNumberFormat="1" applyFont="1" applyFill="1"/>
    <xf numFmtId="2" fontId="206" fillId="0" borderId="0" xfId="0" applyNumberFormat="1" applyFont="1" applyFill="1"/>
    <xf numFmtId="2" fontId="205" fillId="0" borderId="0" xfId="0" applyNumberFormat="1" applyFont="1" applyFill="1"/>
    <xf numFmtId="2" fontId="205" fillId="0" borderId="0" xfId="0" applyNumberFormat="1" applyFont="1" applyFill="1" applyAlignment="1">
      <alignment horizontal="center" vertical="center" wrapText="1"/>
    </xf>
    <xf numFmtId="2" fontId="207" fillId="0" borderId="0" xfId="0" applyNumberFormat="1" applyFont="1" applyFill="1"/>
    <xf numFmtId="2" fontId="207" fillId="5" borderId="0" xfId="0" applyNumberFormat="1" applyFont="1" applyFill="1"/>
    <xf numFmtId="2" fontId="208" fillId="5" borderId="0" xfId="0" applyNumberFormat="1" applyFont="1" applyFill="1"/>
    <xf numFmtId="2" fontId="209" fillId="0" borderId="0" xfId="0" applyNumberFormat="1" applyFont="1" applyFill="1" applyAlignment="1">
      <alignment horizontal="center" vertical="center" wrapText="1"/>
    </xf>
    <xf numFmtId="2" fontId="208" fillId="0" borderId="0" xfId="0" applyNumberFormat="1" applyFont="1" applyFill="1"/>
    <xf numFmtId="2" fontId="209" fillId="5" borderId="0" xfId="0" applyNumberFormat="1" applyFont="1" applyFill="1"/>
    <xf numFmtId="2" fontId="210" fillId="0" borderId="0" xfId="0" applyNumberFormat="1" applyFont="1" applyFill="1"/>
    <xf numFmtId="0" fontId="211" fillId="0" borderId="0" xfId="0" applyFont="1"/>
    <xf numFmtId="0" fontId="212" fillId="0" borderId="0" xfId="0" applyFont="1"/>
    <xf numFmtId="0" fontId="212" fillId="0" borderId="0" xfId="0" applyFont="1" applyAlignment="1">
      <alignment horizontal="left"/>
    </xf>
    <xf numFmtId="0" fontId="212" fillId="0" borderId="0" xfId="0" applyFont="1" applyAlignment="1"/>
    <xf numFmtId="2" fontId="213" fillId="0" borderId="0" xfId="0" applyNumberFormat="1" applyFont="1" applyFill="1"/>
    <xf numFmtId="2" fontId="210" fillId="5" borderId="0" xfId="0" applyNumberFormat="1" applyFont="1" applyFill="1"/>
    <xf numFmtId="2" fontId="213" fillId="5" borderId="0" xfId="0" applyNumberFormat="1" applyFont="1" applyFill="1"/>
    <xf numFmtId="2" fontId="214" fillId="0" borderId="0" xfId="0" applyNumberFormat="1" applyFont="1" applyFill="1"/>
    <xf numFmtId="2" fontId="215" fillId="0" borderId="0" xfId="0" applyNumberFormat="1" applyFont="1" applyFill="1"/>
    <xf numFmtId="2" fontId="215" fillId="5" borderId="0" xfId="0" applyNumberFormat="1" applyFont="1" applyFill="1"/>
    <xf numFmtId="2" fontId="214" fillId="5" borderId="0" xfId="0" applyNumberFormat="1" applyFont="1" applyFill="1"/>
    <xf numFmtId="2" fontId="216" fillId="5" borderId="0" xfId="0" applyNumberFormat="1" applyFont="1" applyFill="1"/>
    <xf numFmtId="2" fontId="217" fillId="5" borderId="0" xfId="0" applyNumberFormat="1" applyFont="1" applyFill="1"/>
    <xf numFmtId="2" fontId="218" fillId="5" borderId="0" xfId="0" applyNumberFormat="1" applyFont="1" applyFill="1"/>
    <xf numFmtId="2" fontId="217" fillId="12" borderId="0" xfId="0" applyNumberFormat="1" applyFont="1" applyFill="1"/>
    <xf numFmtId="2" fontId="218" fillId="0" borderId="0" xfId="0" applyNumberFormat="1" applyFont="1" applyFill="1"/>
    <xf numFmtId="2" fontId="217" fillId="0" borderId="0" xfId="0" applyNumberFormat="1" applyFont="1" applyFill="1"/>
    <xf numFmtId="0" fontId="21" fillId="5" borderId="37" xfId="0" applyFont="1" applyFill="1" applyBorder="1"/>
    <xf numFmtId="0" fontId="21" fillId="5" borderId="36" xfId="0" applyFont="1" applyFill="1" applyBorder="1"/>
    <xf numFmtId="0" fontId="7" fillId="5" borderId="13" xfId="0" applyFont="1" applyFill="1" applyBorder="1" applyAlignment="1">
      <alignment horizontal="center"/>
    </xf>
    <xf numFmtId="2" fontId="219" fillId="0" borderId="0" xfId="0" applyNumberFormat="1" applyFont="1" applyFill="1"/>
    <xf numFmtId="2" fontId="220" fillId="0" borderId="0" xfId="0" applyNumberFormat="1" applyFont="1" applyFill="1"/>
    <xf numFmtId="2" fontId="219" fillId="5" borderId="0" xfId="0" applyNumberFormat="1" applyFont="1" applyFill="1"/>
    <xf numFmtId="2" fontId="220" fillId="5" borderId="0" xfId="0" applyNumberFormat="1" applyFont="1" applyFill="1"/>
    <xf numFmtId="2" fontId="219" fillId="0" borderId="0" xfId="0" applyNumberFormat="1" applyFont="1"/>
    <xf numFmtId="2" fontId="221" fillId="12" borderId="0" xfId="0" applyNumberFormat="1" applyFont="1" applyFill="1"/>
    <xf numFmtId="2" fontId="221" fillId="5" borderId="0" xfId="0" applyNumberFormat="1" applyFont="1" applyFill="1"/>
    <xf numFmtId="2" fontId="222" fillId="5" borderId="0" xfId="0" applyNumberFormat="1" applyFont="1" applyFill="1"/>
    <xf numFmtId="0" fontId="223" fillId="0" borderId="0" xfId="0" applyFont="1"/>
    <xf numFmtId="2" fontId="224" fillId="5" borderId="0" xfId="0" applyNumberFormat="1" applyFont="1" applyFill="1"/>
    <xf numFmtId="2" fontId="224" fillId="0" borderId="0" xfId="0" applyNumberFormat="1" applyFont="1" applyFill="1"/>
    <xf numFmtId="2" fontId="225" fillId="0" borderId="0" xfId="0" applyNumberFormat="1" applyFont="1" applyFill="1"/>
    <xf numFmtId="2" fontId="225" fillId="5" borderId="0" xfId="0" applyNumberFormat="1" applyFont="1" applyFill="1"/>
    <xf numFmtId="2" fontId="226" fillId="5" borderId="0" xfId="0" applyNumberFormat="1" applyFont="1" applyFill="1"/>
    <xf numFmtId="2" fontId="226" fillId="0" borderId="0" xfId="0" applyNumberFormat="1" applyFont="1" applyFill="1" applyAlignment="1">
      <alignment horizontal="center" vertical="center" wrapText="1"/>
    </xf>
    <xf numFmtId="0" fontId="227" fillId="5" borderId="7" xfId="0" applyFont="1" applyFill="1" applyBorder="1" applyAlignment="1">
      <alignment horizontal="center"/>
    </xf>
    <xf numFmtId="2" fontId="228" fillId="5" borderId="0" xfId="0" applyNumberFormat="1" applyFont="1" applyFill="1"/>
    <xf numFmtId="2" fontId="228" fillId="0" borderId="0" xfId="0" applyNumberFormat="1" applyFont="1" applyFill="1"/>
    <xf numFmtId="2" fontId="7" fillId="5" borderId="0" xfId="0" applyNumberFormat="1" applyFont="1" applyFill="1" applyBorder="1" applyAlignment="1">
      <alignment horizontal="center"/>
    </xf>
    <xf numFmtId="164" fontId="45" fillId="0" borderId="0" xfId="0" applyNumberFormat="1" applyFont="1"/>
    <xf numFmtId="0" fontId="16" fillId="0" borderId="4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2" fontId="16" fillId="5" borderId="9" xfId="0" applyNumberFormat="1" applyFont="1" applyFill="1" applyBorder="1" applyAlignment="1">
      <alignment horizontal="center" vertical="center" wrapText="1"/>
    </xf>
    <xf numFmtId="2" fontId="16" fillId="5" borderId="3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164" fontId="3" fillId="0" borderId="38" xfId="0" applyNumberFormat="1" applyFont="1" applyFill="1" applyBorder="1" applyAlignment="1">
      <alignment horizontal="center"/>
    </xf>
    <xf numFmtId="164" fontId="3" fillId="0" borderId="19" xfId="0" applyNumberFormat="1" applyFont="1" applyFill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164" fontId="3" fillId="0" borderId="38" xfId="0" applyNumberFormat="1" applyFont="1" applyFill="1" applyBorder="1" applyAlignment="1">
      <alignment horizontal="center" vertical="justify"/>
    </xf>
    <xf numFmtId="164" fontId="3" fillId="0" borderId="19" xfId="0" applyNumberFormat="1" applyFont="1" applyFill="1" applyBorder="1" applyAlignment="1">
      <alignment horizontal="center" vertical="justify"/>
    </xf>
    <xf numFmtId="0" fontId="6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C1036"/>
  <sheetViews>
    <sheetView tabSelected="1" zoomScaleNormal="100" workbookViewId="0">
      <pane xSplit="2" ySplit="2" topLeftCell="H822" activePane="bottomRight" state="frozen"/>
      <selection pane="topRight" activeCell="C1" sqref="C1"/>
      <selection pane="bottomLeft" activeCell="A3" sqref="A3"/>
      <selection pane="bottomRight" activeCell="A822" sqref="A822:A828"/>
    </sheetView>
  </sheetViews>
  <sheetFormatPr defaultRowHeight="17.399999999999999"/>
  <cols>
    <col min="1" max="1" width="60" style="205" customWidth="1"/>
    <col min="2" max="2" width="1" style="2" customWidth="1"/>
    <col min="3" max="3" width="9.33203125" style="5" customWidth="1"/>
    <col min="4" max="4" width="9.109375" style="5" customWidth="1"/>
    <col min="5" max="5" width="10" style="5" customWidth="1"/>
    <col min="6" max="6" width="9.88671875" style="5" customWidth="1"/>
    <col min="7" max="7" width="9.33203125" style="5" customWidth="1"/>
    <col min="8" max="8" width="12" style="2" customWidth="1"/>
    <col min="9" max="9" width="9.33203125" style="75" customWidth="1"/>
    <col min="10" max="11" width="9.109375" style="75" customWidth="1"/>
    <col min="12" max="12" width="8.6640625" style="75" customWidth="1"/>
    <col min="13" max="14" width="9.5546875" style="76" customWidth="1"/>
    <col min="15" max="15" width="9.109375" style="75" customWidth="1"/>
    <col min="16" max="16" width="6.33203125" style="77" customWidth="1"/>
    <col min="17" max="17" width="2.21875" style="77" hidden="1" customWidth="1"/>
    <col min="18" max="18" width="13.88671875" style="77" hidden="1" customWidth="1"/>
    <col min="19" max="19" width="12.6640625" style="26" customWidth="1"/>
    <col min="20" max="20" width="11.6640625" style="23" customWidth="1"/>
    <col min="21" max="21" width="14.5546875" style="25" customWidth="1"/>
    <col min="22" max="22" width="16.5546875" customWidth="1"/>
    <col min="23" max="23" width="18.33203125" customWidth="1"/>
    <col min="24" max="24" width="12.21875" customWidth="1"/>
    <col min="25" max="25" width="24.5546875" customWidth="1"/>
    <col min="26" max="26" width="19.33203125" style="136" customWidth="1"/>
    <col min="27" max="27" width="24.5546875" style="136" customWidth="1"/>
    <col min="28" max="28" width="19.44140625" style="136" customWidth="1"/>
    <col min="29" max="29" width="12.6640625" customWidth="1"/>
    <col min="30" max="30" width="13" customWidth="1"/>
    <col min="31" max="31" width="15" customWidth="1"/>
    <col min="32" max="32" width="13.5546875" customWidth="1"/>
    <col min="33" max="33" width="11.88671875" customWidth="1"/>
  </cols>
  <sheetData>
    <row r="1" spans="1:25" ht="33" customHeight="1" thickTop="1" thickBot="1">
      <c r="A1" s="814"/>
      <c r="B1" s="816" t="s">
        <v>674</v>
      </c>
      <c r="C1" s="818" t="s">
        <v>387</v>
      </c>
      <c r="D1" s="818"/>
      <c r="E1" s="818"/>
      <c r="F1" s="818"/>
      <c r="G1" s="819"/>
      <c r="H1" s="820" t="s">
        <v>208</v>
      </c>
      <c r="I1" s="822" t="s">
        <v>949</v>
      </c>
      <c r="J1" s="818"/>
      <c r="K1" s="818"/>
      <c r="L1" s="818"/>
      <c r="M1" s="818"/>
      <c r="N1" s="818"/>
      <c r="O1" s="818"/>
      <c r="P1" s="819"/>
      <c r="Q1" s="28"/>
      <c r="R1" s="823" t="s">
        <v>209</v>
      </c>
      <c r="S1" s="811" t="s">
        <v>210</v>
      </c>
      <c r="T1" s="813" t="s">
        <v>645</v>
      </c>
      <c r="U1" s="813" t="s">
        <v>214</v>
      </c>
      <c r="V1" s="809" t="s">
        <v>211</v>
      </c>
      <c r="W1" s="316"/>
      <c r="X1" s="813" t="s">
        <v>212</v>
      </c>
      <c r="Y1" s="811" t="s">
        <v>213</v>
      </c>
    </row>
    <row r="2" spans="1:25" ht="36.6" customHeight="1" thickTop="1">
      <c r="A2" s="815"/>
      <c r="B2" s="817"/>
      <c r="C2" s="6" t="s">
        <v>889</v>
      </c>
      <c r="D2" s="7" t="s">
        <v>278</v>
      </c>
      <c r="E2" s="266" t="s">
        <v>758</v>
      </c>
      <c r="F2" s="7" t="s">
        <v>388</v>
      </c>
      <c r="G2" s="8" t="s">
        <v>389</v>
      </c>
      <c r="H2" s="821"/>
      <c r="I2" s="6" t="s">
        <v>889</v>
      </c>
      <c r="J2" s="7" t="s">
        <v>278</v>
      </c>
      <c r="K2" s="7" t="s">
        <v>758</v>
      </c>
      <c r="L2" s="7" t="s">
        <v>388</v>
      </c>
      <c r="M2" s="64" t="s">
        <v>389</v>
      </c>
      <c r="N2" s="630" t="s">
        <v>1034</v>
      </c>
      <c r="O2" s="631" t="s">
        <v>622</v>
      </c>
      <c r="P2" s="256" t="s">
        <v>622</v>
      </c>
      <c r="Q2" s="256"/>
      <c r="R2" s="824"/>
      <c r="S2" s="812"/>
      <c r="T2" s="813"/>
      <c r="U2" s="813"/>
      <c r="V2" s="810"/>
      <c r="W2" s="811"/>
      <c r="X2" s="813"/>
      <c r="Y2" s="812"/>
    </row>
    <row r="3" spans="1:25" ht="14.25" customHeight="1" thickBot="1">
      <c r="A3" s="305"/>
      <c r="B3" s="3"/>
      <c r="C3" s="9"/>
      <c r="D3" s="11"/>
      <c r="E3" s="267"/>
      <c r="F3" s="9"/>
      <c r="G3" s="11"/>
      <c r="H3" s="3"/>
      <c r="I3" s="9"/>
      <c r="J3" s="9"/>
      <c r="K3" s="9"/>
      <c r="L3" s="10"/>
      <c r="M3" s="22"/>
      <c r="N3" s="22"/>
      <c r="O3" s="56"/>
      <c r="P3" s="56"/>
      <c r="Q3" s="233"/>
      <c r="R3" s="233"/>
      <c r="T3" s="46">
        <v>0</v>
      </c>
      <c r="U3" s="463">
        <f t="shared" ref="U3:U68" si="0">T3/28</f>
        <v>0</v>
      </c>
      <c r="V3" s="473"/>
      <c r="W3" s="812"/>
      <c r="X3" s="133"/>
      <c r="Y3" s="133"/>
    </row>
    <row r="4" spans="1:25" ht="18" customHeight="1">
      <c r="A4" s="323" t="s">
        <v>220</v>
      </c>
      <c r="B4" s="4">
        <v>3</v>
      </c>
      <c r="C4" s="90"/>
      <c r="D4" s="55"/>
      <c r="E4" s="16"/>
      <c r="F4" s="22">
        <v>6</v>
      </c>
      <c r="G4" s="11"/>
      <c r="H4" s="4">
        <f t="shared" ref="H4:H69" si="1">B4+SUM(C4:G4)-SUM(I4:P4)</f>
        <v>9</v>
      </c>
      <c r="I4" s="9"/>
      <c r="J4" s="9"/>
      <c r="K4" s="9"/>
      <c r="L4" s="10"/>
      <c r="M4" s="22"/>
      <c r="N4" s="22"/>
      <c r="O4" s="10"/>
      <c r="P4" s="10"/>
      <c r="Q4" s="15"/>
      <c r="R4" s="15"/>
      <c r="S4" s="753">
        <f>H4/U4</f>
        <v>42</v>
      </c>
      <c r="T4" s="28">
        <v>6</v>
      </c>
      <c r="U4" s="448">
        <f t="shared" si="0"/>
        <v>0.21428571428571427</v>
      </c>
      <c r="V4" s="450">
        <f t="shared" ref="V4:V12" si="2">U4*34-H4</f>
        <v>-1.7142857142857144</v>
      </c>
      <c r="W4" s="560"/>
      <c r="X4" s="566"/>
      <c r="Y4" s="138"/>
    </row>
    <row r="5" spans="1:25" ht="18" customHeight="1">
      <c r="A5" s="303" t="s">
        <v>1075</v>
      </c>
      <c r="B5" s="4">
        <v>3</v>
      </c>
      <c r="C5" s="9"/>
      <c r="D5" s="55"/>
      <c r="E5" s="10"/>
      <c r="F5" s="22"/>
      <c r="G5" s="11"/>
      <c r="H5" s="4">
        <f t="shared" si="1"/>
        <v>3</v>
      </c>
      <c r="I5" s="9"/>
      <c r="J5" s="9"/>
      <c r="K5" s="9"/>
      <c r="L5" s="10"/>
      <c r="M5" s="22"/>
      <c r="N5" s="22"/>
      <c r="O5" s="10"/>
      <c r="P5" s="10"/>
      <c r="Q5" s="15"/>
      <c r="R5" s="15"/>
      <c r="S5" s="648" t="e">
        <f t="shared" ref="S5:S69" si="3">H5/U5</f>
        <v>#DIV/0!</v>
      </c>
      <c r="T5" s="28">
        <v>0</v>
      </c>
      <c r="U5" s="448">
        <f t="shared" si="0"/>
        <v>0</v>
      </c>
      <c r="V5" s="450">
        <f t="shared" si="2"/>
        <v>-3</v>
      </c>
      <c r="W5" s="565"/>
      <c r="X5" s="566"/>
      <c r="Y5" s="138"/>
    </row>
    <row r="6" spans="1:25" ht="18" customHeight="1">
      <c r="A6" s="303" t="s">
        <v>314</v>
      </c>
      <c r="B6" s="4">
        <v>9</v>
      </c>
      <c r="C6" s="9"/>
      <c r="D6" s="55"/>
      <c r="E6" s="10"/>
      <c r="F6" s="22"/>
      <c r="G6" s="11"/>
      <c r="H6" s="4">
        <f t="shared" si="1"/>
        <v>9</v>
      </c>
      <c r="I6" s="9"/>
      <c r="J6" s="9"/>
      <c r="K6" s="9"/>
      <c r="L6" s="10"/>
      <c r="M6" s="22"/>
      <c r="N6" s="22"/>
      <c r="O6" s="10"/>
      <c r="P6" s="10"/>
      <c r="Q6" s="15"/>
      <c r="R6" s="15"/>
      <c r="S6" s="651" t="e">
        <f t="shared" si="3"/>
        <v>#DIV/0!</v>
      </c>
      <c r="T6" s="28">
        <v>0</v>
      </c>
      <c r="U6" s="448">
        <f t="shared" si="0"/>
        <v>0</v>
      </c>
      <c r="V6" s="450">
        <f t="shared" si="2"/>
        <v>-9</v>
      </c>
      <c r="W6" s="170"/>
      <c r="X6" s="42"/>
      <c r="Y6" s="138"/>
    </row>
    <row r="7" spans="1:25" ht="16.5" customHeight="1">
      <c r="A7" s="303" t="s">
        <v>159</v>
      </c>
      <c r="B7" s="4">
        <v>93</v>
      </c>
      <c r="C7" s="9"/>
      <c r="D7" s="55">
        <v>72</v>
      </c>
      <c r="E7" s="10"/>
      <c r="F7" s="22"/>
      <c r="G7" s="11"/>
      <c r="H7" s="4">
        <f t="shared" si="1"/>
        <v>123</v>
      </c>
      <c r="I7" s="9">
        <v>9</v>
      </c>
      <c r="J7" s="9">
        <v>6</v>
      </c>
      <c r="K7" s="9">
        <v>3</v>
      </c>
      <c r="L7" s="10">
        <v>6</v>
      </c>
      <c r="M7" s="22">
        <v>9</v>
      </c>
      <c r="N7" s="22"/>
      <c r="O7" s="10">
        <v>9</v>
      </c>
      <c r="P7" s="10"/>
      <c r="Q7" s="15"/>
      <c r="R7" s="15">
        <f>SUM(K7:Q7)</f>
        <v>27</v>
      </c>
      <c r="S7" s="35">
        <f t="shared" si="3"/>
        <v>23.428571428571427</v>
      </c>
      <c r="T7" s="28">
        <v>147</v>
      </c>
      <c r="U7" s="448">
        <f t="shared" si="0"/>
        <v>5.25</v>
      </c>
      <c r="V7" s="450">
        <f t="shared" si="2"/>
        <v>55.5</v>
      </c>
      <c r="W7" s="170"/>
      <c r="X7" s="126">
        <v>30</v>
      </c>
      <c r="Y7" s="808">
        <f>(X7+H7)/U7</f>
        <v>29.142857142857142</v>
      </c>
    </row>
    <row r="8" spans="1:25" ht="18" customHeight="1">
      <c r="A8" s="298" t="s">
        <v>94</v>
      </c>
      <c r="B8" s="4">
        <v>192</v>
      </c>
      <c r="C8" s="90"/>
      <c r="D8" s="55">
        <v>240</v>
      </c>
      <c r="E8" s="55"/>
      <c r="F8" s="55"/>
      <c r="G8" s="89"/>
      <c r="H8" s="4">
        <f t="shared" si="1"/>
        <v>315</v>
      </c>
      <c r="I8" s="90">
        <v>24</v>
      </c>
      <c r="J8" s="90">
        <v>12</v>
      </c>
      <c r="K8" s="90">
        <v>24</v>
      </c>
      <c r="L8" s="55">
        <v>9</v>
      </c>
      <c r="M8" s="55">
        <v>24</v>
      </c>
      <c r="N8" s="55"/>
      <c r="O8" s="55">
        <v>24</v>
      </c>
      <c r="P8" s="55"/>
      <c r="Q8" s="93"/>
      <c r="R8" s="93">
        <f>SUM(K8:Q8)</f>
        <v>81</v>
      </c>
      <c r="S8" s="86">
        <f t="shared" si="3"/>
        <v>21.777777777777779</v>
      </c>
      <c r="T8" s="79">
        <v>405</v>
      </c>
      <c r="U8" s="448">
        <f t="shared" si="0"/>
        <v>14.464285714285714</v>
      </c>
      <c r="V8" s="455">
        <f t="shared" si="2"/>
        <v>176.78571428571428</v>
      </c>
      <c r="W8" s="170"/>
      <c r="X8" s="84"/>
      <c r="Y8" s="138"/>
    </row>
    <row r="9" spans="1:25" ht="18" customHeight="1">
      <c r="A9" s="298" t="s">
        <v>522</v>
      </c>
      <c r="B9" s="4">
        <v>3</v>
      </c>
      <c r="C9" s="90"/>
      <c r="D9" s="55"/>
      <c r="E9" s="55"/>
      <c r="F9" s="55"/>
      <c r="G9" s="89"/>
      <c r="H9" s="4">
        <f t="shared" si="1"/>
        <v>3</v>
      </c>
      <c r="I9" s="90"/>
      <c r="J9" s="90"/>
      <c r="K9" s="90"/>
      <c r="L9" s="55"/>
      <c r="M9" s="55"/>
      <c r="N9" s="55"/>
      <c r="O9" s="55"/>
      <c r="P9" s="55"/>
      <c r="Q9" s="93"/>
      <c r="R9" s="93"/>
      <c r="S9" s="67" t="e">
        <f t="shared" si="3"/>
        <v>#DIV/0!</v>
      </c>
      <c r="T9" s="79">
        <v>0</v>
      </c>
      <c r="U9" s="448">
        <f t="shared" si="0"/>
        <v>0</v>
      </c>
      <c r="V9" s="455">
        <f t="shared" si="2"/>
        <v>-3</v>
      </c>
      <c r="W9" s="170"/>
      <c r="X9" s="84"/>
      <c r="Y9" s="138"/>
    </row>
    <row r="10" spans="1:25" ht="18" customHeight="1">
      <c r="A10" s="303" t="s">
        <v>239</v>
      </c>
      <c r="B10" s="4">
        <v>114</v>
      </c>
      <c r="C10" s="90"/>
      <c r="D10" s="55"/>
      <c r="E10" s="10"/>
      <c r="F10" s="22"/>
      <c r="G10" s="11"/>
      <c r="H10" s="4">
        <f t="shared" si="1"/>
        <v>90</v>
      </c>
      <c r="I10" s="9"/>
      <c r="J10" s="9">
        <v>3</v>
      </c>
      <c r="K10" s="9">
        <v>3</v>
      </c>
      <c r="L10" s="10">
        <v>6</v>
      </c>
      <c r="M10" s="22">
        <v>6</v>
      </c>
      <c r="N10" s="22"/>
      <c r="O10" s="10">
        <v>6</v>
      </c>
      <c r="P10" s="10"/>
      <c r="Q10" s="15"/>
      <c r="R10" s="15">
        <f>SUM(K10:Q10)</f>
        <v>21</v>
      </c>
      <c r="S10" s="701">
        <f t="shared" si="3"/>
        <v>24.705882352941178</v>
      </c>
      <c r="T10" s="28">
        <v>102</v>
      </c>
      <c r="U10" s="448">
        <f t="shared" si="0"/>
        <v>3.6428571428571428</v>
      </c>
      <c r="V10" s="450">
        <f t="shared" si="2"/>
        <v>33.857142857142861</v>
      </c>
      <c r="W10" s="170"/>
      <c r="X10" s="149"/>
      <c r="Y10" s="138"/>
    </row>
    <row r="11" spans="1:25" ht="18" customHeight="1">
      <c r="A11" s="298" t="s">
        <v>398</v>
      </c>
      <c r="B11" s="4">
        <v>87</v>
      </c>
      <c r="C11" s="90"/>
      <c r="D11" s="55"/>
      <c r="E11" s="55"/>
      <c r="F11" s="55"/>
      <c r="G11" s="89"/>
      <c r="H11" s="4">
        <f t="shared" si="1"/>
        <v>72</v>
      </c>
      <c r="I11" s="90"/>
      <c r="J11" s="90">
        <v>3</v>
      </c>
      <c r="K11" s="90">
        <v>3</v>
      </c>
      <c r="L11" s="55">
        <v>3</v>
      </c>
      <c r="M11" s="55">
        <v>3</v>
      </c>
      <c r="N11" s="55"/>
      <c r="O11" s="55">
        <v>3</v>
      </c>
      <c r="P11" s="55"/>
      <c r="Q11" s="93"/>
      <c r="R11" s="93">
        <f>SUM(K11:Q11)</f>
        <v>12</v>
      </c>
      <c r="S11" s="701">
        <f t="shared" si="3"/>
        <v>33.6</v>
      </c>
      <c r="T11" s="79">
        <v>60</v>
      </c>
      <c r="U11" s="448">
        <f t="shared" si="0"/>
        <v>2.1428571428571428</v>
      </c>
      <c r="V11" s="455">
        <f t="shared" si="2"/>
        <v>0.8571428571428612</v>
      </c>
      <c r="W11" s="170"/>
      <c r="X11" s="84"/>
      <c r="Y11" s="138"/>
    </row>
    <row r="12" spans="1:25" ht="18" customHeight="1" thickBot="1">
      <c r="A12" s="299" t="s">
        <v>1101</v>
      </c>
      <c r="B12" s="4">
        <v>15</v>
      </c>
      <c r="C12" s="90"/>
      <c r="D12" s="55"/>
      <c r="E12" s="55"/>
      <c r="F12" s="55">
        <v>15</v>
      </c>
      <c r="G12" s="55"/>
      <c r="H12" s="4">
        <f t="shared" si="1"/>
        <v>30</v>
      </c>
      <c r="I12" s="90"/>
      <c r="J12" s="90"/>
      <c r="K12" s="90"/>
      <c r="L12" s="55"/>
      <c r="M12" s="55"/>
      <c r="N12" s="55"/>
      <c r="O12" s="55"/>
      <c r="P12" s="55"/>
      <c r="Q12" s="93"/>
      <c r="R12" s="93"/>
      <c r="S12" s="35">
        <f t="shared" si="3"/>
        <v>23.333333333333332</v>
      </c>
      <c r="T12" s="79">
        <v>36</v>
      </c>
      <c r="U12" s="448">
        <f t="shared" si="0"/>
        <v>1.2857142857142858</v>
      </c>
      <c r="V12" s="455">
        <f t="shared" si="2"/>
        <v>13.714285714285715</v>
      </c>
      <c r="W12" s="560"/>
      <c r="X12" s="84"/>
      <c r="Y12" s="138"/>
    </row>
    <row r="13" spans="1:25" ht="15.6">
      <c r="A13" s="476" t="s">
        <v>241</v>
      </c>
      <c r="B13" s="4">
        <v>40</v>
      </c>
      <c r="C13" s="90"/>
      <c r="D13" s="22"/>
      <c r="E13" s="22"/>
      <c r="F13" s="22"/>
      <c r="G13" s="18"/>
      <c r="H13" s="4">
        <f t="shared" si="1"/>
        <v>40</v>
      </c>
      <c r="I13" s="36"/>
      <c r="J13" s="36"/>
      <c r="K13" s="36"/>
      <c r="L13" s="22"/>
      <c r="M13" s="22"/>
      <c r="N13" s="22"/>
      <c r="O13" s="22"/>
      <c r="P13" s="22"/>
      <c r="Q13" s="40"/>
      <c r="R13" s="40"/>
      <c r="S13" s="35" t="e">
        <f t="shared" si="3"/>
        <v>#DIV/0!</v>
      </c>
      <c r="T13" s="28">
        <v>0</v>
      </c>
      <c r="U13" s="448">
        <f t="shared" si="0"/>
        <v>0</v>
      </c>
      <c r="V13" s="450">
        <f t="shared" ref="V13:V78" si="4">U13*28-H13</f>
        <v>-40</v>
      </c>
      <c r="Y13" s="133"/>
    </row>
    <row r="14" spans="1:25" ht="15.6">
      <c r="A14" s="303" t="s">
        <v>734</v>
      </c>
      <c r="B14" s="4">
        <v>315</v>
      </c>
      <c r="C14" s="90"/>
      <c r="D14" s="10"/>
      <c r="E14" s="10"/>
      <c r="F14" s="10"/>
      <c r="G14" s="11">
        <v>130</v>
      </c>
      <c r="H14" s="4">
        <f t="shared" si="1"/>
        <v>355</v>
      </c>
      <c r="I14" s="9"/>
      <c r="J14" s="9"/>
      <c r="K14" s="9"/>
      <c r="L14" s="10"/>
      <c r="M14" s="22"/>
      <c r="N14" s="22">
        <v>90</v>
      </c>
      <c r="O14" s="10"/>
      <c r="P14" s="10"/>
      <c r="Q14" s="15"/>
      <c r="R14" s="15">
        <f>SUM(K14:Q14)</f>
        <v>90</v>
      </c>
      <c r="S14" s="707">
        <f t="shared" si="3"/>
        <v>16.705882352941178</v>
      </c>
      <c r="T14" s="28">
        <v>595</v>
      </c>
      <c r="U14" s="448">
        <f t="shared" si="0"/>
        <v>21.25</v>
      </c>
      <c r="V14" s="450">
        <f t="shared" si="4"/>
        <v>240</v>
      </c>
      <c r="W14" s="395" t="s">
        <v>702</v>
      </c>
    </row>
    <row r="15" spans="1:25" ht="17.25" customHeight="1">
      <c r="A15" s="303" t="s">
        <v>226</v>
      </c>
      <c r="B15" s="4">
        <v>105</v>
      </c>
      <c r="C15" s="90"/>
      <c r="D15" s="22"/>
      <c r="E15" s="22"/>
      <c r="F15" s="22"/>
      <c r="G15" s="18">
        <v>75</v>
      </c>
      <c r="H15" s="4">
        <f t="shared" si="1"/>
        <v>145</v>
      </c>
      <c r="I15" s="36">
        <v>5</v>
      </c>
      <c r="J15" s="36">
        <v>5</v>
      </c>
      <c r="K15" s="36">
        <v>5</v>
      </c>
      <c r="L15" s="22">
        <v>5</v>
      </c>
      <c r="M15" s="22">
        <v>5</v>
      </c>
      <c r="N15" s="22"/>
      <c r="O15" s="22">
        <v>10</v>
      </c>
      <c r="P15" s="22"/>
      <c r="Q15" s="40">
        <v>5</v>
      </c>
      <c r="R15" s="40">
        <f>SUM(K15:Q15)</f>
        <v>30</v>
      </c>
      <c r="S15" s="707">
        <f t="shared" si="3"/>
        <v>28</v>
      </c>
      <c r="T15" s="45">
        <v>145</v>
      </c>
      <c r="U15" s="448">
        <f t="shared" si="0"/>
        <v>5.1785714285714288</v>
      </c>
      <c r="V15" s="450">
        <f t="shared" si="4"/>
        <v>0</v>
      </c>
      <c r="W15" t="s">
        <v>72</v>
      </c>
    </row>
    <row r="16" spans="1:25" ht="17.25" customHeight="1">
      <c r="A16" s="303" t="s">
        <v>465</v>
      </c>
      <c r="B16" s="4">
        <v>5</v>
      </c>
      <c r="C16" s="90"/>
      <c r="D16" s="151"/>
      <c r="E16" s="22"/>
      <c r="F16" s="22"/>
      <c r="G16" s="18"/>
      <c r="H16" s="4">
        <f t="shared" si="1"/>
        <v>5</v>
      </c>
      <c r="I16" s="36"/>
      <c r="J16" s="36"/>
      <c r="K16" s="36"/>
      <c r="L16" s="151"/>
      <c r="M16" s="22"/>
      <c r="N16" s="22"/>
      <c r="O16" s="22"/>
      <c r="P16" s="22"/>
      <c r="Q16" s="40"/>
      <c r="R16" s="40"/>
      <c r="S16" s="35" t="e">
        <f t="shared" si="3"/>
        <v>#DIV/0!</v>
      </c>
      <c r="T16" s="45">
        <v>0</v>
      </c>
      <c r="U16" s="448">
        <f t="shared" si="0"/>
        <v>0</v>
      </c>
      <c r="V16" s="450">
        <f t="shared" si="4"/>
        <v>-5</v>
      </c>
      <c r="W16" s="126"/>
    </row>
    <row r="17" spans="1:25" ht="15.6">
      <c r="A17" s="303" t="s">
        <v>9</v>
      </c>
      <c r="B17" s="4">
        <v>16</v>
      </c>
      <c r="C17" s="164"/>
      <c r="D17" s="22"/>
      <c r="E17" s="22"/>
      <c r="F17" s="22"/>
      <c r="G17" s="18"/>
      <c r="H17" s="4">
        <f t="shared" si="1"/>
        <v>16</v>
      </c>
      <c r="I17" s="36"/>
      <c r="J17" s="36"/>
      <c r="K17" s="36"/>
      <c r="L17" s="22"/>
      <c r="M17" s="22"/>
      <c r="N17" s="22"/>
      <c r="O17" s="22"/>
      <c r="P17" s="22"/>
      <c r="Q17" s="40"/>
      <c r="R17" s="40"/>
      <c r="S17" s="35" t="e">
        <f t="shared" si="3"/>
        <v>#DIV/0!</v>
      </c>
      <c r="T17" s="45">
        <v>0</v>
      </c>
      <c r="U17" s="448">
        <f t="shared" si="0"/>
        <v>0</v>
      </c>
      <c r="V17" s="450">
        <f t="shared" si="4"/>
        <v>-16</v>
      </c>
    </row>
    <row r="18" spans="1:25" ht="15.6">
      <c r="A18" s="303" t="s">
        <v>350</v>
      </c>
      <c r="B18" s="4">
        <v>6</v>
      </c>
      <c r="C18" s="36"/>
      <c r="D18" s="22"/>
      <c r="E18" s="22"/>
      <c r="F18" s="22"/>
      <c r="G18" s="18"/>
      <c r="H18" s="4">
        <f t="shared" si="1"/>
        <v>6</v>
      </c>
      <c r="I18" s="36"/>
      <c r="J18" s="36"/>
      <c r="K18" s="36"/>
      <c r="L18" s="22"/>
      <c r="M18" s="22"/>
      <c r="N18" s="22"/>
      <c r="O18" s="22"/>
      <c r="P18" s="22"/>
      <c r="Q18" s="40"/>
      <c r="R18" s="40"/>
      <c r="S18" s="701">
        <f t="shared" si="3"/>
        <v>42</v>
      </c>
      <c r="T18" s="45">
        <v>4</v>
      </c>
      <c r="U18" s="448">
        <f t="shared" si="0"/>
        <v>0.14285714285714285</v>
      </c>
      <c r="V18" s="450">
        <f t="shared" si="4"/>
        <v>-2</v>
      </c>
    </row>
    <row r="19" spans="1:25" ht="15.6">
      <c r="A19" s="303" t="s">
        <v>600</v>
      </c>
      <c r="B19" s="4">
        <v>12</v>
      </c>
      <c r="C19" s="36"/>
      <c r="D19" s="22"/>
      <c r="E19" s="22"/>
      <c r="F19" s="22"/>
      <c r="G19" s="18"/>
      <c r="H19" s="4">
        <f t="shared" si="1"/>
        <v>12</v>
      </c>
      <c r="I19" s="36"/>
      <c r="J19" s="36"/>
      <c r="K19" s="36"/>
      <c r="L19" s="22"/>
      <c r="M19" s="22"/>
      <c r="N19" s="22"/>
      <c r="O19" s="22"/>
      <c r="P19" s="22"/>
      <c r="Q19" s="40"/>
      <c r="R19" s="40"/>
      <c r="S19" s="35">
        <f t="shared" si="3"/>
        <v>28</v>
      </c>
      <c r="T19" s="45">
        <v>12</v>
      </c>
      <c r="U19" s="448">
        <f t="shared" si="0"/>
        <v>0.42857142857142855</v>
      </c>
      <c r="V19" s="450">
        <f t="shared" si="4"/>
        <v>0</v>
      </c>
    </row>
    <row r="20" spans="1:25" ht="15.6">
      <c r="A20" s="303" t="s">
        <v>1110</v>
      </c>
      <c r="B20" s="4">
        <v>38</v>
      </c>
      <c r="C20" s="36"/>
      <c r="D20" s="22"/>
      <c r="E20" s="22"/>
      <c r="F20" s="22"/>
      <c r="G20" s="18"/>
      <c r="H20" s="4">
        <f t="shared" si="1"/>
        <v>38</v>
      </c>
      <c r="I20" s="36"/>
      <c r="J20" s="36"/>
      <c r="K20" s="36"/>
      <c r="L20" s="22"/>
      <c r="M20" s="22"/>
      <c r="N20" s="22"/>
      <c r="O20" s="22"/>
      <c r="P20" s="22"/>
      <c r="Q20" s="40"/>
      <c r="R20" s="40"/>
      <c r="S20" s="35" t="e">
        <f t="shared" si="3"/>
        <v>#DIV/0!</v>
      </c>
      <c r="T20" s="45">
        <v>0</v>
      </c>
      <c r="U20" s="448">
        <f t="shared" si="0"/>
        <v>0</v>
      </c>
      <c r="V20" s="450">
        <f t="shared" si="4"/>
        <v>-38</v>
      </c>
    </row>
    <row r="21" spans="1:25" ht="18.75" customHeight="1" thickBot="1">
      <c r="A21" s="303" t="s">
        <v>243</v>
      </c>
      <c r="B21" s="4">
        <v>7</v>
      </c>
      <c r="C21" s="36"/>
      <c r="D21" s="22"/>
      <c r="E21" s="22"/>
      <c r="F21" s="22"/>
      <c r="G21" s="18"/>
      <c r="H21" s="4">
        <f t="shared" si="1"/>
        <v>7</v>
      </c>
      <c r="I21" s="36"/>
      <c r="J21" s="36"/>
      <c r="K21" s="36"/>
      <c r="L21" s="22"/>
      <c r="M21" s="22"/>
      <c r="N21" s="22"/>
      <c r="O21" s="22"/>
      <c r="P21" s="22"/>
      <c r="Q21" s="40"/>
      <c r="R21" s="40"/>
      <c r="S21" s="649" t="e">
        <f t="shared" si="3"/>
        <v>#DIV/0!</v>
      </c>
      <c r="T21" s="45">
        <v>0</v>
      </c>
      <c r="U21" s="448">
        <f t="shared" si="0"/>
        <v>0</v>
      </c>
      <c r="V21" s="450">
        <f t="shared" si="4"/>
        <v>-7</v>
      </c>
    </row>
    <row r="22" spans="1:25" ht="15.6">
      <c r="A22" s="323" t="s">
        <v>944</v>
      </c>
      <c r="B22" s="4">
        <v>34</v>
      </c>
      <c r="C22" s="90"/>
      <c r="D22" s="145"/>
      <c r="E22" s="55">
        <v>20</v>
      </c>
      <c r="F22" s="55"/>
      <c r="G22" s="89"/>
      <c r="H22" s="4">
        <f t="shared" si="1"/>
        <v>38</v>
      </c>
      <c r="I22" s="90">
        <v>2</v>
      </c>
      <c r="J22" s="90">
        <v>2</v>
      </c>
      <c r="K22" s="90">
        <v>2</v>
      </c>
      <c r="L22" s="55">
        <v>2</v>
      </c>
      <c r="M22" s="55">
        <v>4</v>
      </c>
      <c r="N22" s="55"/>
      <c r="O22" s="55">
        <v>4</v>
      </c>
      <c r="P22" s="55"/>
      <c r="Q22" s="93"/>
      <c r="R22" s="93">
        <f>SUM(K22:Q22)</f>
        <v>12</v>
      </c>
      <c r="S22" s="594">
        <f t="shared" si="3"/>
        <v>17.161290322580644</v>
      </c>
      <c r="T22" s="79">
        <v>62</v>
      </c>
      <c r="U22" s="448">
        <f t="shared" si="0"/>
        <v>2.2142857142857144</v>
      </c>
      <c r="V22" s="455">
        <f t="shared" si="4"/>
        <v>24</v>
      </c>
      <c r="W22" s="170"/>
    </row>
    <row r="23" spans="1:25" ht="15.6">
      <c r="A23" s="298" t="s">
        <v>373</v>
      </c>
      <c r="B23" s="4">
        <v>2</v>
      </c>
      <c r="C23" s="90"/>
      <c r="D23" s="145"/>
      <c r="E23" s="55"/>
      <c r="F23" s="55"/>
      <c r="G23" s="89"/>
      <c r="H23" s="4">
        <f t="shared" si="1"/>
        <v>2</v>
      </c>
      <c r="I23" s="90"/>
      <c r="J23" s="90"/>
      <c r="K23" s="90"/>
      <c r="L23" s="55"/>
      <c r="M23" s="55"/>
      <c r="N23" s="55"/>
      <c r="O23" s="55"/>
      <c r="P23" s="55"/>
      <c r="Q23" s="93"/>
      <c r="R23" s="93"/>
      <c r="S23" s="35" t="e">
        <f t="shared" si="3"/>
        <v>#DIV/0!</v>
      </c>
      <c r="T23" s="45">
        <v>0</v>
      </c>
      <c r="U23" s="448">
        <f t="shared" si="0"/>
        <v>0</v>
      </c>
      <c r="V23" s="450">
        <f t="shared" si="4"/>
        <v>-2</v>
      </c>
      <c r="W23" s="170"/>
      <c r="X23" s="133"/>
      <c r="Y23" s="133"/>
    </row>
    <row r="24" spans="1:25" ht="15.6">
      <c r="A24" s="303" t="s">
        <v>682</v>
      </c>
      <c r="B24" s="3">
        <v>18</v>
      </c>
      <c r="C24" s="36"/>
      <c r="D24" s="151"/>
      <c r="E24" s="22"/>
      <c r="F24" s="22"/>
      <c r="G24" s="18"/>
      <c r="H24" s="3">
        <f t="shared" si="1"/>
        <v>18</v>
      </c>
      <c r="I24" s="36"/>
      <c r="J24" s="36"/>
      <c r="K24" s="36"/>
      <c r="L24" s="22"/>
      <c r="M24" s="22"/>
      <c r="N24" s="22"/>
      <c r="O24" s="22"/>
      <c r="P24" s="22"/>
      <c r="Q24" s="40"/>
      <c r="R24" s="40"/>
      <c r="S24" s="35">
        <f t="shared" si="3"/>
        <v>25.2</v>
      </c>
      <c r="T24" s="45">
        <v>20</v>
      </c>
      <c r="U24" s="448">
        <f t="shared" si="0"/>
        <v>0.7142857142857143</v>
      </c>
      <c r="V24" s="450">
        <f t="shared" si="4"/>
        <v>2</v>
      </c>
      <c r="W24" s="170"/>
      <c r="X24" s="133"/>
      <c r="Y24" s="133"/>
    </row>
    <row r="25" spans="1:25" ht="15.6">
      <c r="A25" s="303" t="s">
        <v>900</v>
      </c>
      <c r="B25" s="3">
        <v>8</v>
      </c>
      <c r="C25" s="36"/>
      <c r="D25" s="151"/>
      <c r="E25" s="22"/>
      <c r="F25" s="22"/>
      <c r="G25" s="18"/>
      <c r="H25" s="3">
        <f t="shared" si="1"/>
        <v>8</v>
      </c>
      <c r="I25" s="36"/>
      <c r="J25" s="36"/>
      <c r="K25" s="36"/>
      <c r="L25" s="22"/>
      <c r="M25" s="22"/>
      <c r="N25" s="22"/>
      <c r="O25" s="22"/>
      <c r="P25" s="22"/>
      <c r="Q25" s="40"/>
      <c r="R25" s="40"/>
      <c r="S25" s="701">
        <f t="shared" si="3"/>
        <v>28</v>
      </c>
      <c r="T25" s="45">
        <v>8</v>
      </c>
      <c r="U25" s="456">
        <f t="shared" si="0"/>
        <v>0.2857142857142857</v>
      </c>
      <c r="V25" s="451">
        <f t="shared" si="4"/>
        <v>0</v>
      </c>
      <c r="W25" s="170"/>
      <c r="X25" s="133"/>
      <c r="Y25" s="133"/>
    </row>
    <row r="26" spans="1:25" ht="15.6">
      <c r="A26" s="301" t="s">
        <v>221</v>
      </c>
      <c r="B26" s="88">
        <v>18</v>
      </c>
      <c r="C26" s="69"/>
      <c r="D26" s="153"/>
      <c r="E26" s="153"/>
      <c r="F26" s="70"/>
      <c r="G26" s="71"/>
      <c r="H26" s="88">
        <f t="shared" si="1"/>
        <v>18</v>
      </c>
      <c r="I26" s="69"/>
      <c r="J26" s="69"/>
      <c r="K26" s="69"/>
      <c r="L26" s="70"/>
      <c r="M26" s="70"/>
      <c r="N26" s="70"/>
      <c r="O26" s="70"/>
      <c r="P26" s="70"/>
      <c r="Q26" s="73"/>
      <c r="R26" s="73"/>
      <c r="S26" s="35" t="e">
        <f t="shared" si="3"/>
        <v>#DIV/0!</v>
      </c>
      <c r="T26" s="45">
        <v>0</v>
      </c>
      <c r="U26" s="456">
        <f t="shared" si="0"/>
        <v>0</v>
      </c>
      <c r="V26" s="451">
        <f t="shared" si="4"/>
        <v>-18</v>
      </c>
      <c r="W26" s="162"/>
      <c r="X26" s="133"/>
      <c r="Y26" s="133"/>
    </row>
    <row r="27" spans="1:25" ht="15.75" customHeight="1">
      <c r="A27" s="303" t="s">
        <v>1073</v>
      </c>
      <c r="B27" s="4">
        <v>10</v>
      </c>
      <c r="C27" s="9"/>
      <c r="D27" s="140"/>
      <c r="E27" s="10"/>
      <c r="F27" s="55"/>
      <c r="G27" s="11"/>
      <c r="H27" s="4">
        <f t="shared" si="1"/>
        <v>6</v>
      </c>
      <c r="I27" s="9">
        <v>4</v>
      </c>
      <c r="J27" s="9"/>
      <c r="K27" s="9"/>
      <c r="L27" s="10"/>
      <c r="M27" s="22"/>
      <c r="N27" s="22"/>
      <c r="O27" s="10"/>
      <c r="P27" s="10"/>
      <c r="Q27" s="15"/>
      <c r="R27" s="15"/>
      <c r="S27" s="692">
        <f t="shared" si="3"/>
        <v>28</v>
      </c>
      <c r="T27" s="28">
        <v>6</v>
      </c>
      <c r="U27" s="448">
        <f t="shared" si="0"/>
        <v>0.21428571428571427</v>
      </c>
      <c r="V27" s="450">
        <f t="shared" si="4"/>
        <v>0</v>
      </c>
      <c r="W27" s="560"/>
    </row>
    <row r="28" spans="1:25" ht="15.6">
      <c r="A28" s="303" t="s">
        <v>581</v>
      </c>
      <c r="B28" s="4">
        <v>4</v>
      </c>
      <c r="C28" s="9"/>
      <c r="D28" s="140"/>
      <c r="E28" s="10"/>
      <c r="F28" s="55"/>
      <c r="G28" s="11"/>
      <c r="H28" s="4">
        <f t="shared" si="1"/>
        <v>4</v>
      </c>
      <c r="I28" s="9"/>
      <c r="J28" s="9"/>
      <c r="K28" s="9"/>
      <c r="L28" s="10"/>
      <c r="M28" s="22"/>
      <c r="N28" s="22"/>
      <c r="O28" s="10"/>
      <c r="P28" s="10"/>
      <c r="Q28" s="15"/>
      <c r="R28" s="15"/>
      <c r="S28" s="35" t="e">
        <f t="shared" si="3"/>
        <v>#DIV/0!</v>
      </c>
      <c r="T28" s="28">
        <v>0</v>
      </c>
      <c r="U28" s="448">
        <f t="shared" si="0"/>
        <v>0</v>
      </c>
      <c r="V28" s="450">
        <f t="shared" si="4"/>
        <v>-4</v>
      </c>
      <c r="W28" s="170"/>
    </row>
    <row r="29" spans="1:25" ht="15.6">
      <c r="A29" s="303" t="s">
        <v>421</v>
      </c>
      <c r="B29" s="4">
        <v>2</v>
      </c>
      <c r="C29" s="9"/>
      <c r="D29" s="140"/>
      <c r="E29" s="140"/>
      <c r="F29" s="145"/>
      <c r="G29" s="11"/>
      <c r="H29" s="4">
        <f t="shared" si="1"/>
        <v>2</v>
      </c>
      <c r="I29" s="9"/>
      <c r="J29" s="9"/>
      <c r="K29" s="9"/>
      <c r="L29" s="10"/>
      <c r="M29" s="22"/>
      <c r="N29" s="22"/>
      <c r="O29" s="10"/>
      <c r="P29" s="10"/>
      <c r="Q29" s="15"/>
      <c r="R29" s="15"/>
      <c r="S29" s="35" t="e">
        <f t="shared" si="3"/>
        <v>#DIV/0!</v>
      </c>
      <c r="T29" s="28">
        <v>0</v>
      </c>
      <c r="U29" s="448">
        <f t="shared" si="0"/>
        <v>0</v>
      </c>
      <c r="V29" s="450">
        <f t="shared" si="4"/>
        <v>-2</v>
      </c>
      <c r="W29" s="170"/>
    </row>
    <row r="30" spans="1:25" ht="15.6">
      <c r="A30" s="303" t="s">
        <v>851</v>
      </c>
      <c r="B30" s="4">
        <v>0</v>
      </c>
      <c r="C30" s="9"/>
      <c r="D30" s="140"/>
      <c r="E30" s="10">
        <v>12</v>
      </c>
      <c r="F30" s="55"/>
      <c r="G30" s="11"/>
      <c r="H30" s="4">
        <f t="shared" si="1"/>
        <v>12</v>
      </c>
      <c r="I30" s="9"/>
      <c r="J30" s="9"/>
      <c r="K30" s="9"/>
      <c r="L30" s="10"/>
      <c r="M30" s="22"/>
      <c r="N30" s="22"/>
      <c r="O30" s="10"/>
      <c r="P30" s="10"/>
      <c r="Q30" s="15"/>
      <c r="R30" s="15"/>
      <c r="S30" s="35">
        <f t="shared" si="3"/>
        <v>16.8</v>
      </c>
      <c r="T30" s="28">
        <v>20</v>
      </c>
      <c r="U30" s="448">
        <f t="shared" si="0"/>
        <v>0.7142857142857143</v>
      </c>
      <c r="V30" s="450">
        <f t="shared" si="4"/>
        <v>8</v>
      </c>
      <c r="W30" s="126" t="s">
        <v>556</v>
      </c>
    </row>
    <row r="31" spans="1:25" ht="15.6">
      <c r="A31" s="303" t="s">
        <v>307</v>
      </c>
      <c r="B31" s="4">
        <v>140</v>
      </c>
      <c r="C31" s="36"/>
      <c r="D31" s="151"/>
      <c r="E31" s="22"/>
      <c r="F31" s="55"/>
      <c r="G31" s="18"/>
      <c r="H31" s="4">
        <f t="shared" si="1"/>
        <v>80</v>
      </c>
      <c r="I31" s="36"/>
      <c r="J31" s="36">
        <v>20</v>
      </c>
      <c r="K31" s="36"/>
      <c r="L31" s="22">
        <v>20</v>
      </c>
      <c r="M31" s="22"/>
      <c r="N31" s="22"/>
      <c r="O31" s="22">
        <v>20</v>
      </c>
      <c r="P31" s="22"/>
      <c r="Q31" s="40"/>
      <c r="R31" s="40">
        <f>SUM(K31:Q31)</f>
        <v>40</v>
      </c>
      <c r="S31" s="35">
        <f t="shared" si="3"/>
        <v>8.615384615384615</v>
      </c>
      <c r="T31" s="45">
        <v>260</v>
      </c>
      <c r="U31" s="448">
        <f t="shared" si="0"/>
        <v>9.2857142857142865</v>
      </c>
      <c r="V31" s="451">
        <f t="shared" si="4"/>
        <v>180</v>
      </c>
      <c r="W31" s="170"/>
    </row>
    <row r="32" spans="1:25" ht="16.5" customHeight="1">
      <c r="A32" s="303" t="s">
        <v>432</v>
      </c>
      <c r="B32" s="4">
        <v>0</v>
      </c>
      <c r="C32" s="9"/>
      <c r="D32" s="140"/>
      <c r="E32" s="10"/>
      <c r="F32" s="55"/>
      <c r="G32" s="11"/>
      <c r="H32" s="4">
        <f t="shared" si="1"/>
        <v>0</v>
      </c>
      <c r="I32" s="9"/>
      <c r="J32" s="9"/>
      <c r="K32" s="9"/>
      <c r="L32" s="10"/>
      <c r="M32" s="22"/>
      <c r="N32" s="22"/>
      <c r="O32" s="10"/>
      <c r="P32" s="10"/>
      <c r="Q32" s="15"/>
      <c r="R32" s="15"/>
      <c r="S32" s="35" t="e">
        <f t="shared" si="3"/>
        <v>#DIV/0!</v>
      </c>
      <c r="T32" s="28">
        <v>0</v>
      </c>
      <c r="U32" s="448">
        <f t="shared" si="0"/>
        <v>0</v>
      </c>
      <c r="V32" s="450">
        <f t="shared" si="4"/>
        <v>0</v>
      </c>
      <c r="W32" s="126"/>
      <c r="X32" s="133"/>
    </row>
    <row r="33" spans="1:24" ht="15.6">
      <c r="A33" s="303" t="s">
        <v>554</v>
      </c>
      <c r="B33" s="4">
        <v>28</v>
      </c>
      <c r="C33" s="9"/>
      <c r="D33" s="140"/>
      <c r="E33" s="10"/>
      <c r="F33" s="55"/>
      <c r="G33" s="11"/>
      <c r="H33" s="4">
        <f t="shared" si="1"/>
        <v>26</v>
      </c>
      <c r="I33" s="9"/>
      <c r="J33" s="9"/>
      <c r="K33" s="9">
        <v>2</v>
      </c>
      <c r="L33" s="10"/>
      <c r="M33" s="22"/>
      <c r="N33" s="22"/>
      <c r="O33" s="10"/>
      <c r="P33" s="10"/>
      <c r="Q33" s="15"/>
      <c r="R33" s="15">
        <f>SUM(K33:Q33)</f>
        <v>2</v>
      </c>
      <c r="S33" s="738">
        <f t="shared" si="3"/>
        <v>45.5</v>
      </c>
      <c r="T33" s="28">
        <v>16</v>
      </c>
      <c r="U33" s="448">
        <f t="shared" si="0"/>
        <v>0.5714285714285714</v>
      </c>
      <c r="V33" s="450">
        <f t="shared" si="4"/>
        <v>-10</v>
      </c>
      <c r="W33" s="170"/>
      <c r="X33" s="133"/>
    </row>
    <row r="34" spans="1:24" ht="15.6">
      <c r="A34" s="303" t="s">
        <v>755</v>
      </c>
      <c r="B34" s="4">
        <v>16</v>
      </c>
      <c r="C34" s="9"/>
      <c r="D34" s="140"/>
      <c r="E34" s="10"/>
      <c r="F34" s="55">
        <v>26</v>
      </c>
      <c r="G34" s="11"/>
      <c r="H34" s="4">
        <f t="shared" si="1"/>
        <v>32</v>
      </c>
      <c r="I34" s="9"/>
      <c r="J34" s="9">
        <v>10</v>
      </c>
      <c r="K34" s="9"/>
      <c r="L34" s="10"/>
      <c r="M34" s="22"/>
      <c r="N34" s="22"/>
      <c r="O34" s="10"/>
      <c r="P34" s="10"/>
      <c r="Q34" s="15"/>
      <c r="R34" s="15"/>
      <c r="S34" s="86">
        <f t="shared" si="3"/>
        <v>37.333333333333336</v>
      </c>
      <c r="T34" s="28">
        <v>24</v>
      </c>
      <c r="U34" s="448">
        <f t="shared" si="0"/>
        <v>0.8571428571428571</v>
      </c>
      <c r="V34" s="450">
        <f t="shared" si="4"/>
        <v>-8</v>
      </c>
      <c r="W34" s="170"/>
      <c r="X34" s="133"/>
    </row>
    <row r="35" spans="1:24" ht="15.6">
      <c r="A35" s="303" t="s">
        <v>38</v>
      </c>
      <c r="B35" s="4">
        <v>46</v>
      </c>
      <c r="C35" s="9"/>
      <c r="D35" s="140"/>
      <c r="E35" s="10"/>
      <c r="F35" s="55">
        <v>80</v>
      </c>
      <c r="G35" s="11">
        <v>0</v>
      </c>
      <c r="H35" s="4">
        <f t="shared" si="1"/>
        <v>106</v>
      </c>
      <c r="I35" s="9"/>
      <c r="J35" s="9">
        <v>20</v>
      </c>
      <c r="K35" s="9"/>
      <c r="L35" s="10"/>
      <c r="M35" s="22"/>
      <c r="N35" s="22"/>
      <c r="O35" s="10"/>
      <c r="P35" s="10"/>
      <c r="Q35" s="15"/>
      <c r="R35" s="15"/>
      <c r="S35" s="489">
        <f t="shared" si="3"/>
        <v>34.511627906976742</v>
      </c>
      <c r="T35" s="28">
        <v>86</v>
      </c>
      <c r="U35" s="448">
        <f t="shared" si="0"/>
        <v>3.0714285714285716</v>
      </c>
      <c r="V35" s="450">
        <f t="shared" si="4"/>
        <v>-20</v>
      </c>
      <c r="W35" s="170"/>
      <c r="X35" s="133"/>
    </row>
    <row r="36" spans="1:24" ht="15.6">
      <c r="A36" s="298" t="s">
        <v>652</v>
      </c>
      <c r="B36" s="4">
        <v>6</v>
      </c>
      <c r="C36" s="9"/>
      <c r="D36" s="10"/>
      <c r="E36" s="10"/>
      <c r="F36" s="55"/>
      <c r="G36" s="11"/>
      <c r="H36" s="4">
        <f t="shared" si="1"/>
        <v>4</v>
      </c>
      <c r="I36" s="9"/>
      <c r="J36" s="9"/>
      <c r="K36" s="9"/>
      <c r="L36" s="10"/>
      <c r="M36" s="22"/>
      <c r="N36" s="22"/>
      <c r="O36" s="10">
        <v>2</v>
      </c>
      <c r="P36" s="10"/>
      <c r="Q36" s="15"/>
      <c r="R36" s="15">
        <f>SUM(K36:Q36)</f>
        <v>2</v>
      </c>
      <c r="S36" s="489">
        <f t="shared" si="3"/>
        <v>56</v>
      </c>
      <c r="T36" s="28">
        <v>2</v>
      </c>
      <c r="U36" s="448">
        <f t="shared" si="0"/>
        <v>7.1428571428571425E-2</v>
      </c>
      <c r="V36" s="450">
        <f t="shared" si="4"/>
        <v>-2</v>
      </c>
      <c r="W36" s="126"/>
      <c r="X36" s="133"/>
    </row>
    <row r="37" spans="1:24" ht="15.6">
      <c r="A37" s="298" t="s">
        <v>719</v>
      </c>
      <c r="B37" s="4">
        <v>112</v>
      </c>
      <c r="C37" s="255"/>
      <c r="D37" s="10"/>
      <c r="E37" s="10"/>
      <c r="F37" s="55"/>
      <c r="G37" s="11"/>
      <c r="H37" s="4">
        <f t="shared" si="1"/>
        <v>72</v>
      </c>
      <c r="I37" s="9">
        <v>14</v>
      </c>
      <c r="J37" s="9">
        <v>10</v>
      </c>
      <c r="K37" s="9">
        <v>16</v>
      </c>
      <c r="L37" s="10"/>
      <c r="M37" s="22"/>
      <c r="N37" s="22"/>
      <c r="O37" s="10"/>
      <c r="P37" s="10"/>
      <c r="Q37" s="15"/>
      <c r="R37" s="15">
        <f>SUM(K37:Q37)</f>
        <v>16</v>
      </c>
      <c r="S37" s="489">
        <f t="shared" si="3"/>
        <v>11.720930232558139</v>
      </c>
      <c r="T37" s="28">
        <v>172</v>
      </c>
      <c r="U37" s="448">
        <f t="shared" si="0"/>
        <v>6.1428571428571432</v>
      </c>
      <c r="V37" s="450">
        <f t="shared" si="4"/>
        <v>100</v>
      </c>
      <c r="W37" s="396"/>
      <c r="X37" s="133"/>
    </row>
    <row r="38" spans="1:24" ht="15.6">
      <c r="A38" s="303" t="s">
        <v>297</v>
      </c>
      <c r="B38" s="3">
        <v>50</v>
      </c>
      <c r="C38" s="280"/>
      <c r="D38" s="22"/>
      <c r="E38" s="22"/>
      <c r="F38" s="22"/>
      <c r="G38" s="18"/>
      <c r="H38" s="3">
        <f t="shared" si="1"/>
        <v>50</v>
      </c>
      <c r="I38" s="36"/>
      <c r="J38" s="36"/>
      <c r="K38" s="36"/>
      <c r="L38" s="22"/>
      <c r="M38" s="22"/>
      <c r="N38" s="22"/>
      <c r="O38" s="22"/>
      <c r="P38" s="22"/>
      <c r="Q38" s="40"/>
      <c r="R38" s="40"/>
      <c r="S38" s="489" t="e">
        <f t="shared" si="3"/>
        <v>#DIV/0!</v>
      </c>
      <c r="T38" s="45">
        <v>0</v>
      </c>
      <c r="U38" s="456">
        <f t="shared" si="0"/>
        <v>0</v>
      </c>
      <c r="V38" s="451">
        <f t="shared" si="4"/>
        <v>-50</v>
      </c>
      <c r="W38" s="396"/>
      <c r="X38" s="133"/>
    </row>
    <row r="39" spans="1:24" ht="15.6">
      <c r="A39" s="303" t="s">
        <v>298</v>
      </c>
      <c r="B39" s="3">
        <v>40</v>
      </c>
      <c r="C39" s="280"/>
      <c r="D39" s="22"/>
      <c r="E39" s="22"/>
      <c r="F39" s="22"/>
      <c r="G39" s="18"/>
      <c r="H39" s="3">
        <f t="shared" si="1"/>
        <v>40</v>
      </c>
      <c r="I39" s="36"/>
      <c r="J39" s="36"/>
      <c r="K39" s="36"/>
      <c r="L39" s="22"/>
      <c r="M39" s="22"/>
      <c r="N39" s="22"/>
      <c r="O39" s="22"/>
      <c r="P39" s="22"/>
      <c r="Q39" s="40"/>
      <c r="R39" s="40"/>
      <c r="S39" s="489" t="e">
        <f t="shared" si="3"/>
        <v>#DIV/0!</v>
      </c>
      <c r="T39" s="45">
        <v>0</v>
      </c>
      <c r="U39" s="456">
        <f t="shared" si="0"/>
        <v>0</v>
      </c>
      <c r="V39" s="451">
        <f t="shared" si="4"/>
        <v>-40</v>
      </c>
      <c r="W39" s="396"/>
      <c r="X39" s="133"/>
    </row>
    <row r="40" spans="1:24" ht="15.6">
      <c r="A40" s="406" t="s">
        <v>459</v>
      </c>
      <c r="B40" s="4">
        <v>19</v>
      </c>
      <c r="C40" s="255"/>
      <c r="D40" s="10"/>
      <c r="E40" s="10"/>
      <c r="F40" s="55"/>
      <c r="G40" s="11">
        <v>5</v>
      </c>
      <c r="H40" s="4">
        <f t="shared" si="1"/>
        <v>22</v>
      </c>
      <c r="I40" s="9"/>
      <c r="J40" s="9"/>
      <c r="K40" s="9"/>
      <c r="L40" s="10"/>
      <c r="M40" s="22"/>
      <c r="N40" s="22">
        <v>2</v>
      </c>
      <c r="O40" s="10"/>
      <c r="P40" s="10"/>
      <c r="Q40" s="15"/>
      <c r="R40" s="15">
        <f>SUM(K40:Q40)</f>
        <v>2</v>
      </c>
      <c r="S40" s="673">
        <f t="shared" si="3"/>
        <v>123.2</v>
      </c>
      <c r="T40" s="28">
        <v>5</v>
      </c>
      <c r="U40" s="448">
        <f t="shared" si="0"/>
        <v>0.17857142857142858</v>
      </c>
      <c r="V40" s="450">
        <f t="shared" si="4"/>
        <v>-17</v>
      </c>
      <c r="W40" s="396"/>
      <c r="X40" s="133"/>
    </row>
    <row r="41" spans="1:24" ht="15.6">
      <c r="A41" s="298" t="s">
        <v>555</v>
      </c>
      <c r="B41" s="148">
        <v>92</v>
      </c>
      <c r="C41" s="9"/>
      <c r="D41" s="10"/>
      <c r="E41" s="10">
        <v>20</v>
      </c>
      <c r="F41" s="55"/>
      <c r="G41" s="11"/>
      <c r="H41" s="148">
        <f t="shared" si="1"/>
        <v>70</v>
      </c>
      <c r="I41" s="9">
        <v>6</v>
      </c>
      <c r="J41" s="9">
        <v>8</v>
      </c>
      <c r="K41" s="9">
        <v>6</v>
      </c>
      <c r="L41" s="10">
        <v>8</v>
      </c>
      <c r="M41" s="22">
        <v>8</v>
      </c>
      <c r="N41" s="22"/>
      <c r="O41" s="10">
        <v>6</v>
      </c>
      <c r="P41" s="10"/>
      <c r="Q41" s="15"/>
      <c r="R41" s="15">
        <f>SUM(K41:Q41)</f>
        <v>28</v>
      </c>
      <c r="S41" s="35">
        <f t="shared" si="3"/>
        <v>10.888888888888889</v>
      </c>
      <c r="T41" s="28">
        <v>180</v>
      </c>
      <c r="U41" s="448">
        <f t="shared" si="0"/>
        <v>6.4285714285714288</v>
      </c>
      <c r="V41" s="450">
        <f t="shared" si="4"/>
        <v>110</v>
      </c>
      <c r="W41" s="170"/>
      <c r="X41" s="133"/>
    </row>
    <row r="42" spans="1:24" ht="15.6">
      <c r="A42" s="406" t="s">
        <v>450</v>
      </c>
      <c r="B42" s="4">
        <v>464</v>
      </c>
      <c r="C42" s="9"/>
      <c r="D42" s="10"/>
      <c r="E42" s="140"/>
      <c r="F42" s="55"/>
      <c r="G42" s="129">
        <v>650</v>
      </c>
      <c r="H42" s="4">
        <f t="shared" si="1"/>
        <v>785</v>
      </c>
      <c r="I42" s="9">
        <v>98</v>
      </c>
      <c r="J42" s="9">
        <v>76</v>
      </c>
      <c r="K42" s="9">
        <v>60</v>
      </c>
      <c r="L42" s="10">
        <v>60</v>
      </c>
      <c r="M42" s="22">
        <v>7</v>
      </c>
      <c r="N42" s="22">
        <v>28</v>
      </c>
      <c r="O42" s="140"/>
      <c r="P42" s="10"/>
      <c r="Q42" s="15"/>
      <c r="R42" s="15">
        <f>SUM(K42:Q42)</f>
        <v>155</v>
      </c>
      <c r="S42" s="35">
        <f t="shared" si="3"/>
        <v>20.755429650613788</v>
      </c>
      <c r="T42" s="28">
        <v>1059</v>
      </c>
      <c r="U42" s="448">
        <f t="shared" si="0"/>
        <v>37.821428571428569</v>
      </c>
      <c r="V42" s="450">
        <f t="shared" si="4"/>
        <v>274</v>
      </c>
      <c r="W42" s="396"/>
      <c r="X42" s="133"/>
    </row>
    <row r="43" spans="1:24" ht="16.5" customHeight="1">
      <c r="A43" s="406" t="s">
        <v>1159</v>
      </c>
      <c r="B43" s="4">
        <v>131</v>
      </c>
      <c r="C43" s="9"/>
      <c r="D43" s="10"/>
      <c r="E43" s="10"/>
      <c r="F43" s="55"/>
      <c r="G43" s="11"/>
      <c r="H43" s="4">
        <f t="shared" si="1"/>
        <v>105</v>
      </c>
      <c r="I43" s="9"/>
      <c r="J43" s="9">
        <v>6</v>
      </c>
      <c r="K43" s="9">
        <v>6</v>
      </c>
      <c r="L43" s="10">
        <v>5</v>
      </c>
      <c r="M43" s="22">
        <v>4</v>
      </c>
      <c r="N43" s="22"/>
      <c r="O43" s="10">
        <v>5</v>
      </c>
      <c r="P43" s="10"/>
      <c r="Q43" s="15"/>
      <c r="R43" s="15">
        <f>SUM(K43:Q43)</f>
        <v>20</v>
      </c>
      <c r="S43" s="708">
        <f t="shared" si="3"/>
        <v>32.307692307692307</v>
      </c>
      <c r="T43" s="28">
        <v>91</v>
      </c>
      <c r="U43" s="448">
        <f t="shared" si="0"/>
        <v>3.25</v>
      </c>
      <c r="V43" s="450">
        <f t="shared" si="4"/>
        <v>-14</v>
      </c>
      <c r="W43" s="560"/>
      <c r="X43" s="133"/>
    </row>
    <row r="44" spans="1:24" ht="15.6">
      <c r="A44" s="406" t="s">
        <v>493</v>
      </c>
      <c r="B44" s="4">
        <v>547</v>
      </c>
      <c r="C44" s="159"/>
      <c r="D44" s="145"/>
      <c r="E44" s="55"/>
      <c r="F44" s="145"/>
      <c r="G44" s="89">
        <v>445</v>
      </c>
      <c r="H44" s="4">
        <f t="shared" si="1"/>
        <v>741</v>
      </c>
      <c r="I44" s="90">
        <v>25</v>
      </c>
      <c r="J44" s="90">
        <v>68</v>
      </c>
      <c r="K44" s="90">
        <v>60</v>
      </c>
      <c r="L44" s="55">
        <v>30</v>
      </c>
      <c r="M44" s="55"/>
      <c r="N44" s="55">
        <v>68</v>
      </c>
      <c r="O44" s="55"/>
      <c r="P44" s="55"/>
      <c r="Q44" s="93"/>
      <c r="R44" s="93">
        <f>SUM(K44:Q44)</f>
        <v>158</v>
      </c>
      <c r="S44" s="707">
        <f t="shared" si="3"/>
        <v>17.824742268041238</v>
      </c>
      <c r="T44" s="79">
        <v>1164</v>
      </c>
      <c r="U44" s="448">
        <f t="shared" si="0"/>
        <v>41.571428571428569</v>
      </c>
      <c r="V44" s="455">
        <f t="shared" si="4"/>
        <v>423</v>
      </c>
      <c r="W44" s="396"/>
      <c r="X44" s="133"/>
    </row>
    <row r="45" spans="1:24" ht="16.5" customHeight="1">
      <c r="A45" s="406" t="s">
        <v>11</v>
      </c>
      <c r="B45" s="4">
        <v>0</v>
      </c>
      <c r="C45" s="159"/>
      <c r="D45" s="145"/>
      <c r="E45" s="55"/>
      <c r="F45" s="145"/>
      <c r="G45" s="89"/>
      <c r="H45" s="4">
        <f t="shared" si="1"/>
        <v>0</v>
      </c>
      <c r="I45" s="90"/>
      <c r="J45" s="90"/>
      <c r="K45" s="90"/>
      <c r="L45" s="55"/>
      <c r="M45" s="55"/>
      <c r="N45" s="55"/>
      <c r="O45" s="55"/>
      <c r="P45" s="55"/>
      <c r="Q45" s="93"/>
      <c r="R45" s="93"/>
      <c r="S45" s="86" t="e">
        <f t="shared" si="3"/>
        <v>#DIV/0!</v>
      </c>
      <c r="T45" s="79">
        <v>0</v>
      </c>
      <c r="U45" s="448">
        <f t="shared" si="0"/>
        <v>0</v>
      </c>
      <c r="V45" s="455">
        <f t="shared" si="4"/>
        <v>0</v>
      </c>
      <c r="W45" s="170"/>
      <c r="X45" s="133"/>
    </row>
    <row r="46" spans="1:24" ht="15.6">
      <c r="A46" s="298" t="s">
        <v>306</v>
      </c>
      <c r="B46" s="4">
        <v>73</v>
      </c>
      <c r="C46" s="9"/>
      <c r="D46" s="10"/>
      <c r="E46" s="10">
        <v>20</v>
      </c>
      <c r="F46" s="55"/>
      <c r="G46" s="11"/>
      <c r="H46" s="4">
        <f t="shared" si="1"/>
        <v>51</v>
      </c>
      <c r="I46" s="9">
        <v>6</v>
      </c>
      <c r="J46" s="9">
        <v>9</v>
      </c>
      <c r="K46" s="9">
        <v>5</v>
      </c>
      <c r="L46" s="10">
        <v>7</v>
      </c>
      <c r="M46" s="22">
        <v>7</v>
      </c>
      <c r="N46" s="22"/>
      <c r="O46" s="10">
        <v>8</v>
      </c>
      <c r="P46" s="10"/>
      <c r="Q46" s="15"/>
      <c r="R46" s="15">
        <f>SUM(K46:Q46)</f>
        <v>27</v>
      </c>
      <c r="S46" s="86">
        <f t="shared" si="3"/>
        <v>9.1538461538461551</v>
      </c>
      <c r="T46" s="28">
        <v>156</v>
      </c>
      <c r="U46" s="448">
        <f t="shared" si="0"/>
        <v>5.5714285714285712</v>
      </c>
      <c r="V46" s="450">
        <f t="shared" si="4"/>
        <v>105</v>
      </c>
      <c r="W46" s="170"/>
      <c r="X46" s="133"/>
    </row>
    <row r="47" spans="1:24" ht="15.6">
      <c r="A47" s="298" t="s">
        <v>633</v>
      </c>
      <c r="B47" s="4">
        <v>46</v>
      </c>
      <c r="C47" s="9"/>
      <c r="D47" s="10"/>
      <c r="E47" s="10"/>
      <c r="F47" s="55"/>
      <c r="G47" s="11"/>
      <c r="H47" s="4">
        <f t="shared" si="1"/>
        <v>46</v>
      </c>
      <c r="I47" s="9"/>
      <c r="J47" s="9"/>
      <c r="K47" s="9"/>
      <c r="L47" s="10"/>
      <c r="M47" s="22"/>
      <c r="N47" s="22"/>
      <c r="O47" s="10"/>
      <c r="P47" s="10"/>
      <c r="Q47" s="15"/>
      <c r="R47" s="15"/>
      <c r="S47" s="702">
        <f t="shared" si="3"/>
        <v>322</v>
      </c>
      <c r="T47" s="28">
        <v>4</v>
      </c>
      <c r="U47" s="448">
        <f t="shared" si="0"/>
        <v>0.14285714285714285</v>
      </c>
      <c r="V47" s="450">
        <f t="shared" si="4"/>
        <v>-42</v>
      </c>
      <c r="W47" s="170"/>
      <c r="X47" s="133"/>
    </row>
    <row r="48" spans="1:24" ht="17.25" customHeight="1">
      <c r="A48" s="298" t="s">
        <v>894</v>
      </c>
      <c r="B48" s="4">
        <v>88</v>
      </c>
      <c r="C48" s="9"/>
      <c r="D48" s="10"/>
      <c r="E48" s="10">
        <v>40</v>
      </c>
      <c r="F48" s="55"/>
      <c r="G48" s="11"/>
      <c r="H48" s="4">
        <f t="shared" si="1"/>
        <v>86</v>
      </c>
      <c r="I48" s="9">
        <v>6</v>
      </c>
      <c r="J48" s="9">
        <v>4</v>
      </c>
      <c r="K48" s="9">
        <v>6</v>
      </c>
      <c r="L48" s="10">
        <v>6</v>
      </c>
      <c r="M48" s="22">
        <v>10</v>
      </c>
      <c r="N48" s="22"/>
      <c r="O48" s="10">
        <v>10</v>
      </c>
      <c r="P48" s="10"/>
      <c r="Q48" s="15"/>
      <c r="R48" s="15">
        <f>SUM(K48:Q48)</f>
        <v>32</v>
      </c>
      <c r="S48" s="490">
        <f t="shared" si="3"/>
        <v>12.161616161616163</v>
      </c>
      <c r="T48" s="28">
        <v>198</v>
      </c>
      <c r="U48" s="448">
        <f t="shared" si="0"/>
        <v>7.0714285714285712</v>
      </c>
      <c r="V48" s="450">
        <f t="shared" si="4"/>
        <v>112</v>
      </c>
      <c r="W48" s="170"/>
      <c r="X48" s="133"/>
    </row>
    <row r="49" spans="1:25" ht="18" customHeight="1">
      <c r="A49" s="406" t="s">
        <v>490</v>
      </c>
      <c r="B49" s="4">
        <v>125</v>
      </c>
      <c r="C49" s="255"/>
      <c r="D49" s="55"/>
      <c r="E49" s="10"/>
      <c r="F49" s="55"/>
      <c r="G49" s="11"/>
      <c r="H49" s="4">
        <f t="shared" si="1"/>
        <v>100</v>
      </c>
      <c r="I49" s="9"/>
      <c r="J49" s="9"/>
      <c r="K49" s="9">
        <v>25</v>
      </c>
      <c r="L49" s="10"/>
      <c r="M49" s="22"/>
      <c r="N49" s="22"/>
      <c r="O49" s="10"/>
      <c r="P49" s="10"/>
      <c r="Q49" s="15"/>
      <c r="R49" s="15">
        <f>SUM(K49:Q49)</f>
        <v>25</v>
      </c>
      <c r="S49" s="490">
        <f t="shared" si="3"/>
        <v>22.4</v>
      </c>
      <c r="T49" s="28">
        <v>125</v>
      </c>
      <c r="U49" s="448">
        <f t="shared" si="0"/>
        <v>4.4642857142857144</v>
      </c>
      <c r="V49" s="450">
        <f t="shared" si="4"/>
        <v>25</v>
      </c>
      <c r="W49" s="397"/>
      <c r="X49" s="133"/>
      <c r="Y49" s="42"/>
    </row>
    <row r="50" spans="1:25" ht="15.6">
      <c r="A50" s="475" t="s">
        <v>489</v>
      </c>
      <c r="B50" s="88">
        <v>0</v>
      </c>
      <c r="C50" s="69"/>
      <c r="D50" s="161"/>
      <c r="E50" s="70"/>
      <c r="F50" s="70"/>
      <c r="G50" s="71">
        <v>25</v>
      </c>
      <c r="H50" s="88">
        <f t="shared" si="1"/>
        <v>25</v>
      </c>
      <c r="I50" s="69"/>
      <c r="J50" s="69"/>
      <c r="K50" s="69"/>
      <c r="L50" s="70"/>
      <c r="M50" s="70"/>
      <c r="N50" s="70"/>
      <c r="O50" s="70"/>
      <c r="P50" s="70"/>
      <c r="Q50" s="73"/>
      <c r="R50" s="73"/>
      <c r="S50" s="35" t="e">
        <f t="shared" si="3"/>
        <v>#DIV/0!</v>
      </c>
      <c r="T50" s="45">
        <v>0</v>
      </c>
      <c r="U50" s="456">
        <f t="shared" si="0"/>
        <v>0</v>
      </c>
      <c r="V50" s="451">
        <f t="shared" si="4"/>
        <v>-25</v>
      </c>
      <c r="W50" s="163"/>
      <c r="X50" s="42"/>
      <c r="Y50" s="84"/>
    </row>
    <row r="51" spans="1:25" ht="15.6">
      <c r="A51" s="406" t="s">
        <v>1039</v>
      </c>
      <c r="B51" s="4">
        <v>50</v>
      </c>
      <c r="C51" s="36"/>
      <c r="D51" s="22"/>
      <c r="E51" s="22"/>
      <c r="F51" s="55"/>
      <c r="G51" s="18"/>
      <c r="H51" s="4">
        <f t="shared" si="1"/>
        <v>25</v>
      </c>
      <c r="I51" s="36"/>
      <c r="J51" s="36"/>
      <c r="K51" s="36">
        <v>25</v>
      </c>
      <c r="L51" s="22"/>
      <c r="M51" s="22"/>
      <c r="N51" s="22"/>
      <c r="O51" s="22"/>
      <c r="P51" s="22"/>
      <c r="Q51" s="40"/>
      <c r="R51" s="40">
        <f>SUM(K51:Q51)</f>
        <v>25</v>
      </c>
      <c r="S51" s="691">
        <f t="shared" si="3"/>
        <v>28</v>
      </c>
      <c r="T51" s="28">
        <v>25</v>
      </c>
      <c r="U51" s="448">
        <f t="shared" si="0"/>
        <v>0.8928571428571429</v>
      </c>
      <c r="V51" s="450">
        <f t="shared" si="4"/>
        <v>0</v>
      </c>
      <c r="W51" s="395"/>
      <c r="X51" t="s">
        <v>588</v>
      </c>
    </row>
    <row r="52" spans="1:25" ht="15.6">
      <c r="A52" s="298" t="s">
        <v>668</v>
      </c>
      <c r="B52" s="4">
        <v>8</v>
      </c>
      <c r="C52" s="90"/>
      <c r="D52" s="55"/>
      <c r="E52" s="55"/>
      <c r="F52" s="55"/>
      <c r="G52" s="89"/>
      <c r="H52" s="4">
        <f t="shared" si="1"/>
        <v>8</v>
      </c>
      <c r="I52" s="90"/>
      <c r="J52" s="90"/>
      <c r="K52" s="90"/>
      <c r="L52" s="55"/>
      <c r="M52" s="55"/>
      <c r="N52" s="55"/>
      <c r="O52" s="55"/>
      <c r="P52" s="55"/>
      <c r="Q52" s="93"/>
      <c r="R52" s="93"/>
      <c r="S52" s="692" t="e">
        <f t="shared" si="3"/>
        <v>#DIV/0!</v>
      </c>
      <c r="T52" s="79">
        <v>0</v>
      </c>
      <c r="U52" s="448">
        <f t="shared" si="0"/>
        <v>0</v>
      </c>
      <c r="V52" s="455">
        <f t="shared" si="4"/>
        <v>-8</v>
      </c>
    </row>
    <row r="53" spans="1:25" ht="16.5" customHeight="1">
      <c r="A53" s="303" t="s">
        <v>205</v>
      </c>
      <c r="B53" s="4">
        <v>25</v>
      </c>
      <c r="C53" s="36"/>
      <c r="D53" s="22"/>
      <c r="E53" s="22">
        <v>25</v>
      </c>
      <c r="F53" s="55"/>
      <c r="G53" s="18"/>
      <c r="H53" s="4">
        <f t="shared" si="1"/>
        <v>50</v>
      </c>
      <c r="I53" s="36"/>
      <c r="J53" s="36"/>
      <c r="K53" s="36"/>
      <c r="L53" s="22"/>
      <c r="M53" s="22"/>
      <c r="N53" s="22"/>
      <c r="O53" s="22"/>
      <c r="P53" s="22"/>
      <c r="Q53" s="40"/>
      <c r="R53" s="40"/>
      <c r="S53" s="658">
        <f t="shared" si="3"/>
        <v>28</v>
      </c>
      <c r="T53" s="28">
        <v>50</v>
      </c>
      <c r="U53" s="448">
        <f t="shared" si="0"/>
        <v>1.7857142857142858</v>
      </c>
      <c r="V53" s="450">
        <f t="shared" si="4"/>
        <v>0</v>
      </c>
      <c r="W53" s="126"/>
    </row>
    <row r="54" spans="1:25" ht="14.25" customHeight="1">
      <c r="A54" s="298" t="s">
        <v>1052</v>
      </c>
      <c r="B54" s="4">
        <v>100</v>
      </c>
      <c r="C54" s="36"/>
      <c r="D54" s="22"/>
      <c r="E54" s="22">
        <v>25</v>
      </c>
      <c r="F54" s="55"/>
      <c r="G54" s="18"/>
      <c r="H54" s="4">
        <f t="shared" si="1"/>
        <v>75</v>
      </c>
      <c r="I54" s="36">
        <v>25</v>
      </c>
      <c r="J54" s="36"/>
      <c r="K54" s="36"/>
      <c r="L54" s="22"/>
      <c r="M54" s="22">
        <v>25</v>
      </c>
      <c r="N54" s="22"/>
      <c r="O54" s="22"/>
      <c r="P54" s="22"/>
      <c r="Q54" s="40"/>
      <c r="R54" s="40">
        <f>SUM(K54:Q54)</f>
        <v>25</v>
      </c>
      <c r="S54" s="603">
        <f t="shared" si="3"/>
        <v>14.000000000000002</v>
      </c>
      <c r="T54" s="28">
        <v>150</v>
      </c>
      <c r="U54" s="448">
        <f t="shared" si="0"/>
        <v>5.3571428571428568</v>
      </c>
      <c r="V54" s="450">
        <f t="shared" si="4"/>
        <v>75</v>
      </c>
      <c r="W54" s="212"/>
      <c r="X54" s="133"/>
    </row>
    <row r="55" spans="1:25" ht="15.6">
      <c r="A55" s="303" t="s">
        <v>954</v>
      </c>
      <c r="B55" s="4">
        <v>0</v>
      </c>
      <c r="C55" s="36"/>
      <c r="D55" s="22"/>
      <c r="E55" s="22"/>
      <c r="F55" s="55"/>
      <c r="G55" s="18"/>
      <c r="H55" s="4">
        <f t="shared" si="1"/>
        <v>0</v>
      </c>
      <c r="I55" s="36"/>
      <c r="J55" s="36"/>
      <c r="K55" s="36"/>
      <c r="L55" s="22"/>
      <c r="M55" s="22"/>
      <c r="N55" s="22"/>
      <c r="O55" s="22"/>
      <c r="P55" s="22"/>
      <c r="Q55" s="40"/>
      <c r="R55" s="40"/>
      <c r="S55" s="37" t="e">
        <f t="shared" si="3"/>
        <v>#DIV/0!</v>
      </c>
      <c r="T55" s="28">
        <v>0</v>
      </c>
      <c r="U55" s="448">
        <f t="shared" si="0"/>
        <v>0</v>
      </c>
      <c r="V55" s="450">
        <f t="shared" si="4"/>
        <v>0</v>
      </c>
    </row>
    <row r="56" spans="1:25" ht="15.6">
      <c r="A56" s="303" t="s">
        <v>414</v>
      </c>
      <c r="B56" s="4">
        <v>0</v>
      </c>
      <c r="C56" s="36"/>
      <c r="D56" s="22"/>
      <c r="E56" s="22"/>
      <c r="F56" s="55"/>
      <c r="G56" s="18"/>
      <c r="H56" s="4">
        <f t="shared" si="1"/>
        <v>0</v>
      </c>
      <c r="I56" s="36"/>
      <c r="J56" s="36"/>
      <c r="K56" s="36"/>
      <c r="L56" s="22"/>
      <c r="M56" s="22"/>
      <c r="N56" s="22"/>
      <c r="O56" s="22"/>
      <c r="P56" s="22"/>
      <c r="Q56" s="40"/>
      <c r="R56" s="40"/>
      <c r="S56" s="37" t="e">
        <f t="shared" si="3"/>
        <v>#DIV/0!</v>
      </c>
      <c r="T56" s="28">
        <v>0</v>
      </c>
      <c r="U56" s="448">
        <f t="shared" si="0"/>
        <v>0</v>
      </c>
      <c r="V56" s="450">
        <f t="shared" si="4"/>
        <v>0</v>
      </c>
    </row>
    <row r="57" spans="1:25" ht="15.6">
      <c r="A57" s="303" t="s">
        <v>671</v>
      </c>
      <c r="B57" s="4">
        <v>4</v>
      </c>
      <c r="C57" s="36"/>
      <c r="D57" s="151"/>
      <c r="E57" s="22"/>
      <c r="F57" s="55"/>
      <c r="G57" s="18"/>
      <c r="H57" s="4">
        <f t="shared" si="1"/>
        <v>4</v>
      </c>
      <c r="I57" s="36"/>
      <c r="J57" s="36"/>
      <c r="K57" s="36"/>
      <c r="L57" s="22"/>
      <c r="M57" s="22"/>
      <c r="N57" s="22"/>
      <c r="O57" s="22"/>
      <c r="P57" s="22"/>
      <c r="Q57" s="40"/>
      <c r="R57" s="40"/>
      <c r="S57" s="500">
        <f t="shared" si="3"/>
        <v>56</v>
      </c>
      <c r="T57" s="28">
        <v>2</v>
      </c>
      <c r="U57" s="448">
        <f t="shared" si="0"/>
        <v>7.1428571428571425E-2</v>
      </c>
      <c r="V57" s="450">
        <f t="shared" si="4"/>
        <v>-2</v>
      </c>
    </row>
    <row r="58" spans="1:25" ht="15.6">
      <c r="A58" s="303" t="s">
        <v>838</v>
      </c>
      <c r="B58" s="4">
        <v>2</v>
      </c>
      <c r="C58" s="36"/>
      <c r="D58" s="22"/>
      <c r="E58" s="22"/>
      <c r="F58" s="55"/>
      <c r="G58" s="18"/>
      <c r="H58" s="4">
        <f t="shared" si="1"/>
        <v>2</v>
      </c>
      <c r="I58" s="36"/>
      <c r="J58" s="36"/>
      <c r="K58" s="36"/>
      <c r="L58" s="22"/>
      <c r="M58" s="22"/>
      <c r="N58" s="22"/>
      <c r="O58" s="22"/>
      <c r="P58" s="22"/>
      <c r="Q58" s="40"/>
      <c r="R58" s="40"/>
      <c r="S58" s="41" t="e">
        <f t="shared" si="3"/>
        <v>#DIV/0!</v>
      </c>
      <c r="T58" s="28">
        <v>0</v>
      </c>
      <c r="U58" s="448">
        <f t="shared" si="0"/>
        <v>0</v>
      </c>
      <c r="V58" s="450">
        <f t="shared" si="4"/>
        <v>-2</v>
      </c>
      <c r="W58" s="170"/>
    </row>
    <row r="59" spans="1:25" ht="15.6">
      <c r="A59" s="303" t="s">
        <v>525</v>
      </c>
      <c r="B59" s="4">
        <v>0</v>
      </c>
      <c r="C59" s="36"/>
      <c r="D59" s="22"/>
      <c r="E59" s="22"/>
      <c r="F59" s="55"/>
      <c r="G59" s="18"/>
      <c r="H59" s="4">
        <f t="shared" si="1"/>
        <v>0</v>
      </c>
      <c r="I59" s="36"/>
      <c r="J59" s="36"/>
      <c r="K59" s="36"/>
      <c r="L59" s="22"/>
      <c r="M59" s="22"/>
      <c r="N59" s="22"/>
      <c r="O59" s="22"/>
      <c r="P59" s="22"/>
      <c r="Q59" s="40"/>
      <c r="R59" s="40"/>
      <c r="S59" s="37" t="e">
        <f t="shared" si="3"/>
        <v>#DIV/0!</v>
      </c>
      <c r="T59" s="28">
        <v>0</v>
      </c>
      <c r="U59" s="448">
        <f t="shared" si="0"/>
        <v>0</v>
      </c>
      <c r="V59" s="450">
        <f t="shared" si="4"/>
        <v>0</v>
      </c>
    </row>
    <row r="60" spans="1:25" ht="18" customHeight="1">
      <c r="A60" s="303" t="s">
        <v>67</v>
      </c>
      <c r="B60" s="4">
        <v>0</v>
      </c>
      <c r="C60" s="36"/>
      <c r="D60" s="22"/>
      <c r="E60" s="22"/>
      <c r="F60" s="55"/>
      <c r="G60" s="18"/>
      <c r="H60" s="4">
        <f t="shared" si="1"/>
        <v>0</v>
      </c>
      <c r="I60" s="36"/>
      <c r="J60" s="36"/>
      <c r="K60" s="36"/>
      <c r="L60" s="22"/>
      <c r="M60" s="22"/>
      <c r="N60" s="22"/>
      <c r="O60" s="22"/>
      <c r="P60" s="22"/>
      <c r="Q60" s="40"/>
      <c r="R60" s="40"/>
      <c r="S60" s="37" t="e">
        <f t="shared" si="3"/>
        <v>#DIV/0!</v>
      </c>
      <c r="T60" s="28">
        <v>0</v>
      </c>
      <c r="U60" s="448">
        <f t="shared" si="0"/>
        <v>0</v>
      </c>
      <c r="V60" s="450">
        <f t="shared" si="4"/>
        <v>0</v>
      </c>
    </row>
    <row r="61" spans="1:25" ht="16.2" thickBot="1">
      <c r="A61" s="308" t="s">
        <v>346</v>
      </c>
      <c r="B61" s="4">
        <v>12</v>
      </c>
      <c r="C61" s="36"/>
      <c r="D61" s="22"/>
      <c r="E61" s="22"/>
      <c r="F61" s="22"/>
      <c r="G61" s="18"/>
      <c r="H61" s="4">
        <f t="shared" si="1"/>
        <v>12</v>
      </c>
      <c r="I61" s="36"/>
      <c r="J61" s="36"/>
      <c r="K61" s="36"/>
      <c r="L61" s="22"/>
      <c r="M61" s="22"/>
      <c r="N61" s="22"/>
      <c r="O61" s="22"/>
      <c r="P61" s="22"/>
      <c r="Q61" s="40"/>
      <c r="R61" s="40"/>
      <c r="S61" s="703">
        <f t="shared" si="3"/>
        <v>28</v>
      </c>
      <c r="T61" s="28">
        <v>12</v>
      </c>
      <c r="U61" s="448">
        <f t="shared" si="0"/>
        <v>0.42857142857142855</v>
      </c>
      <c r="V61" s="450">
        <f t="shared" si="4"/>
        <v>0</v>
      </c>
    </row>
    <row r="62" spans="1:25" ht="15.6">
      <c r="A62" s="323" t="s">
        <v>1190</v>
      </c>
      <c r="B62" s="4">
        <v>10</v>
      </c>
      <c r="C62" s="36"/>
      <c r="D62" s="22"/>
      <c r="E62" s="22"/>
      <c r="F62" s="22"/>
      <c r="G62" s="18"/>
      <c r="H62" s="4">
        <f t="shared" si="1"/>
        <v>10</v>
      </c>
      <c r="I62" s="36"/>
      <c r="J62" s="36"/>
      <c r="K62" s="36"/>
      <c r="L62" s="22"/>
      <c r="M62" s="22"/>
      <c r="N62" s="22"/>
      <c r="O62" s="22"/>
      <c r="P62" s="22"/>
      <c r="Q62" s="40"/>
      <c r="R62" s="40"/>
      <c r="S62" s="41" t="e">
        <f t="shared" si="3"/>
        <v>#DIV/0!</v>
      </c>
      <c r="T62" s="28">
        <v>0</v>
      </c>
      <c r="U62" s="448">
        <f t="shared" si="0"/>
        <v>0</v>
      </c>
      <c r="V62" s="450">
        <f t="shared" si="4"/>
        <v>-10</v>
      </c>
    </row>
    <row r="63" spans="1:25" ht="15.6">
      <c r="A63" s="298" t="s">
        <v>523</v>
      </c>
      <c r="B63" s="4">
        <v>10</v>
      </c>
      <c r="C63" s="36"/>
      <c r="D63" s="22"/>
      <c r="E63" s="22"/>
      <c r="F63" s="22"/>
      <c r="G63" s="18"/>
      <c r="H63" s="4">
        <f t="shared" si="1"/>
        <v>10</v>
      </c>
      <c r="I63" s="36"/>
      <c r="J63" s="36"/>
      <c r="K63" s="36"/>
      <c r="L63" s="22"/>
      <c r="M63" s="22"/>
      <c r="N63" s="22"/>
      <c r="O63" s="22"/>
      <c r="P63" s="22"/>
      <c r="Q63" s="40"/>
      <c r="R63" s="40"/>
      <c r="S63" s="41" t="e">
        <f t="shared" si="3"/>
        <v>#DIV/0!</v>
      </c>
      <c r="T63" s="28">
        <v>0</v>
      </c>
      <c r="U63" s="448">
        <f t="shared" si="0"/>
        <v>0</v>
      </c>
      <c r="V63" s="450">
        <f t="shared" si="4"/>
        <v>-10</v>
      </c>
    </row>
    <row r="64" spans="1:25" ht="16.2" thickBot="1">
      <c r="A64" s="299" t="s">
        <v>672</v>
      </c>
      <c r="B64" s="4">
        <v>0</v>
      </c>
      <c r="C64" s="36"/>
      <c r="D64" s="22"/>
      <c r="E64" s="22"/>
      <c r="F64" s="22"/>
      <c r="G64" s="18"/>
      <c r="H64" s="4">
        <f t="shared" si="1"/>
        <v>0</v>
      </c>
      <c r="I64" s="36"/>
      <c r="J64" s="36"/>
      <c r="K64" s="36"/>
      <c r="L64" s="22"/>
      <c r="M64" s="22"/>
      <c r="N64" s="22"/>
      <c r="O64" s="22"/>
      <c r="P64" s="22"/>
      <c r="Q64" s="40"/>
      <c r="R64" s="40"/>
      <c r="S64" s="37" t="e">
        <f t="shared" si="3"/>
        <v>#DIV/0!</v>
      </c>
      <c r="T64" s="28">
        <v>0</v>
      </c>
      <c r="U64" s="448">
        <f t="shared" si="0"/>
        <v>0</v>
      </c>
      <c r="V64" s="450">
        <f t="shared" si="4"/>
        <v>0</v>
      </c>
    </row>
    <row r="65" spans="1:23" ht="16.2" thickBot="1">
      <c r="A65" s="326" t="s">
        <v>433</v>
      </c>
      <c r="B65" s="4">
        <v>5</v>
      </c>
      <c r="C65" s="36"/>
      <c r="D65" s="22"/>
      <c r="E65" s="22"/>
      <c r="F65" s="22"/>
      <c r="G65" s="18"/>
      <c r="H65" s="4">
        <f t="shared" si="1"/>
        <v>5</v>
      </c>
      <c r="I65" s="36"/>
      <c r="J65" s="36"/>
      <c r="K65" s="36"/>
      <c r="L65" s="22"/>
      <c r="M65" s="22"/>
      <c r="N65" s="22"/>
      <c r="O65" s="22"/>
      <c r="P65" s="22"/>
      <c r="Q65" s="40"/>
      <c r="R65" s="40"/>
      <c r="S65" s="41" t="e">
        <f t="shared" si="3"/>
        <v>#DIV/0!</v>
      </c>
      <c r="T65" s="28">
        <v>0</v>
      </c>
      <c r="U65" s="448">
        <f t="shared" si="0"/>
        <v>0</v>
      </c>
      <c r="V65" s="450">
        <f t="shared" si="4"/>
        <v>-5</v>
      </c>
    </row>
    <row r="66" spans="1:23" ht="15.75" customHeight="1">
      <c r="A66" s="323" t="s">
        <v>259</v>
      </c>
      <c r="B66" s="4">
        <v>10</v>
      </c>
      <c r="C66" s="90"/>
      <c r="D66" s="55"/>
      <c r="E66" s="55"/>
      <c r="F66" s="55"/>
      <c r="G66" s="89"/>
      <c r="H66" s="4">
        <f t="shared" si="1"/>
        <v>10</v>
      </c>
      <c r="I66" s="90"/>
      <c r="J66" s="90"/>
      <c r="K66" s="90"/>
      <c r="L66" s="55"/>
      <c r="M66" s="55"/>
      <c r="N66" s="55"/>
      <c r="O66" s="55"/>
      <c r="P66" s="55"/>
      <c r="Q66" s="93"/>
      <c r="R66" s="93"/>
      <c r="S66" s="650" t="e">
        <f t="shared" si="3"/>
        <v>#DIV/0!</v>
      </c>
      <c r="T66" s="243">
        <v>0</v>
      </c>
      <c r="U66" s="448">
        <f t="shared" si="0"/>
        <v>0</v>
      </c>
      <c r="V66" s="455">
        <f t="shared" si="4"/>
        <v>-10</v>
      </c>
    </row>
    <row r="67" spans="1:23" ht="14.25" customHeight="1">
      <c r="A67" s="298" t="s">
        <v>380</v>
      </c>
      <c r="B67" s="4">
        <v>0</v>
      </c>
      <c r="C67" s="90"/>
      <c r="D67" s="55"/>
      <c r="E67" s="55">
        <v>4</v>
      </c>
      <c r="F67" s="55"/>
      <c r="G67" s="89"/>
      <c r="H67" s="4">
        <f t="shared" si="1"/>
        <v>4</v>
      </c>
      <c r="I67" s="90"/>
      <c r="J67" s="90"/>
      <c r="K67" s="90"/>
      <c r="L67" s="55"/>
      <c r="M67" s="55"/>
      <c r="N67" s="55"/>
      <c r="O67" s="55"/>
      <c r="P67" s="55"/>
      <c r="Q67" s="93"/>
      <c r="R67" s="93"/>
      <c r="S67" s="715">
        <f t="shared" si="3"/>
        <v>28</v>
      </c>
      <c r="T67" s="243">
        <v>4</v>
      </c>
      <c r="U67" s="448">
        <f t="shared" si="0"/>
        <v>0.14285714285714285</v>
      </c>
      <c r="V67" s="455">
        <f t="shared" si="4"/>
        <v>0</v>
      </c>
    </row>
    <row r="68" spans="1:23" ht="15.6">
      <c r="A68" s="298" t="s">
        <v>261</v>
      </c>
      <c r="B68" s="4">
        <v>4</v>
      </c>
      <c r="C68" s="90"/>
      <c r="D68" s="55"/>
      <c r="E68" s="55"/>
      <c r="F68" s="55"/>
      <c r="G68" s="89"/>
      <c r="H68" s="4">
        <f t="shared" si="1"/>
        <v>4</v>
      </c>
      <c r="I68" s="90"/>
      <c r="J68" s="90"/>
      <c r="K68" s="90"/>
      <c r="L68" s="55"/>
      <c r="M68" s="55"/>
      <c r="N68" s="55"/>
      <c r="O68" s="55"/>
      <c r="P68" s="55"/>
      <c r="Q68" s="93"/>
      <c r="R68" s="93"/>
      <c r="S68" s="650" t="e">
        <f t="shared" si="3"/>
        <v>#DIV/0!</v>
      </c>
      <c r="T68" s="121">
        <v>0</v>
      </c>
      <c r="U68" s="448">
        <f t="shared" si="0"/>
        <v>0</v>
      </c>
      <c r="V68" s="450">
        <f t="shared" si="4"/>
        <v>-4</v>
      </c>
    </row>
    <row r="69" spans="1:23" ht="16.5" customHeight="1">
      <c r="A69" s="303" t="s">
        <v>732</v>
      </c>
      <c r="B69" s="4">
        <v>4</v>
      </c>
      <c r="C69" s="36"/>
      <c r="D69" s="22"/>
      <c r="E69" s="22"/>
      <c r="F69" s="22"/>
      <c r="G69" s="18"/>
      <c r="H69" s="4">
        <f t="shared" si="1"/>
        <v>2</v>
      </c>
      <c r="I69" s="36"/>
      <c r="J69" s="36"/>
      <c r="K69" s="36"/>
      <c r="L69" s="22"/>
      <c r="M69" s="22">
        <v>2</v>
      </c>
      <c r="N69" s="22"/>
      <c r="O69" s="22"/>
      <c r="P69" s="22"/>
      <c r="Q69" s="40"/>
      <c r="R69" s="40">
        <f>SUM(K69:Q69)</f>
        <v>2</v>
      </c>
      <c r="S69" s="650">
        <f t="shared" si="3"/>
        <v>28</v>
      </c>
      <c r="T69" s="121">
        <v>2</v>
      </c>
      <c r="U69" s="448">
        <f t="shared" ref="U69:U135" si="5">T69/28</f>
        <v>7.1428571428571425E-2</v>
      </c>
      <c r="V69" s="450">
        <f t="shared" si="4"/>
        <v>0</v>
      </c>
    </row>
    <row r="70" spans="1:23" ht="16.5" customHeight="1">
      <c r="A70" s="303" t="s">
        <v>678</v>
      </c>
      <c r="B70" s="4">
        <v>10</v>
      </c>
      <c r="C70" s="36"/>
      <c r="D70" s="22"/>
      <c r="E70" s="22"/>
      <c r="F70" s="22"/>
      <c r="G70" s="18"/>
      <c r="H70" s="4">
        <f t="shared" ref="H70:H136" si="6">B70+SUM(C70:G70)-SUM(I70:P70)</f>
        <v>10</v>
      </c>
      <c r="I70" s="36"/>
      <c r="J70" s="36"/>
      <c r="K70" s="36"/>
      <c r="L70" s="22"/>
      <c r="M70" s="22"/>
      <c r="N70" s="22"/>
      <c r="O70" s="22"/>
      <c r="P70" s="22"/>
      <c r="Q70" s="40"/>
      <c r="R70" s="40"/>
      <c r="S70" s="693">
        <f>H70/U70</f>
        <v>46.666666666666671</v>
      </c>
      <c r="T70" s="121">
        <v>6</v>
      </c>
      <c r="U70" s="448">
        <f t="shared" si="5"/>
        <v>0.21428571428571427</v>
      </c>
      <c r="V70" s="450">
        <f t="shared" si="4"/>
        <v>-4</v>
      </c>
    </row>
    <row r="71" spans="1:23" ht="15.6">
      <c r="A71" s="303" t="s">
        <v>379</v>
      </c>
      <c r="B71" s="4">
        <v>16</v>
      </c>
      <c r="C71" s="132"/>
      <c r="D71" s="483"/>
      <c r="E71" s="22"/>
      <c r="F71" s="22"/>
      <c r="G71" s="542"/>
      <c r="H71" s="4">
        <f t="shared" si="6"/>
        <v>16</v>
      </c>
      <c r="I71" s="36"/>
      <c r="J71" s="36"/>
      <c r="K71" s="36"/>
      <c r="L71" s="22"/>
      <c r="M71" s="22"/>
      <c r="N71" s="22"/>
      <c r="O71" s="22"/>
      <c r="P71" s="22"/>
      <c r="Q71" s="40"/>
      <c r="R71" s="40"/>
      <c r="S71" s="693">
        <f>H71/U71</f>
        <v>112</v>
      </c>
      <c r="T71" s="121">
        <v>4</v>
      </c>
      <c r="U71" s="448">
        <f t="shared" si="5"/>
        <v>0.14285714285714285</v>
      </c>
      <c r="V71" s="450">
        <f t="shared" si="4"/>
        <v>-12</v>
      </c>
    </row>
    <row r="72" spans="1:23" ht="15.6">
      <c r="A72" s="303" t="s">
        <v>1142</v>
      </c>
      <c r="B72" s="4">
        <v>4</v>
      </c>
      <c r="C72" s="36"/>
      <c r="D72" s="22"/>
      <c r="E72" s="22"/>
      <c r="F72" s="22"/>
      <c r="G72" s="18"/>
      <c r="H72" s="4">
        <f t="shared" si="6"/>
        <v>4</v>
      </c>
      <c r="I72" s="36"/>
      <c r="J72" s="36"/>
      <c r="K72" s="36"/>
      <c r="L72" s="22"/>
      <c r="M72" s="22"/>
      <c r="N72" s="22"/>
      <c r="O72" s="22"/>
      <c r="P72" s="22"/>
      <c r="Q72" s="40"/>
      <c r="R72" s="40"/>
      <c r="S72" s="650" t="e">
        <f t="shared" ref="S72:S137" si="7">H72/U72</f>
        <v>#DIV/0!</v>
      </c>
      <c r="T72" s="121">
        <v>0</v>
      </c>
      <c r="U72" s="448">
        <f t="shared" si="5"/>
        <v>0</v>
      </c>
      <c r="V72" s="450">
        <f t="shared" si="4"/>
        <v>-4</v>
      </c>
    </row>
    <row r="73" spans="1:23" ht="15.6">
      <c r="A73" s="301" t="s">
        <v>161</v>
      </c>
      <c r="B73" s="88">
        <v>20</v>
      </c>
      <c r="C73" s="69"/>
      <c r="D73" s="70"/>
      <c r="E73" s="70"/>
      <c r="F73" s="70"/>
      <c r="G73" s="71"/>
      <c r="H73" s="88">
        <f t="shared" si="6"/>
        <v>20</v>
      </c>
      <c r="I73" s="69"/>
      <c r="J73" s="69"/>
      <c r="K73" s="69"/>
      <c r="L73" s="70"/>
      <c r="M73" s="70"/>
      <c r="N73" s="70"/>
      <c r="O73" s="70"/>
      <c r="P73" s="70"/>
      <c r="Q73" s="73"/>
      <c r="R73" s="73"/>
      <c r="S73" s="35" t="e">
        <f t="shared" si="7"/>
        <v>#DIV/0!</v>
      </c>
      <c r="T73" s="487">
        <v>0</v>
      </c>
      <c r="U73" s="456">
        <f t="shared" si="5"/>
        <v>0</v>
      </c>
      <c r="V73" s="451">
        <f t="shared" si="4"/>
        <v>-20</v>
      </c>
    </row>
    <row r="74" spans="1:23" ht="15.6">
      <c r="A74" s="303" t="s">
        <v>381</v>
      </c>
      <c r="B74" s="4">
        <v>500</v>
      </c>
      <c r="C74" s="36"/>
      <c r="D74" s="22"/>
      <c r="E74" s="55"/>
      <c r="F74" s="22"/>
      <c r="G74" s="18"/>
      <c r="H74" s="4">
        <f t="shared" si="6"/>
        <v>340</v>
      </c>
      <c r="I74" s="36">
        <v>20</v>
      </c>
      <c r="J74" s="36">
        <v>20</v>
      </c>
      <c r="K74" s="36">
        <v>20</v>
      </c>
      <c r="L74" s="22">
        <v>20</v>
      </c>
      <c r="M74" s="22">
        <v>40</v>
      </c>
      <c r="N74" s="22"/>
      <c r="O74" s="22">
        <v>40</v>
      </c>
      <c r="P74" s="22"/>
      <c r="Q74" s="40"/>
      <c r="R74" s="40">
        <f>SUM(K74:Q74)</f>
        <v>120</v>
      </c>
      <c r="S74" s="86">
        <f t="shared" si="7"/>
        <v>15.35483870967742</v>
      </c>
      <c r="T74" s="121">
        <v>620</v>
      </c>
      <c r="U74" s="448">
        <f t="shared" si="5"/>
        <v>22.142857142857142</v>
      </c>
      <c r="V74" s="450">
        <f t="shared" si="4"/>
        <v>280</v>
      </c>
    </row>
    <row r="75" spans="1:23" ht="15.6">
      <c r="A75" s="303" t="s">
        <v>260</v>
      </c>
      <c r="B75" s="4">
        <v>4</v>
      </c>
      <c r="C75" s="36"/>
      <c r="D75" s="22"/>
      <c r="E75" s="55"/>
      <c r="F75" s="22"/>
      <c r="G75" s="18"/>
      <c r="H75" s="4">
        <f t="shared" si="6"/>
        <v>4</v>
      </c>
      <c r="I75" s="36"/>
      <c r="J75" s="36"/>
      <c r="K75" s="36"/>
      <c r="L75" s="22"/>
      <c r="M75" s="22"/>
      <c r="N75" s="22"/>
      <c r="O75" s="22"/>
      <c r="P75" s="22"/>
      <c r="Q75" s="40"/>
      <c r="R75" s="40"/>
      <c r="S75" s="86" t="e">
        <f t="shared" si="7"/>
        <v>#DIV/0!</v>
      </c>
      <c r="T75" s="121">
        <v>0</v>
      </c>
      <c r="U75" s="448">
        <f t="shared" si="5"/>
        <v>0</v>
      </c>
      <c r="V75" s="450">
        <f t="shared" si="4"/>
        <v>-4</v>
      </c>
    </row>
    <row r="76" spans="1:23" ht="17.25" customHeight="1">
      <c r="A76" s="298" t="s">
        <v>558</v>
      </c>
      <c r="B76" s="4">
        <v>560</v>
      </c>
      <c r="C76" s="90"/>
      <c r="D76" s="55"/>
      <c r="E76" s="55"/>
      <c r="F76" s="55"/>
      <c r="G76" s="89"/>
      <c r="H76" s="4">
        <f t="shared" si="6"/>
        <v>400</v>
      </c>
      <c r="I76" s="90">
        <v>20</v>
      </c>
      <c r="J76" s="90">
        <v>20</v>
      </c>
      <c r="K76" s="90">
        <v>20</v>
      </c>
      <c r="L76" s="55">
        <v>40</v>
      </c>
      <c r="M76" s="55">
        <v>20</v>
      </c>
      <c r="N76" s="55"/>
      <c r="O76" s="55">
        <v>40</v>
      </c>
      <c r="P76" s="55"/>
      <c r="Q76" s="93"/>
      <c r="R76" s="93">
        <f>SUM(K76:Q76)</f>
        <v>120</v>
      </c>
      <c r="S76" s="86">
        <f t="shared" si="7"/>
        <v>16.969696969696969</v>
      </c>
      <c r="T76" s="243">
        <v>660</v>
      </c>
      <c r="U76" s="448">
        <f t="shared" si="5"/>
        <v>23.571428571428573</v>
      </c>
      <c r="V76" s="455">
        <f t="shared" si="4"/>
        <v>260</v>
      </c>
    </row>
    <row r="77" spans="1:23" ht="16.5" customHeight="1">
      <c r="A77" s="303" t="s">
        <v>715</v>
      </c>
      <c r="B77" s="4">
        <v>12.04</v>
      </c>
      <c r="C77" s="317"/>
      <c r="D77" s="22"/>
      <c r="E77" s="55"/>
      <c r="F77" s="22"/>
      <c r="G77" s="18"/>
      <c r="H77" s="4">
        <f t="shared" si="6"/>
        <v>8.0399999999999991</v>
      </c>
      <c r="I77" s="36"/>
      <c r="J77" s="36">
        <v>2</v>
      </c>
      <c r="K77" s="36"/>
      <c r="L77" s="22"/>
      <c r="M77" s="22"/>
      <c r="N77" s="22"/>
      <c r="O77" s="22">
        <v>2</v>
      </c>
      <c r="P77" s="22"/>
      <c r="Q77" s="40"/>
      <c r="R77" s="40">
        <f>SUM(K77:Q77)</f>
        <v>2</v>
      </c>
      <c r="S77" s="86">
        <f t="shared" si="7"/>
        <v>16.079999999999998</v>
      </c>
      <c r="T77" s="121">
        <v>14</v>
      </c>
      <c r="U77" s="448">
        <f t="shared" si="5"/>
        <v>0.5</v>
      </c>
      <c r="V77" s="450">
        <f t="shared" si="4"/>
        <v>5.9600000000000009</v>
      </c>
      <c r="W77" s="559"/>
    </row>
    <row r="78" spans="1:23" ht="15.6">
      <c r="A78" s="303" t="s">
        <v>505</v>
      </c>
      <c r="B78" s="4">
        <v>200</v>
      </c>
      <c r="C78" s="317"/>
      <c r="D78" s="22"/>
      <c r="E78" s="145"/>
      <c r="F78" s="22"/>
      <c r="G78" s="282"/>
      <c r="H78" s="4">
        <f t="shared" si="6"/>
        <v>140</v>
      </c>
      <c r="I78" s="36">
        <v>20</v>
      </c>
      <c r="J78" s="36"/>
      <c r="K78" s="36">
        <v>40</v>
      </c>
      <c r="L78" s="22"/>
      <c r="M78" s="22"/>
      <c r="N78" s="22"/>
      <c r="O78" s="22"/>
      <c r="P78" s="22"/>
      <c r="Q78" s="40"/>
      <c r="R78" s="40">
        <f>SUM(K78:Q78)</f>
        <v>40</v>
      </c>
      <c r="S78" s="86">
        <f t="shared" si="7"/>
        <v>19.599999999999998</v>
      </c>
      <c r="T78" s="121">
        <v>200</v>
      </c>
      <c r="U78" s="448">
        <f t="shared" si="5"/>
        <v>7.1428571428571432</v>
      </c>
      <c r="V78" s="450">
        <f t="shared" si="4"/>
        <v>60</v>
      </c>
      <c r="W78" s="559"/>
    </row>
    <row r="79" spans="1:23" ht="16.5" customHeight="1">
      <c r="A79" s="303" t="s">
        <v>1107</v>
      </c>
      <c r="B79" s="4">
        <v>20</v>
      </c>
      <c r="C79" s="36"/>
      <c r="D79" s="22"/>
      <c r="E79" s="55"/>
      <c r="F79" s="22"/>
      <c r="G79" s="18"/>
      <c r="H79" s="4">
        <f t="shared" si="6"/>
        <v>20</v>
      </c>
      <c r="I79" s="36"/>
      <c r="J79" s="36"/>
      <c r="K79" s="36"/>
      <c r="L79" s="22"/>
      <c r="M79" s="22"/>
      <c r="N79" s="22"/>
      <c r="O79" s="22"/>
      <c r="P79" s="22"/>
      <c r="Q79" s="40"/>
      <c r="R79" s="40"/>
      <c r="S79" s="620" t="e">
        <f t="shared" si="7"/>
        <v>#DIV/0!</v>
      </c>
      <c r="T79" s="121">
        <v>0</v>
      </c>
      <c r="U79" s="448">
        <f t="shared" si="5"/>
        <v>0</v>
      </c>
      <c r="V79" s="450">
        <f t="shared" ref="V79:V145" si="8">U79*28-H79</f>
        <v>-20</v>
      </c>
    </row>
    <row r="80" spans="1:23" ht="15" customHeight="1">
      <c r="A80" s="303" t="s">
        <v>253</v>
      </c>
      <c r="B80" s="4">
        <v>20</v>
      </c>
      <c r="C80" s="317"/>
      <c r="D80" s="22"/>
      <c r="E80" s="55">
        <v>20</v>
      </c>
      <c r="F80" s="22"/>
      <c r="G80" s="18"/>
      <c r="H80" s="4">
        <f t="shared" si="6"/>
        <v>40</v>
      </c>
      <c r="I80" s="36"/>
      <c r="J80" s="36"/>
      <c r="K80" s="36"/>
      <c r="L80" s="22"/>
      <c r="M80" s="22"/>
      <c r="N80" s="22"/>
      <c r="O80" s="22"/>
      <c r="P80" s="22"/>
      <c r="Q80" s="40"/>
      <c r="R80" s="40"/>
      <c r="S80" s="644">
        <f t="shared" si="7"/>
        <v>28</v>
      </c>
      <c r="T80" s="121">
        <v>40</v>
      </c>
      <c r="U80" s="448">
        <f t="shared" si="5"/>
        <v>1.4285714285714286</v>
      </c>
      <c r="V80" s="450">
        <f t="shared" si="8"/>
        <v>0</v>
      </c>
    </row>
    <row r="81" spans="1:23" ht="16.5" customHeight="1">
      <c r="A81" s="531" t="s">
        <v>301</v>
      </c>
      <c r="B81" s="532">
        <v>8</v>
      </c>
      <c r="C81" s="533"/>
      <c r="D81" s="534"/>
      <c r="E81" s="534"/>
      <c r="F81" s="534"/>
      <c r="G81" s="535"/>
      <c r="H81" s="532">
        <f t="shared" si="6"/>
        <v>8</v>
      </c>
      <c r="I81" s="536"/>
      <c r="J81" s="536"/>
      <c r="K81" s="536"/>
      <c r="L81" s="534"/>
      <c r="M81" s="534"/>
      <c r="N81" s="534"/>
      <c r="O81" s="534"/>
      <c r="P81" s="534"/>
      <c r="Q81" s="544"/>
      <c r="R81" s="544"/>
      <c r="S81" s="653" t="e">
        <f t="shared" si="7"/>
        <v>#DIV/0!</v>
      </c>
      <c r="T81" s="537">
        <v>0</v>
      </c>
      <c r="U81" s="538">
        <f t="shared" si="5"/>
        <v>0</v>
      </c>
      <c r="V81" s="539">
        <f t="shared" si="8"/>
        <v>-8</v>
      </c>
    </row>
    <row r="82" spans="1:23" ht="15.6">
      <c r="A82" s="303" t="s">
        <v>1057</v>
      </c>
      <c r="B82" s="4">
        <v>40.039999999999992</v>
      </c>
      <c r="C82" s="317"/>
      <c r="D82" s="22"/>
      <c r="E82" s="22"/>
      <c r="F82" s="22"/>
      <c r="G82" s="18"/>
      <c r="H82" s="4">
        <f t="shared" si="6"/>
        <v>40.039999999999992</v>
      </c>
      <c r="I82" s="36"/>
      <c r="J82" s="36"/>
      <c r="K82" s="36"/>
      <c r="L82" s="22"/>
      <c r="M82" s="22"/>
      <c r="N82" s="22"/>
      <c r="O82" s="22"/>
      <c r="P82" s="22"/>
      <c r="Q82" s="40"/>
      <c r="R82" s="40"/>
      <c r="S82" s="732">
        <f t="shared" si="7"/>
        <v>28.027999999999995</v>
      </c>
      <c r="T82" s="121">
        <v>40</v>
      </c>
      <c r="U82" s="448">
        <f t="shared" si="5"/>
        <v>1.4285714285714286</v>
      </c>
      <c r="V82" s="450">
        <f t="shared" si="8"/>
        <v>-3.9999999999992042E-2</v>
      </c>
    </row>
    <row r="83" spans="1:23" ht="16.5" customHeight="1">
      <c r="A83" s="303" t="s">
        <v>313</v>
      </c>
      <c r="B83" s="4">
        <v>10</v>
      </c>
      <c r="C83" s="36"/>
      <c r="D83" s="22"/>
      <c r="E83" s="22"/>
      <c r="F83" s="22"/>
      <c r="G83" s="18"/>
      <c r="H83" s="4">
        <f t="shared" si="6"/>
        <v>10</v>
      </c>
      <c r="I83" s="36"/>
      <c r="J83" s="36"/>
      <c r="K83" s="36"/>
      <c r="L83" s="22"/>
      <c r="M83" s="22"/>
      <c r="N83" s="22"/>
      <c r="O83" s="22"/>
      <c r="P83" s="22"/>
      <c r="Q83" s="40"/>
      <c r="R83" s="40"/>
      <c r="S83" s="86" t="e">
        <f t="shared" si="7"/>
        <v>#DIV/0!</v>
      </c>
      <c r="T83" s="121">
        <v>0</v>
      </c>
      <c r="U83" s="448">
        <f t="shared" si="5"/>
        <v>0</v>
      </c>
      <c r="V83" s="450">
        <f t="shared" si="8"/>
        <v>-10</v>
      </c>
    </row>
    <row r="84" spans="1:23" ht="15.6">
      <c r="A84" s="303" t="s">
        <v>10</v>
      </c>
      <c r="B84" s="4">
        <v>20</v>
      </c>
      <c r="C84" s="36"/>
      <c r="D84" s="22"/>
      <c r="E84" s="22"/>
      <c r="F84" s="22"/>
      <c r="G84" s="18"/>
      <c r="H84" s="4">
        <f t="shared" si="6"/>
        <v>20</v>
      </c>
      <c r="I84" s="36"/>
      <c r="J84" s="36"/>
      <c r="K84" s="36"/>
      <c r="L84" s="22"/>
      <c r="M84" s="22"/>
      <c r="N84" s="22"/>
      <c r="O84" s="22"/>
      <c r="P84" s="22"/>
      <c r="Q84" s="40"/>
      <c r="R84" s="40"/>
      <c r="S84" s="86">
        <f t="shared" si="7"/>
        <v>28</v>
      </c>
      <c r="T84" s="121">
        <v>20</v>
      </c>
      <c r="U84" s="448">
        <f t="shared" si="5"/>
        <v>0.7142857142857143</v>
      </c>
      <c r="V84" s="450">
        <f t="shared" si="8"/>
        <v>0</v>
      </c>
    </row>
    <row r="85" spans="1:23" ht="16.5" customHeight="1">
      <c r="A85" s="303" t="s">
        <v>507</v>
      </c>
      <c r="B85" s="4">
        <v>20</v>
      </c>
      <c r="C85" s="36"/>
      <c r="D85" s="22"/>
      <c r="E85" s="22"/>
      <c r="F85" s="22"/>
      <c r="G85" s="18"/>
      <c r="H85" s="4">
        <f t="shared" si="6"/>
        <v>20</v>
      </c>
      <c r="I85" s="36"/>
      <c r="J85" s="36"/>
      <c r="K85" s="36"/>
      <c r="L85" s="22"/>
      <c r="M85" s="22"/>
      <c r="N85" s="22"/>
      <c r="O85" s="22"/>
      <c r="P85" s="22"/>
      <c r="Q85" s="40"/>
      <c r="R85" s="40"/>
      <c r="S85" s="86" t="e">
        <f t="shared" si="7"/>
        <v>#DIV/0!</v>
      </c>
      <c r="T85" s="121">
        <v>0</v>
      </c>
      <c r="U85" s="448">
        <f t="shared" si="5"/>
        <v>0</v>
      </c>
      <c r="V85" s="450">
        <f t="shared" si="8"/>
        <v>-20</v>
      </c>
    </row>
    <row r="86" spans="1:23" ht="17.25" customHeight="1">
      <c r="A86" s="335" t="s">
        <v>368</v>
      </c>
      <c r="B86" s="4">
        <v>222</v>
      </c>
      <c r="C86" s="90"/>
      <c r="D86" s="10"/>
      <c r="E86" s="10"/>
      <c r="F86" s="10"/>
      <c r="G86" s="11"/>
      <c r="H86" s="4">
        <f t="shared" si="6"/>
        <v>144</v>
      </c>
      <c r="I86" s="9">
        <v>18</v>
      </c>
      <c r="J86" s="9">
        <v>6</v>
      </c>
      <c r="K86" s="9">
        <v>6</v>
      </c>
      <c r="L86" s="10">
        <v>18</v>
      </c>
      <c r="M86" s="22">
        <v>12</v>
      </c>
      <c r="N86" s="22"/>
      <c r="O86" s="10">
        <v>18</v>
      </c>
      <c r="P86" s="10"/>
      <c r="Q86" s="15"/>
      <c r="R86" s="15">
        <f>SUM(K86:Q86)</f>
        <v>54</v>
      </c>
      <c r="S86" s="86">
        <f t="shared" si="7"/>
        <v>13.714285714285714</v>
      </c>
      <c r="T86" s="28">
        <v>294</v>
      </c>
      <c r="U86" s="448">
        <f t="shared" si="5"/>
        <v>10.5</v>
      </c>
      <c r="V86" s="450">
        <f t="shared" si="8"/>
        <v>150</v>
      </c>
      <c r="W86" s="560"/>
    </row>
    <row r="87" spans="1:23" ht="16.5" customHeight="1">
      <c r="A87" s="303" t="s">
        <v>79</v>
      </c>
      <c r="B87" s="4">
        <v>29</v>
      </c>
      <c r="C87" s="9"/>
      <c r="D87" s="10"/>
      <c r="E87" s="10"/>
      <c r="F87" s="10"/>
      <c r="G87" s="11"/>
      <c r="H87" s="4">
        <f t="shared" si="6"/>
        <v>23</v>
      </c>
      <c r="I87" s="9">
        <v>2</v>
      </c>
      <c r="J87" s="9"/>
      <c r="K87" s="9">
        <v>1</v>
      </c>
      <c r="L87" s="10">
        <v>1</v>
      </c>
      <c r="M87" s="22"/>
      <c r="N87" s="22"/>
      <c r="O87" s="10">
        <v>2</v>
      </c>
      <c r="P87" s="10"/>
      <c r="Q87" s="15"/>
      <c r="R87" s="15">
        <f>SUM(K87:Q87)</f>
        <v>4</v>
      </c>
      <c r="S87" s="86">
        <f t="shared" si="7"/>
        <v>18.941176470588236</v>
      </c>
      <c r="T87" s="28">
        <v>34</v>
      </c>
      <c r="U87" s="448">
        <f t="shared" si="5"/>
        <v>1.2142857142857142</v>
      </c>
      <c r="V87" s="450">
        <f t="shared" si="8"/>
        <v>11</v>
      </c>
      <c r="W87" s="560"/>
    </row>
    <row r="88" spans="1:23" ht="15" customHeight="1">
      <c r="A88" s="298" t="s">
        <v>1194</v>
      </c>
      <c r="B88" s="4">
        <v>37</v>
      </c>
      <c r="C88" s="90"/>
      <c r="D88" s="55"/>
      <c r="E88" s="55"/>
      <c r="F88" s="131"/>
      <c r="G88" s="230"/>
      <c r="H88" s="4">
        <f t="shared" si="6"/>
        <v>25</v>
      </c>
      <c r="I88" s="159">
        <v>2</v>
      </c>
      <c r="J88" s="90">
        <v>1</v>
      </c>
      <c r="K88" s="90">
        <v>1</v>
      </c>
      <c r="L88" s="55">
        <v>2</v>
      </c>
      <c r="M88" s="55">
        <v>3</v>
      </c>
      <c r="N88" s="55"/>
      <c r="O88" s="55">
        <v>3</v>
      </c>
      <c r="P88" s="55"/>
      <c r="Q88" s="93"/>
      <c r="R88" s="93">
        <f>SUM(K88:Q88)</f>
        <v>9</v>
      </c>
      <c r="S88" s="86">
        <f t="shared" si="7"/>
        <v>16.666666666666668</v>
      </c>
      <c r="T88" s="79">
        <v>42</v>
      </c>
      <c r="U88" s="448">
        <f t="shared" si="5"/>
        <v>1.5</v>
      </c>
      <c r="V88" s="455">
        <f t="shared" si="8"/>
        <v>17</v>
      </c>
      <c r="W88" s="170" t="s">
        <v>390</v>
      </c>
    </row>
    <row r="89" spans="1:23" ht="15.6">
      <c r="A89" s="303" t="s">
        <v>965</v>
      </c>
      <c r="B89" s="4">
        <v>4</v>
      </c>
      <c r="C89" s="9"/>
      <c r="D89" s="10"/>
      <c r="E89" s="10"/>
      <c r="F89" s="10"/>
      <c r="G89" s="11"/>
      <c r="H89" s="4">
        <f t="shared" si="6"/>
        <v>4</v>
      </c>
      <c r="I89" s="255"/>
      <c r="J89" s="9"/>
      <c r="K89" s="9"/>
      <c r="L89" s="10"/>
      <c r="M89" s="55"/>
      <c r="N89" s="55"/>
      <c r="O89" s="10"/>
      <c r="P89" s="10"/>
      <c r="Q89" s="15"/>
      <c r="R89" s="15"/>
      <c r="S89" s="628" t="e">
        <f t="shared" si="7"/>
        <v>#DIV/0!</v>
      </c>
      <c r="T89" s="28">
        <v>0</v>
      </c>
      <c r="U89" s="448">
        <f t="shared" si="5"/>
        <v>0</v>
      </c>
      <c r="V89" s="450">
        <f t="shared" si="8"/>
        <v>-4</v>
      </c>
      <c r="W89" s="170"/>
    </row>
    <row r="90" spans="1:23" ht="15.6">
      <c r="A90" s="303" t="s">
        <v>733</v>
      </c>
      <c r="B90" s="4">
        <v>0</v>
      </c>
      <c r="C90" s="36"/>
      <c r="D90" s="22"/>
      <c r="E90" s="22"/>
      <c r="F90" s="22"/>
      <c r="G90" s="18"/>
      <c r="H90" s="4">
        <f t="shared" si="6"/>
        <v>0</v>
      </c>
      <c r="I90" s="36"/>
      <c r="J90" s="36"/>
      <c r="K90" s="36"/>
      <c r="L90" s="22"/>
      <c r="M90" s="22"/>
      <c r="N90" s="22"/>
      <c r="O90" s="22"/>
      <c r="P90" s="22"/>
      <c r="Q90" s="40"/>
      <c r="R90" s="40"/>
      <c r="S90" s="35" t="e">
        <f t="shared" si="7"/>
        <v>#DIV/0!</v>
      </c>
      <c r="T90" s="28">
        <v>0</v>
      </c>
      <c r="U90" s="448">
        <f t="shared" si="5"/>
        <v>0</v>
      </c>
      <c r="V90" s="450">
        <f t="shared" si="8"/>
        <v>0</v>
      </c>
      <c r="W90" s="157" t="s">
        <v>753</v>
      </c>
    </row>
    <row r="91" spans="1:23" ht="16.5" customHeight="1">
      <c r="A91" s="303" t="s">
        <v>881</v>
      </c>
      <c r="B91" s="4">
        <v>27</v>
      </c>
      <c r="C91" s="9"/>
      <c r="D91" s="10"/>
      <c r="E91" s="10"/>
      <c r="F91" s="10"/>
      <c r="G91" s="11"/>
      <c r="H91" s="4">
        <f t="shared" si="6"/>
        <v>18</v>
      </c>
      <c r="I91" s="255">
        <v>2</v>
      </c>
      <c r="J91" s="9"/>
      <c r="K91" s="9">
        <v>1</v>
      </c>
      <c r="L91" s="10">
        <v>2</v>
      </c>
      <c r="M91" s="22">
        <v>2</v>
      </c>
      <c r="N91" s="22"/>
      <c r="O91" s="10">
        <v>2</v>
      </c>
      <c r="P91" s="10"/>
      <c r="Q91" s="15"/>
      <c r="R91" s="15">
        <f>SUM(K91:Q91)</f>
        <v>7</v>
      </c>
      <c r="S91" s="707">
        <f t="shared" si="7"/>
        <v>13.999999999999998</v>
      </c>
      <c r="T91" s="28">
        <v>36</v>
      </c>
      <c r="U91" s="448">
        <f t="shared" si="5"/>
        <v>1.2857142857142858</v>
      </c>
      <c r="V91" s="450">
        <f t="shared" si="8"/>
        <v>18</v>
      </c>
      <c r="W91" s="170"/>
    </row>
    <row r="92" spans="1:23" ht="16.5" customHeight="1">
      <c r="A92" s="303" t="s">
        <v>927</v>
      </c>
      <c r="B92" s="4">
        <v>3</v>
      </c>
      <c r="C92" s="9"/>
      <c r="D92" s="10"/>
      <c r="E92" s="10"/>
      <c r="F92" s="10"/>
      <c r="G92" s="11"/>
      <c r="H92" s="4">
        <f t="shared" si="6"/>
        <v>3</v>
      </c>
      <c r="I92" s="255"/>
      <c r="J92" s="9"/>
      <c r="K92" s="9"/>
      <c r="L92" s="10"/>
      <c r="M92" s="22"/>
      <c r="N92" s="22"/>
      <c r="O92" s="10"/>
      <c r="P92" s="10"/>
      <c r="Q92" s="15"/>
      <c r="R92" s="15"/>
      <c r="S92" s="683">
        <f t="shared" si="7"/>
        <v>16.8</v>
      </c>
      <c r="T92" s="28">
        <v>5</v>
      </c>
      <c r="U92" s="448">
        <f t="shared" si="5"/>
        <v>0.17857142857142858</v>
      </c>
      <c r="V92" s="450">
        <f t="shared" si="8"/>
        <v>2</v>
      </c>
      <c r="W92" s="157"/>
    </row>
    <row r="93" spans="1:23" ht="18" customHeight="1">
      <c r="A93" s="303" t="s">
        <v>926</v>
      </c>
      <c r="B93" s="4">
        <v>45</v>
      </c>
      <c r="C93" s="9"/>
      <c r="D93" s="10"/>
      <c r="E93" s="10"/>
      <c r="F93" s="10"/>
      <c r="G93" s="11"/>
      <c r="H93" s="4">
        <f t="shared" si="6"/>
        <v>34</v>
      </c>
      <c r="I93" s="9">
        <v>1</v>
      </c>
      <c r="J93" s="9">
        <v>2</v>
      </c>
      <c r="K93" s="9">
        <v>2</v>
      </c>
      <c r="L93" s="10"/>
      <c r="M93" s="22">
        <v>2</v>
      </c>
      <c r="N93" s="22"/>
      <c r="O93" s="10">
        <v>4</v>
      </c>
      <c r="P93" s="10"/>
      <c r="Q93" s="15"/>
      <c r="R93" s="15">
        <f>SUM(K93:Q93)</f>
        <v>8</v>
      </c>
      <c r="S93" s="683">
        <f t="shared" si="7"/>
        <v>17.309090909090909</v>
      </c>
      <c r="T93" s="28">
        <v>55</v>
      </c>
      <c r="U93" s="448">
        <f t="shared" si="5"/>
        <v>1.9642857142857142</v>
      </c>
      <c r="V93" s="450">
        <f t="shared" si="8"/>
        <v>21</v>
      </c>
      <c r="W93" s="170"/>
    </row>
    <row r="94" spans="1:23" ht="16.5" customHeight="1">
      <c r="A94" s="303" t="s">
        <v>1104</v>
      </c>
      <c r="B94" s="4">
        <v>8</v>
      </c>
      <c r="C94" s="9"/>
      <c r="D94" s="10"/>
      <c r="E94" s="10"/>
      <c r="F94" s="10"/>
      <c r="G94" s="11"/>
      <c r="H94" s="4">
        <f t="shared" si="6"/>
        <v>7</v>
      </c>
      <c r="I94" s="9"/>
      <c r="J94" s="9"/>
      <c r="K94" s="9">
        <v>1</v>
      </c>
      <c r="L94" s="10"/>
      <c r="M94" s="22"/>
      <c r="N94" s="22"/>
      <c r="O94" s="10"/>
      <c r="P94" s="10"/>
      <c r="Q94" s="15"/>
      <c r="R94" s="15">
        <f>SUM(K94:Q94)</f>
        <v>1</v>
      </c>
      <c r="S94" s="692">
        <f t="shared" si="7"/>
        <v>28</v>
      </c>
      <c r="T94" s="28">
        <v>7</v>
      </c>
      <c r="U94" s="448">
        <f t="shared" si="5"/>
        <v>0.25</v>
      </c>
      <c r="V94" s="450">
        <f t="shared" si="8"/>
        <v>0</v>
      </c>
      <c r="W94" s="170"/>
    </row>
    <row r="95" spans="1:23" ht="16.5" customHeight="1">
      <c r="A95" s="303" t="s">
        <v>879</v>
      </c>
      <c r="B95" s="4">
        <v>26</v>
      </c>
      <c r="C95" s="9"/>
      <c r="D95" s="10"/>
      <c r="E95" s="10"/>
      <c r="F95" s="10"/>
      <c r="G95" s="11"/>
      <c r="H95" s="4">
        <f t="shared" si="6"/>
        <v>18</v>
      </c>
      <c r="I95" s="9"/>
      <c r="J95" s="9">
        <v>2</v>
      </c>
      <c r="K95" s="9"/>
      <c r="L95" s="10">
        <v>1</v>
      </c>
      <c r="M95" s="22">
        <v>3</v>
      </c>
      <c r="N95" s="22"/>
      <c r="O95" s="10">
        <v>2</v>
      </c>
      <c r="P95" s="10"/>
      <c r="Q95" s="15"/>
      <c r="R95" s="15">
        <f>SUM(K95:Q95)</f>
        <v>6</v>
      </c>
      <c r="S95" s="720">
        <f t="shared" si="7"/>
        <v>15.272727272727272</v>
      </c>
      <c r="T95" s="28">
        <v>33</v>
      </c>
      <c r="U95" s="448">
        <f t="shared" si="5"/>
        <v>1.1785714285714286</v>
      </c>
      <c r="V95" s="450">
        <f t="shared" si="8"/>
        <v>15</v>
      </c>
      <c r="W95" s="170"/>
    </row>
    <row r="96" spans="1:23" ht="16.5" customHeight="1">
      <c r="A96" s="303" t="s">
        <v>880</v>
      </c>
      <c r="B96" s="4">
        <v>87.199999999999989</v>
      </c>
      <c r="C96" s="9"/>
      <c r="D96" s="10"/>
      <c r="E96" s="10"/>
      <c r="F96" s="10"/>
      <c r="G96" s="11"/>
      <c r="H96" s="4">
        <f t="shared" si="6"/>
        <v>70.399999999999991</v>
      </c>
      <c r="I96" s="9">
        <v>2.4</v>
      </c>
      <c r="J96" s="9">
        <v>3.2</v>
      </c>
      <c r="K96" s="9">
        <v>1.6</v>
      </c>
      <c r="L96" s="10">
        <v>2.4</v>
      </c>
      <c r="M96" s="22">
        <v>3.2</v>
      </c>
      <c r="N96" s="22"/>
      <c r="O96" s="10">
        <v>4</v>
      </c>
      <c r="P96" s="10"/>
      <c r="Q96" s="15"/>
      <c r="R96" s="15">
        <f>SUM(K96:Q96)</f>
        <v>11.2</v>
      </c>
      <c r="S96" s="692">
        <f t="shared" si="7"/>
        <v>31.999999999999993</v>
      </c>
      <c r="T96" s="28">
        <v>61.6</v>
      </c>
      <c r="U96" s="448">
        <f t="shared" si="5"/>
        <v>2.2000000000000002</v>
      </c>
      <c r="V96" s="450">
        <f t="shared" si="8"/>
        <v>-8.7999999999999829</v>
      </c>
      <c r="W96" s="170"/>
    </row>
    <row r="97" spans="1:23" ht="16.5" customHeight="1">
      <c r="A97" s="303" t="s">
        <v>1067</v>
      </c>
      <c r="B97" s="4">
        <v>111</v>
      </c>
      <c r="C97" s="9"/>
      <c r="D97" s="10"/>
      <c r="E97" s="10"/>
      <c r="F97" s="10"/>
      <c r="G97" s="11"/>
      <c r="H97" s="4">
        <f t="shared" si="6"/>
        <v>55.75</v>
      </c>
      <c r="I97" s="9">
        <v>18.25</v>
      </c>
      <c r="J97" s="9">
        <v>18.5</v>
      </c>
      <c r="K97" s="9"/>
      <c r="L97" s="10">
        <v>18.5</v>
      </c>
      <c r="M97" s="22"/>
      <c r="N97" s="22"/>
      <c r="O97" s="10"/>
      <c r="P97" s="10"/>
      <c r="Q97" s="15"/>
      <c r="R97" s="15">
        <f>SUM(K97:Q97)</f>
        <v>18.5</v>
      </c>
      <c r="S97" s="692">
        <f t="shared" si="7"/>
        <v>15.34152334152334</v>
      </c>
      <c r="T97" s="28">
        <v>101.75</v>
      </c>
      <c r="U97" s="448">
        <f t="shared" si="5"/>
        <v>3.6339285714285716</v>
      </c>
      <c r="V97" s="450">
        <f t="shared" si="8"/>
        <v>46</v>
      </c>
      <c r="W97" s="560"/>
    </row>
    <row r="98" spans="1:23" ht="15.75" customHeight="1">
      <c r="A98" s="306" t="s">
        <v>61</v>
      </c>
      <c r="B98" s="88">
        <v>45</v>
      </c>
      <c r="C98" s="69"/>
      <c r="D98" s="70"/>
      <c r="E98" s="70"/>
      <c r="F98" s="70"/>
      <c r="G98" s="71"/>
      <c r="H98" s="88">
        <f t="shared" si="6"/>
        <v>45</v>
      </c>
      <c r="I98" s="69"/>
      <c r="J98" s="69"/>
      <c r="K98" s="69"/>
      <c r="L98" s="70"/>
      <c r="M98" s="70"/>
      <c r="N98" s="70"/>
      <c r="O98" s="70"/>
      <c r="P98" s="70"/>
      <c r="Q98" s="73"/>
      <c r="R98" s="73"/>
      <c r="S98" s="586" t="e">
        <f t="shared" si="7"/>
        <v>#DIV/0!</v>
      </c>
      <c r="T98" s="45">
        <v>0</v>
      </c>
      <c r="U98" s="456">
        <f t="shared" si="5"/>
        <v>0</v>
      </c>
      <c r="V98" s="451">
        <f t="shared" si="8"/>
        <v>-45</v>
      </c>
      <c r="W98" s="157" t="s">
        <v>442</v>
      </c>
    </row>
    <row r="99" spans="1:23" ht="15" customHeight="1">
      <c r="A99" s="307" t="s">
        <v>532</v>
      </c>
      <c r="B99" s="4">
        <v>91</v>
      </c>
      <c r="C99" s="9"/>
      <c r="D99" s="10"/>
      <c r="E99" s="10"/>
      <c r="F99" s="10"/>
      <c r="G99" s="11"/>
      <c r="H99" s="4">
        <f t="shared" si="6"/>
        <v>61</v>
      </c>
      <c r="I99" s="9">
        <v>4</v>
      </c>
      <c r="J99" s="9">
        <v>5</v>
      </c>
      <c r="K99" s="9">
        <v>3</v>
      </c>
      <c r="L99" s="10">
        <v>4</v>
      </c>
      <c r="M99" s="22">
        <v>7</v>
      </c>
      <c r="N99" s="22"/>
      <c r="O99" s="10">
        <v>7</v>
      </c>
      <c r="P99" s="10"/>
      <c r="Q99" s="15"/>
      <c r="R99" s="15">
        <f>SUM(K99:Q99)</f>
        <v>21</v>
      </c>
      <c r="S99" s="586">
        <f t="shared" si="7"/>
        <v>14.982456140350878</v>
      </c>
      <c r="T99" s="28">
        <v>114</v>
      </c>
      <c r="U99" s="448">
        <f t="shared" si="5"/>
        <v>4.0714285714285712</v>
      </c>
      <c r="V99" s="450">
        <f t="shared" si="8"/>
        <v>53</v>
      </c>
      <c r="W99" s="170"/>
    </row>
    <row r="100" spans="1:23" ht="15" customHeight="1">
      <c r="A100" s="307" t="s">
        <v>878</v>
      </c>
      <c r="B100" s="4">
        <v>32</v>
      </c>
      <c r="C100" s="9"/>
      <c r="D100" s="10"/>
      <c r="E100" s="10"/>
      <c r="F100" s="10"/>
      <c r="G100" s="11"/>
      <c r="H100" s="4">
        <f t="shared" si="6"/>
        <v>26</v>
      </c>
      <c r="I100" s="9">
        <v>1</v>
      </c>
      <c r="J100" s="9"/>
      <c r="K100" s="9">
        <v>1</v>
      </c>
      <c r="L100" s="10">
        <v>1</v>
      </c>
      <c r="M100" s="22">
        <v>2</v>
      </c>
      <c r="N100" s="22"/>
      <c r="O100" s="10">
        <v>1</v>
      </c>
      <c r="P100" s="10"/>
      <c r="Q100" s="15"/>
      <c r="R100" s="15">
        <f>SUM(K100:Q100)</f>
        <v>5</v>
      </c>
      <c r="S100" s="711">
        <f t="shared" si="7"/>
        <v>19.675675675675677</v>
      </c>
      <c r="T100" s="28">
        <v>37</v>
      </c>
      <c r="U100" s="448">
        <f t="shared" si="5"/>
        <v>1.3214285714285714</v>
      </c>
      <c r="V100" s="450">
        <f t="shared" si="8"/>
        <v>11</v>
      </c>
      <c r="W100" s="170"/>
    </row>
    <row r="101" spans="1:23" ht="15.75" customHeight="1">
      <c r="A101" s="307" t="s">
        <v>187</v>
      </c>
      <c r="B101" s="4">
        <v>81.640000000000043</v>
      </c>
      <c r="C101" s="9"/>
      <c r="D101" s="10"/>
      <c r="E101" s="10"/>
      <c r="F101" s="10"/>
      <c r="G101" s="11"/>
      <c r="H101" s="4">
        <f t="shared" si="6"/>
        <v>62.44000000000004</v>
      </c>
      <c r="I101" s="90">
        <v>3.2</v>
      </c>
      <c r="J101" s="90">
        <v>4</v>
      </c>
      <c r="K101" s="90">
        <v>2.4</v>
      </c>
      <c r="L101" s="10">
        <v>3.2</v>
      </c>
      <c r="M101" s="22"/>
      <c r="N101" s="22"/>
      <c r="O101" s="10">
        <v>6.4</v>
      </c>
      <c r="P101" s="10"/>
      <c r="Q101" s="15"/>
      <c r="R101" s="15">
        <f>SUM(K101:Q101)</f>
        <v>12</v>
      </c>
      <c r="S101" s="711">
        <f t="shared" si="7"/>
        <v>17.344444444444452</v>
      </c>
      <c r="T101" s="28">
        <v>100.80000000000001</v>
      </c>
      <c r="U101" s="448">
        <f t="shared" si="5"/>
        <v>3.6000000000000005</v>
      </c>
      <c r="V101" s="450">
        <f t="shared" si="8"/>
        <v>38.359999999999971</v>
      </c>
      <c r="W101" s="170"/>
    </row>
    <row r="102" spans="1:23" ht="17.25" customHeight="1">
      <c r="A102" s="307" t="s">
        <v>320</v>
      </c>
      <c r="B102" s="4">
        <v>32</v>
      </c>
      <c r="C102" s="9"/>
      <c r="D102" s="10"/>
      <c r="E102" s="10"/>
      <c r="F102" s="10"/>
      <c r="G102" s="11"/>
      <c r="H102" s="4">
        <f t="shared" si="6"/>
        <v>32</v>
      </c>
      <c r="I102" s="9"/>
      <c r="J102" s="9"/>
      <c r="K102" s="9"/>
      <c r="L102" s="10"/>
      <c r="M102" s="22"/>
      <c r="N102" s="22"/>
      <c r="O102" s="10"/>
      <c r="P102" s="10"/>
      <c r="Q102" s="15"/>
      <c r="R102" s="15"/>
      <c r="S102" s="694" t="e">
        <f t="shared" si="7"/>
        <v>#DIV/0!</v>
      </c>
      <c r="T102" s="28">
        <v>0</v>
      </c>
      <c r="U102" s="448">
        <f t="shared" si="5"/>
        <v>0</v>
      </c>
      <c r="V102" s="450">
        <f t="shared" si="8"/>
        <v>-32</v>
      </c>
      <c r="W102" s="170"/>
    </row>
    <row r="103" spans="1:23" ht="15.6">
      <c r="A103" s="307" t="s">
        <v>160</v>
      </c>
      <c r="B103" s="4">
        <v>35</v>
      </c>
      <c r="C103" s="9"/>
      <c r="D103" s="10"/>
      <c r="E103" s="10"/>
      <c r="F103" s="10"/>
      <c r="G103" s="11"/>
      <c r="H103" s="4">
        <f t="shared" si="6"/>
        <v>23</v>
      </c>
      <c r="I103" s="9">
        <v>1</v>
      </c>
      <c r="J103" s="9">
        <v>4</v>
      </c>
      <c r="K103" s="9">
        <v>4</v>
      </c>
      <c r="L103" s="10">
        <v>2</v>
      </c>
      <c r="M103" s="22"/>
      <c r="N103" s="22"/>
      <c r="O103" s="10">
        <v>1</v>
      </c>
      <c r="P103" s="10"/>
      <c r="Q103" s="15"/>
      <c r="R103" s="15">
        <f>SUM(K103:Q103)</f>
        <v>7</v>
      </c>
      <c r="S103" s="694">
        <f t="shared" si="7"/>
        <v>14.976744186046512</v>
      </c>
      <c r="T103" s="28">
        <v>43</v>
      </c>
      <c r="U103" s="448">
        <f t="shared" si="5"/>
        <v>1.5357142857142858</v>
      </c>
      <c r="V103" s="450">
        <f t="shared" si="8"/>
        <v>20</v>
      </c>
      <c r="W103" s="396"/>
    </row>
    <row r="104" spans="1:23" ht="27.6">
      <c r="A104" s="307" t="s">
        <v>723</v>
      </c>
      <c r="B104" s="4">
        <v>0</v>
      </c>
      <c r="C104" s="9"/>
      <c r="D104" s="10"/>
      <c r="E104" s="10"/>
      <c r="F104" s="10"/>
      <c r="G104" s="11"/>
      <c r="H104" s="4">
        <f t="shared" si="6"/>
        <v>0</v>
      </c>
      <c r="I104" s="9"/>
      <c r="J104" s="9"/>
      <c r="K104" s="9"/>
      <c r="L104" s="10"/>
      <c r="M104" s="22"/>
      <c r="N104" s="22"/>
      <c r="O104" s="10"/>
      <c r="P104" s="10"/>
      <c r="Q104" s="15"/>
      <c r="R104" s="15"/>
      <c r="S104" s="694" t="e">
        <f t="shared" si="7"/>
        <v>#DIV/0!</v>
      </c>
      <c r="T104" s="28">
        <v>0</v>
      </c>
      <c r="U104" s="448">
        <f t="shared" si="5"/>
        <v>0</v>
      </c>
      <c r="V104" s="450">
        <f t="shared" si="8"/>
        <v>0</v>
      </c>
      <c r="W104" s="170"/>
    </row>
    <row r="105" spans="1:23" ht="18.75" customHeight="1">
      <c r="A105" s="304" t="s">
        <v>982</v>
      </c>
      <c r="B105" s="4">
        <v>63</v>
      </c>
      <c r="C105" s="9"/>
      <c r="D105" s="10"/>
      <c r="E105" s="10"/>
      <c r="F105" s="10"/>
      <c r="G105" s="11"/>
      <c r="H105" s="4">
        <f t="shared" si="6"/>
        <v>57</v>
      </c>
      <c r="I105" s="9"/>
      <c r="J105" s="9"/>
      <c r="K105" s="9"/>
      <c r="L105" s="10"/>
      <c r="M105" s="22"/>
      <c r="N105" s="22">
        <v>6</v>
      </c>
      <c r="O105" s="10"/>
      <c r="P105" s="10"/>
      <c r="Q105" s="15"/>
      <c r="R105" s="15">
        <f>SUM(K105:Q105)</f>
        <v>6</v>
      </c>
      <c r="S105" s="721">
        <f t="shared" si="7"/>
        <v>18.344827586206897</v>
      </c>
      <c r="T105" s="28">
        <v>87</v>
      </c>
      <c r="U105" s="448">
        <f t="shared" si="5"/>
        <v>3.1071428571428572</v>
      </c>
      <c r="V105" s="450">
        <f t="shared" si="8"/>
        <v>30</v>
      </c>
      <c r="W105" s="398"/>
    </row>
    <row r="106" spans="1:23" ht="15.6">
      <c r="A106" s="304" t="s">
        <v>340</v>
      </c>
      <c r="B106" s="4">
        <v>191</v>
      </c>
      <c r="C106" s="9"/>
      <c r="D106" s="10"/>
      <c r="E106" s="10"/>
      <c r="F106" s="10"/>
      <c r="G106" s="11"/>
      <c r="H106" s="4">
        <f t="shared" si="6"/>
        <v>89</v>
      </c>
      <c r="I106" s="9">
        <v>5</v>
      </c>
      <c r="J106" s="9">
        <v>30</v>
      </c>
      <c r="K106" s="9">
        <v>23</v>
      </c>
      <c r="L106" s="10">
        <v>30</v>
      </c>
      <c r="M106" s="22">
        <v>4</v>
      </c>
      <c r="N106" s="22">
        <v>10</v>
      </c>
      <c r="O106" s="10"/>
      <c r="P106" s="10"/>
      <c r="Q106" s="15"/>
      <c r="R106" s="15">
        <f>SUM(K106:Q106)</f>
        <v>67</v>
      </c>
      <c r="S106" s="704">
        <f t="shared" si="7"/>
        <v>8.6527777777777768</v>
      </c>
      <c r="T106" s="28">
        <v>288</v>
      </c>
      <c r="U106" s="448">
        <f t="shared" si="5"/>
        <v>10.285714285714286</v>
      </c>
      <c r="V106" s="450">
        <f t="shared" si="8"/>
        <v>199</v>
      </c>
      <c r="W106" s="396"/>
    </row>
    <row r="107" spans="1:23" ht="15.75" customHeight="1">
      <c r="A107" s="304" t="s">
        <v>312</v>
      </c>
      <c r="B107" s="4">
        <v>93.899999999999977</v>
      </c>
      <c r="C107" s="97"/>
      <c r="D107" s="10"/>
      <c r="E107" s="10"/>
      <c r="F107" s="140"/>
      <c r="G107" s="89"/>
      <c r="H107" s="4">
        <f t="shared" si="6"/>
        <v>74.399999999999977</v>
      </c>
      <c r="I107" s="9">
        <v>19.5</v>
      </c>
      <c r="J107" s="9"/>
      <c r="K107" s="9"/>
      <c r="L107" s="10"/>
      <c r="M107" s="22"/>
      <c r="N107" s="22"/>
      <c r="O107" s="10"/>
      <c r="P107" s="10"/>
      <c r="Q107" s="15"/>
      <c r="R107" s="15"/>
      <c r="S107" s="642">
        <f t="shared" si="7"/>
        <v>28.113360323886628</v>
      </c>
      <c r="T107" s="28">
        <v>74.100000000000009</v>
      </c>
      <c r="U107" s="448">
        <f t="shared" si="5"/>
        <v>2.6464285714285718</v>
      </c>
      <c r="V107" s="450">
        <f t="shared" si="8"/>
        <v>-0.29999999999996874</v>
      </c>
      <c r="W107" s="396"/>
    </row>
    <row r="108" spans="1:23" ht="16.5" customHeight="1">
      <c r="A108" s="304" t="s">
        <v>355</v>
      </c>
      <c r="B108" s="4">
        <v>415</v>
      </c>
      <c r="C108" s="9"/>
      <c r="D108" s="10"/>
      <c r="E108" s="10"/>
      <c r="F108" s="10"/>
      <c r="G108" s="11"/>
      <c r="H108" s="4">
        <f t="shared" si="6"/>
        <v>313</v>
      </c>
      <c r="I108" s="9">
        <v>57</v>
      </c>
      <c r="J108" s="9">
        <v>8</v>
      </c>
      <c r="K108" s="9"/>
      <c r="L108" s="10">
        <v>24</v>
      </c>
      <c r="M108" s="22"/>
      <c r="N108" s="22">
        <v>13</v>
      </c>
      <c r="O108" s="10"/>
      <c r="P108" s="10"/>
      <c r="Q108" s="15"/>
      <c r="R108" s="15">
        <f>SUM(K108:Q108)</f>
        <v>37</v>
      </c>
      <c r="S108" s="642">
        <f t="shared" si="7"/>
        <v>24.143250688705237</v>
      </c>
      <c r="T108" s="28">
        <v>363</v>
      </c>
      <c r="U108" s="448">
        <f t="shared" si="5"/>
        <v>12.964285714285714</v>
      </c>
      <c r="V108" s="450">
        <f t="shared" si="8"/>
        <v>50</v>
      </c>
      <c r="W108" s="396"/>
    </row>
    <row r="109" spans="1:23" ht="15" customHeight="1">
      <c r="A109" s="307" t="s">
        <v>1138</v>
      </c>
      <c r="B109" s="4">
        <v>2</v>
      </c>
      <c r="C109" s="9"/>
      <c r="D109" s="10"/>
      <c r="E109" s="10"/>
      <c r="F109" s="10"/>
      <c r="G109" s="11"/>
      <c r="H109" s="4">
        <f t="shared" si="6"/>
        <v>2</v>
      </c>
      <c r="I109" s="9"/>
      <c r="J109" s="9"/>
      <c r="K109" s="9"/>
      <c r="L109" s="10"/>
      <c r="M109" s="22"/>
      <c r="N109" s="22"/>
      <c r="O109" s="10"/>
      <c r="P109" s="10"/>
      <c r="Q109" s="15"/>
      <c r="R109" s="15"/>
      <c r="S109" s="27" t="e">
        <f t="shared" si="7"/>
        <v>#DIV/0!</v>
      </c>
      <c r="T109" s="28">
        <v>0</v>
      </c>
      <c r="U109" s="448">
        <f t="shared" si="5"/>
        <v>0</v>
      </c>
      <c r="V109" s="450">
        <f t="shared" si="8"/>
        <v>-2</v>
      </c>
    </row>
    <row r="110" spans="1:23" ht="16.5" customHeight="1">
      <c r="A110" s="344" t="s">
        <v>365</v>
      </c>
      <c r="B110" s="4">
        <v>12</v>
      </c>
      <c r="C110" s="9"/>
      <c r="D110" s="10"/>
      <c r="E110" s="10"/>
      <c r="F110" s="10"/>
      <c r="G110" s="11"/>
      <c r="H110" s="4">
        <f t="shared" si="6"/>
        <v>12</v>
      </c>
      <c r="I110" s="9"/>
      <c r="J110" s="9"/>
      <c r="K110" s="9"/>
      <c r="L110" s="10"/>
      <c r="M110" s="22"/>
      <c r="N110" s="22"/>
      <c r="O110" s="10"/>
      <c r="P110" s="10"/>
      <c r="Q110" s="15"/>
      <c r="R110" s="15"/>
      <c r="S110" s="27" t="e">
        <f t="shared" si="7"/>
        <v>#DIV/0!</v>
      </c>
      <c r="T110" s="28">
        <v>0</v>
      </c>
      <c r="U110" s="448">
        <f t="shared" si="5"/>
        <v>0</v>
      </c>
      <c r="V110" s="450">
        <f t="shared" si="8"/>
        <v>-12</v>
      </c>
    </row>
    <row r="111" spans="1:23" ht="15" customHeight="1">
      <c r="A111" s="345" t="s">
        <v>69</v>
      </c>
      <c r="B111" s="4">
        <v>10</v>
      </c>
      <c r="C111" s="9"/>
      <c r="D111" s="10"/>
      <c r="E111" s="10"/>
      <c r="F111" s="10"/>
      <c r="G111" s="11"/>
      <c r="H111" s="4">
        <f t="shared" si="6"/>
        <v>10</v>
      </c>
      <c r="I111" s="9"/>
      <c r="J111" s="9"/>
      <c r="K111" s="9"/>
      <c r="L111" s="10"/>
      <c r="M111" s="22"/>
      <c r="N111" s="22"/>
      <c r="O111" s="10"/>
      <c r="P111" s="10"/>
      <c r="Q111" s="15"/>
      <c r="R111" s="15"/>
      <c r="S111" s="27">
        <f t="shared" si="7"/>
        <v>56</v>
      </c>
      <c r="T111" s="28">
        <v>5</v>
      </c>
      <c r="U111" s="448">
        <f t="shared" si="5"/>
        <v>0.17857142857142858</v>
      </c>
      <c r="V111" s="450">
        <f t="shared" si="8"/>
        <v>-5</v>
      </c>
    </row>
    <row r="112" spans="1:23" ht="15" customHeight="1">
      <c r="A112" s="345" t="s">
        <v>417</v>
      </c>
      <c r="B112" s="4">
        <v>30</v>
      </c>
      <c r="C112" s="9"/>
      <c r="D112" s="10"/>
      <c r="E112" s="10"/>
      <c r="F112" s="10"/>
      <c r="G112" s="11"/>
      <c r="H112" s="4">
        <f t="shared" si="6"/>
        <v>30</v>
      </c>
      <c r="I112" s="9"/>
      <c r="J112" s="9"/>
      <c r="K112" s="9"/>
      <c r="L112" s="10"/>
      <c r="M112" s="22"/>
      <c r="N112" s="22"/>
      <c r="O112" s="10"/>
      <c r="P112" s="10"/>
      <c r="Q112" s="15"/>
      <c r="R112" s="15"/>
      <c r="S112" s="27">
        <f t="shared" si="7"/>
        <v>8.4</v>
      </c>
      <c r="T112" s="28">
        <v>100</v>
      </c>
      <c r="U112" s="448">
        <f t="shared" si="5"/>
        <v>3.5714285714285716</v>
      </c>
      <c r="V112" s="450">
        <f t="shared" si="8"/>
        <v>70</v>
      </c>
    </row>
    <row r="113" spans="1:29" ht="15" customHeight="1">
      <c r="A113" s="345" t="s">
        <v>691</v>
      </c>
      <c r="B113" s="4">
        <v>10</v>
      </c>
      <c r="C113" s="9"/>
      <c r="D113" s="10"/>
      <c r="E113" s="10"/>
      <c r="F113" s="10"/>
      <c r="G113" s="11"/>
      <c r="H113" s="4">
        <f t="shared" si="6"/>
        <v>10</v>
      </c>
      <c r="I113" s="9"/>
      <c r="J113" s="9"/>
      <c r="K113" s="9"/>
      <c r="L113" s="10"/>
      <c r="M113" s="22"/>
      <c r="N113" s="22"/>
      <c r="O113" s="10"/>
      <c r="P113" s="10"/>
      <c r="Q113" s="15"/>
      <c r="R113" s="15"/>
      <c r="S113" s="629">
        <f t="shared" si="7"/>
        <v>14</v>
      </c>
      <c r="T113" s="28">
        <v>20</v>
      </c>
      <c r="U113" s="448">
        <f t="shared" si="5"/>
        <v>0.7142857142857143</v>
      </c>
      <c r="V113" s="450">
        <f t="shared" si="8"/>
        <v>10</v>
      </c>
      <c r="W113" s="58"/>
      <c r="Z113"/>
      <c r="AC113" s="136"/>
    </row>
    <row r="114" spans="1:29" ht="16.5" customHeight="1">
      <c r="A114" s="346" t="s">
        <v>840</v>
      </c>
      <c r="B114" s="4">
        <v>56</v>
      </c>
      <c r="C114" s="9"/>
      <c r="D114" s="10"/>
      <c r="E114" s="10"/>
      <c r="F114" s="10"/>
      <c r="G114" s="11"/>
      <c r="H114" s="4">
        <f t="shared" si="6"/>
        <v>56</v>
      </c>
      <c r="I114" s="9"/>
      <c r="J114" s="9"/>
      <c r="K114" s="9"/>
      <c r="L114" s="10"/>
      <c r="M114" s="22"/>
      <c r="N114" s="22"/>
      <c r="O114" s="10"/>
      <c r="P114" s="10"/>
      <c r="Q114" s="15"/>
      <c r="R114" s="15"/>
      <c r="S114" s="629" t="e">
        <f t="shared" si="7"/>
        <v>#DIV/0!</v>
      </c>
      <c r="T114" s="28">
        <v>0</v>
      </c>
      <c r="U114" s="448">
        <f t="shared" si="5"/>
        <v>0</v>
      </c>
      <c r="V114" s="450">
        <f t="shared" si="8"/>
        <v>-56</v>
      </c>
      <c r="W114" s="58"/>
      <c r="Z114"/>
      <c r="AC114" s="136"/>
    </row>
    <row r="115" spans="1:29" ht="15" customHeight="1">
      <c r="A115" s="346" t="s">
        <v>774</v>
      </c>
      <c r="B115" s="4">
        <v>25</v>
      </c>
      <c r="C115" s="9"/>
      <c r="D115" s="10"/>
      <c r="E115" s="10"/>
      <c r="F115" s="10"/>
      <c r="G115" s="11"/>
      <c r="H115" s="4">
        <f t="shared" si="6"/>
        <v>25</v>
      </c>
      <c r="I115" s="9"/>
      <c r="J115" s="9"/>
      <c r="K115" s="9"/>
      <c r="L115" s="10"/>
      <c r="M115" s="22"/>
      <c r="N115" s="22"/>
      <c r="O115" s="10"/>
      <c r="P115" s="10"/>
      <c r="Q115" s="15"/>
      <c r="R115" s="15"/>
      <c r="S115" s="592" t="e">
        <f t="shared" si="7"/>
        <v>#DIV/0!</v>
      </c>
      <c r="T115" s="28">
        <v>0</v>
      </c>
      <c r="U115" s="448">
        <f t="shared" si="5"/>
        <v>0</v>
      </c>
      <c r="V115" s="450">
        <f t="shared" si="8"/>
        <v>-25</v>
      </c>
      <c r="W115" s="58"/>
      <c r="Z115"/>
      <c r="AC115" s="136"/>
    </row>
    <row r="116" spans="1:29" ht="15.6">
      <c r="A116" s="324" t="s">
        <v>238</v>
      </c>
      <c r="B116" s="4">
        <v>809.40000000000009</v>
      </c>
      <c r="C116" s="90"/>
      <c r="D116" s="145"/>
      <c r="E116" s="55"/>
      <c r="F116" s="131"/>
      <c r="G116" s="143"/>
      <c r="H116" s="4">
        <f t="shared" si="6"/>
        <v>559.40000000000009</v>
      </c>
      <c r="I116" s="90">
        <v>50</v>
      </c>
      <c r="J116" s="90"/>
      <c r="K116" s="90">
        <v>50</v>
      </c>
      <c r="L116" s="55">
        <v>25</v>
      </c>
      <c r="M116" s="55">
        <v>75</v>
      </c>
      <c r="N116" s="55"/>
      <c r="O116" s="55">
        <v>50</v>
      </c>
      <c r="P116" s="55"/>
      <c r="Q116" s="93"/>
      <c r="R116" s="93">
        <f>SUM(K116:Q116)</f>
        <v>200</v>
      </c>
      <c r="S116" s="685">
        <f t="shared" si="7"/>
        <v>10.802206896551725</v>
      </c>
      <c r="T116" s="79">
        <v>1450</v>
      </c>
      <c r="U116" s="448">
        <f t="shared" si="5"/>
        <v>51.785714285714285</v>
      </c>
      <c r="V116" s="450">
        <f t="shared" si="8"/>
        <v>890.59999999999991</v>
      </c>
      <c r="W116" s="558"/>
    </row>
    <row r="117" spans="1:29" ht="16.5" customHeight="1">
      <c r="A117" s="181" t="s">
        <v>482</v>
      </c>
      <c r="B117" s="4">
        <v>50</v>
      </c>
      <c r="C117" s="90"/>
      <c r="E117" s="151"/>
      <c r="F117" s="10"/>
      <c r="G117" s="18"/>
      <c r="H117" s="4">
        <f t="shared" si="6"/>
        <v>25</v>
      </c>
      <c r="I117" s="9">
        <v>25</v>
      </c>
      <c r="J117" s="9"/>
      <c r="K117" s="9"/>
      <c r="L117" s="10"/>
      <c r="M117" s="22"/>
      <c r="N117" s="22"/>
      <c r="O117" s="10"/>
      <c r="P117" s="10"/>
      <c r="Q117" s="15"/>
      <c r="R117" s="15"/>
      <c r="S117" s="709">
        <f t="shared" si="7"/>
        <v>14</v>
      </c>
      <c r="T117" s="28">
        <v>50</v>
      </c>
      <c r="U117" s="448">
        <f t="shared" si="5"/>
        <v>1.7857142857142858</v>
      </c>
      <c r="V117" s="450">
        <f t="shared" si="8"/>
        <v>25</v>
      </c>
      <c r="W117" s="559"/>
    </row>
    <row r="118" spans="1:29" ht="18" customHeight="1" thickBot="1">
      <c r="A118" s="181" t="s">
        <v>993</v>
      </c>
      <c r="B118" s="4">
        <v>680</v>
      </c>
      <c r="C118" s="90"/>
      <c r="D118" s="55"/>
      <c r="E118" s="145"/>
      <c r="F118" s="131"/>
      <c r="G118" s="143"/>
      <c r="H118" s="4">
        <f t="shared" si="6"/>
        <v>320</v>
      </c>
      <c r="I118" s="90">
        <v>80</v>
      </c>
      <c r="J118" s="90">
        <v>100</v>
      </c>
      <c r="K118" s="90"/>
      <c r="L118" s="55">
        <v>60</v>
      </c>
      <c r="M118" s="55"/>
      <c r="N118" s="55"/>
      <c r="O118" s="55">
        <v>120</v>
      </c>
      <c r="P118" s="55"/>
      <c r="Q118" s="93"/>
      <c r="R118" s="93">
        <f>SUM(K118:Q118)</f>
        <v>180</v>
      </c>
      <c r="S118" s="86">
        <f t="shared" si="7"/>
        <v>7.3442622950819674</v>
      </c>
      <c r="T118" s="79">
        <v>1220</v>
      </c>
      <c r="U118" s="448">
        <f t="shared" si="5"/>
        <v>43.571428571428569</v>
      </c>
      <c r="V118" s="450">
        <f t="shared" si="8"/>
        <v>900</v>
      </c>
      <c r="W118" s="170"/>
    </row>
    <row r="119" spans="1:29" ht="22.5" customHeight="1">
      <c r="A119" s="325" t="s">
        <v>1071</v>
      </c>
      <c r="B119" s="4">
        <v>420</v>
      </c>
      <c r="C119" s="90"/>
      <c r="D119" s="55"/>
      <c r="E119" s="55">
        <v>495</v>
      </c>
      <c r="F119" s="55"/>
      <c r="G119" s="89"/>
      <c r="H119" s="4">
        <f t="shared" si="6"/>
        <v>690</v>
      </c>
      <c r="I119" s="90">
        <v>45</v>
      </c>
      <c r="J119" s="90">
        <v>45</v>
      </c>
      <c r="K119" s="90">
        <v>15</v>
      </c>
      <c r="L119" s="55">
        <v>30</v>
      </c>
      <c r="M119" s="55">
        <v>30</v>
      </c>
      <c r="N119" s="55"/>
      <c r="O119" s="55">
        <v>60</v>
      </c>
      <c r="P119" s="55"/>
      <c r="Q119" s="93"/>
      <c r="R119" s="93">
        <f>SUM(K119:Q119)</f>
        <v>135</v>
      </c>
      <c r="S119" s="27">
        <f t="shared" si="7"/>
        <v>21.83050847457627</v>
      </c>
      <c r="T119" s="79">
        <v>885</v>
      </c>
      <c r="U119" s="448">
        <f t="shared" si="5"/>
        <v>31.607142857142858</v>
      </c>
      <c r="V119" s="450">
        <f t="shared" si="8"/>
        <v>195</v>
      </c>
      <c r="W119" s="126"/>
    </row>
    <row r="120" spans="1:29" ht="15.6">
      <c r="A120" s="304" t="s">
        <v>263</v>
      </c>
      <c r="B120" s="4">
        <v>50</v>
      </c>
      <c r="C120" s="90"/>
      <c r="D120" s="55"/>
      <c r="E120" s="55"/>
      <c r="F120" s="55"/>
      <c r="G120" s="89"/>
      <c r="H120" s="4">
        <f t="shared" si="6"/>
        <v>50</v>
      </c>
      <c r="I120" s="90"/>
      <c r="J120" s="90"/>
      <c r="K120" s="90"/>
      <c r="L120" s="55"/>
      <c r="M120" s="55"/>
      <c r="N120" s="55"/>
      <c r="O120" s="55"/>
      <c r="P120" s="55"/>
      <c r="Q120" s="93"/>
      <c r="R120" s="93"/>
      <c r="S120" s="27">
        <f t="shared" si="7"/>
        <v>28</v>
      </c>
      <c r="T120" s="79">
        <v>50</v>
      </c>
      <c r="U120" s="448">
        <f t="shared" si="5"/>
        <v>1.7857142857142858</v>
      </c>
      <c r="V120" s="450">
        <f t="shared" si="8"/>
        <v>0</v>
      </c>
      <c r="W120" s="558"/>
    </row>
    <row r="121" spans="1:29" ht="20.25" customHeight="1">
      <c r="A121" s="304" t="s">
        <v>1139</v>
      </c>
      <c r="B121" s="4">
        <v>5</v>
      </c>
      <c r="C121" s="90"/>
      <c r="D121" s="55"/>
      <c r="E121" s="55">
        <v>5</v>
      </c>
      <c r="F121" s="55"/>
      <c r="G121" s="89"/>
      <c r="H121" s="4">
        <f t="shared" si="6"/>
        <v>10</v>
      </c>
      <c r="I121" s="90"/>
      <c r="J121" s="90"/>
      <c r="K121" s="90"/>
      <c r="L121" s="55"/>
      <c r="M121" s="55"/>
      <c r="N121" s="55"/>
      <c r="O121" s="55"/>
      <c r="P121" s="55"/>
      <c r="Q121" s="93"/>
      <c r="R121" s="93"/>
      <c r="S121" s="27">
        <f t="shared" si="7"/>
        <v>28</v>
      </c>
      <c r="T121" s="79">
        <v>10</v>
      </c>
      <c r="U121" s="448">
        <f t="shared" si="5"/>
        <v>0.35714285714285715</v>
      </c>
      <c r="V121" s="450">
        <f t="shared" si="8"/>
        <v>0</v>
      </c>
      <c r="W121" s="126"/>
    </row>
    <row r="122" spans="1:29" ht="18" customHeight="1">
      <c r="A122" s="309" t="s">
        <v>3</v>
      </c>
      <c r="B122" s="4">
        <v>465</v>
      </c>
      <c r="C122" s="90"/>
      <c r="D122" s="55"/>
      <c r="E122" s="55">
        <v>400</v>
      </c>
      <c r="F122" s="55"/>
      <c r="G122" s="89"/>
      <c r="H122" s="4">
        <f t="shared" si="6"/>
        <v>640</v>
      </c>
      <c r="I122" s="90">
        <v>45</v>
      </c>
      <c r="J122" s="90">
        <v>30</v>
      </c>
      <c r="K122" s="90">
        <v>30</v>
      </c>
      <c r="L122" s="55">
        <v>30</v>
      </c>
      <c r="M122" s="55">
        <v>45</v>
      </c>
      <c r="N122" s="55"/>
      <c r="O122" s="55">
        <v>45</v>
      </c>
      <c r="P122" s="55"/>
      <c r="Q122" s="93"/>
      <c r="R122" s="93">
        <f>SUM(K122:Q122)</f>
        <v>150</v>
      </c>
      <c r="S122" s="27">
        <f t="shared" si="7"/>
        <v>20.597701149425287</v>
      </c>
      <c r="T122" s="79">
        <v>870</v>
      </c>
      <c r="U122" s="448">
        <f t="shared" si="5"/>
        <v>31.071428571428573</v>
      </c>
      <c r="V122" s="455">
        <f t="shared" si="8"/>
        <v>230</v>
      </c>
      <c r="W122" s="212" t="s">
        <v>855</v>
      </c>
    </row>
    <row r="123" spans="1:29" ht="20.25" customHeight="1">
      <c r="A123" s="309" t="s">
        <v>1108</v>
      </c>
      <c r="B123" s="4">
        <v>16</v>
      </c>
      <c r="C123" s="90"/>
      <c r="D123" s="55"/>
      <c r="E123" s="55"/>
      <c r="F123" s="55"/>
      <c r="G123" s="89"/>
      <c r="H123" s="4">
        <f t="shared" si="6"/>
        <v>14</v>
      </c>
      <c r="I123" s="90"/>
      <c r="J123" s="90"/>
      <c r="K123" s="90">
        <v>2</v>
      </c>
      <c r="L123" s="55"/>
      <c r="M123" s="55"/>
      <c r="N123" s="55"/>
      <c r="O123" s="55"/>
      <c r="P123" s="55"/>
      <c r="Q123" s="93"/>
      <c r="R123" s="93">
        <f>SUM(K123:Q123)</f>
        <v>2</v>
      </c>
      <c r="S123" s="733">
        <f t="shared" si="7"/>
        <v>39.199999999999996</v>
      </c>
      <c r="T123" s="79">
        <v>10</v>
      </c>
      <c r="U123" s="448">
        <f t="shared" si="5"/>
        <v>0.35714285714285715</v>
      </c>
      <c r="V123" s="455">
        <f t="shared" si="8"/>
        <v>-4</v>
      </c>
      <c r="W123" s="557"/>
    </row>
    <row r="124" spans="1:29" ht="20.25" customHeight="1">
      <c r="A124" s="237" t="s">
        <v>1121</v>
      </c>
      <c r="B124" s="4">
        <v>4</v>
      </c>
      <c r="C124" s="90"/>
      <c r="D124" s="55"/>
      <c r="E124" s="55"/>
      <c r="F124" s="55"/>
      <c r="G124" s="89"/>
      <c r="H124" s="4">
        <f t="shared" si="6"/>
        <v>4</v>
      </c>
      <c r="I124" s="90"/>
      <c r="J124" s="90"/>
      <c r="K124" s="90"/>
      <c r="L124" s="55"/>
      <c r="M124" s="55"/>
      <c r="N124" s="55"/>
      <c r="O124" s="55"/>
      <c r="P124" s="55"/>
      <c r="Q124" s="93"/>
      <c r="R124" s="93"/>
      <c r="S124" s="654">
        <f t="shared" si="7"/>
        <v>28</v>
      </c>
      <c r="T124" s="79">
        <v>4</v>
      </c>
      <c r="U124" s="448">
        <f t="shared" si="5"/>
        <v>0.14285714285714285</v>
      </c>
      <c r="V124" s="455">
        <f t="shared" si="8"/>
        <v>0</v>
      </c>
      <c r="W124" s="659"/>
    </row>
    <row r="125" spans="1:29" ht="15.75" customHeight="1">
      <c r="A125" s="786" t="s">
        <v>593</v>
      </c>
      <c r="B125" s="4">
        <v>300</v>
      </c>
      <c r="C125" s="90"/>
      <c r="D125" s="55"/>
      <c r="E125" s="55">
        <v>100</v>
      </c>
      <c r="F125" s="55"/>
      <c r="G125" s="89"/>
      <c r="H125" s="4">
        <f t="shared" si="6"/>
        <v>350</v>
      </c>
      <c r="I125" s="90"/>
      <c r="J125" s="90"/>
      <c r="K125" s="90"/>
      <c r="L125" s="55"/>
      <c r="M125" s="55">
        <v>25</v>
      </c>
      <c r="N125" s="55"/>
      <c r="O125" s="55">
        <v>25</v>
      </c>
      <c r="P125" s="55"/>
      <c r="Q125" s="93"/>
      <c r="R125" s="93">
        <f>SUM(K125:Q125)</f>
        <v>50</v>
      </c>
      <c r="S125" s="705">
        <f t="shared" si="7"/>
        <v>24.5</v>
      </c>
      <c r="T125" s="79">
        <v>400</v>
      </c>
      <c r="U125" s="448">
        <f t="shared" si="5"/>
        <v>14.285714285714286</v>
      </c>
      <c r="V125" s="455">
        <f t="shared" si="8"/>
        <v>50</v>
      </c>
      <c r="W125" s="557"/>
    </row>
    <row r="126" spans="1:29" ht="15.75" customHeight="1">
      <c r="A126" s="787" t="s">
        <v>477</v>
      </c>
      <c r="B126" s="4"/>
      <c r="C126" s="90"/>
      <c r="D126" s="55"/>
      <c r="E126" s="55"/>
      <c r="F126" s="55"/>
      <c r="G126" s="89">
        <v>20</v>
      </c>
      <c r="H126" s="4">
        <f t="shared" si="6"/>
        <v>16</v>
      </c>
      <c r="I126" s="90"/>
      <c r="J126" s="90"/>
      <c r="K126" s="90"/>
      <c r="L126" s="55"/>
      <c r="M126" s="55">
        <v>4</v>
      </c>
      <c r="N126" s="55"/>
      <c r="O126" s="55"/>
      <c r="P126" s="55"/>
      <c r="Q126" s="93"/>
      <c r="R126" s="93">
        <f>SUM(K126:Q126)</f>
        <v>4</v>
      </c>
      <c r="S126" s="705"/>
      <c r="T126" s="79">
        <v>0</v>
      </c>
      <c r="U126" s="448">
        <f t="shared" si="5"/>
        <v>0</v>
      </c>
      <c r="V126" s="455">
        <f t="shared" si="8"/>
        <v>-16</v>
      </c>
      <c r="W126" s="557"/>
    </row>
    <row r="127" spans="1:29" ht="15.75" customHeight="1" thickBot="1">
      <c r="A127" s="416" t="s">
        <v>478</v>
      </c>
      <c r="B127" s="4"/>
      <c r="C127" s="90"/>
      <c r="D127" s="55"/>
      <c r="E127" s="55"/>
      <c r="F127" s="55"/>
      <c r="G127" s="89">
        <v>20</v>
      </c>
      <c r="H127" s="4">
        <f t="shared" si="6"/>
        <v>19</v>
      </c>
      <c r="I127" s="90"/>
      <c r="J127" s="90"/>
      <c r="K127" s="90"/>
      <c r="L127" s="55"/>
      <c r="M127" s="55">
        <v>1</v>
      </c>
      <c r="N127" s="55"/>
      <c r="O127" s="55"/>
      <c r="P127" s="55"/>
      <c r="Q127" s="93"/>
      <c r="R127" s="93">
        <f>SUM(K127:Q127)</f>
        <v>1</v>
      </c>
      <c r="S127" s="705"/>
      <c r="T127" s="79">
        <v>0</v>
      </c>
      <c r="U127" s="448">
        <f t="shared" si="5"/>
        <v>0</v>
      </c>
      <c r="V127" s="455">
        <f t="shared" si="8"/>
        <v>-19</v>
      </c>
      <c r="W127" s="557"/>
    </row>
    <row r="128" spans="1:29" ht="16.2" thickBot="1">
      <c r="A128" s="336" t="s">
        <v>898</v>
      </c>
      <c r="B128" s="4">
        <v>650.02</v>
      </c>
      <c r="C128" s="164"/>
      <c r="D128" s="10"/>
      <c r="E128" s="140"/>
      <c r="F128" s="140"/>
      <c r="G128" s="11"/>
      <c r="H128" s="4">
        <f t="shared" si="6"/>
        <v>550.02</v>
      </c>
      <c r="I128" s="9">
        <v>50</v>
      </c>
      <c r="J128" s="9"/>
      <c r="K128" s="9"/>
      <c r="L128" s="10"/>
      <c r="M128" s="22">
        <v>50</v>
      </c>
      <c r="N128" s="22"/>
      <c r="O128" s="10"/>
      <c r="P128" s="10"/>
      <c r="Q128" s="15"/>
      <c r="R128" s="15">
        <f>SUM(K128:Q128)</f>
        <v>50</v>
      </c>
      <c r="S128" s="722">
        <f t="shared" si="7"/>
        <v>30.801119999999997</v>
      </c>
      <c r="T128" s="28">
        <v>500</v>
      </c>
      <c r="U128" s="448">
        <f t="shared" si="5"/>
        <v>17.857142857142858</v>
      </c>
      <c r="V128" s="450">
        <f t="shared" si="8"/>
        <v>-50.019999999999982</v>
      </c>
      <c r="W128" s="170"/>
      <c r="X128" s="42"/>
    </row>
    <row r="129" spans="1:24" ht="17.25" customHeight="1">
      <c r="A129" s="323" t="s">
        <v>564</v>
      </c>
      <c r="B129" s="4">
        <v>25</v>
      </c>
      <c r="C129" s="90"/>
      <c r="D129" s="55"/>
      <c r="E129" s="55"/>
      <c r="F129" s="145"/>
      <c r="G129" s="89"/>
      <c r="H129" s="4">
        <f t="shared" si="6"/>
        <v>25</v>
      </c>
      <c r="I129" s="90"/>
      <c r="J129" s="90"/>
      <c r="K129" s="90"/>
      <c r="L129" s="55"/>
      <c r="M129" s="145"/>
      <c r="N129" s="145"/>
      <c r="O129" s="55"/>
      <c r="P129" s="55"/>
      <c r="Q129" s="93"/>
      <c r="R129" s="93"/>
      <c r="S129" s="686">
        <f t="shared" si="7"/>
        <v>28</v>
      </c>
      <c r="T129" s="79">
        <v>25</v>
      </c>
      <c r="U129" s="448">
        <f t="shared" si="5"/>
        <v>0.8928571428571429</v>
      </c>
      <c r="V129" s="455">
        <f t="shared" si="8"/>
        <v>0</v>
      </c>
      <c r="W129" s="124"/>
      <c r="X129" s="42"/>
    </row>
    <row r="130" spans="1:24" ht="15.75" customHeight="1" thickBot="1">
      <c r="A130" s="299" t="s">
        <v>563</v>
      </c>
      <c r="B130" s="4">
        <v>1300</v>
      </c>
      <c r="C130" s="90"/>
      <c r="D130" s="55"/>
      <c r="E130" s="145"/>
      <c r="F130" s="145"/>
      <c r="G130" s="89">
        <v>1525</v>
      </c>
      <c r="H130" s="4">
        <f t="shared" si="6"/>
        <v>1925</v>
      </c>
      <c r="I130" s="90">
        <v>125</v>
      </c>
      <c r="J130" s="90">
        <v>100</v>
      </c>
      <c r="K130" s="90">
        <v>100</v>
      </c>
      <c r="L130" s="55">
        <v>100</v>
      </c>
      <c r="M130" s="145">
        <v>275</v>
      </c>
      <c r="N130" s="145"/>
      <c r="O130" s="55">
        <v>200</v>
      </c>
      <c r="P130" s="55"/>
      <c r="Q130" s="93"/>
      <c r="R130" s="93">
        <f t="shared" ref="R130:R135" si="9">SUM(K130:Q130)</f>
        <v>675</v>
      </c>
      <c r="S130" s="86">
        <f t="shared" si="7"/>
        <v>15.623188405797102</v>
      </c>
      <c r="T130" s="79">
        <v>3450</v>
      </c>
      <c r="U130" s="448">
        <f t="shared" si="5"/>
        <v>123.21428571428571</v>
      </c>
      <c r="V130" s="455">
        <f t="shared" si="8"/>
        <v>1525</v>
      </c>
      <c r="W130" s="124"/>
      <c r="X130" s="42"/>
    </row>
    <row r="131" spans="1:24" ht="15.75" customHeight="1">
      <c r="A131" s="416" t="s">
        <v>1178</v>
      </c>
      <c r="B131" s="4">
        <v>125</v>
      </c>
      <c r="C131" s="90"/>
      <c r="D131" s="55"/>
      <c r="E131" s="145"/>
      <c r="F131" s="145"/>
      <c r="G131" s="89"/>
      <c r="H131" s="4">
        <f t="shared" si="6"/>
        <v>75</v>
      </c>
      <c r="I131" s="90"/>
      <c r="J131" s="90"/>
      <c r="K131" s="90"/>
      <c r="L131" s="55"/>
      <c r="M131" s="145">
        <v>50</v>
      </c>
      <c r="N131" s="145"/>
      <c r="O131" s="55"/>
      <c r="P131" s="55"/>
      <c r="Q131" s="93"/>
      <c r="R131" s="93">
        <f t="shared" si="9"/>
        <v>50</v>
      </c>
      <c r="S131" s="86">
        <f t="shared" si="7"/>
        <v>12</v>
      </c>
      <c r="T131" s="79">
        <v>175</v>
      </c>
      <c r="U131" s="448">
        <f t="shared" si="5"/>
        <v>6.25</v>
      </c>
      <c r="V131" s="455">
        <f t="shared" si="8"/>
        <v>100</v>
      </c>
      <c r="W131" s="124"/>
      <c r="X131" s="42"/>
    </row>
    <row r="132" spans="1:24" ht="15.75" customHeight="1">
      <c r="A132" s="608" t="s">
        <v>731</v>
      </c>
      <c r="B132" s="607">
        <v>185.65000000000015</v>
      </c>
      <c r="C132" s="9">
        <v>200</v>
      </c>
      <c r="D132" s="10"/>
      <c r="E132" s="10"/>
      <c r="F132" s="10"/>
      <c r="G132" s="11"/>
      <c r="H132" s="4">
        <f t="shared" si="6"/>
        <v>212.65000000000015</v>
      </c>
      <c r="I132" s="9">
        <v>103</v>
      </c>
      <c r="J132" s="9">
        <v>2</v>
      </c>
      <c r="K132" s="9">
        <v>2.4</v>
      </c>
      <c r="L132" s="10">
        <v>2.1</v>
      </c>
      <c r="M132" s="22">
        <v>51</v>
      </c>
      <c r="N132" s="22">
        <v>10</v>
      </c>
      <c r="O132" s="10">
        <v>2.5</v>
      </c>
      <c r="P132" s="10"/>
      <c r="Q132" s="15"/>
      <c r="R132" s="15">
        <f t="shared" si="9"/>
        <v>68</v>
      </c>
      <c r="S132" s="27">
        <f t="shared" si="7"/>
        <v>9.2183121487513802</v>
      </c>
      <c r="T132" s="28">
        <v>645.91000000000008</v>
      </c>
      <c r="U132" s="448">
        <f t="shared" si="5"/>
        <v>23.068214285714287</v>
      </c>
      <c r="V132" s="450">
        <f t="shared" si="8"/>
        <v>433.25999999999993</v>
      </c>
      <c r="W132" s="564"/>
      <c r="X132" s="42"/>
    </row>
    <row r="133" spans="1:24" ht="15.6">
      <c r="A133" s="181" t="s">
        <v>1168</v>
      </c>
      <c r="B133" s="4">
        <v>5250</v>
      </c>
      <c r="C133" s="9"/>
      <c r="D133" s="140"/>
      <c r="E133" s="10"/>
      <c r="F133" s="10"/>
      <c r="G133" s="11">
        <v>5000</v>
      </c>
      <c r="H133" s="4">
        <f t="shared" si="6"/>
        <v>6150</v>
      </c>
      <c r="I133" s="9">
        <v>1100</v>
      </c>
      <c r="J133" s="9">
        <v>600</v>
      </c>
      <c r="K133" s="9">
        <v>750</v>
      </c>
      <c r="L133" s="10">
        <v>350</v>
      </c>
      <c r="M133" s="22">
        <v>400</v>
      </c>
      <c r="N133" s="22">
        <v>500</v>
      </c>
      <c r="O133" s="10">
        <v>400</v>
      </c>
      <c r="P133" s="10"/>
      <c r="Q133" s="15"/>
      <c r="R133" s="15">
        <f t="shared" si="9"/>
        <v>2400</v>
      </c>
      <c r="S133" s="86">
        <f t="shared" si="7"/>
        <v>11.403973509933774</v>
      </c>
      <c r="T133" s="28">
        <v>15100</v>
      </c>
      <c r="U133" s="448">
        <f t="shared" si="5"/>
        <v>539.28571428571433</v>
      </c>
      <c r="V133" s="450">
        <f t="shared" si="8"/>
        <v>8950.0000000000018</v>
      </c>
      <c r="W133" s="404"/>
    </row>
    <row r="134" spans="1:24" ht="16.2" thickBot="1">
      <c r="A134" s="327" t="s">
        <v>746</v>
      </c>
      <c r="B134" s="4">
        <v>799.98</v>
      </c>
      <c r="C134" s="90"/>
      <c r="D134" s="10"/>
      <c r="E134" s="10"/>
      <c r="F134" s="10"/>
      <c r="G134" s="129"/>
      <c r="H134" s="4">
        <f t="shared" si="6"/>
        <v>599.98</v>
      </c>
      <c r="I134" s="9">
        <v>50</v>
      </c>
      <c r="J134" s="9">
        <v>50</v>
      </c>
      <c r="K134" s="9"/>
      <c r="L134" s="10">
        <v>50</v>
      </c>
      <c r="M134" s="22"/>
      <c r="N134" s="22"/>
      <c r="O134" s="10">
        <v>50</v>
      </c>
      <c r="P134" s="10"/>
      <c r="Q134" s="15"/>
      <c r="R134" s="15">
        <f t="shared" si="9"/>
        <v>100</v>
      </c>
      <c r="S134" s="86">
        <f t="shared" si="7"/>
        <v>23.999200000000002</v>
      </c>
      <c r="T134" s="28">
        <v>700</v>
      </c>
      <c r="U134" s="448">
        <f t="shared" si="5"/>
        <v>25</v>
      </c>
      <c r="V134" s="450">
        <f t="shared" si="8"/>
        <v>100.01999999999998</v>
      </c>
      <c r="W134" s="560"/>
    </row>
    <row r="135" spans="1:24" ht="15.6">
      <c r="A135" s="323" t="s">
        <v>1191</v>
      </c>
      <c r="B135" s="4">
        <v>60</v>
      </c>
      <c r="C135" s="90"/>
      <c r="D135" s="10"/>
      <c r="E135" s="10"/>
      <c r="F135" s="140"/>
      <c r="G135" s="129"/>
      <c r="H135" s="4">
        <f t="shared" si="6"/>
        <v>0</v>
      </c>
      <c r="I135" s="9">
        <v>40</v>
      </c>
      <c r="J135" s="9"/>
      <c r="K135" s="9"/>
      <c r="L135" s="10"/>
      <c r="M135" s="22"/>
      <c r="N135" s="22"/>
      <c r="O135" s="10">
        <v>20</v>
      </c>
      <c r="P135" s="10"/>
      <c r="Q135" s="15"/>
      <c r="R135" s="15">
        <f t="shared" si="9"/>
        <v>20</v>
      </c>
      <c r="S135" s="706">
        <f t="shared" si="7"/>
        <v>0</v>
      </c>
      <c r="T135" s="28">
        <v>60</v>
      </c>
      <c r="U135" s="448">
        <f t="shared" si="5"/>
        <v>2.1428571428571428</v>
      </c>
      <c r="V135" s="450">
        <f t="shared" si="8"/>
        <v>60</v>
      </c>
    </row>
    <row r="136" spans="1:24" ht="15.6">
      <c r="A136" s="298" t="s">
        <v>985</v>
      </c>
      <c r="B136" s="4">
        <v>24.96</v>
      </c>
      <c r="C136" s="9"/>
      <c r="D136" s="10"/>
      <c r="E136" s="10"/>
      <c r="F136" s="10"/>
      <c r="G136" s="129"/>
      <c r="H136" s="4">
        <f t="shared" si="6"/>
        <v>24.96</v>
      </c>
      <c r="I136" s="9"/>
      <c r="J136" s="9"/>
      <c r="K136" s="9"/>
      <c r="L136" s="10"/>
      <c r="M136" s="22"/>
      <c r="N136" s="22"/>
      <c r="O136" s="10"/>
      <c r="P136" s="10"/>
      <c r="Q136" s="15"/>
      <c r="R136" s="15"/>
      <c r="S136" s="685" t="e">
        <f t="shared" si="7"/>
        <v>#DIV/0!</v>
      </c>
      <c r="T136" s="28">
        <v>0</v>
      </c>
      <c r="U136" s="448">
        <f t="shared" ref="U136:U186" si="10">T136/28</f>
        <v>0</v>
      </c>
      <c r="V136" s="450">
        <f t="shared" si="8"/>
        <v>-24.96</v>
      </c>
      <c r="W136" s="559"/>
    </row>
    <row r="137" spans="1:24" ht="15.6">
      <c r="A137" s="298" t="s">
        <v>686</v>
      </c>
      <c r="B137" s="4">
        <v>30</v>
      </c>
      <c r="C137" s="9"/>
      <c r="D137" s="10"/>
      <c r="E137" s="10"/>
      <c r="F137" s="10"/>
      <c r="G137" s="11"/>
      <c r="H137" s="4">
        <f t="shared" ref="H137:H202" si="11">B137+SUM(C137:G137)-SUM(I137:P137)</f>
        <v>30</v>
      </c>
      <c r="I137" s="9"/>
      <c r="J137" s="9"/>
      <c r="K137" s="9"/>
      <c r="L137" s="10"/>
      <c r="M137" s="22"/>
      <c r="N137" s="22"/>
      <c r="O137" s="10"/>
      <c r="P137" s="10"/>
      <c r="Q137" s="15"/>
      <c r="R137" s="15"/>
      <c r="S137" s="685" t="e">
        <f t="shared" si="7"/>
        <v>#DIV/0!</v>
      </c>
      <c r="T137" s="28">
        <v>0</v>
      </c>
      <c r="U137" s="448">
        <f t="shared" si="10"/>
        <v>0</v>
      </c>
      <c r="V137" s="450">
        <f t="shared" si="8"/>
        <v>-30</v>
      </c>
    </row>
    <row r="138" spans="1:24" ht="15.6">
      <c r="A138" s="298" t="s">
        <v>946</v>
      </c>
      <c r="B138" s="4">
        <v>40</v>
      </c>
      <c r="C138" s="9"/>
      <c r="D138" s="10"/>
      <c r="E138" s="10"/>
      <c r="F138" s="10"/>
      <c r="G138" s="11"/>
      <c r="H138" s="4">
        <f t="shared" si="11"/>
        <v>40</v>
      </c>
      <c r="I138" s="9"/>
      <c r="J138" s="9"/>
      <c r="K138" s="9"/>
      <c r="L138" s="10"/>
      <c r="M138" s="22"/>
      <c r="N138" s="22"/>
      <c r="O138" s="10"/>
      <c r="P138" s="10"/>
      <c r="Q138" s="15"/>
      <c r="R138" s="15"/>
      <c r="S138" s="695">
        <f>H138/U138</f>
        <v>18.666666666666668</v>
      </c>
      <c r="T138" s="28">
        <v>60</v>
      </c>
      <c r="U138" s="448">
        <f t="shared" si="10"/>
        <v>2.1428571428571428</v>
      </c>
      <c r="V138" s="450">
        <f t="shared" si="8"/>
        <v>20</v>
      </c>
      <c r="W138" s="559"/>
    </row>
    <row r="139" spans="1:24" ht="15.6">
      <c r="A139" s="298" t="s">
        <v>725</v>
      </c>
      <c r="B139" s="4">
        <v>25</v>
      </c>
      <c r="C139" s="9"/>
      <c r="D139" s="10"/>
      <c r="E139" s="10"/>
      <c r="F139" s="10"/>
      <c r="G139" s="11"/>
      <c r="H139" s="4">
        <f t="shared" si="11"/>
        <v>25</v>
      </c>
      <c r="I139" s="9"/>
      <c r="J139" s="9"/>
      <c r="K139" s="9"/>
      <c r="L139" s="10"/>
      <c r="M139" s="22"/>
      <c r="N139" s="22"/>
      <c r="O139" s="10"/>
      <c r="P139" s="10"/>
      <c r="Q139" s="15"/>
      <c r="R139" s="15"/>
      <c r="S139" s="685" t="e">
        <f>H139/U139</f>
        <v>#DIV/0!</v>
      </c>
      <c r="T139" s="28">
        <v>0</v>
      </c>
      <c r="U139" s="448">
        <f t="shared" si="10"/>
        <v>0</v>
      </c>
      <c r="V139" s="450">
        <f t="shared" si="8"/>
        <v>-25</v>
      </c>
    </row>
    <row r="140" spans="1:24" ht="15.6">
      <c r="A140" s="298" t="s">
        <v>188</v>
      </c>
      <c r="B140" s="4">
        <v>30</v>
      </c>
      <c r="C140" s="9"/>
      <c r="D140" s="55"/>
      <c r="E140" s="10"/>
      <c r="F140" s="10"/>
      <c r="G140" s="11"/>
      <c r="H140" s="4">
        <f t="shared" si="11"/>
        <v>30</v>
      </c>
      <c r="I140" s="9"/>
      <c r="J140" s="9"/>
      <c r="K140" s="9"/>
      <c r="L140" s="10"/>
      <c r="M140" s="22"/>
      <c r="N140" s="22"/>
      <c r="O140" s="10"/>
      <c r="P140" s="10"/>
      <c r="Q140" s="15"/>
      <c r="R140" s="15"/>
      <c r="S140" s="685">
        <f>H140/U140</f>
        <v>28</v>
      </c>
      <c r="T140" s="28">
        <v>30</v>
      </c>
      <c r="U140" s="448">
        <f t="shared" si="10"/>
        <v>1.0714285714285714</v>
      </c>
      <c r="V140" s="450">
        <f t="shared" si="8"/>
        <v>0</v>
      </c>
    </row>
    <row r="141" spans="1:24" ht="15.6">
      <c r="A141" s="298" t="s">
        <v>908</v>
      </c>
      <c r="B141" s="4">
        <v>150</v>
      </c>
      <c r="C141" s="9"/>
      <c r="D141" s="10"/>
      <c r="E141" s="10"/>
      <c r="F141" s="10"/>
      <c r="G141" s="11"/>
      <c r="H141" s="4">
        <f t="shared" si="11"/>
        <v>75</v>
      </c>
      <c r="I141" s="9">
        <v>25</v>
      </c>
      <c r="J141" s="9">
        <v>25</v>
      </c>
      <c r="K141" s="9"/>
      <c r="L141" s="10">
        <v>25</v>
      </c>
      <c r="M141" s="22"/>
      <c r="N141" s="22"/>
      <c r="O141" s="10"/>
      <c r="P141" s="10"/>
      <c r="Q141" s="15"/>
      <c r="R141" s="15">
        <f>SUM(K141:Q141)</f>
        <v>25</v>
      </c>
      <c r="S141" s="35">
        <f t="shared" ref="S141:S206" si="12">H141/U141</f>
        <v>7.6363636363636367</v>
      </c>
      <c r="T141" s="28">
        <v>275</v>
      </c>
      <c r="U141" s="448">
        <f t="shared" si="10"/>
        <v>9.8214285714285712</v>
      </c>
      <c r="V141" s="450">
        <f t="shared" si="8"/>
        <v>200</v>
      </c>
      <c r="W141" s="559"/>
    </row>
    <row r="142" spans="1:24" ht="15.6">
      <c r="A142" s="298" t="s">
        <v>45</v>
      </c>
      <c r="B142" s="4">
        <v>50</v>
      </c>
      <c r="C142" s="82"/>
      <c r="D142" s="10"/>
      <c r="E142" s="10"/>
      <c r="F142" s="10"/>
      <c r="G142" s="11"/>
      <c r="H142" s="4">
        <f t="shared" si="11"/>
        <v>50</v>
      </c>
      <c r="I142" s="9"/>
      <c r="J142" s="9"/>
      <c r="K142" s="9"/>
      <c r="L142" s="10"/>
      <c r="M142" s="22"/>
      <c r="N142" s="22"/>
      <c r="O142" s="10"/>
      <c r="P142" s="10"/>
      <c r="Q142" s="15"/>
      <c r="R142" s="15"/>
      <c r="S142" s="35">
        <f t="shared" si="12"/>
        <v>56</v>
      </c>
      <c r="T142" s="28">
        <v>25</v>
      </c>
      <c r="U142" s="448">
        <f t="shared" si="10"/>
        <v>0.8928571428571429</v>
      </c>
      <c r="V142" s="450">
        <f t="shared" si="8"/>
        <v>-25</v>
      </c>
    </row>
    <row r="143" spans="1:24" ht="15.6">
      <c r="A143" s="298" t="s">
        <v>730</v>
      </c>
      <c r="B143" s="4">
        <v>25</v>
      </c>
      <c r="C143" s="9"/>
      <c r="D143" s="10"/>
      <c r="E143" s="10"/>
      <c r="F143" s="10"/>
      <c r="G143" s="11"/>
      <c r="H143" s="4">
        <f t="shared" si="11"/>
        <v>25</v>
      </c>
      <c r="I143" s="9"/>
      <c r="J143" s="9"/>
      <c r="K143" s="9"/>
      <c r="L143" s="10"/>
      <c r="M143" s="22"/>
      <c r="N143" s="22"/>
      <c r="O143" s="10"/>
      <c r="P143" s="10"/>
      <c r="Q143" s="15"/>
      <c r="R143" s="15"/>
      <c r="S143" s="35" t="e">
        <f t="shared" si="12"/>
        <v>#DIV/0!</v>
      </c>
      <c r="T143" s="28">
        <v>0</v>
      </c>
      <c r="U143" s="448">
        <f t="shared" si="10"/>
        <v>0</v>
      </c>
      <c r="V143" s="450">
        <f t="shared" si="8"/>
        <v>-25</v>
      </c>
    </row>
    <row r="144" spans="1:24" ht="15.6">
      <c r="A144" s="298" t="s">
        <v>339</v>
      </c>
      <c r="B144" s="4">
        <v>37</v>
      </c>
      <c r="C144" s="9"/>
      <c r="D144" s="10"/>
      <c r="E144" s="10"/>
      <c r="F144" s="10"/>
      <c r="G144" s="11"/>
      <c r="H144" s="4">
        <f t="shared" si="11"/>
        <v>30</v>
      </c>
      <c r="I144" s="9"/>
      <c r="J144" s="9"/>
      <c r="K144" s="9">
        <v>3</v>
      </c>
      <c r="L144" s="10"/>
      <c r="M144" s="22"/>
      <c r="N144" s="22"/>
      <c r="O144" s="10">
        <v>4</v>
      </c>
      <c r="P144" s="10"/>
      <c r="Q144" s="15"/>
      <c r="R144" s="15">
        <f t="shared" ref="R144:R149" si="13">SUM(K144:Q144)</f>
        <v>7</v>
      </c>
      <c r="S144" s="35">
        <f t="shared" si="12"/>
        <v>11.830985915492958</v>
      </c>
      <c r="T144" s="28">
        <v>71</v>
      </c>
      <c r="U144" s="448">
        <f t="shared" si="10"/>
        <v>2.5357142857142856</v>
      </c>
      <c r="V144" s="450">
        <f t="shared" si="8"/>
        <v>41</v>
      </c>
    </row>
    <row r="145" spans="1:23" ht="15.6">
      <c r="A145" s="298" t="s">
        <v>951</v>
      </c>
      <c r="B145" s="4">
        <v>25</v>
      </c>
      <c r="C145" s="9"/>
      <c r="D145" s="10"/>
      <c r="E145" s="10"/>
      <c r="F145" s="10"/>
      <c r="G145" s="11"/>
      <c r="H145" s="4">
        <f t="shared" si="11"/>
        <v>20</v>
      </c>
      <c r="I145" s="9"/>
      <c r="J145" s="9"/>
      <c r="K145" s="9"/>
      <c r="L145" s="10"/>
      <c r="M145" s="22"/>
      <c r="N145" s="22"/>
      <c r="O145" s="10">
        <v>5</v>
      </c>
      <c r="P145" s="10"/>
      <c r="Q145" s="15"/>
      <c r="R145" s="15">
        <f t="shared" si="13"/>
        <v>5</v>
      </c>
      <c r="S145" s="695">
        <f t="shared" si="12"/>
        <v>11.2</v>
      </c>
      <c r="T145" s="28">
        <v>50</v>
      </c>
      <c r="U145" s="448">
        <f t="shared" si="10"/>
        <v>1.7857142857142858</v>
      </c>
      <c r="V145" s="450">
        <f t="shared" si="8"/>
        <v>30</v>
      </c>
    </row>
    <row r="146" spans="1:23" ht="17.25" customHeight="1">
      <c r="A146" s="298" t="s">
        <v>929</v>
      </c>
      <c r="B146" s="4">
        <v>46</v>
      </c>
      <c r="C146" s="9"/>
      <c r="D146" s="10"/>
      <c r="E146" s="10"/>
      <c r="F146" s="10"/>
      <c r="G146" s="11"/>
      <c r="H146" s="4">
        <f t="shared" si="11"/>
        <v>29</v>
      </c>
      <c r="I146" s="9">
        <v>3</v>
      </c>
      <c r="J146" s="9">
        <v>2</v>
      </c>
      <c r="K146" s="9">
        <v>2</v>
      </c>
      <c r="L146" s="10">
        <v>3</v>
      </c>
      <c r="M146" s="22">
        <v>3</v>
      </c>
      <c r="N146" s="22"/>
      <c r="O146" s="10">
        <v>4</v>
      </c>
      <c r="P146" s="10"/>
      <c r="Q146" s="15"/>
      <c r="R146" s="15">
        <f t="shared" si="13"/>
        <v>12</v>
      </c>
      <c r="S146" s="695">
        <f t="shared" si="12"/>
        <v>10.545454545454545</v>
      </c>
      <c r="T146" s="28">
        <v>77</v>
      </c>
      <c r="U146" s="448">
        <f t="shared" si="10"/>
        <v>2.75</v>
      </c>
      <c r="V146" s="450">
        <f t="shared" ref="V146:V178" si="14">U146*28-H146</f>
        <v>48</v>
      </c>
    </row>
    <row r="147" spans="1:23" ht="16.5" customHeight="1">
      <c r="A147" s="298" t="s">
        <v>59</v>
      </c>
      <c r="B147" s="4">
        <v>50</v>
      </c>
      <c r="C147" s="9"/>
      <c r="D147" s="10"/>
      <c r="E147" s="10"/>
      <c r="F147" s="10"/>
      <c r="G147" s="11"/>
      <c r="H147" s="4">
        <f t="shared" si="11"/>
        <v>30</v>
      </c>
      <c r="I147" s="9">
        <v>5</v>
      </c>
      <c r="J147" s="9">
        <v>5</v>
      </c>
      <c r="K147" s="9">
        <v>5</v>
      </c>
      <c r="L147" s="10">
        <v>5</v>
      </c>
      <c r="M147" s="22"/>
      <c r="N147" s="22"/>
      <c r="O147" s="10"/>
      <c r="P147" s="10"/>
      <c r="Q147" s="15"/>
      <c r="R147" s="15">
        <f t="shared" si="13"/>
        <v>10</v>
      </c>
      <c r="S147" s="697">
        <f t="shared" si="12"/>
        <v>9.882352941176471</v>
      </c>
      <c r="T147" s="28">
        <v>85</v>
      </c>
      <c r="U147" s="448">
        <f t="shared" si="10"/>
        <v>3.0357142857142856</v>
      </c>
      <c r="V147" s="450">
        <f t="shared" si="14"/>
        <v>55</v>
      </c>
      <c r="W147" s="559"/>
    </row>
    <row r="148" spans="1:23" ht="17.25" customHeight="1">
      <c r="A148" s="298" t="s">
        <v>216</v>
      </c>
      <c r="B148" s="4">
        <v>65</v>
      </c>
      <c r="C148" s="90"/>
      <c r="D148" s="55"/>
      <c r="E148" s="55"/>
      <c r="F148" s="55"/>
      <c r="G148" s="89"/>
      <c r="H148" s="4">
        <f t="shared" si="11"/>
        <v>25</v>
      </c>
      <c r="I148" s="90">
        <v>5</v>
      </c>
      <c r="J148" s="90">
        <v>5</v>
      </c>
      <c r="K148" s="90">
        <v>5</v>
      </c>
      <c r="L148" s="55">
        <v>5</v>
      </c>
      <c r="M148" s="55">
        <v>10</v>
      </c>
      <c r="N148" s="55"/>
      <c r="O148" s="55">
        <v>10</v>
      </c>
      <c r="P148" s="55"/>
      <c r="Q148" s="93"/>
      <c r="R148" s="93">
        <f t="shared" si="13"/>
        <v>30</v>
      </c>
      <c r="S148" s="697">
        <f t="shared" si="12"/>
        <v>6.0869565217391308</v>
      </c>
      <c r="T148" s="79">
        <v>115</v>
      </c>
      <c r="U148" s="457">
        <f t="shared" si="10"/>
        <v>4.1071428571428568</v>
      </c>
      <c r="V148" s="455">
        <f t="shared" si="14"/>
        <v>89.999999999999986</v>
      </c>
    </row>
    <row r="149" spans="1:23" ht="14.25" customHeight="1">
      <c r="A149" s="298" t="s">
        <v>661</v>
      </c>
      <c r="B149" s="4">
        <v>20.259999999999998</v>
      </c>
      <c r="C149" s="9"/>
      <c r="D149" s="145"/>
      <c r="E149" s="10"/>
      <c r="F149" s="10"/>
      <c r="G149" s="11"/>
      <c r="H149" s="4">
        <f t="shared" si="11"/>
        <v>14.259999999999998</v>
      </c>
      <c r="I149" s="9">
        <v>1.5</v>
      </c>
      <c r="J149" s="9">
        <v>1.5</v>
      </c>
      <c r="K149" s="9"/>
      <c r="L149" s="10">
        <v>1.5</v>
      </c>
      <c r="M149" s="22"/>
      <c r="N149" s="22"/>
      <c r="O149" s="10">
        <v>1.5</v>
      </c>
      <c r="P149" s="10"/>
      <c r="Q149" s="15"/>
      <c r="R149" s="15">
        <f t="shared" si="13"/>
        <v>3</v>
      </c>
      <c r="S149" s="686">
        <f t="shared" si="12"/>
        <v>20.475897435897433</v>
      </c>
      <c r="T149" s="28">
        <v>19.5</v>
      </c>
      <c r="U149" s="448">
        <f t="shared" si="10"/>
        <v>0.6964285714285714</v>
      </c>
      <c r="V149" s="450">
        <f t="shared" si="14"/>
        <v>5.240000000000002</v>
      </c>
      <c r="W149" s="559"/>
    </row>
    <row r="150" spans="1:23" ht="15.6">
      <c r="A150" s="298" t="s">
        <v>666</v>
      </c>
      <c r="B150" s="4">
        <v>25</v>
      </c>
      <c r="C150" s="9"/>
      <c r="D150" s="140"/>
      <c r="E150" s="10"/>
      <c r="F150" s="140"/>
      <c r="G150" s="11"/>
      <c r="H150" s="4">
        <f t="shared" si="11"/>
        <v>15</v>
      </c>
      <c r="I150" s="9">
        <v>10</v>
      </c>
      <c r="J150" s="9"/>
      <c r="K150" s="9"/>
      <c r="L150" s="10"/>
      <c r="M150" s="22"/>
      <c r="N150" s="22"/>
      <c r="O150" s="10"/>
      <c r="P150" s="10"/>
      <c r="Q150" s="15"/>
      <c r="R150" s="15"/>
      <c r="S150" s="696">
        <f t="shared" si="12"/>
        <v>21</v>
      </c>
      <c r="T150" s="28">
        <v>20</v>
      </c>
      <c r="U150" s="448">
        <f t="shared" si="10"/>
        <v>0.7142857142857143</v>
      </c>
      <c r="V150" s="450">
        <f t="shared" si="14"/>
        <v>5</v>
      </c>
      <c r="W150" s="559"/>
    </row>
    <row r="151" spans="1:23" ht="15.6">
      <c r="A151" s="298" t="s">
        <v>225</v>
      </c>
      <c r="B151" s="4">
        <v>20</v>
      </c>
      <c r="C151" s="9"/>
      <c r="D151" s="10"/>
      <c r="E151" s="10"/>
      <c r="F151" s="10"/>
      <c r="G151" s="11"/>
      <c r="H151" s="4">
        <f t="shared" si="11"/>
        <v>20</v>
      </c>
      <c r="I151" s="9"/>
      <c r="J151" s="9"/>
      <c r="K151" s="9"/>
      <c r="L151" s="10"/>
      <c r="M151" s="22"/>
      <c r="N151" s="22"/>
      <c r="O151" s="10"/>
      <c r="P151" s="10"/>
      <c r="Q151" s="15"/>
      <c r="R151" s="15"/>
      <c r="S151" s="684">
        <f t="shared" si="12"/>
        <v>28</v>
      </c>
      <c r="T151" s="28">
        <v>20</v>
      </c>
      <c r="U151" s="448">
        <f t="shared" si="10"/>
        <v>0.7142857142857143</v>
      </c>
      <c r="V151" s="450">
        <f t="shared" si="14"/>
        <v>0</v>
      </c>
    </row>
    <row r="152" spans="1:23" ht="15.6">
      <c r="A152" s="298" t="s">
        <v>651</v>
      </c>
      <c r="B152" s="4">
        <v>4</v>
      </c>
      <c r="C152" s="90"/>
      <c r="D152" s="55"/>
      <c r="E152" s="55"/>
      <c r="F152" s="55"/>
      <c r="G152" s="89"/>
      <c r="H152" s="4">
        <f t="shared" si="11"/>
        <v>4</v>
      </c>
      <c r="I152" s="90"/>
      <c r="J152" s="90"/>
      <c r="K152" s="90"/>
      <c r="L152" s="55"/>
      <c r="M152" s="55"/>
      <c r="N152" s="55"/>
      <c r="O152" s="55"/>
      <c r="P152" s="55"/>
      <c r="Q152" s="93"/>
      <c r="R152" s="93"/>
      <c r="S152" s="684">
        <f t="shared" si="12"/>
        <v>112</v>
      </c>
      <c r="T152" s="79">
        <v>1</v>
      </c>
      <c r="U152" s="448">
        <f t="shared" si="10"/>
        <v>3.5714285714285712E-2</v>
      </c>
      <c r="V152" s="455">
        <f t="shared" si="14"/>
        <v>-3</v>
      </c>
    </row>
    <row r="153" spans="1:23" ht="15.6">
      <c r="A153" s="477" t="s">
        <v>901</v>
      </c>
      <c r="B153" s="4">
        <v>15</v>
      </c>
      <c r="C153" s="90"/>
      <c r="D153" s="55"/>
      <c r="E153" s="55"/>
      <c r="F153" s="55"/>
      <c r="G153" s="89"/>
      <c r="H153" s="4">
        <f t="shared" si="11"/>
        <v>10</v>
      </c>
      <c r="I153" s="90"/>
      <c r="J153" s="90"/>
      <c r="K153" s="90">
        <v>5</v>
      </c>
      <c r="L153" s="55"/>
      <c r="M153" s="55"/>
      <c r="N153" s="55"/>
      <c r="O153" s="55"/>
      <c r="P153" s="55"/>
      <c r="Q153" s="93"/>
      <c r="R153" s="93">
        <f>SUM(K153:Q153)</f>
        <v>5</v>
      </c>
      <c r="S153" s="684" t="e">
        <f t="shared" si="12"/>
        <v>#DIV/0!</v>
      </c>
      <c r="T153" s="79">
        <v>0</v>
      </c>
      <c r="U153" s="448">
        <f t="shared" si="10"/>
        <v>0</v>
      </c>
      <c r="V153" s="455">
        <f t="shared" si="14"/>
        <v>-10</v>
      </c>
    </row>
    <row r="154" spans="1:23" ht="15.6">
      <c r="A154" s="315" t="s">
        <v>447</v>
      </c>
      <c r="B154" s="4">
        <v>72</v>
      </c>
      <c r="C154" s="90"/>
      <c r="D154" s="55"/>
      <c r="E154" s="55"/>
      <c r="F154" s="55"/>
      <c r="G154" s="89"/>
      <c r="H154" s="4">
        <f t="shared" si="11"/>
        <v>61</v>
      </c>
      <c r="I154" s="90">
        <v>3</v>
      </c>
      <c r="J154" s="90">
        <v>2</v>
      </c>
      <c r="K154" s="90"/>
      <c r="L154" s="55"/>
      <c r="M154" s="55">
        <v>3</v>
      </c>
      <c r="N154" s="55"/>
      <c r="O154" s="55">
        <v>3</v>
      </c>
      <c r="P154" s="55"/>
      <c r="Q154" s="93"/>
      <c r="R154" s="93">
        <f>SUM(K154:Q154)</f>
        <v>6</v>
      </c>
      <c r="S154" s="685">
        <f t="shared" si="12"/>
        <v>35.583333333333336</v>
      </c>
      <c r="T154" s="79">
        <v>48</v>
      </c>
      <c r="U154" s="448">
        <f t="shared" si="10"/>
        <v>1.7142857142857142</v>
      </c>
      <c r="V154" s="455">
        <f t="shared" si="14"/>
        <v>-13</v>
      </c>
    </row>
    <row r="155" spans="1:23" ht="15.6">
      <c r="A155" s="175" t="s">
        <v>896</v>
      </c>
      <c r="B155" s="607">
        <v>20</v>
      </c>
      <c r="C155" s="90"/>
      <c r="D155" s="55"/>
      <c r="E155" s="55"/>
      <c r="F155" s="55"/>
      <c r="G155" s="89"/>
      <c r="H155" s="4">
        <f t="shared" si="11"/>
        <v>20</v>
      </c>
      <c r="I155" s="90"/>
      <c r="J155" s="90"/>
      <c r="K155" s="90"/>
      <c r="L155" s="55"/>
      <c r="M155" s="55"/>
      <c r="N155" s="55"/>
      <c r="O155" s="55"/>
      <c r="P155" s="55"/>
      <c r="Q155" s="93"/>
      <c r="R155" s="93"/>
      <c r="S155" s="86" t="e">
        <f t="shared" si="12"/>
        <v>#DIV/0!</v>
      </c>
      <c r="T155" s="79">
        <v>0</v>
      </c>
      <c r="U155" s="448">
        <f t="shared" si="10"/>
        <v>0</v>
      </c>
      <c r="V155" s="455">
        <f t="shared" si="14"/>
        <v>-20</v>
      </c>
    </row>
    <row r="156" spans="1:23" ht="15.6">
      <c r="A156" s="335" t="s">
        <v>65</v>
      </c>
      <c r="B156" s="4">
        <v>50</v>
      </c>
      <c r="C156" s="90"/>
      <c r="D156" s="10"/>
      <c r="E156" s="62"/>
      <c r="F156" s="10"/>
      <c r="G156" s="11"/>
      <c r="H156" s="4">
        <f t="shared" si="11"/>
        <v>25</v>
      </c>
      <c r="I156" s="9"/>
      <c r="J156" s="9"/>
      <c r="K156" s="9"/>
      <c r="L156" s="10">
        <v>25</v>
      </c>
      <c r="M156" s="22"/>
      <c r="N156" s="22"/>
      <c r="O156" s="10"/>
      <c r="P156" s="10"/>
      <c r="Q156" s="15"/>
      <c r="R156" s="15">
        <f>SUM(K156:Q156)</f>
        <v>25</v>
      </c>
      <c r="S156" s="86">
        <f t="shared" si="12"/>
        <v>9.3333333333333339</v>
      </c>
      <c r="T156" s="28">
        <v>75</v>
      </c>
      <c r="U156" s="448">
        <f t="shared" si="10"/>
        <v>2.6785714285714284</v>
      </c>
      <c r="V156" s="450">
        <f t="shared" si="14"/>
        <v>50</v>
      </c>
      <c r="W156" s="126"/>
    </row>
    <row r="157" spans="1:23" ht="15.75" customHeight="1">
      <c r="A157" s="298" t="s">
        <v>1055</v>
      </c>
      <c r="B157" s="4">
        <v>25</v>
      </c>
      <c r="C157" s="90"/>
      <c r="D157" s="55"/>
      <c r="E157" s="55"/>
      <c r="F157" s="55"/>
      <c r="G157" s="89"/>
      <c r="H157" s="4">
        <f t="shared" si="11"/>
        <v>25</v>
      </c>
      <c r="I157" s="90"/>
      <c r="J157" s="90"/>
      <c r="K157" s="90"/>
      <c r="L157" s="55"/>
      <c r="M157" s="55"/>
      <c r="N157" s="55"/>
      <c r="O157" s="55"/>
      <c r="P157" s="55"/>
      <c r="Q157" s="93"/>
      <c r="R157" s="93"/>
      <c r="S157" s="86" t="e">
        <f t="shared" si="12"/>
        <v>#DIV/0!</v>
      </c>
      <c r="T157" s="79">
        <v>0</v>
      </c>
      <c r="U157" s="448">
        <f t="shared" si="10"/>
        <v>0</v>
      </c>
      <c r="V157" s="455">
        <f t="shared" si="14"/>
        <v>-25</v>
      </c>
      <c r="W157" t="s">
        <v>1050</v>
      </c>
    </row>
    <row r="158" spans="1:23" ht="15" customHeight="1">
      <c r="A158" s="298" t="s">
        <v>800</v>
      </c>
      <c r="B158" s="4">
        <v>0</v>
      </c>
      <c r="C158" s="90"/>
      <c r="D158" s="55"/>
      <c r="E158" s="55"/>
      <c r="F158" s="55"/>
      <c r="G158" s="89"/>
      <c r="H158" s="4">
        <f t="shared" si="11"/>
        <v>0</v>
      </c>
      <c r="I158" s="90"/>
      <c r="J158" s="90"/>
      <c r="K158" s="90"/>
      <c r="L158" s="55"/>
      <c r="M158" s="55"/>
      <c r="N158" s="55"/>
      <c r="O158" s="55"/>
      <c r="P158" s="55"/>
      <c r="Q158" s="93"/>
      <c r="R158" s="93"/>
      <c r="S158" s="86" t="e">
        <f t="shared" si="12"/>
        <v>#DIV/0!</v>
      </c>
      <c r="T158" s="79">
        <v>0</v>
      </c>
      <c r="U158" s="448">
        <f t="shared" si="10"/>
        <v>0</v>
      </c>
      <c r="V158" s="455">
        <f t="shared" si="14"/>
        <v>0</v>
      </c>
      <c r="W158" s="126"/>
    </row>
    <row r="159" spans="1:23" ht="15" customHeight="1">
      <c r="A159" s="477" t="s">
        <v>267</v>
      </c>
      <c r="B159" s="4">
        <v>14</v>
      </c>
      <c r="C159" s="90"/>
      <c r="D159" s="55"/>
      <c r="E159" s="55"/>
      <c r="F159" s="55"/>
      <c r="G159" s="89"/>
      <c r="H159" s="4">
        <f t="shared" si="11"/>
        <v>14</v>
      </c>
      <c r="I159" s="90"/>
      <c r="J159" s="90"/>
      <c r="K159" s="90"/>
      <c r="L159" s="55"/>
      <c r="M159" s="55"/>
      <c r="N159" s="55"/>
      <c r="O159" s="55"/>
      <c r="P159" s="55"/>
      <c r="Q159" s="93"/>
      <c r="R159" s="93"/>
      <c r="S159" s="739">
        <f t="shared" si="12"/>
        <v>98</v>
      </c>
      <c r="T159" s="79">
        <v>4</v>
      </c>
      <c r="U159" s="448">
        <f t="shared" si="10"/>
        <v>0.14285714285714285</v>
      </c>
      <c r="V159" s="455">
        <f t="shared" si="14"/>
        <v>-10</v>
      </c>
      <c r="W159" s="126"/>
    </row>
    <row r="160" spans="1:23" ht="15" customHeight="1">
      <c r="A160" s="540" t="s">
        <v>268</v>
      </c>
      <c r="B160" s="4">
        <v>4</v>
      </c>
      <c r="C160" s="90"/>
      <c r="D160" s="55"/>
      <c r="E160" s="55"/>
      <c r="F160" s="55"/>
      <c r="G160" s="89"/>
      <c r="H160" s="4">
        <f t="shared" si="11"/>
        <v>4</v>
      </c>
      <c r="I160" s="90"/>
      <c r="J160" s="90"/>
      <c r="K160" s="90"/>
      <c r="L160" s="55"/>
      <c r="M160" s="55"/>
      <c r="N160" s="55"/>
      <c r="O160" s="55"/>
      <c r="P160" s="55"/>
      <c r="Q160" s="93"/>
      <c r="R160" s="93"/>
      <c r="S160" s="674">
        <f t="shared" si="12"/>
        <v>28</v>
      </c>
      <c r="T160" s="79">
        <v>4</v>
      </c>
      <c r="U160" s="448">
        <f t="shared" si="10"/>
        <v>0.14285714285714285</v>
      </c>
      <c r="V160" s="455">
        <f t="shared" si="14"/>
        <v>0</v>
      </c>
      <c r="W160" s="126"/>
    </row>
    <row r="161" spans="1:23" ht="17.25" customHeight="1">
      <c r="A161" s="328" t="s">
        <v>869</v>
      </c>
      <c r="B161" s="4">
        <v>20</v>
      </c>
      <c r="C161" s="90"/>
      <c r="D161" s="55"/>
      <c r="E161" s="55"/>
      <c r="F161" s="55"/>
      <c r="G161" s="89"/>
      <c r="H161" s="4">
        <f t="shared" si="11"/>
        <v>20</v>
      </c>
      <c r="I161" s="90"/>
      <c r="J161" s="90"/>
      <c r="K161" s="90"/>
      <c r="L161" s="55"/>
      <c r="M161" s="55"/>
      <c r="N161" s="55"/>
      <c r="O161" s="55"/>
      <c r="P161" s="55"/>
      <c r="Q161" s="93"/>
      <c r="R161" s="93"/>
      <c r="S161" s="27" t="e">
        <f t="shared" si="12"/>
        <v>#DIV/0!</v>
      </c>
      <c r="T161" s="79">
        <v>0</v>
      </c>
      <c r="U161" s="448">
        <f t="shared" si="10"/>
        <v>0</v>
      </c>
      <c r="V161" s="455">
        <f t="shared" si="14"/>
        <v>-20</v>
      </c>
    </row>
    <row r="162" spans="1:23" ht="15" customHeight="1">
      <c r="A162" s="175" t="s">
        <v>870</v>
      </c>
      <c r="B162" s="4">
        <v>15</v>
      </c>
      <c r="C162" s="90"/>
      <c r="D162" s="55"/>
      <c r="E162" s="55"/>
      <c r="F162" s="55"/>
      <c r="G162" s="89"/>
      <c r="H162" s="4">
        <f t="shared" si="11"/>
        <v>15</v>
      </c>
      <c r="I162" s="90"/>
      <c r="J162" s="90"/>
      <c r="K162" s="90"/>
      <c r="L162" s="55"/>
      <c r="M162" s="55"/>
      <c r="N162" s="55"/>
      <c r="O162" s="55"/>
      <c r="P162" s="55"/>
      <c r="Q162" s="93"/>
      <c r="R162" s="93"/>
      <c r="S162" s="86" t="e">
        <f t="shared" si="12"/>
        <v>#DIV/0!</v>
      </c>
      <c r="T162" s="79">
        <v>0</v>
      </c>
      <c r="U162" s="448">
        <f t="shared" si="10"/>
        <v>0</v>
      </c>
      <c r="V162" s="455">
        <f t="shared" si="14"/>
        <v>-15</v>
      </c>
    </row>
    <row r="163" spans="1:23" ht="15" customHeight="1">
      <c r="A163" s="175" t="s">
        <v>871</v>
      </c>
      <c r="B163" s="4">
        <v>4</v>
      </c>
      <c r="C163" s="90"/>
      <c r="D163" s="55"/>
      <c r="E163" s="55"/>
      <c r="F163" s="55"/>
      <c r="G163" s="89"/>
      <c r="H163" s="4">
        <f t="shared" si="11"/>
        <v>4</v>
      </c>
      <c r="I163" s="90"/>
      <c r="J163" s="90"/>
      <c r="K163" s="90"/>
      <c r="L163" s="55"/>
      <c r="M163" s="55"/>
      <c r="N163" s="55"/>
      <c r="O163" s="55"/>
      <c r="P163" s="55"/>
      <c r="Q163" s="93"/>
      <c r="R163" s="93"/>
      <c r="S163" s="27" t="e">
        <f t="shared" si="12"/>
        <v>#DIV/0!</v>
      </c>
      <c r="T163" s="79">
        <v>0</v>
      </c>
      <c r="U163" s="448">
        <f t="shared" si="10"/>
        <v>0</v>
      </c>
      <c r="V163" s="455">
        <f t="shared" si="14"/>
        <v>-4</v>
      </c>
    </row>
    <row r="164" spans="1:23" ht="19.5" customHeight="1">
      <c r="A164" s="175" t="s">
        <v>872</v>
      </c>
      <c r="B164" s="4">
        <v>20</v>
      </c>
      <c r="C164" s="90"/>
      <c r="D164" s="55"/>
      <c r="E164" s="55"/>
      <c r="F164" s="55"/>
      <c r="G164" s="89"/>
      <c r="H164" s="4">
        <f t="shared" si="11"/>
        <v>14</v>
      </c>
      <c r="I164" s="90"/>
      <c r="J164" s="90">
        <v>4</v>
      </c>
      <c r="K164" s="90"/>
      <c r="L164" s="55"/>
      <c r="M164" s="55">
        <v>2</v>
      </c>
      <c r="N164" s="55"/>
      <c r="O164" s="55"/>
      <c r="P164" s="55"/>
      <c r="Q164" s="93"/>
      <c r="R164" s="93">
        <f>SUM(K164:Q164)</f>
        <v>2</v>
      </c>
      <c r="S164" s="27">
        <f t="shared" si="12"/>
        <v>12.25</v>
      </c>
      <c r="T164" s="79">
        <v>32</v>
      </c>
      <c r="U164" s="448">
        <f t="shared" si="10"/>
        <v>1.1428571428571428</v>
      </c>
      <c r="V164" s="455">
        <f t="shared" si="14"/>
        <v>18</v>
      </c>
      <c r="W164" s="84"/>
    </row>
    <row r="165" spans="1:23" ht="17.25" customHeight="1">
      <c r="A165" s="175" t="s">
        <v>932</v>
      </c>
      <c r="B165" s="4">
        <v>52</v>
      </c>
      <c r="C165" s="90"/>
      <c r="D165" s="55"/>
      <c r="E165" s="55"/>
      <c r="F165" s="55"/>
      <c r="G165" s="89"/>
      <c r="H165" s="4">
        <f t="shared" si="11"/>
        <v>24</v>
      </c>
      <c r="I165" s="90"/>
      <c r="J165" s="90">
        <v>4</v>
      </c>
      <c r="K165" s="90"/>
      <c r="L165" s="55"/>
      <c r="M165" s="55">
        <v>12</v>
      </c>
      <c r="N165" s="55"/>
      <c r="O165" s="55">
        <v>8</v>
      </c>
      <c r="P165" s="55">
        <v>4</v>
      </c>
      <c r="Q165" s="93"/>
      <c r="R165" s="93">
        <f>SUM(K165:Q165)</f>
        <v>24</v>
      </c>
      <c r="S165" s="27">
        <f t="shared" si="12"/>
        <v>4.4210526315789469</v>
      </c>
      <c r="T165" s="79">
        <v>152</v>
      </c>
      <c r="U165" s="448">
        <f t="shared" si="10"/>
        <v>5.4285714285714288</v>
      </c>
      <c r="V165" s="455">
        <f t="shared" si="14"/>
        <v>128</v>
      </c>
      <c r="W165" s="561"/>
    </row>
    <row r="166" spans="1:23" ht="15" customHeight="1">
      <c r="A166" s="175" t="s">
        <v>933</v>
      </c>
      <c r="B166" s="4">
        <v>4</v>
      </c>
      <c r="C166" s="90"/>
      <c r="D166" s="55"/>
      <c r="E166" s="55"/>
      <c r="F166" s="55"/>
      <c r="G166" s="89"/>
      <c r="H166" s="4">
        <f t="shared" si="11"/>
        <v>4</v>
      </c>
      <c r="I166" s="90"/>
      <c r="J166" s="90"/>
      <c r="K166" s="90"/>
      <c r="L166" s="55"/>
      <c r="M166" s="55"/>
      <c r="N166" s="55"/>
      <c r="O166" s="55"/>
      <c r="P166" s="55"/>
      <c r="Q166" s="93"/>
      <c r="R166" s="93"/>
      <c r="S166" s="27" t="e">
        <f t="shared" si="12"/>
        <v>#DIV/0!</v>
      </c>
      <c r="T166" s="79">
        <v>0</v>
      </c>
      <c r="U166" s="448">
        <f t="shared" si="10"/>
        <v>0</v>
      </c>
      <c r="V166" s="455">
        <f t="shared" si="14"/>
        <v>-4</v>
      </c>
    </row>
    <row r="167" spans="1:23" ht="15" customHeight="1">
      <c r="A167" s="175" t="s">
        <v>14</v>
      </c>
      <c r="B167" s="4">
        <v>0</v>
      </c>
      <c r="C167" s="90"/>
      <c r="D167" s="55"/>
      <c r="E167" s="55"/>
      <c r="F167" s="55"/>
      <c r="G167" s="89"/>
      <c r="H167" s="4">
        <f t="shared" si="11"/>
        <v>0</v>
      </c>
      <c r="I167" s="90"/>
      <c r="J167" s="90"/>
      <c r="K167" s="90"/>
      <c r="L167" s="55"/>
      <c r="M167" s="55"/>
      <c r="N167" s="55"/>
      <c r="O167" s="55"/>
      <c r="P167" s="55"/>
      <c r="Q167" s="93"/>
      <c r="R167" s="93"/>
      <c r="S167" s="27" t="e">
        <f t="shared" si="12"/>
        <v>#DIV/0!</v>
      </c>
      <c r="T167" s="79">
        <v>0</v>
      </c>
      <c r="U167" s="448">
        <f t="shared" si="10"/>
        <v>0</v>
      </c>
      <c r="V167" s="455">
        <f t="shared" si="14"/>
        <v>0</v>
      </c>
    </row>
    <row r="168" spans="1:23" ht="15" customHeight="1">
      <c r="A168" s="175" t="s">
        <v>15</v>
      </c>
      <c r="B168" s="4">
        <v>8</v>
      </c>
      <c r="C168" s="90"/>
      <c r="D168" s="55"/>
      <c r="E168" s="55"/>
      <c r="F168" s="55"/>
      <c r="G168" s="89"/>
      <c r="H168" s="4">
        <f t="shared" si="11"/>
        <v>4</v>
      </c>
      <c r="I168" s="90"/>
      <c r="J168" s="90"/>
      <c r="K168" s="90"/>
      <c r="L168" s="55"/>
      <c r="M168" s="55">
        <v>4</v>
      </c>
      <c r="N168" s="55"/>
      <c r="O168" s="55"/>
      <c r="P168" s="55"/>
      <c r="Q168" s="93"/>
      <c r="R168" s="93">
        <f>SUM(K168:Q168)</f>
        <v>4</v>
      </c>
      <c r="S168" s="27">
        <f t="shared" si="12"/>
        <v>9.3333333333333339</v>
      </c>
      <c r="T168" s="79">
        <v>12</v>
      </c>
      <c r="U168" s="448">
        <f t="shared" si="10"/>
        <v>0.42857142857142855</v>
      </c>
      <c r="V168" s="455">
        <f t="shared" si="14"/>
        <v>8</v>
      </c>
      <c r="W168" s="84"/>
    </row>
    <row r="169" spans="1:23" ht="15" customHeight="1">
      <c r="A169" s="175" t="s">
        <v>16</v>
      </c>
      <c r="B169" s="4">
        <v>8</v>
      </c>
      <c r="C169" s="90"/>
      <c r="D169" s="55"/>
      <c r="E169" s="55"/>
      <c r="F169" s="55"/>
      <c r="G169" s="89"/>
      <c r="H169" s="4">
        <f t="shared" si="11"/>
        <v>8</v>
      </c>
      <c r="I169" s="90"/>
      <c r="J169" s="90"/>
      <c r="K169" s="90"/>
      <c r="L169" s="55"/>
      <c r="M169" s="55"/>
      <c r="N169" s="55"/>
      <c r="O169" s="55"/>
      <c r="P169" s="55"/>
      <c r="Q169" s="93"/>
      <c r="R169" s="93"/>
      <c r="S169" s="723" t="e">
        <f t="shared" si="12"/>
        <v>#DIV/0!</v>
      </c>
      <c r="T169" s="79">
        <v>0</v>
      </c>
      <c r="U169" s="448">
        <f t="shared" si="10"/>
        <v>0</v>
      </c>
      <c r="V169" s="455">
        <f t="shared" si="14"/>
        <v>-8</v>
      </c>
    </row>
    <row r="170" spans="1:23" ht="15" customHeight="1">
      <c r="A170" s="175" t="s">
        <v>18</v>
      </c>
      <c r="B170" s="4">
        <v>15</v>
      </c>
      <c r="C170" s="90"/>
      <c r="D170" s="55"/>
      <c r="E170" s="145"/>
      <c r="F170" s="55"/>
      <c r="G170" s="89"/>
      <c r="H170" s="4">
        <f t="shared" si="11"/>
        <v>15</v>
      </c>
      <c r="I170" s="90"/>
      <c r="J170" s="90"/>
      <c r="K170" s="90"/>
      <c r="L170" s="55"/>
      <c r="M170" s="55"/>
      <c r="N170" s="55"/>
      <c r="O170" s="55"/>
      <c r="P170" s="55"/>
      <c r="Q170" s="93"/>
      <c r="R170" s="93"/>
      <c r="S170" s="616">
        <f t="shared" si="12"/>
        <v>23.333333333333332</v>
      </c>
      <c r="T170" s="79">
        <v>18</v>
      </c>
      <c r="U170" s="448">
        <f t="shared" si="10"/>
        <v>0.6428571428571429</v>
      </c>
      <c r="V170" s="455">
        <f t="shared" si="14"/>
        <v>3</v>
      </c>
      <c r="W170" s="84"/>
    </row>
    <row r="171" spans="1:23" ht="15" customHeight="1">
      <c r="A171" s="175" t="s">
        <v>19</v>
      </c>
      <c r="B171" s="4">
        <v>16</v>
      </c>
      <c r="C171" s="90"/>
      <c r="D171" s="55"/>
      <c r="E171" s="55"/>
      <c r="F171" s="55"/>
      <c r="G171" s="89"/>
      <c r="H171" s="4">
        <f t="shared" si="11"/>
        <v>16</v>
      </c>
      <c r="I171" s="90"/>
      <c r="J171" s="90"/>
      <c r="K171" s="90"/>
      <c r="L171" s="55"/>
      <c r="M171" s="55"/>
      <c r="N171" s="55"/>
      <c r="O171" s="55"/>
      <c r="P171" s="55"/>
      <c r="Q171" s="93"/>
      <c r="R171" s="93"/>
      <c r="S171" s="616">
        <f t="shared" si="12"/>
        <v>56</v>
      </c>
      <c r="T171" s="79">
        <v>8</v>
      </c>
      <c r="U171" s="448">
        <f t="shared" si="10"/>
        <v>0.2857142857142857</v>
      </c>
      <c r="V171" s="455">
        <f t="shared" si="14"/>
        <v>-8</v>
      </c>
      <c r="W171" s="559"/>
    </row>
    <row r="172" spans="1:23" ht="15" customHeight="1">
      <c r="A172" s="175" t="s">
        <v>20</v>
      </c>
      <c r="B172" s="4">
        <v>4</v>
      </c>
      <c r="C172" s="90"/>
      <c r="D172" s="55"/>
      <c r="E172" s="55"/>
      <c r="F172" s="55"/>
      <c r="G172" s="89"/>
      <c r="H172" s="4">
        <f t="shared" si="11"/>
        <v>4</v>
      </c>
      <c r="I172" s="90"/>
      <c r="J172" s="90"/>
      <c r="K172" s="90"/>
      <c r="L172" s="55"/>
      <c r="M172" s="55"/>
      <c r="N172" s="55"/>
      <c r="O172" s="55"/>
      <c r="P172" s="55"/>
      <c r="Q172" s="93"/>
      <c r="R172" s="93"/>
      <c r="S172" s="616">
        <f t="shared" si="12"/>
        <v>28</v>
      </c>
      <c r="T172" s="79">
        <v>4</v>
      </c>
      <c r="U172" s="448">
        <f t="shared" si="10"/>
        <v>0.14285714285714285</v>
      </c>
      <c r="V172" s="455">
        <f t="shared" si="14"/>
        <v>0</v>
      </c>
    </row>
    <row r="173" spans="1:23" ht="15" customHeight="1">
      <c r="A173" s="175" t="s">
        <v>21</v>
      </c>
      <c r="B173" s="4">
        <v>4</v>
      </c>
      <c r="C173" s="90"/>
      <c r="D173" s="55"/>
      <c r="E173" s="55"/>
      <c r="F173" s="55"/>
      <c r="G173" s="89"/>
      <c r="H173" s="4">
        <f t="shared" si="11"/>
        <v>4</v>
      </c>
      <c r="I173" s="90"/>
      <c r="J173" s="90"/>
      <c r="K173" s="90"/>
      <c r="L173" s="55"/>
      <c r="M173" s="55"/>
      <c r="N173" s="55"/>
      <c r="O173" s="55"/>
      <c r="P173" s="55"/>
      <c r="Q173" s="93"/>
      <c r="R173" s="93"/>
      <c r="S173" s="616" t="e">
        <f t="shared" si="12"/>
        <v>#DIV/0!</v>
      </c>
      <c r="T173" s="79">
        <v>0</v>
      </c>
      <c r="U173" s="448">
        <f t="shared" si="10"/>
        <v>0</v>
      </c>
      <c r="V173" s="455">
        <f t="shared" si="14"/>
        <v>-4</v>
      </c>
    </row>
    <row r="174" spans="1:23" ht="15" customHeight="1">
      <c r="A174" s="175" t="s">
        <v>22</v>
      </c>
      <c r="B174" s="4">
        <v>25</v>
      </c>
      <c r="C174" s="90"/>
      <c r="D174" s="55"/>
      <c r="E174" s="55"/>
      <c r="F174" s="55"/>
      <c r="G174" s="89"/>
      <c r="H174" s="4">
        <f t="shared" si="11"/>
        <v>25</v>
      </c>
      <c r="I174" s="90"/>
      <c r="J174" s="90"/>
      <c r="K174" s="90"/>
      <c r="L174" s="55"/>
      <c r="M174" s="55"/>
      <c r="N174" s="55"/>
      <c r="O174" s="55"/>
      <c r="P174" s="55"/>
      <c r="Q174" s="93"/>
      <c r="R174" s="93"/>
      <c r="S174" s="616">
        <f t="shared" si="12"/>
        <v>14</v>
      </c>
      <c r="T174" s="79">
        <v>50</v>
      </c>
      <c r="U174" s="448">
        <f t="shared" si="10"/>
        <v>1.7857142857142858</v>
      </c>
      <c r="V174" s="455">
        <f t="shared" si="14"/>
        <v>25</v>
      </c>
    </row>
    <row r="175" spans="1:23" ht="15" customHeight="1" thickBot="1">
      <c r="A175" s="202" t="s">
        <v>23</v>
      </c>
      <c r="B175" s="4">
        <v>20</v>
      </c>
      <c r="C175" s="90"/>
      <c r="D175" s="55"/>
      <c r="E175" s="55"/>
      <c r="F175" s="55"/>
      <c r="G175" s="89"/>
      <c r="H175" s="4">
        <f t="shared" si="11"/>
        <v>20</v>
      </c>
      <c r="I175" s="90"/>
      <c r="J175" s="90"/>
      <c r="K175" s="90"/>
      <c r="L175" s="55"/>
      <c r="M175" s="55"/>
      <c r="N175" s="55"/>
      <c r="O175" s="55"/>
      <c r="P175" s="55"/>
      <c r="Q175" s="93"/>
      <c r="R175" s="93"/>
      <c r="S175" s="616" t="e">
        <f t="shared" si="12"/>
        <v>#DIV/0!</v>
      </c>
      <c r="T175" s="79">
        <v>0</v>
      </c>
      <c r="U175" s="448">
        <f t="shared" si="10"/>
        <v>0</v>
      </c>
      <c r="V175" s="455">
        <f t="shared" si="14"/>
        <v>-20</v>
      </c>
    </row>
    <row r="176" spans="1:23" ht="17.25" customHeight="1">
      <c r="A176" s="323" t="s">
        <v>311</v>
      </c>
      <c r="B176" s="4">
        <v>90</v>
      </c>
      <c r="C176" s="9"/>
      <c r="D176" s="10"/>
      <c r="E176" s="10"/>
      <c r="F176" s="10"/>
      <c r="G176" s="11"/>
      <c r="H176" s="4">
        <f t="shared" si="11"/>
        <v>76</v>
      </c>
      <c r="I176" s="9"/>
      <c r="J176" s="9">
        <v>4</v>
      </c>
      <c r="K176" s="9">
        <v>2</v>
      </c>
      <c r="L176" s="10">
        <v>4</v>
      </c>
      <c r="M176" s="22">
        <v>4</v>
      </c>
      <c r="N176" s="22"/>
      <c r="O176" s="10"/>
      <c r="P176" s="10"/>
      <c r="Q176" s="15"/>
      <c r="R176" s="15">
        <f>SUM(K176:Q176)</f>
        <v>10</v>
      </c>
      <c r="S176" s="727">
        <f t="shared" si="12"/>
        <v>38</v>
      </c>
      <c r="T176" s="28">
        <v>56</v>
      </c>
      <c r="U176" s="448">
        <f t="shared" si="10"/>
        <v>2</v>
      </c>
      <c r="V176" s="455">
        <f t="shared" si="14"/>
        <v>-20</v>
      </c>
      <c r="W176" s="560"/>
    </row>
    <row r="177" spans="1:23" ht="15.6">
      <c r="A177" s="298" t="s">
        <v>309</v>
      </c>
      <c r="B177" s="4">
        <v>134</v>
      </c>
      <c r="C177" s="9"/>
      <c r="D177" s="10"/>
      <c r="E177" s="10"/>
      <c r="F177" s="10"/>
      <c r="G177" s="11"/>
      <c r="H177" s="4">
        <f t="shared" si="11"/>
        <v>94</v>
      </c>
      <c r="I177" s="9">
        <v>2</v>
      </c>
      <c r="J177" s="9">
        <v>8</v>
      </c>
      <c r="K177" s="9">
        <v>8</v>
      </c>
      <c r="L177" s="10">
        <v>8</v>
      </c>
      <c r="M177" s="22">
        <v>8</v>
      </c>
      <c r="N177" s="22"/>
      <c r="O177" s="10">
        <v>6</v>
      </c>
      <c r="P177" s="10"/>
      <c r="Q177" s="15"/>
      <c r="R177" s="15">
        <f>SUM(K177:Q177)</f>
        <v>30</v>
      </c>
      <c r="S177" s="629">
        <f t="shared" si="12"/>
        <v>19.939393939393938</v>
      </c>
      <c r="T177" s="28">
        <v>132</v>
      </c>
      <c r="U177" s="448">
        <f t="shared" si="10"/>
        <v>4.7142857142857144</v>
      </c>
      <c r="V177" s="450">
        <f t="shared" si="14"/>
        <v>38</v>
      </c>
      <c r="W177" s="560"/>
    </row>
    <row r="178" spans="1:23" ht="18" customHeight="1">
      <c r="A178" s="298" t="s">
        <v>1100</v>
      </c>
      <c r="B178" s="4">
        <v>100</v>
      </c>
      <c r="C178" s="9"/>
      <c r="D178" s="10"/>
      <c r="E178" s="10"/>
      <c r="F178" s="10"/>
      <c r="G178" s="11"/>
      <c r="H178" s="4">
        <f t="shared" si="11"/>
        <v>80</v>
      </c>
      <c r="I178" s="9"/>
      <c r="J178" s="9"/>
      <c r="K178" s="9"/>
      <c r="L178" s="10"/>
      <c r="M178" s="22"/>
      <c r="N178" s="22"/>
      <c r="O178" s="10"/>
      <c r="P178" s="10">
        <v>20</v>
      </c>
      <c r="Q178" s="15"/>
      <c r="R178" s="15">
        <f>SUM(K178:Q178)</f>
        <v>20</v>
      </c>
      <c r="S178" s="604">
        <f t="shared" si="12"/>
        <v>16</v>
      </c>
      <c r="T178" s="28">
        <v>140</v>
      </c>
      <c r="U178" s="448">
        <f t="shared" si="10"/>
        <v>5</v>
      </c>
      <c r="V178" s="450">
        <f t="shared" si="14"/>
        <v>60</v>
      </c>
      <c r="W178" s="170"/>
    </row>
    <row r="179" spans="1:23" ht="15.6">
      <c r="A179" s="298" t="s">
        <v>673</v>
      </c>
      <c r="B179" s="4">
        <v>20</v>
      </c>
      <c r="C179" s="9"/>
      <c r="D179" s="10"/>
      <c r="E179" s="10"/>
      <c r="F179" s="10"/>
      <c r="G179" s="11"/>
      <c r="H179" s="4">
        <f t="shared" si="11"/>
        <v>16</v>
      </c>
      <c r="I179" s="10"/>
      <c r="J179" s="10"/>
      <c r="K179" s="10">
        <v>2</v>
      </c>
      <c r="L179" s="10">
        <v>2</v>
      </c>
      <c r="M179" s="22"/>
      <c r="N179" s="22"/>
      <c r="O179" s="10"/>
      <c r="P179" s="10"/>
      <c r="Q179" s="15"/>
      <c r="R179" s="15">
        <f>SUM(K179:Q179)</f>
        <v>4</v>
      </c>
      <c r="S179" s="604">
        <f t="shared" si="12"/>
        <v>28</v>
      </c>
      <c r="T179" s="28">
        <v>16</v>
      </c>
      <c r="U179" s="448">
        <f t="shared" si="10"/>
        <v>0.5714285714285714</v>
      </c>
      <c r="V179" s="450">
        <f>U179*28-H179</f>
        <v>0</v>
      </c>
      <c r="W179" s="560"/>
    </row>
    <row r="180" spans="1:23" ht="16.2" thickBot="1">
      <c r="A180" s="319" t="s">
        <v>372</v>
      </c>
      <c r="B180" s="4">
        <v>0</v>
      </c>
      <c r="C180" s="9"/>
      <c r="D180" s="10"/>
      <c r="E180" s="10"/>
      <c r="F180" s="10"/>
      <c r="G180" s="11"/>
      <c r="H180" s="4">
        <f t="shared" si="11"/>
        <v>0</v>
      </c>
      <c r="I180" s="9"/>
      <c r="J180" s="9"/>
      <c r="K180" s="9"/>
      <c r="L180" s="10"/>
      <c r="M180" s="22"/>
      <c r="N180" s="22"/>
      <c r="O180" s="10"/>
      <c r="P180" s="10"/>
      <c r="Q180" s="15"/>
      <c r="R180" s="15"/>
      <c r="S180" s="27" t="e">
        <f t="shared" si="12"/>
        <v>#DIV/0!</v>
      </c>
      <c r="T180" s="28">
        <v>0</v>
      </c>
      <c r="U180" s="448">
        <f t="shared" si="10"/>
        <v>0</v>
      </c>
      <c r="V180" s="450">
        <f>U180*28-H180</f>
        <v>0</v>
      </c>
    </row>
    <row r="181" spans="1:23" ht="15.6">
      <c r="A181" s="323" t="s">
        <v>676</v>
      </c>
      <c r="B181" s="4">
        <v>3</v>
      </c>
      <c r="C181" s="9"/>
      <c r="D181" s="10"/>
      <c r="E181" s="10"/>
      <c r="F181" s="10"/>
      <c r="G181" s="11"/>
      <c r="H181" s="4">
        <f t="shared" si="11"/>
        <v>2</v>
      </c>
      <c r="I181" s="154"/>
      <c r="J181" s="154"/>
      <c r="K181" s="154"/>
      <c r="L181" s="10">
        <v>1</v>
      </c>
      <c r="M181" s="22"/>
      <c r="N181" s="22"/>
      <c r="O181" s="10"/>
      <c r="P181" s="10"/>
      <c r="Q181" s="15"/>
      <c r="R181" s="15">
        <f>SUM(K181:Q181)</f>
        <v>1</v>
      </c>
      <c r="S181" s="724">
        <f t="shared" si="12"/>
        <v>28</v>
      </c>
      <c r="T181" s="28">
        <v>2</v>
      </c>
      <c r="U181" s="448">
        <f t="shared" si="10"/>
        <v>7.1428571428571425E-2</v>
      </c>
      <c r="V181" s="455">
        <f>U181*28-H181</f>
        <v>0</v>
      </c>
      <c r="W181" s="558"/>
    </row>
    <row r="182" spans="1:23" ht="15.6">
      <c r="A182" s="298" t="s">
        <v>659</v>
      </c>
      <c r="B182" s="4">
        <v>20</v>
      </c>
      <c r="C182" s="90"/>
      <c r="D182" s="55"/>
      <c r="E182" s="55"/>
      <c r="F182" s="55"/>
      <c r="G182" s="89"/>
      <c r="H182" s="4">
        <f t="shared" si="11"/>
        <v>20</v>
      </c>
      <c r="I182" s="311"/>
      <c r="J182" s="311"/>
      <c r="K182" s="311"/>
      <c r="L182" s="55"/>
      <c r="M182" s="55"/>
      <c r="N182" s="55"/>
      <c r="O182" s="55"/>
      <c r="P182" s="55"/>
      <c r="Q182" s="93"/>
      <c r="R182" s="93"/>
      <c r="S182" s="27" t="e">
        <f t="shared" si="12"/>
        <v>#DIV/0!</v>
      </c>
      <c r="T182" s="79">
        <v>0</v>
      </c>
      <c r="U182" s="448">
        <f t="shared" si="10"/>
        <v>0</v>
      </c>
      <c r="V182" s="455">
        <v>0</v>
      </c>
      <c r="W182" s="558" t="s">
        <v>528</v>
      </c>
    </row>
    <row r="183" spans="1:23" ht="15.6">
      <c r="A183" s="527" t="s">
        <v>882</v>
      </c>
      <c r="B183" s="521">
        <v>10</v>
      </c>
      <c r="C183" s="51"/>
      <c r="D183" s="52"/>
      <c r="E183" s="52"/>
      <c r="F183" s="52"/>
      <c r="G183" s="522"/>
      <c r="H183" s="521">
        <f t="shared" si="11"/>
        <v>0</v>
      </c>
      <c r="I183" s="528"/>
      <c r="J183" s="528"/>
      <c r="K183" s="528"/>
      <c r="L183" s="52">
        <v>10</v>
      </c>
      <c r="M183" s="52"/>
      <c r="N183" s="52"/>
      <c r="O183" s="52"/>
      <c r="P183" s="52"/>
      <c r="Q183" s="545"/>
      <c r="R183" s="545">
        <f>SUM(K183:Q183)</f>
        <v>10</v>
      </c>
      <c r="S183" s="529" t="e">
        <f t="shared" si="12"/>
        <v>#DIV/0!</v>
      </c>
      <c r="T183" s="523">
        <v>0</v>
      </c>
      <c r="U183" s="524">
        <f t="shared" si="10"/>
        <v>0</v>
      </c>
      <c r="V183" s="525">
        <f>U183*28-H183</f>
        <v>0</v>
      </c>
      <c r="W183" s="126"/>
    </row>
    <row r="184" spans="1:23" ht="15.6">
      <c r="A184" s="527" t="s">
        <v>883</v>
      </c>
      <c r="B184" s="521">
        <v>20</v>
      </c>
      <c r="C184" s="51"/>
      <c r="D184" s="52"/>
      <c r="E184" s="52"/>
      <c r="F184" s="52"/>
      <c r="G184" s="522"/>
      <c r="H184" s="521">
        <f t="shared" si="11"/>
        <v>0</v>
      </c>
      <c r="I184" s="528"/>
      <c r="J184" s="528"/>
      <c r="K184" s="528"/>
      <c r="L184" s="52">
        <v>20</v>
      </c>
      <c r="M184" s="52"/>
      <c r="N184" s="52"/>
      <c r="O184" s="52"/>
      <c r="P184" s="52"/>
      <c r="Q184" s="545"/>
      <c r="R184" s="545">
        <f>SUM(K184:Q184)</f>
        <v>20</v>
      </c>
      <c r="S184" s="655" t="e">
        <f t="shared" si="12"/>
        <v>#DIV/0!</v>
      </c>
      <c r="T184" s="523">
        <v>0</v>
      </c>
      <c r="U184" s="524">
        <f t="shared" si="10"/>
        <v>0</v>
      </c>
      <c r="V184" s="525">
        <v>1</v>
      </c>
      <c r="W184" s="126"/>
    </row>
    <row r="185" spans="1:23" ht="15.6">
      <c r="A185" s="527" t="s">
        <v>884</v>
      </c>
      <c r="B185" s="521">
        <v>5</v>
      </c>
      <c r="C185" s="51"/>
      <c r="D185" s="52"/>
      <c r="E185" s="52"/>
      <c r="F185" s="52"/>
      <c r="G185" s="522"/>
      <c r="H185" s="521">
        <f t="shared" si="11"/>
        <v>0</v>
      </c>
      <c r="I185" s="528"/>
      <c r="J185" s="528"/>
      <c r="K185" s="528"/>
      <c r="L185" s="52">
        <v>5</v>
      </c>
      <c r="M185" s="52"/>
      <c r="N185" s="52"/>
      <c r="O185" s="52"/>
      <c r="P185" s="52"/>
      <c r="Q185" s="545"/>
      <c r="R185" s="545">
        <f>SUM(K185:Q185)</f>
        <v>5</v>
      </c>
      <c r="S185" s="655" t="e">
        <f t="shared" si="12"/>
        <v>#DIV/0!</v>
      </c>
      <c r="T185" s="523">
        <v>0</v>
      </c>
      <c r="U185" s="524">
        <f t="shared" si="10"/>
        <v>0</v>
      </c>
      <c r="V185" s="525">
        <f>U185*28-H185</f>
        <v>0</v>
      </c>
      <c r="W185" s="126"/>
    </row>
    <row r="186" spans="1:23" ht="15.6">
      <c r="A186" s="527" t="s">
        <v>341</v>
      </c>
      <c r="B186" s="521">
        <v>6</v>
      </c>
      <c r="C186" s="51"/>
      <c r="D186" s="52"/>
      <c r="E186" s="52"/>
      <c r="F186" s="52"/>
      <c r="G186" s="522"/>
      <c r="H186" s="521">
        <f t="shared" si="11"/>
        <v>0</v>
      </c>
      <c r="I186" s="528"/>
      <c r="J186" s="528"/>
      <c r="K186" s="528"/>
      <c r="L186" s="52">
        <v>6</v>
      </c>
      <c r="M186" s="52"/>
      <c r="N186" s="52"/>
      <c r="O186" s="52"/>
      <c r="P186" s="52"/>
      <c r="Q186" s="545"/>
      <c r="R186" s="545">
        <f>SUM(K186:Q186)</f>
        <v>6</v>
      </c>
      <c r="S186" s="655" t="e">
        <f t="shared" si="12"/>
        <v>#DIV/0!</v>
      </c>
      <c r="T186" s="523">
        <v>0</v>
      </c>
      <c r="U186" s="524">
        <f t="shared" si="10"/>
        <v>0</v>
      </c>
      <c r="V186" s="525">
        <v>2</v>
      </c>
      <c r="W186" s="126"/>
    </row>
    <row r="187" spans="1:23" ht="15.6">
      <c r="A187" s="527" t="s">
        <v>342</v>
      </c>
      <c r="B187" s="521">
        <v>2</v>
      </c>
      <c r="C187" s="51"/>
      <c r="D187" s="52"/>
      <c r="E187" s="52"/>
      <c r="F187" s="52"/>
      <c r="G187" s="522"/>
      <c r="H187" s="521">
        <f t="shared" si="11"/>
        <v>0</v>
      </c>
      <c r="I187" s="528"/>
      <c r="J187" s="528"/>
      <c r="K187" s="528"/>
      <c r="L187" s="52">
        <v>2</v>
      </c>
      <c r="M187" s="52"/>
      <c r="N187" s="52"/>
      <c r="O187" s="52"/>
      <c r="P187" s="52"/>
      <c r="Q187" s="545"/>
      <c r="R187" s="545">
        <f>SUM(K187:Q187)</f>
        <v>2</v>
      </c>
      <c r="S187" s="530" t="e">
        <f t="shared" si="12"/>
        <v>#DIV/0!</v>
      </c>
      <c r="T187" s="523">
        <v>0</v>
      </c>
      <c r="U187" s="524"/>
      <c r="V187" s="525">
        <f t="shared" ref="V187:V265" si="15">U187*28-H187</f>
        <v>0</v>
      </c>
      <c r="W187" s="126"/>
    </row>
    <row r="188" spans="1:23" ht="15.6">
      <c r="A188" s="301" t="s">
        <v>185</v>
      </c>
      <c r="B188" s="88">
        <v>13</v>
      </c>
      <c r="C188" s="69"/>
      <c r="D188" s="70"/>
      <c r="E188" s="70"/>
      <c r="F188" s="70"/>
      <c r="G188" s="71"/>
      <c r="H188" s="88">
        <f t="shared" si="11"/>
        <v>13</v>
      </c>
      <c r="I188" s="272"/>
      <c r="J188" s="272"/>
      <c r="K188" s="272"/>
      <c r="L188" s="70"/>
      <c r="M188" s="70"/>
      <c r="N188" s="70"/>
      <c r="O188" s="70"/>
      <c r="P188" s="70"/>
      <c r="Q188" s="73"/>
      <c r="R188" s="73"/>
      <c r="S188" s="648" t="e">
        <f t="shared" si="12"/>
        <v>#DIV/0!</v>
      </c>
      <c r="T188" s="45">
        <v>0</v>
      </c>
      <c r="U188" s="456">
        <f t="shared" ref="U188:U266" si="16">T188/28</f>
        <v>0</v>
      </c>
      <c r="V188" s="451">
        <f t="shared" si="15"/>
        <v>-13</v>
      </c>
    </row>
    <row r="189" spans="1:23" ht="15.6">
      <c r="A189" s="329" t="s">
        <v>910</v>
      </c>
      <c r="B189" s="4">
        <v>130</v>
      </c>
      <c r="C189" s="9"/>
      <c r="D189" s="55"/>
      <c r="E189" s="10"/>
      <c r="F189" s="10"/>
      <c r="G189" s="11"/>
      <c r="H189" s="4">
        <f t="shared" si="11"/>
        <v>80</v>
      </c>
      <c r="I189" s="9">
        <v>10</v>
      </c>
      <c r="J189" s="9">
        <v>10</v>
      </c>
      <c r="K189" s="9">
        <v>10</v>
      </c>
      <c r="L189" s="10"/>
      <c r="M189" s="22">
        <v>10</v>
      </c>
      <c r="N189" s="22"/>
      <c r="O189" s="10">
        <v>10</v>
      </c>
      <c r="P189" s="10"/>
      <c r="Q189" s="15"/>
      <c r="R189" s="15">
        <f>SUM(K189:Q189)</f>
        <v>30</v>
      </c>
      <c r="S189" s="648">
        <f t="shared" si="12"/>
        <v>11.2</v>
      </c>
      <c r="T189" s="28">
        <v>200</v>
      </c>
      <c r="U189" s="448">
        <f t="shared" si="16"/>
        <v>7.1428571428571432</v>
      </c>
      <c r="V189" s="450">
        <f t="shared" si="15"/>
        <v>120</v>
      </c>
      <c r="W189" s="126"/>
    </row>
    <row r="190" spans="1:23" ht="15.6">
      <c r="A190" s="295" t="s">
        <v>803</v>
      </c>
      <c r="B190" s="4">
        <v>10</v>
      </c>
      <c r="C190" s="9"/>
      <c r="D190" s="55"/>
      <c r="E190" s="10"/>
      <c r="F190" s="10">
        <v>5</v>
      </c>
      <c r="G190" s="11"/>
      <c r="H190" s="4">
        <f t="shared" si="11"/>
        <v>10</v>
      </c>
      <c r="I190" s="9">
        <v>5</v>
      </c>
      <c r="J190" s="9"/>
      <c r="K190" s="9"/>
      <c r="L190" s="10"/>
      <c r="M190" s="22"/>
      <c r="N190" s="22"/>
      <c r="O190" s="10"/>
      <c r="P190" s="10"/>
      <c r="Q190" s="15"/>
      <c r="R190" s="15"/>
      <c r="S190" s="707">
        <f t="shared" si="12"/>
        <v>28</v>
      </c>
      <c r="T190" s="28">
        <v>10</v>
      </c>
      <c r="U190" s="448">
        <f t="shared" si="16"/>
        <v>0.35714285714285715</v>
      </c>
      <c r="V190" s="450">
        <f t="shared" si="15"/>
        <v>0</v>
      </c>
      <c r="W190" t="s">
        <v>396</v>
      </c>
    </row>
    <row r="191" spans="1:23" ht="15.6">
      <c r="A191" s="295" t="s">
        <v>1184</v>
      </c>
      <c r="B191" s="4">
        <v>18</v>
      </c>
      <c r="C191" s="9"/>
      <c r="D191" s="55"/>
      <c r="E191" s="10"/>
      <c r="F191" s="10">
        <v>32</v>
      </c>
      <c r="G191" s="11"/>
      <c r="H191" s="4">
        <f t="shared" si="11"/>
        <v>48</v>
      </c>
      <c r="I191" s="9"/>
      <c r="J191" s="9"/>
      <c r="K191" s="9">
        <v>2</v>
      </c>
      <c r="L191" s="10"/>
      <c r="M191" s="22"/>
      <c r="N191" s="22"/>
      <c r="O191" s="10"/>
      <c r="P191" s="10"/>
      <c r="Q191" s="15"/>
      <c r="R191" s="15">
        <f>SUM(K191:Q191)</f>
        <v>2</v>
      </c>
      <c r="S191" s="707">
        <f t="shared" si="12"/>
        <v>26.88</v>
      </c>
      <c r="T191" s="28">
        <v>50</v>
      </c>
      <c r="U191" s="448">
        <f t="shared" si="16"/>
        <v>1.7857142857142858</v>
      </c>
      <c r="V191" s="450">
        <f t="shared" si="15"/>
        <v>2</v>
      </c>
    </row>
    <row r="192" spans="1:23" ht="15.6">
      <c r="A192" s="291" t="s">
        <v>748</v>
      </c>
      <c r="B192" s="4">
        <v>24</v>
      </c>
      <c r="C192" s="9"/>
      <c r="D192" s="55"/>
      <c r="E192" s="10"/>
      <c r="F192" s="10"/>
      <c r="G192" s="11"/>
      <c r="H192" s="4">
        <f t="shared" si="11"/>
        <v>24</v>
      </c>
      <c r="I192" s="9"/>
      <c r="J192" s="9"/>
      <c r="K192" s="9"/>
      <c r="L192" s="10"/>
      <c r="M192" s="22"/>
      <c r="N192" s="22"/>
      <c r="O192" s="10"/>
      <c r="P192" s="10"/>
      <c r="Q192" s="15"/>
      <c r="R192" s="15"/>
      <c r="S192" s="627" t="e">
        <f t="shared" si="12"/>
        <v>#DIV/0!</v>
      </c>
      <c r="T192" s="28">
        <v>0</v>
      </c>
      <c r="U192" s="448">
        <f t="shared" si="16"/>
        <v>0</v>
      </c>
      <c r="V192" s="450">
        <f t="shared" si="15"/>
        <v>-24</v>
      </c>
    </row>
    <row r="193" spans="1:24" ht="15.6">
      <c r="A193" s="294" t="s">
        <v>586</v>
      </c>
      <c r="B193" s="4">
        <v>24</v>
      </c>
      <c r="C193" s="90"/>
      <c r="D193" s="55"/>
      <c r="E193" s="55"/>
      <c r="F193" s="55">
        <v>10</v>
      </c>
      <c r="G193" s="89"/>
      <c r="H193" s="4">
        <f t="shared" si="11"/>
        <v>24</v>
      </c>
      <c r="I193" s="90">
        <v>1</v>
      </c>
      <c r="J193" s="90">
        <v>3</v>
      </c>
      <c r="K193" s="90">
        <v>2</v>
      </c>
      <c r="L193" s="55">
        <v>2</v>
      </c>
      <c r="M193" s="55">
        <v>2</v>
      </c>
      <c r="N193" s="55"/>
      <c r="O193" s="55"/>
      <c r="P193" s="55"/>
      <c r="Q193" s="93"/>
      <c r="R193" s="93">
        <f>SUM(K193:Q193)</f>
        <v>6</v>
      </c>
      <c r="S193" s="627">
        <f t="shared" si="12"/>
        <v>12</v>
      </c>
      <c r="T193" s="44">
        <v>56</v>
      </c>
      <c r="U193" s="448">
        <f t="shared" si="16"/>
        <v>2</v>
      </c>
      <c r="V193" s="454">
        <f t="shared" si="15"/>
        <v>32</v>
      </c>
      <c r="X193" s="133"/>
    </row>
    <row r="194" spans="1:24" ht="17.25" customHeight="1">
      <c r="A194" s="177" t="s">
        <v>356</v>
      </c>
      <c r="B194" s="4">
        <v>9</v>
      </c>
      <c r="C194" s="9"/>
      <c r="D194" s="55"/>
      <c r="E194" s="10"/>
      <c r="F194" s="10"/>
      <c r="G194" s="11"/>
      <c r="H194" s="4">
        <f t="shared" si="11"/>
        <v>9</v>
      </c>
      <c r="I194" s="9"/>
      <c r="J194" s="9"/>
      <c r="K194" s="9"/>
      <c r="L194" s="10"/>
      <c r="M194" s="22"/>
      <c r="N194" s="22"/>
      <c r="O194" s="10"/>
      <c r="P194" s="10"/>
      <c r="Q194" s="15"/>
      <c r="R194" s="15"/>
      <c r="S194" s="652" t="e">
        <f t="shared" si="12"/>
        <v>#DIV/0!</v>
      </c>
      <c r="T194" s="44">
        <v>0</v>
      </c>
      <c r="U194" s="448">
        <f t="shared" si="16"/>
        <v>0</v>
      </c>
      <c r="V194" s="454">
        <f t="shared" si="15"/>
        <v>-9</v>
      </c>
    </row>
    <row r="195" spans="1:24" ht="15.6">
      <c r="A195" s="296" t="s">
        <v>750</v>
      </c>
      <c r="B195" s="4">
        <v>26</v>
      </c>
      <c r="C195" s="9"/>
      <c r="D195" s="55"/>
      <c r="E195" s="10"/>
      <c r="F195" s="10">
        <v>10</v>
      </c>
      <c r="G195" s="11"/>
      <c r="H195" s="4">
        <f t="shared" si="11"/>
        <v>22</v>
      </c>
      <c r="I195" s="9">
        <v>4</v>
      </c>
      <c r="J195" s="9">
        <v>3</v>
      </c>
      <c r="K195" s="9">
        <v>1</v>
      </c>
      <c r="L195" s="10"/>
      <c r="M195" s="22">
        <v>4</v>
      </c>
      <c r="N195" s="22"/>
      <c r="O195" s="10">
        <v>2</v>
      </c>
      <c r="P195" s="10"/>
      <c r="Q195" s="15"/>
      <c r="R195" s="15">
        <f t="shared" ref="R195:R200" si="17">SUM(K195:Q195)</f>
        <v>7</v>
      </c>
      <c r="S195" s="41">
        <f t="shared" si="12"/>
        <v>12.078431372549019</v>
      </c>
      <c r="T195" s="44">
        <v>51</v>
      </c>
      <c r="U195" s="448">
        <f t="shared" si="16"/>
        <v>1.8214285714285714</v>
      </c>
      <c r="V195" s="454">
        <f t="shared" si="15"/>
        <v>29</v>
      </c>
    </row>
    <row r="196" spans="1:24" ht="18" customHeight="1">
      <c r="A196" s="312" t="s">
        <v>326</v>
      </c>
      <c r="B196" s="4">
        <v>20</v>
      </c>
      <c r="C196" s="90"/>
      <c r="D196" s="55"/>
      <c r="E196" s="55"/>
      <c r="F196" s="55">
        <v>10</v>
      </c>
      <c r="G196" s="89"/>
      <c r="H196" s="4">
        <f t="shared" si="11"/>
        <v>20</v>
      </c>
      <c r="I196" s="90"/>
      <c r="J196" s="90"/>
      <c r="K196" s="90">
        <v>10</v>
      </c>
      <c r="L196" s="55"/>
      <c r="M196" s="55"/>
      <c r="N196" s="55"/>
      <c r="O196" s="55"/>
      <c r="P196" s="55"/>
      <c r="Q196" s="93"/>
      <c r="R196" s="93">
        <f t="shared" si="17"/>
        <v>10</v>
      </c>
      <c r="S196" s="712">
        <f t="shared" si="12"/>
        <v>11.2</v>
      </c>
      <c r="T196" s="44">
        <v>50</v>
      </c>
      <c r="U196" s="448">
        <f t="shared" si="16"/>
        <v>1.7857142857142858</v>
      </c>
      <c r="V196" s="454">
        <f t="shared" si="15"/>
        <v>30</v>
      </c>
      <c r="W196" s="559"/>
    </row>
    <row r="197" spans="1:24" ht="17.25" customHeight="1">
      <c r="A197" s="312" t="s">
        <v>277</v>
      </c>
      <c r="B197" s="4">
        <v>10</v>
      </c>
      <c r="C197" s="90"/>
      <c r="D197" s="55"/>
      <c r="E197" s="55"/>
      <c r="F197" s="55">
        <v>10</v>
      </c>
      <c r="G197" s="89"/>
      <c r="H197" s="4">
        <f t="shared" si="11"/>
        <v>15</v>
      </c>
      <c r="I197" s="90"/>
      <c r="J197" s="90"/>
      <c r="K197" s="90"/>
      <c r="L197" s="55">
        <v>5</v>
      </c>
      <c r="M197" s="55"/>
      <c r="N197" s="55"/>
      <c r="O197" s="55"/>
      <c r="P197" s="55"/>
      <c r="Q197" s="93"/>
      <c r="R197" s="93">
        <f t="shared" si="17"/>
        <v>5</v>
      </c>
      <c r="S197" s="712">
        <f t="shared" si="12"/>
        <v>14.122394082044384</v>
      </c>
      <c r="T197" s="44">
        <v>29.740000000000002</v>
      </c>
      <c r="U197" s="448">
        <f t="shared" si="16"/>
        <v>1.0621428571428573</v>
      </c>
      <c r="V197" s="454">
        <f t="shared" si="15"/>
        <v>14.740000000000002</v>
      </c>
      <c r="W197" s="559"/>
    </row>
    <row r="198" spans="1:24" ht="16.5" customHeight="1">
      <c r="A198" s="291" t="s">
        <v>240</v>
      </c>
      <c r="B198" s="4">
        <v>24</v>
      </c>
      <c r="C198" s="9"/>
      <c r="D198" s="55"/>
      <c r="E198" s="10"/>
      <c r="F198" s="10"/>
      <c r="G198" s="11"/>
      <c r="H198" s="4">
        <f t="shared" si="11"/>
        <v>12</v>
      </c>
      <c r="I198" s="9">
        <v>3</v>
      </c>
      <c r="J198" s="9">
        <v>2</v>
      </c>
      <c r="K198" s="9">
        <v>2</v>
      </c>
      <c r="L198" s="10">
        <v>2</v>
      </c>
      <c r="M198" s="22">
        <v>2</v>
      </c>
      <c r="N198" s="22"/>
      <c r="O198" s="10">
        <v>1</v>
      </c>
      <c r="P198" s="10"/>
      <c r="Q198" s="15"/>
      <c r="R198" s="15">
        <f t="shared" si="17"/>
        <v>7</v>
      </c>
      <c r="S198" s="707">
        <f t="shared" si="12"/>
        <v>11.586206896551722</v>
      </c>
      <c r="T198" s="28">
        <v>29</v>
      </c>
      <c r="U198" s="448">
        <f t="shared" si="16"/>
        <v>1.0357142857142858</v>
      </c>
      <c r="V198" s="450">
        <f t="shared" si="15"/>
        <v>17.000000000000004</v>
      </c>
      <c r="W198" s="558"/>
    </row>
    <row r="199" spans="1:24" ht="17.25" customHeight="1">
      <c r="A199" s="291" t="s">
        <v>994</v>
      </c>
      <c r="B199" s="4">
        <v>37</v>
      </c>
      <c r="C199" s="9"/>
      <c r="D199" s="55"/>
      <c r="E199" s="10"/>
      <c r="F199" s="10"/>
      <c r="G199" s="11"/>
      <c r="H199" s="4">
        <f t="shared" si="11"/>
        <v>19</v>
      </c>
      <c r="I199" s="9">
        <v>5</v>
      </c>
      <c r="J199" s="9">
        <v>2</v>
      </c>
      <c r="K199" s="9">
        <v>2</v>
      </c>
      <c r="L199" s="10">
        <v>5</v>
      </c>
      <c r="M199" s="22">
        <v>2</v>
      </c>
      <c r="N199" s="22">
        <v>1</v>
      </c>
      <c r="O199" s="10">
        <v>1</v>
      </c>
      <c r="P199" s="10"/>
      <c r="Q199" s="15"/>
      <c r="R199" s="15">
        <f t="shared" si="17"/>
        <v>11</v>
      </c>
      <c r="S199" s="489">
        <f t="shared" si="12"/>
        <v>9.5</v>
      </c>
      <c r="T199" s="28">
        <v>56</v>
      </c>
      <c r="U199" s="448">
        <f t="shared" si="16"/>
        <v>2</v>
      </c>
      <c r="V199" s="450">
        <f t="shared" si="15"/>
        <v>37</v>
      </c>
      <c r="W199" s="399"/>
      <c r="X199" s="559"/>
    </row>
    <row r="200" spans="1:24" ht="17.25" customHeight="1">
      <c r="A200" s="293" t="s">
        <v>953</v>
      </c>
      <c r="B200" s="4">
        <v>70</v>
      </c>
      <c r="C200" s="9"/>
      <c r="D200" s="131"/>
      <c r="E200" s="10"/>
      <c r="F200" s="10"/>
      <c r="G200" s="11"/>
      <c r="H200" s="4">
        <f t="shared" si="11"/>
        <v>50</v>
      </c>
      <c r="I200" s="9">
        <v>5</v>
      </c>
      <c r="J200" s="9"/>
      <c r="K200" s="9">
        <v>5</v>
      </c>
      <c r="L200" s="10">
        <v>5</v>
      </c>
      <c r="M200" s="22">
        <v>5</v>
      </c>
      <c r="N200" s="22"/>
      <c r="O200" s="10"/>
      <c r="P200" s="10"/>
      <c r="Q200" s="15"/>
      <c r="R200" s="15">
        <f t="shared" si="17"/>
        <v>15</v>
      </c>
      <c r="S200" s="489">
        <f t="shared" si="12"/>
        <v>16.47058823529412</v>
      </c>
      <c r="T200" s="28">
        <v>85</v>
      </c>
      <c r="U200" s="448">
        <f t="shared" si="16"/>
        <v>3.0357142857142856</v>
      </c>
      <c r="V200" s="450">
        <f t="shared" si="15"/>
        <v>35</v>
      </c>
      <c r="W200" s="126"/>
    </row>
    <row r="201" spans="1:24" ht="16.5" customHeight="1">
      <c r="A201" s="293" t="s">
        <v>931</v>
      </c>
      <c r="B201" s="4">
        <v>0</v>
      </c>
      <c r="C201" s="9"/>
      <c r="D201" s="55"/>
      <c r="E201" s="10"/>
      <c r="F201" s="10"/>
      <c r="G201" s="11"/>
      <c r="H201" s="4">
        <f t="shared" si="11"/>
        <v>0</v>
      </c>
      <c r="I201" s="9"/>
      <c r="J201" s="9"/>
      <c r="K201" s="9"/>
      <c r="L201" s="10"/>
      <c r="M201" s="22"/>
      <c r="N201" s="22"/>
      <c r="O201" s="10"/>
      <c r="P201" s="10"/>
      <c r="Q201" s="15"/>
      <c r="R201" s="15"/>
      <c r="S201" s="35" t="e">
        <f t="shared" si="12"/>
        <v>#DIV/0!</v>
      </c>
      <c r="T201" s="28">
        <v>0</v>
      </c>
      <c r="U201" s="448">
        <f t="shared" si="16"/>
        <v>0</v>
      </c>
      <c r="V201" s="450">
        <f t="shared" si="15"/>
        <v>0</v>
      </c>
      <c r="W201" s="126"/>
    </row>
    <row r="202" spans="1:24" ht="16.5" customHeight="1">
      <c r="A202" s="292" t="s">
        <v>947</v>
      </c>
      <c r="B202" s="4">
        <v>125</v>
      </c>
      <c r="C202" s="90"/>
      <c r="D202" s="106"/>
      <c r="E202" s="55"/>
      <c r="F202" s="55"/>
      <c r="G202" s="89"/>
      <c r="H202" s="4">
        <f t="shared" si="11"/>
        <v>86</v>
      </c>
      <c r="I202" s="90">
        <v>6</v>
      </c>
      <c r="J202" s="90">
        <v>4</v>
      </c>
      <c r="K202" s="90">
        <v>4</v>
      </c>
      <c r="L202" s="55">
        <v>8</v>
      </c>
      <c r="M202" s="55">
        <v>7</v>
      </c>
      <c r="N202" s="55"/>
      <c r="O202" s="55">
        <v>10</v>
      </c>
      <c r="P202" s="55"/>
      <c r="Q202" s="93"/>
      <c r="R202" s="93">
        <f>SUM(K202:Q202)</f>
        <v>29</v>
      </c>
      <c r="S202" s="701">
        <f t="shared" si="12"/>
        <v>26.755555555555553</v>
      </c>
      <c r="T202" s="79">
        <v>90</v>
      </c>
      <c r="U202" s="448">
        <f t="shared" si="16"/>
        <v>3.2142857142857144</v>
      </c>
      <c r="V202" s="450">
        <f t="shared" si="15"/>
        <v>4</v>
      </c>
    </row>
    <row r="203" spans="1:24" ht="20.25" customHeight="1">
      <c r="A203" s="178" t="s">
        <v>386</v>
      </c>
      <c r="B203" s="4">
        <v>1</v>
      </c>
      <c r="C203" s="9"/>
      <c r="D203" s="55"/>
      <c r="E203" s="10"/>
      <c r="F203" s="10"/>
      <c r="G203" s="11"/>
      <c r="H203" s="4">
        <f t="shared" ref="H203:H281" si="18">B203+SUM(C203:G203)-SUM(I203:P203)</f>
        <v>1</v>
      </c>
      <c r="I203" s="9"/>
      <c r="J203" s="9"/>
      <c r="K203" s="9"/>
      <c r="L203" s="10"/>
      <c r="M203" s="22"/>
      <c r="N203" s="22"/>
      <c r="O203" s="10"/>
      <c r="P203" s="10"/>
      <c r="Q203" s="15"/>
      <c r="R203" s="15"/>
      <c r="S203" s="35" t="e">
        <f t="shared" si="12"/>
        <v>#DIV/0!</v>
      </c>
      <c r="T203" s="28">
        <v>0</v>
      </c>
      <c r="U203" s="448">
        <f t="shared" si="16"/>
        <v>0</v>
      </c>
      <c r="V203" s="450">
        <f t="shared" si="15"/>
        <v>-1</v>
      </c>
    </row>
    <row r="204" spans="1:24" ht="17.25" customHeight="1">
      <c r="A204" s="293" t="s">
        <v>602</v>
      </c>
      <c r="B204" s="4">
        <v>7</v>
      </c>
      <c r="C204" s="9"/>
      <c r="D204" s="55"/>
      <c r="E204" s="10"/>
      <c r="F204" s="10"/>
      <c r="G204" s="11"/>
      <c r="H204" s="4">
        <f t="shared" si="18"/>
        <v>6</v>
      </c>
      <c r="I204" s="9">
        <v>1</v>
      </c>
      <c r="J204" s="9"/>
      <c r="K204" s="9"/>
      <c r="L204" s="10"/>
      <c r="M204" s="22"/>
      <c r="N204" s="22"/>
      <c r="O204" s="10"/>
      <c r="P204" s="10"/>
      <c r="Q204" s="15"/>
      <c r="R204" s="15"/>
      <c r="S204" s="35">
        <f t="shared" si="12"/>
        <v>21</v>
      </c>
      <c r="T204" s="28">
        <v>8</v>
      </c>
      <c r="U204" s="448">
        <f t="shared" si="16"/>
        <v>0.2857142857142857</v>
      </c>
      <c r="V204" s="450">
        <f t="shared" si="15"/>
        <v>2</v>
      </c>
      <c r="W204" s="126"/>
    </row>
    <row r="205" spans="1:24" ht="17.25" customHeight="1">
      <c r="A205" s="297" t="s">
        <v>394</v>
      </c>
      <c r="B205" s="4">
        <v>20</v>
      </c>
      <c r="C205" s="9"/>
      <c r="D205" s="55"/>
      <c r="E205" s="10"/>
      <c r="F205" s="10"/>
      <c r="G205" s="11"/>
      <c r="H205" s="4">
        <f t="shared" si="18"/>
        <v>14</v>
      </c>
      <c r="I205" s="9">
        <v>2</v>
      </c>
      <c r="J205" s="9"/>
      <c r="K205" s="9">
        <v>2</v>
      </c>
      <c r="L205" s="10">
        <v>2</v>
      </c>
      <c r="M205" s="22"/>
      <c r="N205" s="22"/>
      <c r="O205" s="10"/>
      <c r="P205" s="10"/>
      <c r="Q205" s="15"/>
      <c r="R205" s="15">
        <f>SUM(K205:Q205)</f>
        <v>4</v>
      </c>
      <c r="S205" s="35">
        <f t="shared" si="12"/>
        <v>14</v>
      </c>
      <c r="T205" s="28">
        <v>28</v>
      </c>
      <c r="U205" s="448">
        <f t="shared" si="16"/>
        <v>1</v>
      </c>
      <c r="V205" s="450">
        <f t="shared" si="15"/>
        <v>14</v>
      </c>
      <c r="W205" s="126"/>
    </row>
    <row r="206" spans="1:24" ht="17.25" customHeight="1">
      <c r="A206" s="293" t="s">
        <v>1105</v>
      </c>
      <c r="B206" s="4">
        <v>3</v>
      </c>
      <c r="C206" s="9"/>
      <c r="D206" s="55"/>
      <c r="E206" s="10"/>
      <c r="F206" s="10"/>
      <c r="G206" s="11"/>
      <c r="H206" s="4">
        <f t="shared" si="18"/>
        <v>3</v>
      </c>
      <c r="I206" s="9"/>
      <c r="J206" s="9"/>
      <c r="K206" s="9"/>
      <c r="L206" s="10"/>
      <c r="M206" s="22"/>
      <c r="N206" s="22"/>
      <c r="O206" s="10"/>
      <c r="P206" s="10"/>
      <c r="Q206" s="15"/>
      <c r="R206" s="15"/>
      <c r="S206" s="708">
        <f t="shared" si="12"/>
        <v>84</v>
      </c>
      <c r="T206" s="28">
        <v>1</v>
      </c>
      <c r="U206" s="448">
        <f t="shared" si="16"/>
        <v>3.5714285714285712E-2</v>
      </c>
      <c r="V206" s="450">
        <f t="shared" si="15"/>
        <v>-2</v>
      </c>
      <c r="W206" s="126"/>
    </row>
    <row r="207" spans="1:24" ht="15.75" customHeight="1">
      <c r="A207" s="293" t="s">
        <v>1106</v>
      </c>
      <c r="B207" s="4">
        <v>5</v>
      </c>
      <c r="C207" s="9"/>
      <c r="D207" s="55"/>
      <c r="E207" s="10"/>
      <c r="F207" s="10">
        <v>6</v>
      </c>
      <c r="G207" s="11"/>
      <c r="H207" s="4">
        <f t="shared" si="18"/>
        <v>9</v>
      </c>
      <c r="I207" s="9">
        <v>1</v>
      </c>
      <c r="J207" s="9"/>
      <c r="K207" s="9"/>
      <c r="L207" s="10"/>
      <c r="M207" s="22">
        <v>1</v>
      </c>
      <c r="N207" s="22"/>
      <c r="O207" s="10"/>
      <c r="P207" s="10"/>
      <c r="Q207" s="15"/>
      <c r="R207" s="15">
        <f>SUM(K207:Q207)</f>
        <v>1</v>
      </c>
      <c r="S207" s="35">
        <f t="shared" ref="S207:S283" si="19">H207/U207</f>
        <v>31.5</v>
      </c>
      <c r="T207" s="28">
        <v>8</v>
      </c>
      <c r="U207" s="448">
        <f t="shared" si="16"/>
        <v>0.2857142857142857</v>
      </c>
      <c r="V207" s="450">
        <f t="shared" si="15"/>
        <v>-1</v>
      </c>
      <c r="W207" s="126"/>
    </row>
    <row r="208" spans="1:24" ht="17.25" customHeight="1">
      <c r="A208" s="293" t="s">
        <v>1154</v>
      </c>
      <c r="B208" s="4">
        <v>77</v>
      </c>
      <c r="C208" s="9"/>
      <c r="D208" s="55"/>
      <c r="E208" s="10"/>
      <c r="F208" s="10"/>
      <c r="G208" s="11"/>
      <c r="H208" s="4">
        <f t="shared" si="18"/>
        <v>67</v>
      </c>
      <c r="I208" s="9"/>
      <c r="J208" s="9"/>
      <c r="K208" s="9">
        <v>3</v>
      </c>
      <c r="L208" s="10">
        <v>3</v>
      </c>
      <c r="M208" s="22">
        <v>4</v>
      </c>
      <c r="N208" s="22"/>
      <c r="O208" s="10"/>
      <c r="P208" s="10"/>
      <c r="Q208" s="15"/>
      <c r="R208" s="15">
        <f>SUM(K208:Q208)</f>
        <v>10</v>
      </c>
      <c r="S208" s="35">
        <f t="shared" si="19"/>
        <v>19.957446808510639</v>
      </c>
      <c r="T208" s="28">
        <v>94</v>
      </c>
      <c r="U208" s="448">
        <f t="shared" si="16"/>
        <v>3.3571428571428572</v>
      </c>
      <c r="V208" s="450">
        <f t="shared" si="15"/>
        <v>27</v>
      </c>
      <c r="W208" s="126"/>
    </row>
    <row r="209" spans="1:24" ht="17.25" customHeight="1">
      <c r="A209" s="388" t="s">
        <v>1179</v>
      </c>
      <c r="B209" s="4">
        <v>0</v>
      </c>
      <c r="C209" s="9"/>
      <c r="D209" s="55"/>
      <c r="E209" s="10"/>
      <c r="F209" s="10"/>
      <c r="G209" s="11"/>
      <c r="H209" s="4">
        <f t="shared" si="18"/>
        <v>0</v>
      </c>
      <c r="I209" s="9"/>
      <c r="J209" s="9"/>
      <c r="K209" s="9"/>
      <c r="L209" s="10"/>
      <c r="M209" s="22"/>
      <c r="N209" s="22"/>
      <c r="O209" s="10"/>
      <c r="P209" s="10"/>
      <c r="Q209" s="15"/>
      <c r="R209" s="15"/>
      <c r="S209" s="35">
        <f t="shared" si="19"/>
        <v>0</v>
      </c>
      <c r="T209" s="28">
        <v>49</v>
      </c>
      <c r="U209" s="448">
        <f t="shared" si="16"/>
        <v>1.75</v>
      </c>
      <c r="V209" s="450">
        <f t="shared" si="15"/>
        <v>49</v>
      </c>
      <c r="W209" s="126"/>
    </row>
    <row r="210" spans="1:24" ht="17.25" customHeight="1">
      <c r="A210" s="293" t="s">
        <v>1180</v>
      </c>
      <c r="B210" s="4">
        <v>11</v>
      </c>
      <c r="C210" s="9"/>
      <c r="D210" s="55"/>
      <c r="E210" s="10"/>
      <c r="F210" s="10">
        <v>10</v>
      </c>
      <c r="G210" s="11"/>
      <c r="H210" s="4">
        <f t="shared" si="18"/>
        <v>16</v>
      </c>
      <c r="I210" s="9">
        <v>5</v>
      </c>
      <c r="J210" s="9"/>
      <c r="K210" s="9"/>
      <c r="L210" s="10"/>
      <c r="M210" s="22"/>
      <c r="N210" s="22"/>
      <c r="O210" s="10"/>
      <c r="P210" s="10"/>
      <c r="Q210" s="15"/>
      <c r="R210" s="15"/>
      <c r="S210" s="738">
        <f t="shared" si="19"/>
        <v>23.578947368421051</v>
      </c>
      <c r="T210" s="28">
        <v>19</v>
      </c>
      <c r="U210" s="448">
        <f t="shared" si="16"/>
        <v>0.6785714285714286</v>
      </c>
      <c r="V210" s="450">
        <f t="shared" si="15"/>
        <v>3</v>
      </c>
      <c r="W210" s="126"/>
    </row>
    <row r="211" spans="1:24" ht="17.25" customHeight="1">
      <c r="A211" s="293" t="s">
        <v>1181</v>
      </c>
      <c r="B211" s="4">
        <v>38.399999999999991</v>
      </c>
      <c r="C211" s="9"/>
      <c r="D211" s="55"/>
      <c r="E211" s="10"/>
      <c r="F211" s="10"/>
      <c r="G211" s="11"/>
      <c r="H211" s="4">
        <f t="shared" si="18"/>
        <v>38.399999999999991</v>
      </c>
      <c r="I211" s="9"/>
      <c r="J211" s="9"/>
      <c r="K211" s="9"/>
      <c r="L211" s="10"/>
      <c r="M211" s="22"/>
      <c r="N211" s="22"/>
      <c r="O211" s="10"/>
      <c r="P211" s="10"/>
      <c r="Q211" s="15"/>
      <c r="R211" s="15"/>
      <c r="S211" s="738">
        <f t="shared" si="19"/>
        <v>111.99999999999997</v>
      </c>
      <c r="T211" s="28">
        <v>9.6</v>
      </c>
      <c r="U211" s="448">
        <f t="shared" si="16"/>
        <v>0.34285714285714286</v>
      </c>
      <c r="V211" s="450">
        <f t="shared" si="15"/>
        <v>-28.79999999999999</v>
      </c>
      <c r="W211" s="126"/>
    </row>
    <row r="212" spans="1:24" ht="18.75" customHeight="1">
      <c r="A212" s="179" t="s">
        <v>1118</v>
      </c>
      <c r="B212" s="4">
        <v>82</v>
      </c>
      <c r="C212" s="9"/>
      <c r="D212" s="55"/>
      <c r="E212" s="10"/>
      <c r="F212" s="10"/>
      <c r="G212" s="11"/>
      <c r="H212" s="4">
        <f t="shared" si="18"/>
        <v>82</v>
      </c>
      <c r="I212" s="9"/>
      <c r="J212" s="9"/>
      <c r="K212" s="9"/>
      <c r="L212" s="10"/>
      <c r="M212" s="22"/>
      <c r="N212" s="22"/>
      <c r="O212" s="10"/>
      <c r="P212" s="10"/>
      <c r="Q212" s="15"/>
      <c r="R212" s="15"/>
      <c r="S212" s="641" t="e">
        <f t="shared" si="19"/>
        <v>#DIV/0!</v>
      </c>
      <c r="T212" s="28">
        <v>0</v>
      </c>
      <c r="U212" s="448">
        <f t="shared" si="16"/>
        <v>0</v>
      </c>
      <c r="V212" s="450">
        <f t="shared" si="15"/>
        <v>-82</v>
      </c>
    </row>
    <row r="213" spans="1:24" ht="18.75" customHeight="1">
      <c r="A213" s="388" t="s">
        <v>347</v>
      </c>
      <c r="B213" s="88">
        <v>2</v>
      </c>
      <c r="C213" s="69"/>
      <c r="D213" s="70"/>
      <c r="E213" s="70"/>
      <c r="F213" s="70"/>
      <c r="G213" s="71"/>
      <c r="H213" s="88">
        <f t="shared" si="18"/>
        <v>2</v>
      </c>
      <c r="I213" s="69"/>
      <c r="J213" s="69"/>
      <c r="K213" s="69"/>
      <c r="L213" s="70"/>
      <c r="M213" s="70"/>
      <c r="N213" s="70"/>
      <c r="O213" s="70"/>
      <c r="P213" s="70"/>
      <c r="Q213" s="73"/>
      <c r="R213" s="73"/>
      <c r="S213" s="35" t="e">
        <f t="shared" si="19"/>
        <v>#DIV/0!</v>
      </c>
      <c r="T213" s="45">
        <v>0</v>
      </c>
      <c r="U213" s="456">
        <f t="shared" si="16"/>
        <v>0</v>
      </c>
      <c r="V213" s="451">
        <f t="shared" si="15"/>
        <v>-2</v>
      </c>
      <c r="W213" s="133" t="s">
        <v>353</v>
      </c>
      <c r="X213" s="133"/>
    </row>
    <row r="214" spans="1:24" ht="18.75" customHeight="1">
      <c r="A214" s="313" t="s">
        <v>660</v>
      </c>
      <c r="B214" s="4">
        <v>17.20000000000001</v>
      </c>
      <c r="C214" s="9"/>
      <c r="D214" s="55"/>
      <c r="E214" s="10"/>
      <c r="F214" s="10">
        <v>10.75</v>
      </c>
      <c r="G214" s="11"/>
      <c r="H214" s="4">
        <f t="shared" si="18"/>
        <v>19.350000000000009</v>
      </c>
      <c r="I214" s="9">
        <v>2.15</v>
      </c>
      <c r="J214" s="9"/>
      <c r="K214" s="9"/>
      <c r="L214" s="10">
        <v>2.15</v>
      </c>
      <c r="M214" s="22">
        <v>2.15</v>
      </c>
      <c r="N214" s="22"/>
      <c r="O214" s="10">
        <v>2.15</v>
      </c>
      <c r="P214" s="10"/>
      <c r="Q214" s="15"/>
      <c r="R214" s="15">
        <f>SUM(K214:Q214)</f>
        <v>6.4499999999999993</v>
      </c>
      <c r="S214" s="738">
        <f t="shared" si="19"/>
        <v>21.000000000000011</v>
      </c>
      <c r="T214" s="28">
        <v>25.799999999999997</v>
      </c>
      <c r="U214" s="448">
        <f t="shared" si="16"/>
        <v>0.92142857142857137</v>
      </c>
      <c r="V214" s="450">
        <f t="shared" si="15"/>
        <v>6.4499999999999886</v>
      </c>
      <c r="W214" s="133"/>
      <c r="X214" s="133"/>
    </row>
    <row r="215" spans="1:24" ht="18.75" customHeight="1">
      <c r="A215" s="313" t="s">
        <v>960</v>
      </c>
      <c r="B215" s="4">
        <v>60</v>
      </c>
      <c r="C215" s="9"/>
      <c r="D215" s="55"/>
      <c r="E215" s="10"/>
      <c r="F215" s="10"/>
      <c r="G215" s="11"/>
      <c r="H215" s="4">
        <f t="shared" si="18"/>
        <v>60</v>
      </c>
      <c r="I215" s="9"/>
      <c r="J215" s="9"/>
      <c r="K215" s="9"/>
      <c r="L215" s="10"/>
      <c r="M215" s="22"/>
      <c r="N215" s="22"/>
      <c r="O215" s="10"/>
      <c r="P215" s="10"/>
      <c r="Q215" s="15"/>
      <c r="R215" s="15"/>
      <c r="S215" s="35" t="e">
        <f t="shared" si="19"/>
        <v>#DIV/0!</v>
      </c>
      <c r="T215" s="28">
        <v>0</v>
      </c>
      <c r="U215" s="448">
        <f t="shared" si="16"/>
        <v>0</v>
      </c>
      <c r="V215" s="450">
        <f t="shared" si="15"/>
        <v>-60</v>
      </c>
      <c r="W215" s="133"/>
      <c r="X215" s="133"/>
    </row>
    <row r="216" spans="1:24" ht="18.75" customHeight="1">
      <c r="A216" s="313" t="s">
        <v>582</v>
      </c>
      <c r="B216" s="4">
        <v>0</v>
      </c>
      <c r="C216" s="9"/>
      <c r="D216" s="55"/>
      <c r="E216" s="10"/>
      <c r="F216" s="10"/>
      <c r="G216" s="11"/>
      <c r="H216" s="4">
        <f t="shared" si="18"/>
        <v>0</v>
      </c>
      <c r="I216" s="9"/>
      <c r="J216" s="9"/>
      <c r="K216" s="9"/>
      <c r="L216" s="10"/>
      <c r="M216" s="22"/>
      <c r="N216" s="22"/>
      <c r="O216" s="10"/>
      <c r="P216" s="10"/>
      <c r="Q216" s="15"/>
      <c r="R216" s="15"/>
      <c r="S216" s="35" t="e">
        <f t="shared" si="19"/>
        <v>#DIV/0!</v>
      </c>
      <c r="T216" s="28">
        <v>0</v>
      </c>
      <c r="U216" s="448">
        <f t="shared" si="16"/>
        <v>0</v>
      </c>
      <c r="V216" s="450">
        <f t="shared" si="15"/>
        <v>0</v>
      </c>
      <c r="W216" s="563"/>
      <c r="X216" s="133"/>
    </row>
    <row r="217" spans="1:24" ht="20.25" customHeight="1">
      <c r="A217" s="313" t="s">
        <v>1066</v>
      </c>
      <c r="B217" s="4">
        <v>93</v>
      </c>
      <c r="C217" s="9"/>
      <c r="D217" s="55"/>
      <c r="E217" s="10"/>
      <c r="F217" s="10"/>
      <c r="G217" s="11"/>
      <c r="H217" s="4">
        <f t="shared" si="18"/>
        <v>93</v>
      </c>
      <c r="I217" s="9"/>
      <c r="J217" s="9"/>
      <c r="K217" s="9"/>
      <c r="L217" s="10"/>
      <c r="M217" s="22"/>
      <c r="N217" s="22"/>
      <c r="O217" s="10"/>
      <c r="P217" s="10"/>
      <c r="Q217" s="15"/>
      <c r="R217" s="15"/>
      <c r="S217" s="35" t="e">
        <f t="shared" si="19"/>
        <v>#DIV/0!</v>
      </c>
      <c r="T217" s="28">
        <v>0</v>
      </c>
      <c r="U217" s="448">
        <f t="shared" si="16"/>
        <v>0</v>
      </c>
      <c r="V217" s="450">
        <f t="shared" si="15"/>
        <v>-93</v>
      </c>
      <c r="W217" s="133"/>
      <c r="X217" s="133"/>
    </row>
    <row r="218" spans="1:24" ht="16.2" thickBot="1">
      <c r="A218" s="330" t="s">
        <v>1137</v>
      </c>
      <c r="B218" s="4">
        <v>80.039999999999992</v>
      </c>
      <c r="C218" s="9"/>
      <c r="D218" s="55"/>
      <c r="E218" s="10"/>
      <c r="F218" s="10"/>
      <c r="G218" s="11"/>
      <c r="H218" s="4">
        <f t="shared" si="18"/>
        <v>60.039999999999992</v>
      </c>
      <c r="I218" s="9">
        <v>5</v>
      </c>
      <c r="J218" s="9">
        <v>5</v>
      </c>
      <c r="K218" s="9">
        <v>5</v>
      </c>
      <c r="L218" s="10"/>
      <c r="M218" s="22">
        <v>5</v>
      </c>
      <c r="N218" s="22"/>
      <c r="O218" s="10"/>
      <c r="P218" s="10"/>
      <c r="Q218" s="15"/>
      <c r="R218" s="15">
        <f>SUM(K218:Q218)</f>
        <v>10</v>
      </c>
      <c r="S218" s="627">
        <f t="shared" si="19"/>
        <v>22.41493333333333</v>
      </c>
      <c r="T218" s="28">
        <v>75</v>
      </c>
      <c r="U218" s="448">
        <f t="shared" si="16"/>
        <v>2.6785714285714284</v>
      </c>
      <c r="V218" s="455">
        <f t="shared" si="15"/>
        <v>14.960000000000008</v>
      </c>
      <c r="W218" s="399"/>
    </row>
    <row r="219" spans="1:24" ht="17.25" customHeight="1">
      <c r="A219" s="331" t="s">
        <v>338</v>
      </c>
      <c r="B219" s="4">
        <v>0</v>
      </c>
      <c r="C219" s="90"/>
      <c r="D219" s="55"/>
      <c r="E219" s="55"/>
      <c r="F219" s="131"/>
      <c r="G219" s="89"/>
      <c r="H219" s="4">
        <f t="shared" si="18"/>
        <v>0</v>
      </c>
      <c r="I219" s="90"/>
      <c r="J219" s="90"/>
      <c r="K219" s="90"/>
      <c r="L219" s="55"/>
      <c r="M219" s="55"/>
      <c r="N219" s="55"/>
      <c r="O219" s="55"/>
      <c r="P219" s="55"/>
      <c r="Q219" s="93"/>
      <c r="R219" s="93"/>
      <c r="S219" s="86" t="e">
        <f t="shared" si="19"/>
        <v>#DIV/0!</v>
      </c>
      <c r="T219" s="79">
        <v>0</v>
      </c>
      <c r="U219" s="448">
        <f t="shared" si="16"/>
        <v>0</v>
      </c>
      <c r="V219" s="450">
        <f t="shared" si="15"/>
        <v>0</v>
      </c>
      <c r="W219" s="126"/>
    </row>
    <row r="220" spans="1:24" ht="15.6">
      <c r="A220" s="300" t="s">
        <v>12</v>
      </c>
      <c r="B220" s="4">
        <v>475</v>
      </c>
      <c r="C220" s="90"/>
      <c r="D220" s="131"/>
      <c r="E220" s="55"/>
      <c r="F220" s="145">
        <v>250</v>
      </c>
      <c r="G220" s="89"/>
      <c r="H220" s="4">
        <f t="shared" si="18"/>
        <v>575</v>
      </c>
      <c r="I220" s="90">
        <v>25</v>
      </c>
      <c r="J220" s="90">
        <v>50</v>
      </c>
      <c r="K220" s="90">
        <v>25</v>
      </c>
      <c r="L220" s="55">
        <v>25</v>
      </c>
      <c r="M220" s="55">
        <v>25</v>
      </c>
      <c r="N220" s="55"/>
      <c r="O220" s="55"/>
      <c r="P220" s="55"/>
      <c r="Q220" s="93"/>
      <c r="R220" s="93">
        <f>SUM(K220:Q220)</f>
        <v>75</v>
      </c>
      <c r="S220" s="35">
        <f t="shared" si="19"/>
        <v>23</v>
      </c>
      <c r="T220" s="79">
        <v>700</v>
      </c>
      <c r="U220" s="448">
        <f t="shared" si="16"/>
        <v>25</v>
      </c>
      <c r="V220" s="450">
        <f t="shared" si="15"/>
        <v>125</v>
      </c>
      <c r="W220" s="558"/>
    </row>
    <row r="221" spans="1:24" ht="15.6">
      <c r="A221" s="300" t="s">
        <v>570</v>
      </c>
      <c r="B221" s="4">
        <v>39</v>
      </c>
      <c r="C221" s="9"/>
      <c r="D221" s="55"/>
      <c r="E221" s="55"/>
      <c r="F221" s="55"/>
      <c r="G221" s="89"/>
      <c r="H221" s="4">
        <f t="shared" si="18"/>
        <v>39</v>
      </c>
      <c r="I221" s="90"/>
      <c r="J221" s="90"/>
      <c r="K221" s="90"/>
      <c r="L221" s="55"/>
      <c r="M221" s="55"/>
      <c r="N221" s="55"/>
      <c r="O221" s="55"/>
      <c r="P221" s="55"/>
      <c r="Q221" s="93"/>
      <c r="R221" s="93"/>
      <c r="S221" s="35" t="e">
        <f t="shared" si="19"/>
        <v>#DIV/0!</v>
      </c>
      <c r="T221" s="28">
        <v>0</v>
      </c>
      <c r="U221" s="448">
        <f t="shared" si="16"/>
        <v>0</v>
      </c>
      <c r="V221" s="450">
        <f t="shared" si="15"/>
        <v>-39</v>
      </c>
    </row>
    <row r="222" spans="1:24" ht="15.6">
      <c r="A222" s="300" t="s">
        <v>217</v>
      </c>
      <c r="B222" s="4">
        <v>275</v>
      </c>
      <c r="C222" s="9"/>
      <c r="D222" s="55"/>
      <c r="E222" s="55"/>
      <c r="F222" s="55">
        <v>250</v>
      </c>
      <c r="G222" s="89"/>
      <c r="H222" s="4">
        <f t="shared" si="18"/>
        <v>400</v>
      </c>
      <c r="I222" s="90">
        <v>25</v>
      </c>
      <c r="J222" s="90">
        <v>50</v>
      </c>
      <c r="K222" s="90"/>
      <c r="L222" s="55">
        <v>50</v>
      </c>
      <c r="M222" s="55"/>
      <c r="N222" s="55"/>
      <c r="O222" s="55"/>
      <c r="P222" s="55"/>
      <c r="Q222" s="93"/>
      <c r="R222" s="93">
        <f>SUM(K222:Q222)</f>
        <v>50</v>
      </c>
      <c r="S222" s="35">
        <f t="shared" si="19"/>
        <v>26.352941176470587</v>
      </c>
      <c r="T222" s="28">
        <v>425</v>
      </c>
      <c r="U222" s="448">
        <f t="shared" si="16"/>
        <v>15.178571428571429</v>
      </c>
      <c r="V222" s="450">
        <f t="shared" si="15"/>
        <v>25</v>
      </c>
      <c r="W222" s="558"/>
    </row>
    <row r="223" spans="1:24" ht="15.6">
      <c r="A223" s="300" t="s">
        <v>782</v>
      </c>
      <c r="B223" s="4">
        <v>4</v>
      </c>
      <c r="C223" s="9"/>
      <c r="D223" s="55"/>
      <c r="E223" s="55"/>
      <c r="F223" s="55">
        <v>18</v>
      </c>
      <c r="G223" s="89"/>
      <c r="H223" s="4">
        <f t="shared" si="18"/>
        <v>20</v>
      </c>
      <c r="I223" s="90"/>
      <c r="J223" s="90"/>
      <c r="K223" s="90"/>
      <c r="L223" s="55">
        <v>2</v>
      </c>
      <c r="M223" s="55"/>
      <c r="N223" s="55"/>
      <c r="O223" s="55"/>
      <c r="P223" s="55"/>
      <c r="Q223" s="93"/>
      <c r="R223" s="93">
        <f>SUM(K223:Q223)</f>
        <v>2</v>
      </c>
      <c r="S223" s="35">
        <f t="shared" si="19"/>
        <v>46.666666666666671</v>
      </c>
      <c r="T223" s="28">
        <v>12</v>
      </c>
      <c r="U223" s="448">
        <f t="shared" si="16"/>
        <v>0.42857142857142855</v>
      </c>
      <c r="V223" s="450">
        <f t="shared" si="15"/>
        <v>-8</v>
      </c>
      <c r="W223" s="126"/>
    </row>
    <row r="224" spans="1:24" ht="15.6">
      <c r="A224" s="300" t="s">
        <v>825</v>
      </c>
      <c r="B224" s="4">
        <v>6</v>
      </c>
      <c r="C224" s="9"/>
      <c r="D224" s="55"/>
      <c r="E224" s="55"/>
      <c r="F224" s="55">
        <v>8</v>
      </c>
      <c r="G224" s="89"/>
      <c r="H224" s="4">
        <f t="shared" si="18"/>
        <v>12</v>
      </c>
      <c r="I224" s="90"/>
      <c r="J224" s="90"/>
      <c r="K224" s="90"/>
      <c r="L224" s="55">
        <v>2</v>
      </c>
      <c r="M224" s="55"/>
      <c r="N224" s="55"/>
      <c r="O224" s="55"/>
      <c r="P224" s="55"/>
      <c r="Q224" s="93"/>
      <c r="R224" s="93">
        <f>SUM(K224:Q224)</f>
        <v>2</v>
      </c>
      <c r="S224" s="35">
        <f t="shared" si="19"/>
        <v>42</v>
      </c>
      <c r="T224" s="28">
        <v>8</v>
      </c>
      <c r="U224" s="448">
        <f t="shared" si="16"/>
        <v>0.2857142857142857</v>
      </c>
      <c r="V224" s="450">
        <f t="shared" si="15"/>
        <v>-4</v>
      </c>
      <c r="W224" s="399"/>
    </row>
    <row r="225" spans="1:23" ht="15.6">
      <c r="A225" s="300" t="s">
        <v>826</v>
      </c>
      <c r="B225" s="4">
        <v>12</v>
      </c>
      <c r="C225" s="9"/>
      <c r="D225" s="55"/>
      <c r="E225" s="55"/>
      <c r="F225" s="55"/>
      <c r="G225" s="89"/>
      <c r="H225" s="4">
        <f t="shared" si="18"/>
        <v>12</v>
      </c>
      <c r="I225" s="90"/>
      <c r="J225" s="90"/>
      <c r="K225" s="90"/>
      <c r="L225" s="55"/>
      <c r="M225" s="55"/>
      <c r="N225" s="55"/>
      <c r="O225" s="55"/>
      <c r="P225" s="55"/>
      <c r="Q225" s="93"/>
      <c r="R225" s="93"/>
      <c r="S225" s="35" t="e">
        <f t="shared" si="19"/>
        <v>#DIV/0!</v>
      </c>
      <c r="T225" s="28">
        <v>0</v>
      </c>
      <c r="U225" s="448">
        <f t="shared" si="16"/>
        <v>0</v>
      </c>
      <c r="V225" s="450">
        <f t="shared" si="15"/>
        <v>-12</v>
      </c>
      <c r="W225" s="126"/>
    </row>
    <row r="226" spans="1:23" ht="15.6">
      <c r="A226" s="300" t="s">
        <v>337</v>
      </c>
      <c r="B226" s="4">
        <v>12</v>
      </c>
      <c r="C226" s="9"/>
      <c r="D226" s="55"/>
      <c r="E226" s="55"/>
      <c r="F226" s="55"/>
      <c r="G226" s="89"/>
      <c r="H226" s="4">
        <f t="shared" si="18"/>
        <v>12</v>
      </c>
      <c r="I226" s="90"/>
      <c r="J226" s="90"/>
      <c r="K226" s="90"/>
      <c r="L226" s="55"/>
      <c r="M226" s="55"/>
      <c r="N226" s="55"/>
      <c r="O226" s="55"/>
      <c r="P226" s="55"/>
      <c r="Q226" s="93"/>
      <c r="R226" s="93"/>
      <c r="S226" s="35" t="e">
        <f t="shared" si="19"/>
        <v>#DIV/0!</v>
      </c>
      <c r="T226" s="28">
        <v>0</v>
      </c>
      <c r="U226" s="448">
        <f t="shared" si="16"/>
        <v>0</v>
      </c>
      <c r="V226" s="450">
        <f t="shared" si="15"/>
        <v>-12</v>
      </c>
      <c r="W226" s="399"/>
    </row>
    <row r="227" spans="1:23" ht="15.6">
      <c r="A227" s="300" t="s">
        <v>324</v>
      </c>
      <c r="B227" s="4">
        <v>42</v>
      </c>
      <c r="C227" s="9"/>
      <c r="D227" s="55"/>
      <c r="E227" s="55"/>
      <c r="F227" s="55"/>
      <c r="G227" s="89"/>
      <c r="H227" s="4">
        <f t="shared" si="18"/>
        <v>42</v>
      </c>
      <c r="I227" s="90"/>
      <c r="J227" s="90"/>
      <c r="K227" s="90"/>
      <c r="L227" s="55"/>
      <c r="M227" s="55"/>
      <c r="N227" s="55"/>
      <c r="O227" s="55"/>
      <c r="P227" s="55"/>
      <c r="Q227" s="93"/>
      <c r="R227" s="93"/>
      <c r="S227" s="35" t="e">
        <f t="shared" si="19"/>
        <v>#DIV/0!</v>
      </c>
      <c r="T227" s="28">
        <v>0</v>
      </c>
      <c r="U227" s="448">
        <f t="shared" si="16"/>
        <v>0</v>
      </c>
      <c r="V227" s="450">
        <f t="shared" si="15"/>
        <v>-42</v>
      </c>
      <c r="W227" s="399"/>
    </row>
    <row r="228" spans="1:23" ht="16.5" customHeight="1">
      <c r="A228" s="300" t="s">
        <v>325</v>
      </c>
      <c r="B228" s="4">
        <v>66</v>
      </c>
      <c r="C228" s="9"/>
      <c r="D228" s="55"/>
      <c r="E228" s="55"/>
      <c r="F228" s="55"/>
      <c r="G228" s="89"/>
      <c r="H228" s="4">
        <f t="shared" si="18"/>
        <v>66</v>
      </c>
      <c r="I228" s="90"/>
      <c r="J228" s="90"/>
      <c r="K228" s="90"/>
      <c r="L228" s="55"/>
      <c r="M228" s="55"/>
      <c r="N228" s="55"/>
      <c r="O228" s="55"/>
      <c r="P228" s="55"/>
      <c r="Q228" s="93"/>
      <c r="R228" s="93"/>
      <c r="S228" s="738" t="e">
        <f t="shared" si="19"/>
        <v>#DIV/0!</v>
      </c>
      <c r="T228" s="28">
        <v>0</v>
      </c>
      <c r="U228" s="448">
        <f t="shared" si="16"/>
        <v>0</v>
      </c>
      <c r="V228" s="450">
        <f t="shared" si="15"/>
        <v>-66</v>
      </c>
      <c r="W228" s="399"/>
    </row>
    <row r="229" spans="1:23" ht="15.6">
      <c r="A229" s="300" t="s">
        <v>218</v>
      </c>
      <c r="B229" s="4">
        <v>30</v>
      </c>
      <c r="C229" s="9"/>
      <c r="D229" s="55"/>
      <c r="E229" s="55"/>
      <c r="F229" s="55">
        <v>80</v>
      </c>
      <c r="G229" s="89"/>
      <c r="H229" s="4">
        <f t="shared" si="18"/>
        <v>100</v>
      </c>
      <c r="I229" s="90">
        <v>4</v>
      </c>
      <c r="J229" s="90">
        <v>2</v>
      </c>
      <c r="K229" s="90">
        <v>2</v>
      </c>
      <c r="L229" s="55">
        <v>2</v>
      </c>
      <c r="M229" s="55"/>
      <c r="N229" s="55"/>
      <c r="O229" s="55"/>
      <c r="P229" s="55"/>
      <c r="Q229" s="93"/>
      <c r="R229" s="93">
        <f>SUM(K229:Q229)</f>
        <v>4</v>
      </c>
      <c r="S229" s="35">
        <f t="shared" si="19"/>
        <v>36.84210526315789</v>
      </c>
      <c r="T229" s="28">
        <v>76</v>
      </c>
      <c r="U229" s="448">
        <f t="shared" si="16"/>
        <v>2.7142857142857144</v>
      </c>
      <c r="V229" s="450">
        <f t="shared" si="15"/>
        <v>-24</v>
      </c>
      <c r="W229" s="559"/>
    </row>
    <row r="230" spans="1:23" ht="15.6">
      <c r="A230" s="300" t="s">
        <v>462</v>
      </c>
      <c r="B230" s="4">
        <v>0</v>
      </c>
      <c r="C230" s="9"/>
      <c r="D230" s="55"/>
      <c r="E230" s="55"/>
      <c r="F230" s="55">
        <v>25</v>
      </c>
      <c r="G230" s="89"/>
      <c r="H230" s="4">
        <f t="shared" si="18"/>
        <v>25</v>
      </c>
      <c r="I230" s="90"/>
      <c r="J230" s="90"/>
      <c r="K230" s="90"/>
      <c r="L230" s="55"/>
      <c r="M230" s="55"/>
      <c r="N230" s="55"/>
      <c r="O230" s="55"/>
      <c r="P230" s="55"/>
      <c r="Q230" s="93"/>
      <c r="R230" s="93"/>
      <c r="S230" s="35">
        <f t="shared" si="19"/>
        <v>28</v>
      </c>
      <c r="T230" s="28">
        <v>25</v>
      </c>
      <c r="U230" s="448">
        <f t="shared" si="16"/>
        <v>0.8928571428571429</v>
      </c>
      <c r="V230" s="450">
        <f t="shared" si="15"/>
        <v>0</v>
      </c>
      <c r="W230" s="559"/>
    </row>
    <row r="231" spans="1:23" ht="15.6">
      <c r="A231" s="353" t="s">
        <v>25</v>
      </c>
      <c r="B231" s="4">
        <v>99.98</v>
      </c>
      <c r="C231" s="9"/>
      <c r="D231" s="55"/>
      <c r="E231" s="55"/>
      <c r="F231" s="55"/>
      <c r="G231" s="89"/>
      <c r="H231" s="4">
        <f t="shared" si="18"/>
        <v>99.98</v>
      </c>
      <c r="I231" s="90"/>
      <c r="J231" s="90"/>
      <c r="K231" s="90"/>
      <c r="L231" s="55"/>
      <c r="M231" s="55"/>
      <c r="N231" s="55"/>
      <c r="O231" s="55"/>
      <c r="P231" s="55"/>
      <c r="Q231" s="93"/>
      <c r="R231" s="93"/>
      <c r="S231" s="738">
        <f t="shared" si="19"/>
        <v>111.9776</v>
      </c>
      <c r="T231" s="28">
        <v>25</v>
      </c>
      <c r="U231" s="448">
        <f t="shared" si="16"/>
        <v>0.8928571428571429</v>
      </c>
      <c r="V231" s="450">
        <f t="shared" si="15"/>
        <v>-74.98</v>
      </c>
    </row>
    <row r="232" spans="1:23" ht="15.6">
      <c r="A232" s="179" t="s">
        <v>231</v>
      </c>
      <c r="B232" s="4">
        <v>54</v>
      </c>
      <c r="C232" s="9"/>
      <c r="D232" s="55"/>
      <c r="E232" s="55"/>
      <c r="F232" s="55">
        <v>40</v>
      </c>
      <c r="G232" s="89"/>
      <c r="H232" s="4">
        <f t="shared" si="18"/>
        <v>74</v>
      </c>
      <c r="I232" s="90">
        <v>4</v>
      </c>
      <c r="J232" s="90">
        <v>4</v>
      </c>
      <c r="K232" s="90">
        <v>4</v>
      </c>
      <c r="L232" s="55">
        <v>4</v>
      </c>
      <c r="M232" s="55">
        <v>2</v>
      </c>
      <c r="N232" s="55"/>
      <c r="O232" s="55">
        <v>2</v>
      </c>
      <c r="P232" s="55"/>
      <c r="Q232" s="93"/>
      <c r="R232" s="93">
        <f>SUM(K232:Q232)</f>
        <v>12</v>
      </c>
      <c r="S232" s="86">
        <f t="shared" si="19"/>
        <v>26.564102564102566</v>
      </c>
      <c r="T232" s="28">
        <v>78</v>
      </c>
      <c r="U232" s="448">
        <f t="shared" si="16"/>
        <v>2.7857142857142856</v>
      </c>
      <c r="V232" s="450">
        <f t="shared" si="15"/>
        <v>4</v>
      </c>
      <c r="W232" s="559"/>
    </row>
    <row r="233" spans="1:23" ht="28.2">
      <c r="A233" s="332" t="s">
        <v>189</v>
      </c>
      <c r="B233" s="4">
        <v>14</v>
      </c>
      <c r="C233" s="90">
        <v>12</v>
      </c>
      <c r="D233" s="55"/>
      <c r="E233" s="55"/>
      <c r="F233" s="55"/>
      <c r="G233" s="89"/>
      <c r="H233" s="4">
        <f t="shared" si="18"/>
        <v>22</v>
      </c>
      <c r="I233" s="90"/>
      <c r="J233" s="90"/>
      <c r="K233" s="90"/>
      <c r="L233" s="55"/>
      <c r="M233" s="55">
        <v>2</v>
      </c>
      <c r="N233" s="55"/>
      <c r="O233" s="55">
        <v>2</v>
      </c>
      <c r="P233" s="55"/>
      <c r="Q233" s="93"/>
      <c r="R233" s="93">
        <f>SUM(K233:Q233)</f>
        <v>4</v>
      </c>
      <c r="S233" s="86">
        <f t="shared" si="19"/>
        <v>22</v>
      </c>
      <c r="T233" s="99">
        <v>28</v>
      </c>
      <c r="U233" s="448">
        <f t="shared" si="16"/>
        <v>1</v>
      </c>
      <c r="V233" s="450">
        <f t="shared" si="15"/>
        <v>6</v>
      </c>
    </row>
    <row r="234" spans="1:23" ht="15.6">
      <c r="A234" s="417" t="s">
        <v>577</v>
      </c>
      <c r="B234" s="4">
        <v>1</v>
      </c>
      <c r="C234" s="90"/>
      <c r="D234" s="55"/>
      <c r="E234" s="55"/>
      <c r="F234" s="55"/>
      <c r="G234" s="89">
        <v>2</v>
      </c>
      <c r="H234" s="4">
        <f t="shared" si="18"/>
        <v>3</v>
      </c>
      <c r="I234" s="90"/>
      <c r="J234" s="90"/>
      <c r="K234" s="90"/>
      <c r="L234" s="55"/>
      <c r="M234" s="55"/>
      <c r="N234" s="55"/>
      <c r="O234" s="55"/>
      <c r="P234" s="55"/>
      <c r="Q234" s="93"/>
      <c r="R234" s="93"/>
      <c r="S234" s="86">
        <f t="shared" si="19"/>
        <v>28</v>
      </c>
      <c r="T234" s="681">
        <v>3</v>
      </c>
      <c r="U234" s="448">
        <f t="shared" si="16"/>
        <v>0.10714285714285714</v>
      </c>
      <c r="V234" s="450">
        <f t="shared" si="15"/>
        <v>0</v>
      </c>
      <c r="W234" s="559"/>
    </row>
    <row r="235" spans="1:23" ht="15.6">
      <c r="A235" s="353" t="s">
        <v>897</v>
      </c>
      <c r="B235" s="4">
        <v>25</v>
      </c>
      <c r="C235" s="90"/>
      <c r="D235" s="55"/>
      <c r="E235" s="55"/>
      <c r="F235" s="55"/>
      <c r="G235" s="89"/>
      <c r="H235" s="4">
        <f t="shared" si="18"/>
        <v>25</v>
      </c>
      <c r="I235" s="90"/>
      <c r="J235" s="90"/>
      <c r="K235" s="90"/>
      <c r="L235" s="55"/>
      <c r="M235" s="55"/>
      <c r="N235" s="55"/>
      <c r="O235" s="55"/>
      <c r="P235" s="55"/>
      <c r="Q235" s="93"/>
      <c r="R235" s="93"/>
      <c r="S235" s="685">
        <f t="shared" si="19"/>
        <v>28</v>
      </c>
      <c r="T235" s="681">
        <v>25</v>
      </c>
      <c r="U235" s="448">
        <f t="shared" si="16"/>
        <v>0.8928571428571429</v>
      </c>
      <c r="V235" s="450">
        <f t="shared" si="15"/>
        <v>0</v>
      </c>
    </row>
    <row r="236" spans="1:23" ht="15.6">
      <c r="A236" s="179" t="s">
        <v>374</v>
      </c>
      <c r="B236" s="607">
        <v>4</v>
      </c>
      <c r="C236" s="90"/>
      <c r="D236" s="55"/>
      <c r="E236" s="55"/>
      <c r="F236" s="55"/>
      <c r="G236" s="89"/>
      <c r="H236" s="4">
        <f t="shared" si="18"/>
        <v>4</v>
      </c>
      <c r="I236" s="90"/>
      <c r="J236" s="90"/>
      <c r="K236" s="90"/>
      <c r="L236" s="55"/>
      <c r="M236" s="55"/>
      <c r="N236" s="55"/>
      <c r="O236" s="55"/>
      <c r="P236" s="55"/>
      <c r="Q236" s="93"/>
      <c r="R236" s="93"/>
      <c r="S236" s="685">
        <f t="shared" si="19"/>
        <v>56</v>
      </c>
      <c r="T236" s="681">
        <v>2</v>
      </c>
      <c r="U236" s="448">
        <f t="shared" si="16"/>
        <v>7.1428571428571425E-2</v>
      </c>
      <c r="V236" s="450">
        <f t="shared" si="15"/>
        <v>-2</v>
      </c>
    </row>
    <row r="237" spans="1:23" ht="15.6">
      <c r="A237" s="179" t="s">
        <v>924</v>
      </c>
      <c r="B237" s="607">
        <v>4</v>
      </c>
      <c r="C237" s="90"/>
      <c r="D237" s="55"/>
      <c r="E237" s="55"/>
      <c r="F237" s="55"/>
      <c r="G237" s="89"/>
      <c r="H237" s="4">
        <f t="shared" si="18"/>
        <v>4</v>
      </c>
      <c r="I237" s="90"/>
      <c r="J237" s="90"/>
      <c r="K237" s="90"/>
      <c r="L237" s="55"/>
      <c r="M237" s="55"/>
      <c r="N237" s="55"/>
      <c r="O237" s="55"/>
      <c r="P237" s="55"/>
      <c r="Q237" s="93"/>
      <c r="R237" s="93"/>
      <c r="S237" s="617">
        <f t="shared" si="19"/>
        <v>112</v>
      </c>
      <c r="T237" s="681">
        <v>1</v>
      </c>
      <c r="U237" s="448">
        <f t="shared" si="16"/>
        <v>3.5714285714285712E-2</v>
      </c>
      <c r="V237" s="450">
        <f t="shared" si="15"/>
        <v>-3</v>
      </c>
    </row>
    <row r="238" spans="1:23" ht="15.6">
      <c r="A238" s="179" t="s">
        <v>331</v>
      </c>
      <c r="B238" s="607">
        <v>4</v>
      </c>
      <c r="C238" s="90"/>
      <c r="D238" s="55"/>
      <c r="E238" s="55"/>
      <c r="F238" s="55"/>
      <c r="G238" s="89"/>
      <c r="H238" s="4">
        <f t="shared" si="18"/>
        <v>4</v>
      </c>
      <c r="I238" s="90"/>
      <c r="J238" s="90"/>
      <c r="K238" s="90"/>
      <c r="L238" s="55"/>
      <c r="M238" s="55"/>
      <c r="N238" s="55"/>
      <c r="O238" s="55"/>
      <c r="P238" s="55"/>
      <c r="Q238" s="93"/>
      <c r="R238" s="93"/>
      <c r="S238" s="687" t="e">
        <f t="shared" si="19"/>
        <v>#DIV/0!</v>
      </c>
      <c r="T238" s="681">
        <v>0</v>
      </c>
      <c r="U238" s="448">
        <f t="shared" si="16"/>
        <v>0</v>
      </c>
      <c r="V238" s="450">
        <f t="shared" si="15"/>
        <v>-4</v>
      </c>
    </row>
    <row r="239" spans="1:23" ht="15.6">
      <c r="A239" s="179" t="s">
        <v>332</v>
      </c>
      <c r="B239" s="607">
        <v>5</v>
      </c>
      <c r="C239" s="90"/>
      <c r="D239" s="55"/>
      <c r="E239" s="55"/>
      <c r="F239" s="55"/>
      <c r="G239" s="89"/>
      <c r="H239" s="4">
        <f t="shared" si="18"/>
        <v>5</v>
      </c>
      <c r="I239" s="90"/>
      <c r="J239" s="90"/>
      <c r="K239" s="90"/>
      <c r="L239" s="55"/>
      <c r="M239" s="55"/>
      <c r="N239" s="55"/>
      <c r="O239" s="55"/>
      <c r="P239" s="55"/>
      <c r="Q239" s="93"/>
      <c r="R239" s="93"/>
      <c r="S239" s="687" t="e">
        <f t="shared" si="19"/>
        <v>#DIV/0!</v>
      </c>
      <c r="T239" s="681">
        <v>0</v>
      </c>
      <c r="U239" s="448">
        <f t="shared" si="16"/>
        <v>0</v>
      </c>
      <c r="V239" s="450">
        <f t="shared" si="15"/>
        <v>-5</v>
      </c>
    </row>
    <row r="240" spans="1:23" ht="15.6">
      <c r="A240" s="179" t="s">
        <v>333</v>
      </c>
      <c r="B240" s="607">
        <v>4</v>
      </c>
      <c r="C240" s="90"/>
      <c r="D240" s="55"/>
      <c r="E240" s="55"/>
      <c r="F240" s="55"/>
      <c r="G240" s="89"/>
      <c r="H240" s="4">
        <f t="shared" si="18"/>
        <v>4</v>
      </c>
      <c r="I240" s="90"/>
      <c r="J240" s="90"/>
      <c r="K240" s="90"/>
      <c r="L240" s="55"/>
      <c r="M240" s="55"/>
      <c r="N240" s="55"/>
      <c r="O240" s="55"/>
      <c r="P240" s="55"/>
      <c r="Q240" s="93"/>
      <c r="R240" s="93"/>
      <c r="S240" s="687">
        <f t="shared" si="19"/>
        <v>112</v>
      </c>
      <c r="T240" s="681">
        <v>1</v>
      </c>
      <c r="U240" s="448">
        <f t="shared" si="16"/>
        <v>3.5714285714285712E-2</v>
      </c>
      <c r="V240" s="450">
        <f t="shared" si="15"/>
        <v>-3</v>
      </c>
    </row>
    <row r="241" spans="1:23" ht="15.6">
      <c r="A241" s="179" t="s">
        <v>334</v>
      </c>
      <c r="B241" s="607">
        <v>5</v>
      </c>
      <c r="C241" s="90"/>
      <c r="D241" s="55"/>
      <c r="E241" s="55"/>
      <c r="F241" s="55"/>
      <c r="G241" s="89"/>
      <c r="H241" s="4">
        <f t="shared" si="18"/>
        <v>5</v>
      </c>
      <c r="I241" s="90"/>
      <c r="J241" s="90"/>
      <c r="K241" s="90"/>
      <c r="L241" s="55"/>
      <c r="M241" s="55"/>
      <c r="N241" s="55"/>
      <c r="O241" s="55"/>
      <c r="P241" s="55"/>
      <c r="Q241" s="93"/>
      <c r="R241" s="93"/>
      <c r="S241" s="687" t="e">
        <f t="shared" si="19"/>
        <v>#DIV/0!</v>
      </c>
      <c r="T241" s="681">
        <v>0</v>
      </c>
      <c r="U241" s="448">
        <f t="shared" si="16"/>
        <v>0</v>
      </c>
      <c r="V241" s="450">
        <f t="shared" si="15"/>
        <v>-5</v>
      </c>
    </row>
    <row r="242" spans="1:23" ht="15.6">
      <c r="A242" s="179" t="s">
        <v>335</v>
      </c>
      <c r="B242" s="607">
        <v>4</v>
      </c>
      <c r="C242" s="90"/>
      <c r="D242" s="55"/>
      <c r="E242" s="55"/>
      <c r="F242" s="55"/>
      <c r="G242" s="89"/>
      <c r="H242" s="4">
        <f t="shared" si="18"/>
        <v>4</v>
      </c>
      <c r="I242" s="90"/>
      <c r="J242" s="90"/>
      <c r="K242" s="90"/>
      <c r="L242" s="55"/>
      <c r="M242" s="55"/>
      <c r="N242" s="55"/>
      <c r="O242" s="55"/>
      <c r="P242" s="55"/>
      <c r="Q242" s="93"/>
      <c r="R242" s="93"/>
      <c r="S242" s="687">
        <f t="shared" si="19"/>
        <v>56</v>
      </c>
      <c r="T242" s="681">
        <v>2</v>
      </c>
      <c r="U242" s="448">
        <f t="shared" si="16"/>
        <v>7.1428571428571425E-2</v>
      </c>
      <c r="V242" s="450">
        <f t="shared" si="15"/>
        <v>-2</v>
      </c>
    </row>
    <row r="243" spans="1:23" ht="15.6">
      <c r="A243" s="179" t="s">
        <v>336</v>
      </c>
      <c r="B243" s="607">
        <v>4</v>
      </c>
      <c r="C243" s="90"/>
      <c r="D243" s="55"/>
      <c r="E243" s="55"/>
      <c r="F243" s="55"/>
      <c r="G243" s="89"/>
      <c r="H243" s="4">
        <f t="shared" si="18"/>
        <v>4</v>
      </c>
      <c r="I243" s="90"/>
      <c r="J243" s="90"/>
      <c r="K243" s="90"/>
      <c r="L243" s="55"/>
      <c r="M243" s="55"/>
      <c r="N243" s="55"/>
      <c r="O243" s="55"/>
      <c r="P243" s="55"/>
      <c r="Q243" s="93"/>
      <c r="R243" s="93"/>
      <c r="S243" s="687">
        <f t="shared" si="19"/>
        <v>112</v>
      </c>
      <c r="T243" s="681">
        <v>1</v>
      </c>
      <c r="U243" s="448">
        <f t="shared" si="16"/>
        <v>3.5714285714285712E-2</v>
      </c>
      <c r="V243" s="450">
        <f t="shared" si="15"/>
        <v>-3</v>
      </c>
    </row>
    <row r="244" spans="1:23" ht="15.6">
      <c r="A244" s="179" t="s">
        <v>606</v>
      </c>
      <c r="B244" s="607">
        <v>3</v>
      </c>
      <c r="C244" s="90"/>
      <c r="D244" s="55"/>
      <c r="E244" s="55"/>
      <c r="F244" s="55"/>
      <c r="G244" s="89"/>
      <c r="H244" s="4">
        <f t="shared" si="18"/>
        <v>3</v>
      </c>
      <c r="I244" s="90"/>
      <c r="J244" s="90"/>
      <c r="K244" s="90"/>
      <c r="L244" s="55"/>
      <c r="M244" s="55"/>
      <c r="N244" s="55"/>
      <c r="O244" s="55"/>
      <c r="P244" s="55"/>
      <c r="Q244" s="93"/>
      <c r="R244" s="93"/>
      <c r="S244" s="687">
        <f t="shared" si="19"/>
        <v>42</v>
      </c>
      <c r="T244" s="681">
        <v>2</v>
      </c>
      <c r="U244" s="448">
        <f t="shared" si="16"/>
        <v>7.1428571428571425E-2</v>
      </c>
      <c r="V244" s="450">
        <f t="shared" si="15"/>
        <v>-1</v>
      </c>
    </row>
    <row r="245" spans="1:23" ht="15.6">
      <c r="A245" s="353" t="s">
        <v>607</v>
      </c>
      <c r="B245" s="4">
        <v>6</v>
      </c>
      <c r="C245" s="90"/>
      <c r="D245" s="55"/>
      <c r="E245" s="55"/>
      <c r="F245" s="55"/>
      <c r="G245" s="89"/>
      <c r="H245" s="4">
        <f t="shared" si="18"/>
        <v>6</v>
      </c>
      <c r="I245" s="90"/>
      <c r="J245" s="90"/>
      <c r="K245" s="90"/>
      <c r="L245" s="55"/>
      <c r="M245" s="55"/>
      <c r="N245" s="55"/>
      <c r="O245" s="55"/>
      <c r="P245" s="55"/>
      <c r="Q245" s="93"/>
      <c r="R245" s="93"/>
      <c r="S245" s="687" t="e">
        <f t="shared" si="19"/>
        <v>#DIV/0!</v>
      </c>
      <c r="T245" s="681">
        <v>0</v>
      </c>
      <c r="U245" s="448">
        <f t="shared" si="16"/>
        <v>0</v>
      </c>
      <c r="V245" s="450">
        <f t="shared" si="15"/>
        <v>-6</v>
      </c>
    </row>
    <row r="246" spans="1:23" ht="16.5" customHeight="1">
      <c r="A246" s="680" t="s">
        <v>608</v>
      </c>
      <c r="B246" s="607">
        <v>0</v>
      </c>
      <c r="C246" s="90"/>
      <c r="D246" s="55"/>
      <c r="E246" s="55"/>
      <c r="F246" s="55"/>
      <c r="G246" s="89"/>
      <c r="H246" s="4">
        <f t="shared" si="18"/>
        <v>0</v>
      </c>
      <c r="I246" s="90"/>
      <c r="J246" s="90"/>
      <c r="K246" s="90"/>
      <c r="L246" s="55"/>
      <c r="M246" s="55"/>
      <c r="N246" s="55"/>
      <c r="O246" s="55"/>
      <c r="P246" s="55"/>
      <c r="Q246" s="93"/>
      <c r="R246" s="93"/>
      <c r="S246" s="687">
        <f t="shared" si="19"/>
        <v>0</v>
      </c>
      <c r="T246" s="681">
        <v>6</v>
      </c>
      <c r="U246" s="448">
        <f t="shared" si="16"/>
        <v>0.21428571428571427</v>
      </c>
      <c r="V246" s="450">
        <f t="shared" si="15"/>
        <v>6</v>
      </c>
    </row>
    <row r="247" spans="1:23" ht="15.6">
      <c r="A247" s="332" t="s">
        <v>157</v>
      </c>
      <c r="B247" s="4">
        <v>14</v>
      </c>
      <c r="C247" s="90"/>
      <c r="D247" s="55"/>
      <c r="E247" s="55"/>
      <c r="F247" s="55"/>
      <c r="G247" s="89"/>
      <c r="H247" s="4">
        <f t="shared" si="18"/>
        <v>14</v>
      </c>
      <c r="I247" s="90"/>
      <c r="J247" s="90"/>
      <c r="K247" s="90"/>
      <c r="L247" s="55"/>
      <c r="M247" s="55"/>
      <c r="N247" s="55"/>
      <c r="O247" s="55"/>
      <c r="P247" s="55"/>
      <c r="Q247" s="89"/>
      <c r="R247" s="89"/>
      <c r="S247" s="688">
        <f t="shared" si="19"/>
        <v>23.058823529411768</v>
      </c>
      <c r="T247" s="79">
        <v>17</v>
      </c>
      <c r="U247" s="448">
        <f t="shared" si="16"/>
        <v>0.6071428571428571</v>
      </c>
      <c r="V247" s="450">
        <f t="shared" si="15"/>
        <v>3</v>
      </c>
    </row>
    <row r="248" spans="1:23" ht="16.2" thickBot="1">
      <c r="A248" s="302" t="s">
        <v>158</v>
      </c>
      <c r="B248" s="4">
        <v>70</v>
      </c>
      <c r="C248" s="90"/>
      <c r="D248" s="55"/>
      <c r="E248" s="55"/>
      <c r="F248" s="55"/>
      <c r="G248" s="89"/>
      <c r="H248" s="4">
        <f t="shared" si="18"/>
        <v>60</v>
      </c>
      <c r="I248" s="90"/>
      <c r="J248" s="90"/>
      <c r="K248" s="90"/>
      <c r="L248" s="55">
        <v>10</v>
      </c>
      <c r="M248" s="55"/>
      <c r="N248" s="55"/>
      <c r="O248" s="55"/>
      <c r="P248" s="55"/>
      <c r="Q248" s="89"/>
      <c r="R248" s="89">
        <f>SUM(K248:Q248)</f>
        <v>10</v>
      </c>
      <c r="S248" s="688">
        <f t="shared" si="19"/>
        <v>42</v>
      </c>
      <c r="T248" s="79">
        <v>40</v>
      </c>
      <c r="U248" s="448">
        <f t="shared" si="16"/>
        <v>1.4285714285714286</v>
      </c>
      <c r="V248" s="450">
        <f t="shared" si="15"/>
        <v>-20</v>
      </c>
    </row>
    <row r="249" spans="1:23" ht="15.6">
      <c r="A249" s="332" t="s">
        <v>844</v>
      </c>
      <c r="B249" s="4">
        <v>2</v>
      </c>
      <c r="C249" s="90"/>
      <c r="D249" s="145"/>
      <c r="E249" s="55"/>
      <c r="F249" s="55"/>
      <c r="G249" s="89"/>
      <c r="H249" s="4">
        <f t="shared" si="18"/>
        <v>2</v>
      </c>
      <c r="I249" s="90"/>
      <c r="J249" s="90"/>
      <c r="K249" s="90"/>
      <c r="L249" s="55"/>
      <c r="M249" s="55"/>
      <c r="N249" s="55"/>
      <c r="O249" s="55"/>
      <c r="P249" s="55"/>
      <c r="Q249" s="93"/>
      <c r="R249" s="93"/>
      <c r="S249" s="35" t="e">
        <f t="shared" si="19"/>
        <v>#DIV/0!</v>
      </c>
      <c r="T249" s="28">
        <v>0</v>
      </c>
      <c r="U249" s="448">
        <f t="shared" si="16"/>
        <v>0</v>
      </c>
      <c r="V249" s="450">
        <f t="shared" si="15"/>
        <v>-2</v>
      </c>
      <c r="W249" s="42"/>
    </row>
    <row r="250" spans="1:23" ht="15.6">
      <c r="A250" s="300" t="s">
        <v>54</v>
      </c>
      <c r="B250" s="4">
        <v>34</v>
      </c>
      <c r="C250" s="90"/>
      <c r="D250" s="55"/>
      <c r="E250" s="55"/>
      <c r="F250" s="145"/>
      <c r="G250" s="89">
        <v>36</v>
      </c>
      <c r="H250" s="4">
        <f t="shared" si="18"/>
        <v>54</v>
      </c>
      <c r="I250" s="90">
        <v>4</v>
      </c>
      <c r="J250" s="90"/>
      <c r="K250" s="90">
        <v>2</v>
      </c>
      <c r="L250" s="55">
        <v>2</v>
      </c>
      <c r="M250" s="55">
        <v>4</v>
      </c>
      <c r="N250" s="55"/>
      <c r="O250" s="55">
        <v>4</v>
      </c>
      <c r="P250" s="55"/>
      <c r="Q250" s="93"/>
      <c r="R250" s="93">
        <f>SUM(K250:Q250)</f>
        <v>12</v>
      </c>
      <c r="S250" s="35">
        <f t="shared" si="19"/>
        <v>23.625</v>
      </c>
      <c r="T250" s="28">
        <v>64</v>
      </c>
      <c r="U250" s="448">
        <f t="shared" si="16"/>
        <v>2.2857142857142856</v>
      </c>
      <c r="V250" s="450">
        <f t="shared" si="15"/>
        <v>10</v>
      </c>
      <c r="W250" s="316"/>
    </row>
    <row r="251" spans="1:23" ht="15.6">
      <c r="A251" s="359" t="s">
        <v>412</v>
      </c>
      <c r="B251" s="4"/>
      <c r="C251" s="90"/>
      <c r="D251" s="55"/>
      <c r="E251" s="55"/>
      <c r="F251" s="145"/>
      <c r="G251" s="89">
        <v>24</v>
      </c>
      <c r="H251" s="4">
        <f t="shared" si="18"/>
        <v>24</v>
      </c>
      <c r="I251" s="90"/>
      <c r="J251" s="90"/>
      <c r="K251" s="788"/>
      <c r="L251" s="55"/>
      <c r="M251" s="55"/>
      <c r="N251" s="55"/>
      <c r="O251" s="55"/>
      <c r="P251" s="55"/>
      <c r="Q251" s="93"/>
      <c r="R251" s="93"/>
      <c r="S251" s="35">
        <f t="shared" si="19"/>
        <v>56</v>
      </c>
      <c r="T251" s="28">
        <v>12</v>
      </c>
      <c r="U251" s="448">
        <f t="shared" si="16"/>
        <v>0.42857142857142855</v>
      </c>
      <c r="V251" s="450">
        <f t="shared" si="15"/>
        <v>-12</v>
      </c>
      <c r="W251" s="316"/>
    </row>
    <row r="252" spans="1:23" ht="16.2" thickBot="1">
      <c r="A252" s="359" t="s">
        <v>376</v>
      </c>
      <c r="B252" s="4">
        <v>4</v>
      </c>
      <c r="C252" s="90"/>
      <c r="D252" s="55"/>
      <c r="E252" s="55"/>
      <c r="F252" s="145"/>
      <c r="G252" s="89">
        <v>2</v>
      </c>
      <c r="H252" s="4">
        <f t="shared" si="18"/>
        <v>4</v>
      </c>
      <c r="I252" s="90"/>
      <c r="J252" s="90"/>
      <c r="K252" s="413">
        <v>2</v>
      </c>
      <c r="L252" s="55"/>
      <c r="M252" s="55"/>
      <c r="N252" s="55"/>
      <c r="O252" s="55"/>
      <c r="P252" s="55"/>
      <c r="Q252" s="93"/>
      <c r="R252" s="807">
        <f>SUM(K252:Q252)</f>
        <v>2</v>
      </c>
      <c r="S252" s="35">
        <f t="shared" si="19"/>
        <v>28</v>
      </c>
      <c r="T252" s="28">
        <v>4</v>
      </c>
      <c r="U252" s="448">
        <f t="shared" si="16"/>
        <v>0.14285714285714285</v>
      </c>
      <c r="V252" s="450">
        <f t="shared" si="15"/>
        <v>0</v>
      </c>
      <c r="W252" s="316"/>
    </row>
    <row r="253" spans="1:23" ht="16.5" customHeight="1">
      <c r="A253" s="331" t="s">
        <v>345</v>
      </c>
      <c r="B253" s="4">
        <v>7</v>
      </c>
      <c r="C253" s="90"/>
      <c r="D253" s="55"/>
      <c r="E253" s="55"/>
      <c r="F253" s="55"/>
      <c r="G253" s="89"/>
      <c r="H253" s="4">
        <f t="shared" si="18"/>
        <v>5</v>
      </c>
      <c r="I253" s="90"/>
      <c r="J253" s="90"/>
      <c r="K253" s="410">
        <v>1</v>
      </c>
      <c r="L253" s="55"/>
      <c r="M253" s="55"/>
      <c r="N253" s="55"/>
      <c r="O253" s="55">
        <v>1</v>
      </c>
      <c r="P253" s="55"/>
      <c r="Q253" s="93"/>
      <c r="R253" s="807">
        <f>SUM(K253:Q253)</f>
        <v>2</v>
      </c>
      <c r="S253" s="722">
        <f t="shared" si="19"/>
        <v>20</v>
      </c>
      <c r="T253" s="79">
        <v>7</v>
      </c>
      <c r="U253" s="448">
        <f t="shared" si="16"/>
        <v>0.25</v>
      </c>
      <c r="V253" s="450">
        <f t="shared" si="15"/>
        <v>2</v>
      </c>
    </row>
    <row r="254" spans="1:23" ht="18" customHeight="1">
      <c r="A254" s="300" t="s">
        <v>420</v>
      </c>
      <c r="B254" s="4">
        <v>10</v>
      </c>
      <c r="C254" s="90"/>
      <c r="D254" s="55"/>
      <c r="E254" s="55"/>
      <c r="F254" s="55"/>
      <c r="G254" s="89"/>
      <c r="H254" s="4">
        <f t="shared" si="18"/>
        <v>8</v>
      </c>
      <c r="I254" s="90">
        <v>1</v>
      </c>
      <c r="J254" s="90"/>
      <c r="K254" s="90"/>
      <c r="L254" s="55"/>
      <c r="M254" s="55">
        <v>1</v>
      </c>
      <c r="N254" s="55"/>
      <c r="O254" s="55"/>
      <c r="P254" s="55"/>
      <c r="Q254" s="93"/>
      <c r="R254" s="93">
        <f>SUM(K254:Q254)</f>
        <v>1</v>
      </c>
      <c r="S254" s="621">
        <f t="shared" si="19"/>
        <v>22.4</v>
      </c>
      <c r="T254" s="79">
        <v>10</v>
      </c>
      <c r="U254" s="448">
        <f t="shared" si="16"/>
        <v>0.35714285714285715</v>
      </c>
      <c r="V254" s="450">
        <f t="shared" si="15"/>
        <v>2</v>
      </c>
    </row>
    <row r="255" spans="1:23" ht="15.75" customHeight="1">
      <c r="A255" s="300" t="s">
        <v>1170</v>
      </c>
      <c r="B255" s="4">
        <v>90</v>
      </c>
      <c r="C255" s="90"/>
      <c r="D255" s="55"/>
      <c r="E255" s="55"/>
      <c r="F255" s="55"/>
      <c r="G255" s="89"/>
      <c r="H255" s="4">
        <f t="shared" si="18"/>
        <v>58</v>
      </c>
      <c r="I255" s="90">
        <v>5</v>
      </c>
      <c r="J255" s="90">
        <v>6</v>
      </c>
      <c r="K255" s="90">
        <v>4</v>
      </c>
      <c r="L255" s="55">
        <v>4</v>
      </c>
      <c r="M255" s="55">
        <v>6</v>
      </c>
      <c r="N255" s="55"/>
      <c r="O255" s="55">
        <v>7</v>
      </c>
      <c r="P255" s="55"/>
      <c r="Q255" s="93"/>
      <c r="R255" s="93">
        <f>SUM(K255:Q255)</f>
        <v>21</v>
      </c>
      <c r="S255" s="621">
        <f t="shared" si="19"/>
        <v>14.121739130434785</v>
      </c>
      <c r="T255" s="79">
        <v>115</v>
      </c>
      <c r="U255" s="448">
        <f t="shared" si="16"/>
        <v>4.1071428571428568</v>
      </c>
      <c r="V255" s="450">
        <f t="shared" si="15"/>
        <v>56.999999999999986</v>
      </c>
    </row>
    <row r="256" spans="1:23" ht="15.6">
      <c r="A256" s="300" t="s">
        <v>585</v>
      </c>
      <c r="B256" s="4">
        <v>2</v>
      </c>
      <c r="C256" s="90"/>
      <c r="D256" s="55"/>
      <c r="E256" s="55"/>
      <c r="F256" s="55"/>
      <c r="G256" s="89"/>
      <c r="H256" s="4">
        <f t="shared" si="18"/>
        <v>2</v>
      </c>
      <c r="I256" s="90"/>
      <c r="J256" s="90"/>
      <c r="K256" s="90"/>
      <c r="L256" s="55"/>
      <c r="M256" s="55"/>
      <c r="N256" s="55"/>
      <c r="O256" s="55"/>
      <c r="P256" s="55"/>
      <c r="Q256" s="93"/>
      <c r="R256" s="93"/>
      <c r="S256" s="716">
        <f t="shared" si="19"/>
        <v>28</v>
      </c>
      <c r="T256" s="79">
        <v>2</v>
      </c>
      <c r="U256" s="448">
        <f t="shared" si="16"/>
        <v>7.1428571428571425E-2</v>
      </c>
      <c r="V256" s="450">
        <f t="shared" si="15"/>
        <v>0</v>
      </c>
    </row>
    <row r="257" spans="1:22" ht="17.25" customHeight="1">
      <c r="A257" s="300" t="s">
        <v>190</v>
      </c>
      <c r="B257" s="4">
        <v>9</v>
      </c>
      <c r="C257" s="90"/>
      <c r="D257" s="55"/>
      <c r="E257" s="55"/>
      <c r="F257" s="55"/>
      <c r="G257" s="89"/>
      <c r="H257" s="4">
        <f t="shared" si="18"/>
        <v>7</v>
      </c>
      <c r="I257" s="90">
        <v>1</v>
      </c>
      <c r="J257" s="90"/>
      <c r="K257" s="90"/>
      <c r="L257" s="55"/>
      <c r="M257" s="55">
        <v>1</v>
      </c>
      <c r="N257" s="55"/>
      <c r="O257" s="55"/>
      <c r="P257" s="55"/>
      <c r="Q257" s="93"/>
      <c r="R257" s="93">
        <f>SUM(K257:Q257)</f>
        <v>1</v>
      </c>
      <c r="S257" s="621">
        <f t="shared" si="19"/>
        <v>19.599999999999998</v>
      </c>
      <c r="T257" s="79">
        <v>10</v>
      </c>
      <c r="U257" s="448">
        <f t="shared" si="16"/>
        <v>0.35714285714285715</v>
      </c>
      <c r="V257" s="450">
        <f t="shared" si="15"/>
        <v>3</v>
      </c>
    </row>
    <row r="258" spans="1:22" ht="15.6">
      <c r="A258" s="300" t="s">
        <v>1058</v>
      </c>
      <c r="B258" s="4">
        <v>10</v>
      </c>
      <c r="C258" s="90"/>
      <c r="D258" s="55"/>
      <c r="E258" s="55"/>
      <c r="F258" s="55"/>
      <c r="G258" s="89"/>
      <c r="H258" s="4">
        <f t="shared" si="18"/>
        <v>8</v>
      </c>
      <c r="I258" s="90">
        <v>1</v>
      </c>
      <c r="J258" s="90"/>
      <c r="K258" s="90"/>
      <c r="L258" s="55"/>
      <c r="M258" s="55">
        <v>1</v>
      </c>
      <c r="N258" s="55"/>
      <c r="O258" s="55"/>
      <c r="P258" s="55"/>
      <c r="Q258" s="93"/>
      <c r="R258" s="93">
        <f>SUM(K258:Q258)</f>
        <v>1</v>
      </c>
      <c r="S258" s="621">
        <f t="shared" si="19"/>
        <v>16</v>
      </c>
      <c r="T258" s="79">
        <v>14</v>
      </c>
      <c r="U258" s="448">
        <f t="shared" si="16"/>
        <v>0.5</v>
      </c>
      <c r="V258" s="450">
        <f t="shared" si="15"/>
        <v>6</v>
      </c>
    </row>
    <row r="259" spans="1:22" ht="15.6">
      <c r="A259" s="632" t="s">
        <v>299</v>
      </c>
      <c r="B259" s="3">
        <v>16</v>
      </c>
      <c r="C259" s="36"/>
      <c r="D259" s="22"/>
      <c r="E259" s="22"/>
      <c r="F259" s="22"/>
      <c r="G259" s="18"/>
      <c r="H259" s="3">
        <f t="shared" si="18"/>
        <v>15</v>
      </c>
      <c r="I259" s="36"/>
      <c r="J259" s="36"/>
      <c r="K259" s="36">
        <v>1</v>
      </c>
      <c r="L259" s="22"/>
      <c r="M259" s="22"/>
      <c r="N259" s="22"/>
      <c r="O259" s="22"/>
      <c r="P259" s="22"/>
      <c r="Q259" s="40"/>
      <c r="R259" s="40">
        <f>SUM(K259:Q259)</f>
        <v>1</v>
      </c>
      <c r="S259" s="621">
        <f t="shared" si="19"/>
        <v>11.351351351351351</v>
      </c>
      <c r="T259" s="45">
        <v>37</v>
      </c>
      <c r="U259" s="456">
        <f t="shared" si="16"/>
        <v>1.3214285714285714</v>
      </c>
      <c r="V259" s="451">
        <f t="shared" si="15"/>
        <v>22</v>
      </c>
    </row>
    <row r="260" spans="1:22" ht="15.6">
      <c r="A260" s="633" t="s">
        <v>446</v>
      </c>
      <c r="B260" s="88">
        <v>0</v>
      </c>
      <c r="C260" s="69"/>
      <c r="D260" s="70"/>
      <c r="E260" s="70"/>
      <c r="F260" s="70"/>
      <c r="G260" s="71"/>
      <c r="H260" s="88">
        <f t="shared" si="18"/>
        <v>0</v>
      </c>
      <c r="I260" s="69"/>
      <c r="J260" s="69"/>
      <c r="K260" s="69"/>
      <c r="L260" s="70"/>
      <c r="M260" s="70"/>
      <c r="N260" s="70"/>
      <c r="O260" s="70"/>
      <c r="P260" s="70"/>
      <c r="Q260" s="73"/>
      <c r="R260" s="73"/>
      <c r="S260" s="634" t="e">
        <f t="shared" si="19"/>
        <v>#DIV/0!</v>
      </c>
      <c r="T260" s="635">
        <v>0</v>
      </c>
      <c r="U260" s="472">
        <f t="shared" si="16"/>
        <v>0</v>
      </c>
      <c r="V260" s="636">
        <f t="shared" si="15"/>
        <v>0</v>
      </c>
    </row>
    <row r="261" spans="1:22" ht="15.6">
      <c r="A261" s="633" t="s">
        <v>300</v>
      </c>
      <c r="B261" s="88">
        <v>0</v>
      </c>
      <c r="C261" s="69"/>
      <c r="D261" s="70"/>
      <c r="E261" s="70"/>
      <c r="F261" s="70"/>
      <c r="G261" s="71"/>
      <c r="H261" s="88">
        <f t="shared" si="18"/>
        <v>0</v>
      </c>
      <c r="I261" s="69"/>
      <c r="J261" s="69"/>
      <c r="K261" s="69"/>
      <c r="L261" s="70"/>
      <c r="M261" s="70"/>
      <c r="N261" s="70"/>
      <c r="O261" s="70"/>
      <c r="P261" s="70"/>
      <c r="Q261" s="73"/>
      <c r="R261" s="73"/>
      <c r="S261" s="637" t="e">
        <f t="shared" si="19"/>
        <v>#DIV/0!</v>
      </c>
      <c r="T261" s="635">
        <v>0</v>
      </c>
      <c r="U261" s="472">
        <f t="shared" si="16"/>
        <v>0</v>
      </c>
      <c r="V261" s="636">
        <f t="shared" si="15"/>
        <v>0</v>
      </c>
    </row>
    <row r="262" spans="1:22" ht="15.6">
      <c r="A262" s="298" t="s">
        <v>1114</v>
      </c>
      <c r="B262" s="4">
        <v>25</v>
      </c>
      <c r="C262" s="90"/>
      <c r="D262" s="10"/>
      <c r="E262" s="10"/>
      <c r="F262" s="10"/>
      <c r="G262" s="11"/>
      <c r="H262" s="4">
        <f t="shared" si="18"/>
        <v>25</v>
      </c>
      <c r="I262" s="9"/>
      <c r="J262" s="9"/>
      <c r="K262" s="9"/>
      <c r="L262" s="10"/>
      <c r="M262" s="22"/>
      <c r="N262" s="22"/>
      <c r="O262" s="10"/>
      <c r="P262" s="10"/>
      <c r="Q262" s="15"/>
      <c r="R262" s="15"/>
      <c r="S262" s="648" t="e">
        <f t="shared" si="19"/>
        <v>#DIV/0!</v>
      </c>
      <c r="T262" s="28">
        <v>0</v>
      </c>
      <c r="U262" s="448">
        <f t="shared" si="16"/>
        <v>0</v>
      </c>
      <c r="V262" s="450">
        <f t="shared" si="15"/>
        <v>-25</v>
      </c>
    </row>
    <row r="263" spans="1:22" ht="15.6">
      <c r="A263" s="298" t="s">
        <v>501</v>
      </c>
      <c r="B263" s="4">
        <v>1.3</v>
      </c>
      <c r="C263" s="90"/>
      <c r="D263" s="10"/>
      <c r="E263" s="10"/>
      <c r="F263" s="10"/>
      <c r="G263" s="11"/>
      <c r="H263" s="4">
        <f t="shared" si="18"/>
        <v>1.3</v>
      </c>
      <c r="I263" s="9"/>
      <c r="J263" s="9"/>
      <c r="K263" s="9"/>
      <c r="L263" s="10"/>
      <c r="M263" s="22"/>
      <c r="N263" s="22"/>
      <c r="O263" s="10"/>
      <c r="P263" s="10"/>
      <c r="Q263" s="15"/>
      <c r="R263" s="15"/>
      <c r="S263" s="648" t="e">
        <f t="shared" si="19"/>
        <v>#DIV/0!</v>
      </c>
      <c r="T263" s="79">
        <v>0</v>
      </c>
      <c r="U263" s="448">
        <f t="shared" si="16"/>
        <v>0</v>
      </c>
      <c r="V263" s="450">
        <f t="shared" si="15"/>
        <v>-1.3</v>
      </c>
    </row>
    <row r="264" spans="1:22" ht="15.6">
      <c r="A264" s="298" t="s">
        <v>502</v>
      </c>
      <c r="B264" s="4">
        <v>1</v>
      </c>
      <c r="C264" s="90"/>
      <c r="D264" s="10"/>
      <c r="E264" s="10"/>
      <c r="F264" s="10"/>
      <c r="G264" s="11"/>
      <c r="H264" s="4">
        <f t="shared" si="18"/>
        <v>1</v>
      </c>
      <c r="I264" s="9"/>
      <c r="J264" s="9"/>
      <c r="K264" s="9"/>
      <c r="L264" s="10"/>
      <c r="M264" s="22"/>
      <c r="N264" s="22"/>
      <c r="O264" s="10"/>
      <c r="P264" s="10"/>
      <c r="Q264" s="15"/>
      <c r="R264" s="15"/>
      <c r="S264" s="648" t="e">
        <f t="shared" si="19"/>
        <v>#DIV/0!</v>
      </c>
      <c r="T264" s="28">
        <v>0</v>
      </c>
      <c r="U264" s="448">
        <f t="shared" si="16"/>
        <v>0</v>
      </c>
      <c r="V264" s="450">
        <f t="shared" si="15"/>
        <v>-1</v>
      </c>
    </row>
    <row r="265" spans="1:22" ht="15.6">
      <c r="A265" s="298" t="s">
        <v>503</v>
      </c>
      <c r="B265" s="4">
        <v>1</v>
      </c>
      <c r="C265" s="90"/>
      <c r="D265" s="10"/>
      <c r="E265" s="10"/>
      <c r="F265" s="10"/>
      <c r="G265" s="11"/>
      <c r="H265" s="4">
        <f t="shared" si="18"/>
        <v>1</v>
      </c>
      <c r="I265" s="9"/>
      <c r="J265" s="9"/>
      <c r="K265" s="9"/>
      <c r="L265" s="10"/>
      <c r="M265" s="22"/>
      <c r="N265" s="22"/>
      <c r="O265" s="10"/>
      <c r="P265" s="10"/>
      <c r="Q265" s="15"/>
      <c r="R265" s="15"/>
      <c r="S265" s="648" t="e">
        <f t="shared" si="19"/>
        <v>#DIV/0!</v>
      </c>
      <c r="T265" s="79">
        <v>0</v>
      </c>
      <c r="U265" s="448">
        <f t="shared" si="16"/>
        <v>0</v>
      </c>
      <c r="V265" s="450">
        <f t="shared" si="15"/>
        <v>-1</v>
      </c>
    </row>
    <row r="266" spans="1:22" ht="15.6">
      <c r="A266" s="298" t="s">
        <v>1036</v>
      </c>
      <c r="B266" s="4">
        <v>2</v>
      </c>
      <c r="C266" s="90"/>
      <c r="D266" s="10"/>
      <c r="E266" s="10"/>
      <c r="F266" s="10"/>
      <c r="G266" s="11"/>
      <c r="H266" s="4">
        <f t="shared" si="18"/>
        <v>2</v>
      </c>
      <c r="I266" s="9"/>
      <c r="J266" s="9"/>
      <c r="K266" s="9"/>
      <c r="L266" s="10"/>
      <c r="M266" s="22"/>
      <c r="N266" s="22"/>
      <c r="O266" s="10"/>
      <c r="P266" s="10"/>
      <c r="Q266" s="15"/>
      <c r="R266" s="15"/>
      <c r="S266" s="648" t="e">
        <f t="shared" si="19"/>
        <v>#DIV/0!</v>
      </c>
      <c r="T266" s="28">
        <v>0</v>
      </c>
      <c r="U266" s="448">
        <f t="shared" si="16"/>
        <v>0</v>
      </c>
      <c r="V266" s="450">
        <f t="shared" ref="V266:V331" si="20">U266*28-H266</f>
        <v>-2</v>
      </c>
    </row>
    <row r="267" spans="1:22" ht="15.6">
      <c r="A267" s="298" t="s">
        <v>1037</v>
      </c>
      <c r="B267" s="4">
        <v>1</v>
      </c>
      <c r="C267" s="90"/>
      <c r="D267" s="10"/>
      <c r="E267" s="10"/>
      <c r="F267" s="10"/>
      <c r="G267" s="11"/>
      <c r="H267" s="4">
        <f t="shared" si="18"/>
        <v>1</v>
      </c>
      <c r="I267" s="9"/>
      <c r="J267" s="9"/>
      <c r="K267" s="9"/>
      <c r="L267" s="10"/>
      <c r="M267" s="22"/>
      <c r="N267" s="22"/>
      <c r="O267" s="10"/>
      <c r="P267" s="10"/>
      <c r="Q267" s="15"/>
      <c r="R267" s="15"/>
      <c r="S267" s="648" t="e">
        <f t="shared" si="19"/>
        <v>#DIV/0!</v>
      </c>
      <c r="T267" s="79">
        <v>0</v>
      </c>
      <c r="U267" s="448">
        <f t="shared" ref="U267:U332" si="21">T267/28</f>
        <v>0</v>
      </c>
      <c r="V267" s="450">
        <f t="shared" si="20"/>
        <v>-1</v>
      </c>
    </row>
    <row r="268" spans="1:22" ht="15.6">
      <c r="A268" s="298" t="s">
        <v>1169</v>
      </c>
      <c r="B268" s="4">
        <v>10.5</v>
      </c>
      <c r="C268" s="90"/>
      <c r="D268" s="10"/>
      <c r="E268" s="10"/>
      <c r="F268" s="10"/>
      <c r="G268" s="11"/>
      <c r="H268" s="4">
        <f t="shared" si="18"/>
        <v>10.5</v>
      </c>
      <c r="I268" s="9"/>
      <c r="J268" s="9"/>
      <c r="K268" s="9"/>
      <c r="L268" s="10"/>
      <c r="M268" s="22"/>
      <c r="N268" s="22"/>
      <c r="O268" s="10"/>
      <c r="P268" s="10"/>
      <c r="Q268" s="15"/>
      <c r="R268" s="15"/>
      <c r="S268" s="648" t="e">
        <f t="shared" si="19"/>
        <v>#DIV/0!</v>
      </c>
      <c r="T268" s="79">
        <v>0</v>
      </c>
      <c r="U268" s="448">
        <f t="shared" si="21"/>
        <v>0</v>
      </c>
      <c r="V268" s="450">
        <f t="shared" si="20"/>
        <v>-10.5</v>
      </c>
    </row>
    <row r="269" spans="1:22" ht="15.6">
      <c r="A269" s="301" t="s">
        <v>877</v>
      </c>
      <c r="B269" s="88">
        <v>3</v>
      </c>
      <c r="C269" s="69"/>
      <c r="D269" s="70"/>
      <c r="E269" s="70"/>
      <c r="F269" s="70"/>
      <c r="G269" s="71"/>
      <c r="H269" s="88">
        <f t="shared" si="18"/>
        <v>3</v>
      </c>
      <c r="I269" s="69"/>
      <c r="J269" s="69"/>
      <c r="K269" s="69"/>
      <c r="L269" s="70"/>
      <c r="M269" s="70"/>
      <c r="N269" s="70"/>
      <c r="O269" s="70"/>
      <c r="P269" s="70"/>
      <c r="Q269" s="73"/>
      <c r="R269" s="73"/>
      <c r="S269" s="648" t="e">
        <f t="shared" si="19"/>
        <v>#DIV/0!</v>
      </c>
      <c r="T269" s="45">
        <v>0</v>
      </c>
      <c r="U269" s="456">
        <f t="shared" si="21"/>
        <v>0</v>
      </c>
      <c r="V269" s="451">
        <f t="shared" si="20"/>
        <v>-3</v>
      </c>
    </row>
    <row r="270" spans="1:22" ht="16.5" customHeight="1">
      <c r="A270" s="298" t="s">
        <v>913</v>
      </c>
      <c r="B270" s="4">
        <v>68</v>
      </c>
      <c r="C270" s="90"/>
      <c r="D270" s="10"/>
      <c r="E270" s="10"/>
      <c r="F270" s="10"/>
      <c r="G270" s="11"/>
      <c r="H270" s="4">
        <f t="shared" si="18"/>
        <v>51</v>
      </c>
      <c r="I270" s="9">
        <v>5</v>
      </c>
      <c r="J270" s="9"/>
      <c r="K270" s="9"/>
      <c r="L270" s="10"/>
      <c r="M270" s="22">
        <v>4</v>
      </c>
      <c r="N270" s="22"/>
      <c r="O270" s="10">
        <v>8</v>
      </c>
      <c r="P270" s="10"/>
      <c r="Q270" s="15"/>
      <c r="R270" s="15">
        <f>SUM(K270:Q270)</f>
        <v>12</v>
      </c>
      <c r="S270" s="701">
        <f t="shared" si="19"/>
        <v>13.864077669902914</v>
      </c>
      <c r="T270" s="79">
        <v>103</v>
      </c>
      <c r="U270" s="448">
        <f t="shared" si="21"/>
        <v>3.6785714285714284</v>
      </c>
      <c r="V270" s="450">
        <f t="shared" si="20"/>
        <v>52</v>
      </c>
    </row>
    <row r="271" spans="1:22" ht="16.5" customHeight="1">
      <c r="A271" s="309" t="s">
        <v>351</v>
      </c>
      <c r="B271" s="4">
        <v>2</v>
      </c>
      <c r="C271" s="90"/>
      <c r="D271" s="10"/>
      <c r="E271" s="10"/>
      <c r="F271" s="10"/>
      <c r="G271" s="11"/>
      <c r="H271" s="4">
        <f t="shared" si="18"/>
        <v>2</v>
      </c>
      <c r="I271" s="9"/>
      <c r="J271" s="9"/>
      <c r="K271" s="9"/>
      <c r="L271" s="10"/>
      <c r="M271" s="22"/>
      <c r="N271" s="22"/>
      <c r="O271" s="10"/>
      <c r="P271" s="10"/>
      <c r="Q271" s="15"/>
      <c r="R271" s="15"/>
      <c r="S271" s="627" t="e">
        <f t="shared" si="19"/>
        <v>#DIV/0!</v>
      </c>
      <c r="T271" s="79">
        <v>0</v>
      </c>
      <c r="U271" s="448">
        <f t="shared" si="21"/>
        <v>0</v>
      </c>
      <c r="V271" s="450">
        <f t="shared" si="20"/>
        <v>-2</v>
      </c>
    </row>
    <row r="272" spans="1:22" ht="15.6">
      <c r="A272" s="309" t="s">
        <v>135</v>
      </c>
      <c r="B272" s="4">
        <v>3</v>
      </c>
      <c r="C272" s="90"/>
      <c r="D272" s="10"/>
      <c r="E272" s="10"/>
      <c r="F272" s="10"/>
      <c r="G272" s="11"/>
      <c r="H272" s="4">
        <f t="shared" si="18"/>
        <v>3</v>
      </c>
      <c r="I272" s="9"/>
      <c r="J272" s="9"/>
      <c r="K272" s="9"/>
      <c r="L272" s="10"/>
      <c r="M272" s="22"/>
      <c r="N272" s="22"/>
      <c r="O272" s="10"/>
      <c r="P272" s="10"/>
      <c r="Q272" s="15"/>
      <c r="R272" s="15"/>
      <c r="S272" s="627" t="e">
        <f t="shared" si="19"/>
        <v>#DIV/0!</v>
      </c>
      <c r="T272" s="79">
        <v>0</v>
      </c>
      <c r="U272" s="448">
        <f t="shared" si="21"/>
        <v>0</v>
      </c>
      <c r="V272" s="450">
        <f t="shared" si="20"/>
        <v>-3</v>
      </c>
    </row>
    <row r="273" spans="1:24" ht="16.2" thickBot="1">
      <c r="A273" s="356" t="s">
        <v>418</v>
      </c>
      <c r="B273" s="4">
        <v>0</v>
      </c>
      <c r="C273" s="90"/>
      <c r="D273" s="10"/>
      <c r="E273" s="10"/>
      <c r="F273" s="10"/>
      <c r="G273" s="11"/>
      <c r="H273" s="4">
        <f t="shared" si="18"/>
        <v>0</v>
      </c>
      <c r="I273" s="9"/>
      <c r="J273" s="9"/>
      <c r="K273" s="9"/>
      <c r="L273" s="10"/>
      <c r="M273" s="22"/>
      <c r="N273" s="22"/>
      <c r="O273" s="10"/>
      <c r="P273" s="10"/>
      <c r="Q273" s="15"/>
      <c r="R273" s="15"/>
      <c r="S273" s="34" t="e">
        <f t="shared" si="19"/>
        <v>#DIV/0!</v>
      </c>
      <c r="T273" s="79">
        <v>0</v>
      </c>
      <c r="U273" s="448">
        <f t="shared" si="21"/>
        <v>0</v>
      </c>
      <c r="V273" s="450">
        <f t="shared" si="20"/>
        <v>0</v>
      </c>
    </row>
    <row r="274" spans="1:24" ht="16.2" thickBot="1">
      <c r="A274" s="357" t="s">
        <v>854</v>
      </c>
      <c r="B274" s="4">
        <v>4</v>
      </c>
      <c r="C274" s="90"/>
      <c r="D274" s="10"/>
      <c r="E274" s="10"/>
      <c r="F274" s="10"/>
      <c r="G274" s="11"/>
      <c r="H274" s="4">
        <f t="shared" si="18"/>
        <v>4</v>
      </c>
      <c r="I274" s="9"/>
      <c r="J274" s="9"/>
      <c r="K274" s="9"/>
      <c r="L274" s="10"/>
      <c r="M274" s="22"/>
      <c r="N274" s="22"/>
      <c r="O274" s="10"/>
      <c r="P274" s="10"/>
      <c r="Q274" s="15"/>
      <c r="R274" s="15"/>
      <c r="S274" s="701">
        <f t="shared" si="19"/>
        <v>37.333333333333336</v>
      </c>
      <c r="T274" s="28">
        <v>3</v>
      </c>
      <c r="U274" s="448">
        <f t="shared" si="21"/>
        <v>0.10714285714285714</v>
      </c>
      <c r="V274" s="450">
        <f t="shared" si="20"/>
        <v>-1</v>
      </c>
      <c r="W274" s="557"/>
    </row>
    <row r="275" spans="1:24" ht="16.5" customHeight="1">
      <c r="A275" s="323" t="s">
        <v>2</v>
      </c>
      <c r="B275" s="4">
        <v>60</v>
      </c>
      <c r="C275" s="90"/>
      <c r="D275" s="10"/>
      <c r="E275" s="10"/>
      <c r="F275" s="10"/>
      <c r="G275" s="11">
        <v>240</v>
      </c>
      <c r="H275" s="4">
        <f t="shared" si="18"/>
        <v>210</v>
      </c>
      <c r="I275" s="9">
        <v>20</v>
      </c>
      <c r="J275" s="9"/>
      <c r="K275" s="9">
        <v>10</v>
      </c>
      <c r="L275" s="10">
        <v>20</v>
      </c>
      <c r="M275" s="22">
        <v>20</v>
      </c>
      <c r="N275" s="22"/>
      <c r="O275" s="10">
        <v>20</v>
      </c>
      <c r="P275" s="10"/>
      <c r="Q275" s="15"/>
      <c r="R275" s="15">
        <f t="shared" ref="R275:R280" si="22">SUM(K275:Q275)</f>
        <v>70</v>
      </c>
      <c r="S275" s="627">
        <f t="shared" si="19"/>
        <v>23.52</v>
      </c>
      <c r="T275" s="28">
        <v>250</v>
      </c>
      <c r="U275" s="448">
        <f t="shared" si="21"/>
        <v>8.9285714285714288</v>
      </c>
      <c r="V275" s="450">
        <f t="shared" si="20"/>
        <v>40</v>
      </c>
      <c r="W275" s="170"/>
    </row>
    <row r="276" spans="1:24" ht="15.75" customHeight="1">
      <c r="A276" s="298" t="s">
        <v>979</v>
      </c>
      <c r="B276" s="4">
        <v>220</v>
      </c>
      <c r="C276" s="90"/>
      <c r="D276" s="10"/>
      <c r="E276" s="10"/>
      <c r="F276" s="10"/>
      <c r="G276" s="129">
        <v>260</v>
      </c>
      <c r="H276" s="4">
        <f t="shared" si="18"/>
        <v>380</v>
      </c>
      <c r="I276" s="9"/>
      <c r="J276" s="9">
        <v>20</v>
      </c>
      <c r="K276" s="9">
        <v>20</v>
      </c>
      <c r="L276" s="10"/>
      <c r="M276" s="22">
        <v>20</v>
      </c>
      <c r="N276" s="22"/>
      <c r="O276" s="10">
        <v>40</v>
      </c>
      <c r="P276" s="10"/>
      <c r="Q276" s="15"/>
      <c r="R276" s="15">
        <f t="shared" si="22"/>
        <v>80</v>
      </c>
      <c r="S276" s="627">
        <f t="shared" si="19"/>
        <v>24.744186046511626</v>
      </c>
      <c r="T276" s="28">
        <v>430</v>
      </c>
      <c r="U276" s="448">
        <f t="shared" si="21"/>
        <v>15.357142857142858</v>
      </c>
      <c r="V276" s="450">
        <f t="shared" si="20"/>
        <v>50</v>
      </c>
      <c r="W276" s="557"/>
    </row>
    <row r="277" spans="1:24" ht="15.6">
      <c r="A277" s="298" t="s">
        <v>648</v>
      </c>
      <c r="B277" s="4">
        <v>80</v>
      </c>
      <c r="C277" s="90"/>
      <c r="D277" s="10"/>
      <c r="E277" s="10"/>
      <c r="F277" s="10"/>
      <c r="G277" s="129">
        <v>120</v>
      </c>
      <c r="H277" s="4">
        <f t="shared" si="18"/>
        <v>160</v>
      </c>
      <c r="I277" s="9"/>
      <c r="J277" s="9">
        <v>20</v>
      </c>
      <c r="K277" s="9"/>
      <c r="L277" s="10"/>
      <c r="M277" s="22"/>
      <c r="N277" s="22"/>
      <c r="O277" s="10">
        <v>20</v>
      </c>
      <c r="P277" s="10"/>
      <c r="Q277" s="15"/>
      <c r="R277" s="15">
        <f t="shared" si="22"/>
        <v>20</v>
      </c>
      <c r="S277" s="35">
        <f t="shared" si="19"/>
        <v>24.888888888888889</v>
      </c>
      <c r="T277" s="28">
        <v>180</v>
      </c>
      <c r="U277" s="448">
        <f t="shared" si="21"/>
        <v>6.4285714285714288</v>
      </c>
      <c r="V277" s="450">
        <f t="shared" si="20"/>
        <v>20</v>
      </c>
      <c r="W277" s="170"/>
      <c r="X277" s="133"/>
    </row>
    <row r="278" spans="1:24" ht="16.5" customHeight="1">
      <c r="A278" s="298" t="s">
        <v>722</v>
      </c>
      <c r="B278" s="4">
        <v>40</v>
      </c>
      <c r="C278" s="90"/>
      <c r="D278" s="10"/>
      <c r="E278" s="10"/>
      <c r="F278" s="10"/>
      <c r="G278" s="11">
        <v>40</v>
      </c>
      <c r="H278" s="4">
        <f t="shared" si="18"/>
        <v>60</v>
      </c>
      <c r="I278" s="9"/>
      <c r="J278" s="9"/>
      <c r="K278" s="9"/>
      <c r="L278" s="10"/>
      <c r="M278" s="22">
        <v>20</v>
      </c>
      <c r="N278" s="22"/>
      <c r="O278" s="10"/>
      <c r="P278" s="10"/>
      <c r="Q278" s="15"/>
      <c r="R278" s="15">
        <f t="shared" si="22"/>
        <v>20</v>
      </c>
      <c r="S278" s="35">
        <f t="shared" si="19"/>
        <v>28</v>
      </c>
      <c r="T278" s="28">
        <v>60</v>
      </c>
      <c r="U278" s="448">
        <f t="shared" si="21"/>
        <v>2.1428571428571428</v>
      </c>
      <c r="V278" s="450">
        <f t="shared" si="20"/>
        <v>0</v>
      </c>
      <c r="W278" s="170"/>
      <c r="X278" s="133"/>
    </row>
    <row r="279" spans="1:24" ht="15.6">
      <c r="A279" s="309" t="s">
        <v>1150</v>
      </c>
      <c r="B279" s="4">
        <v>110</v>
      </c>
      <c r="C279" s="90"/>
      <c r="D279" s="10"/>
      <c r="E279" s="10"/>
      <c r="F279" s="10"/>
      <c r="G279" s="11">
        <v>120</v>
      </c>
      <c r="H279" s="4">
        <f t="shared" si="18"/>
        <v>190</v>
      </c>
      <c r="I279" s="9"/>
      <c r="J279" s="9">
        <v>20</v>
      </c>
      <c r="K279" s="9"/>
      <c r="L279" s="10"/>
      <c r="M279" s="22">
        <v>20</v>
      </c>
      <c r="N279" s="22"/>
      <c r="O279" s="10"/>
      <c r="P279" s="10"/>
      <c r="Q279" s="15"/>
      <c r="R279" s="15">
        <f t="shared" si="22"/>
        <v>20</v>
      </c>
      <c r="S279" s="35">
        <f t="shared" si="19"/>
        <v>26.599999999999998</v>
      </c>
      <c r="T279" s="28">
        <v>200</v>
      </c>
      <c r="U279" s="448">
        <f t="shared" si="21"/>
        <v>7.1428571428571432</v>
      </c>
      <c r="V279" s="450">
        <f t="shared" si="20"/>
        <v>10</v>
      </c>
      <c r="W279" s="170"/>
      <c r="X279" s="133"/>
    </row>
    <row r="280" spans="1:24" ht="16.5" customHeight="1">
      <c r="A280" s="303" t="s">
        <v>1171</v>
      </c>
      <c r="B280" s="394">
        <v>20</v>
      </c>
      <c r="C280" s="36"/>
      <c r="D280" s="22"/>
      <c r="E280" s="22"/>
      <c r="F280" s="22"/>
      <c r="G280" s="18"/>
      <c r="H280" s="394">
        <f t="shared" si="18"/>
        <v>10</v>
      </c>
      <c r="I280" s="36"/>
      <c r="J280" s="36"/>
      <c r="K280" s="36"/>
      <c r="L280" s="22"/>
      <c r="M280" s="22">
        <v>10</v>
      </c>
      <c r="N280" s="22"/>
      <c r="O280" s="22"/>
      <c r="P280" s="22"/>
      <c r="Q280" s="40"/>
      <c r="R280" s="40">
        <f t="shared" si="22"/>
        <v>10</v>
      </c>
      <c r="S280" s="35">
        <f t="shared" si="19"/>
        <v>28</v>
      </c>
      <c r="T280" s="45">
        <v>10</v>
      </c>
      <c r="U280" s="456">
        <f t="shared" si="21"/>
        <v>0.35714285714285715</v>
      </c>
      <c r="V280" s="451">
        <f t="shared" si="20"/>
        <v>0</v>
      </c>
      <c r="W280" s="170"/>
      <c r="X280" s="133"/>
    </row>
    <row r="281" spans="1:24" ht="15.6">
      <c r="A281" s="351" t="s">
        <v>1182</v>
      </c>
      <c r="B281" s="4">
        <v>6</v>
      </c>
      <c r="C281" s="90"/>
      <c r="D281" s="10"/>
      <c r="E281" s="10"/>
      <c r="F281" s="10"/>
      <c r="G281" s="11">
        <v>5</v>
      </c>
      <c r="H281" s="4">
        <f t="shared" si="18"/>
        <v>11</v>
      </c>
      <c r="I281" s="9"/>
      <c r="J281" s="9"/>
      <c r="K281" s="9"/>
      <c r="L281" s="10"/>
      <c r="M281" s="22"/>
      <c r="N281" s="22"/>
      <c r="O281" s="10"/>
      <c r="P281" s="10"/>
      <c r="Q281" s="15"/>
      <c r="R281" s="15"/>
      <c r="S281" s="701">
        <f t="shared" si="19"/>
        <v>30.8</v>
      </c>
      <c r="T281" s="28">
        <v>10</v>
      </c>
      <c r="U281" s="448">
        <f t="shared" si="21"/>
        <v>0.35714285714285715</v>
      </c>
      <c r="V281" s="450">
        <f t="shared" si="20"/>
        <v>-1</v>
      </c>
      <c r="W281" s="560"/>
      <c r="X281" s="133"/>
    </row>
    <row r="282" spans="1:24" ht="16.2" thickBot="1">
      <c r="A282" s="299" t="s">
        <v>1183</v>
      </c>
      <c r="B282" s="4">
        <v>5.0299999999999976</v>
      </c>
      <c r="C282" s="90"/>
      <c r="D282" s="10"/>
      <c r="E282" s="10"/>
      <c r="F282" s="10"/>
      <c r="G282" s="11">
        <v>5</v>
      </c>
      <c r="H282" s="4">
        <f t="shared" ref="H282:H340" si="23">B282+SUM(C282:G282)-SUM(I282:P282)</f>
        <v>5.0299999999999976</v>
      </c>
      <c r="I282" s="9"/>
      <c r="J282" s="9"/>
      <c r="K282" s="9"/>
      <c r="L282" s="10">
        <v>5</v>
      </c>
      <c r="M282" s="22"/>
      <c r="N282" s="22"/>
      <c r="O282" s="10"/>
      <c r="P282" s="10"/>
      <c r="Q282" s="15"/>
      <c r="R282" s="15">
        <f>SUM(K282:Q282)</f>
        <v>5</v>
      </c>
      <c r="S282" s="675">
        <f t="shared" si="19"/>
        <v>14.083999999999993</v>
      </c>
      <c r="T282" s="28">
        <v>10</v>
      </c>
      <c r="U282" s="448">
        <f t="shared" si="21"/>
        <v>0.35714285714285715</v>
      </c>
      <c r="V282" s="450">
        <f t="shared" si="20"/>
        <v>4.9700000000000024</v>
      </c>
      <c r="W282" s="560"/>
      <c r="X282" s="133"/>
    </row>
    <row r="283" spans="1:24" ht="15.6">
      <c r="A283" s="335" t="s">
        <v>775</v>
      </c>
      <c r="B283" s="4">
        <v>5</v>
      </c>
      <c r="C283" s="90"/>
      <c r="D283" s="10"/>
      <c r="E283" s="10"/>
      <c r="F283" s="10"/>
      <c r="G283" s="11"/>
      <c r="H283" s="4">
        <f t="shared" si="23"/>
        <v>5</v>
      </c>
      <c r="I283" s="9"/>
      <c r="J283" s="9"/>
      <c r="K283" s="9"/>
      <c r="L283" s="10"/>
      <c r="M283" s="22"/>
      <c r="N283" s="22"/>
      <c r="O283" s="10"/>
      <c r="P283" s="10"/>
      <c r="Q283" s="15"/>
      <c r="R283" s="15"/>
      <c r="S283" s="35" t="e">
        <f t="shared" si="19"/>
        <v>#DIV/0!</v>
      </c>
      <c r="T283" s="28">
        <v>0</v>
      </c>
      <c r="U283" s="448">
        <f t="shared" si="21"/>
        <v>0</v>
      </c>
      <c r="V283" s="450">
        <f t="shared" si="20"/>
        <v>-5</v>
      </c>
      <c r="W283" s="212"/>
      <c r="X283" s="133"/>
    </row>
    <row r="284" spans="1:24" ht="15.6">
      <c r="A284" s="298" t="s">
        <v>776</v>
      </c>
      <c r="B284" s="4">
        <v>10</v>
      </c>
      <c r="C284" s="90"/>
      <c r="D284" s="10"/>
      <c r="E284" s="10"/>
      <c r="F284" s="10"/>
      <c r="G284" s="11"/>
      <c r="H284" s="4">
        <f t="shared" si="23"/>
        <v>10</v>
      </c>
      <c r="I284" s="9"/>
      <c r="J284" s="9"/>
      <c r="K284" s="9"/>
      <c r="L284" s="10"/>
      <c r="M284" s="22"/>
      <c r="N284" s="22"/>
      <c r="O284" s="10"/>
      <c r="P284" s="10"/>
      <c r="Q284" s="15"/>
      <c r="R284" s="15"/>
      <c r="S284" s="35" t="e">
        <f>H284/U284</f>
        <v>#DIV/0!</v>
      </c>
      <c r="T284" s="28">
        <v>0</v>
      </c>
      <c r="U284" s="448">
        <f t="shared" si="21"/>
        <v>0</v>
      </c>
      <c r="V284" s="450">
        <f t="shared" si="20"/>
        <v>-10</v>
      </c>
      <c r="W284" s="212"/>
      <c r="X284" s="133"/>
    </row>
    <row r="285" spans="1:24" ht="15.6">
      <c r="A285" s="298" t="s">
        <v>777</v>
      </c>
      <c r="B285" s="4">
        <v>10</v>
      </c>
      <c r="C285" s="90"/>
      <c r="D285" s="10"/>
      <c r="E285" s="10"/>
      <c r="F285" s="10"/>
      <c r="G285" s="11"/>
      <c r="H285" s="4">
        <f t="shared" si="23"/>
        <v>10</v>
      </c>
      <c r="I285" s="9"/>
      <c r="J285" s="9"/>
      <c r="K285" s="9"/>
      <c r="L285" s="10"/>
      <c r="M285" s="22"/>
      <c r="N285" s="22"/>
      <c r="O285" s="10"/>
      <c r="P285" s="10"/>
      <c r="Q285" s="15"/>
      <c r="R285" s="15"/>
      <c r="S285" s="35" t="e">
        <f>H285/U285</f>
        <v>#DIV/0!</v>
      </c>
      <c r="T285" s="28">
        <v>0</v>
      </c>
      <c r="U285" s="448">
        <f t="shared" si="21"/>
        <v>0</v>
      </c>
      <c r="V285" s="450">
        <f t="shared" si="20"/>
        <v>-10</v>
      </c>
      <c r="W285" s="212"/>
      <c r="X285" s="133"/>
    </row>
    <row r="286" spans="1:24" ht="17.25" customHeight="1" thickBot="1">
      <c r="A286" s="299" t="s">
        <v>551</v>
      </c>
      <c r="B286" s="4">
        <v>9.84</v>
      </c>
      <c r="C286" s="90"/>
      <c r="D286" s="10"/>
      <c r="E286" s="10"/>
      <c r="F286" s="10"/>
      <c r="G286" s="11"/>
      <c r="H286" s="4">
        <f t="shared" si="23"/>
        <v>9.84</v>
      </c>
      <c r="I286" s="9"/>
      <c r="J286" s="9"/>
      <c r="K286" s="9"/>
      <c r="L286" s="10"/>
      <c r="M286" s="22"/>
      <c r="N286" s="22"/>
      <c r="O286" s="10"/>
      <c r="P286" s="10"/>
      <c r="Q286" s="15"/>
      <c r="R286" s="15"/>
      <c r="S286" s="35" t="e">
        <f>H286/U286</f>
        <v>#DIV/0!</v>
      </c>
      <c r="T286" s="28">
        <v>0</v>
      </c>
      <c r="U286" s="448">
        <f t="shared" si="21"/>
        <v>0</v>
      </c>
      <c r="V286" s="450">
        <f t="shared" si="20"/>
        <v>-9.84</v>
      </c>
      <c r="W286" s="212"/>
      <c r="X286" s="133"/>
    </row>
    <row r="287" spans="1:24" ht="15.6">
      <c r="A287" s="323" t="s">
        <v>1173</v>
      </c>
      <c r="B287" s="4">
        <v>34.5</v>
      </c>
      <c r="C287" s="90"/>
      <c r="D287" s="10"/>
      <c r="E287" s="10"/>
      <c r="F287" s="10"/>
      <c r="G287" s="11">
        <v>30</v>
      </c>
      <c r="H287" s="4">
        <f t="shared" si="23"/>
        <v>46.5</v>
      </c>
      <c r="I287" s="9">
        <v>6</v>
      </c>
      <c r="J287" s="9"/>
      <c r="K287" s="9">
        <v>6</v>
      </c>
      <c r="L287" s="10"/>
      <c r="M287" s="22">
        <v>6</v>
      </c>
      <c r="N287" s="22"/>
      <c r="O287" s="10"/>
      <c r="P287" s="10"/>
      <c r="Q287" s="15"/>
      <c r="R287" s="15">
        <f>SUM(K287:Q287)</f>
        <v>12</v>
      </c>
      <c r="S287" s="621">
        <f t="shared" ref="S287:S351" si="24">H287/U287</f>
        <v>22.842105263157897</v>
      </c>
      <c r="T287" s="28">
        <v>57</v>
      </c>
      <c r="U287" s="448">
        <f t="shared" si="21"/>
        <v>2.0357142857142856</v>
      </c>
      <c r="V287" s="450">
        <f t="shared" si="20"/>
        <v>10.5</v>
      </c>
      <c r="W287" s="126"/>
      <c r="X287" s="133"/>
    </row>
    <row r="288" spans="1:24" ht="15.6">
      <c r="A288" s="298" t="s">
        <v>1174</v>
      </c>
      <c r="B288" s="4">
        <v>14</v>
      </c>
      <c r="C288" s="90"/>
      <c r="D288" s="10"/>
      <c r="E288" s="10"/>
      <c r="F288" s="10"/>
      <c r="G288" s="11"/>
      <c r="H288" s="4">
        <f t="shared" si="23"/>
        <v>10</v>
      </c>
      <c r="I288" s="9"/>
      <c r="J288" s="9">
        <v>2</v>
      </c>
      <c r="K288" s="9"/>
      <c r="L288" s="10"/>
      <c r="M288" s="22">
        <v>2</v>
      </c>
      <c r="N288" s="22"/>
      <c r="O288" s="10"/>
      <c r="P288" s="10"/>
      <c r="Q288" s="15"/>
      <c r="R288" s="15">
        <f>SUM(K288:Q288)</f>
        <v>2</v>
      </c>
      <c r="S288" s="701">
        <f t="shared" si="24"/>
        <v>70</v>
      </c>
      <c r="T288" s="28">
        <v>4</v>
      </c>
      <c r="U288" s="448">
        <f t="shared" si="21"/>
        <v>0.14285714285714285</v>
      </c>
      <c r="V288" s="450">
        <f t="shared" si="20"/>
        <v>-6</v>
      </c>
      <c r="W288" s="126"/>
      <c r="X288" s="133"/>
    </row>
    <row r="289" spans="1:24" ht="15.6">
      <c r="A289" s="298" t="s">
        <v>1069</v>
      </c>
      <c r="B289" s="4">
        <v>0</v>
      </c>
      <c r="C289" s="90"/>
      <c r="D289" s="10"/>
      <c r="E289" s="10"/>
      <c r="F289" s="10"/>
      <c r="G289" s="11">
        <v>20</v>
      </c>
      <c r="H289" s="4">
        <f t="shared" si="23"/>
        <v>20</v>
      </c>
      <c r="I289" s="9"/>
      <c r="J289" s="9"/>
      <c r="K289" s="9"/>
      <c r="L289" s="10"/>
      <c r="M289" s="22"/>
      <c r="N289" s="22"/>
      <c r="O289" s="10"/>
      <c r="P289" s="10"/>
      <c r="Q289" s="15"/>
      <c r="R289" s="15"/>
      <c r="S289" s="621">
        <f t="shared" si="24"/>
        <v>28</v>
      </c>
      <c r="T289" s="28">
        <v>20</v>
      </c>
      <c r="U289" s="448">
        <f t="shared" si="21"/>
        <v>0.7142857142857143</v>
      </c>
      <c r="V289" s="450">
        <f t="shared" si="20"/>
        <v>0</v>
      </c>
      <c r="W289" s="126"/>
      <c r="X289" s="133"/>
    </row>
    <row r="290" spans="1:24" ht="15.6">
      <c r="A290" s="477" t="s">
        <v>1126</v>
      </c>
      <c r="B290" s="4">
        <v>12</v>
      </c>
      <c r="C290" s="90"/>
      <c r="D290" s="10"/>
      <c r="E290" s="10"/>
      <c r="F290" s="10"/>
      <c r="G290" s="11"/>
      <c r="H290" s="4">
        <f t="shared" si="23"/>
        <v>12</v>
      </c>
      <c r="I290" s="9"/>
      <c r="J290" s="9"/>
      <c r="K290" s="9"/>
      <c r="L290" s="10"/>
      <c r="M290" s="22"/>
      <c r="N290" s="22"/>
      <c r="O290" s="10"/>
      <c r="P290" s="10"/>
      <c r="Q290" s="15"/>
      <c r="R290" s="15"/>
      <c r="S290" s="35" t="e">
        <f t="shared" si="24"/>
        <v>#DIV/0!</v>
      </c>
      <c r="T290" s="28">
        <v>0</v>
      </c>
      <c r="U290" s="448">
        <f t="shared" si="21"/>
        <v>0</v>
      </c>
      <c r="V290" s="450">
        <f t="shared" si="20"/>
        <v>-12</v>
      </c>
      <c r="W290" s="212"/>
      <c r="X290" s="133"/>
    </row>
    <row r="291" spans="1:24" ht="15.6">
      <c r="A291" s="171" t="s">
        <v>616</v>
      </c>
      <c r="B291" s="4">
        <v>0</v>
      </c>
      <c r="C291" s="90"/>
      <c r="D291" s="10"/>
      <c r="E291" s="10"/>
      <c r="F291" s="10"/>
      <c r="G291" s="11"/>
      <c r="H291" s="4">
        <f t="shared" si="23"/>
        <v>0</v>
      </c>
      <c r="I291" s="9"/>
      <c r="J291" s="9"/>
      <c r="K291" s="9"/>
      <c r="L291" s="10"/>
      <c r="M291" s="22"/>
      <c r="N291" s="22"/>
      <c r="O291" s="10"/>
      <c r="P291" s="10"/>
      <c r="Q291" s="15"/>
      <c r="R291" s="15"/>
      <c r="S291" s="35" t="e">
        <f t="shared" si="24"/>
        <v>#DIV/0!</v>
      </c>
      <c r="T291" s="28">
        <v>0</v>
      </c>
      <c r="U291" s="448">
        <f t="shared" si="21"/>
        <v>0</v>
      </c>
      <c r="V291" s="450">
        <f t="shared" si="20"/>
        <v>0</v>
      </c>
      <c r="W291" s="212"/>
      <c r="X291" s="133"/>
    </row>
    <row r="292" spans="1:24" ht="15.6">
      <c r="A292" s="223" t="s">
        <v>766</v>
      </c>
      <c r="B292" s="4">
        <v>178</v>
      </c>
      <c r="C292" s="90"/>
      <c r="D292" s="10"/>
      <c r="E292" s="10"/>
      <c r="F292" s="10"/>
      <c r="G292" s="11"/>
      <c r="H292" s="4">
        <f t="shared" si="23"/>
        <v>94</v>
      </c>
      <c r="I292" s="9">
        <v>20</v>
      </c>
      <c r="J292" s="9">
        <v>38</v>
      </c>
      <c r="K292" s="9">
        <v>26</v>
      </c>
      <c r="L292" s="10"/>
      <c r="M292" s="22"/>
      <c r="N292" s="22"/>
      <c r="O292" s="10"/>
      <c r="P292" s="10"/>
      <c r="Q292" s="15"/>
      <c r="R292" s="15">
        <f>SUM(K292:Q292)</f>
        <v>26</v>
      </c>
      <c r="S292" s="35">
        <f t="shared" si="24"/>
        <v>10.570281124497992</v>
      </c>
      <c r="T292" s="28">
        <v>249</v>
      </c>
      <c r="U292" s="448">
        <f t="shared" si="21"/>
        <v>8.8928571428571423</v>
      </c>
      <c r="V292" s="450">
        <f t="shared" si="20"/>
        <v>155</v>
      </c>
      <c r="W292" s="400"/>
      <c r="X292" s="133"/>
    </row>
    <row r="293" spans="1:24" ht="15.6">
      <c r="A293" s="476" t="s">
        <v>449</v>
      </c>
      <c r="B293" s="4">
        <v>12</v>
      </c>
      <c r="C293" s="90"/>
      <c r="D293" s="10"/>
      <c r="E293" s="10"/>
      <c r="F293" s="10"/>
      <c r="G293" s="11"/>
      <c r="H293" s="4">
        <f t="shared" si="23"/>
        <v>12</v>
      </c>
      <c r="I293" s="9"/>
      <c r="J293" s="9"/>
      <c r="K293" s="9"/>
      <c r="L293" s="10"/>
      <c r="M293" s="22"/>
      <c r="N293" s="22"/>
      <c r="O293" s="10"/>
      <c r="P293" s="10"/>
      <c r="Q293" s="15"/>
      <c r="R293" s="15"/>
      <c r="S293" s="701" t="e">
        <f t="shared" si="24"/>
        <v>#DIV/0!</v>
      </c>
      <c r="T293" s="28">
        <v>0</v>
      </c>
      <c r="U293" s="448">
        <f t="shared" si="21"/>
        <v>0</v>
      </c>
      <c r="V293" s="450">
        <f t="shared" si="20"/>
        <v>-12</v>
      </c>
      <c r="W293" s="557"/>
      <c r="X293" s="133"/>
    </row>
    <row r="294" spans="1:24" ht="15.6">
      <c r="A294" s="298" t="s">
        <v>97</v>
      </c>
      <c r="B294" s="4">
        <v>6</v>
      </c>
      <c r="C294" s="90"/>
      <c r="D294" s="10"/>
      <c r="E294" s="10"/>
      <c r="F294" s="10"/>
      <c r="G294" s="11"/>
      <c r="H294" s="4">
        <f t="shared" si="23"/>
        <v>6</v>
      </c>
      <c r="I294" s="9"/>
      <c r="J294" s="9"/>
      <c r="K294" s="9"/>
      <c r="L294" s="10"/>
      <c r="M294" s="22"/>
      <c r="N294" s="22"/>
      <c r="O294" s="10"/>
      <c r="P294" s="10"/>
      <c r="Q294" s="15"/>
      <c r="R294" s="15"/>
      <c r="S294" s="35" t="e">
        <f t="shared" si="24"/>
        <v>#DIV/0!</v>
      </c>
      <c r="T294" s="28">
        <v>0</v>
      </c>
      <c r="U294" s="448">
        <f t="shared" si="21"/>
        <v>0</v>
      </c>
      <c r="V294" s="450">
        <f t="shared" si="20"/>
        <v>-6</v>
      </c>
      <c r="W294" s="212"/>
      <c r="X294" s="133"/>
    </row>
    <row r="295" spans="1:24" ht="15.6">
      <c r="A295" s="298" t="s">
        <v>1165</v>
      </c>
      <c r="B295" s="4">
        <v>2</v>
      </c>
      <c r="C295" s="90"/>
      <c r="D295" s="10"/>
      <c r="E295" s="10"/>
      <c r="F295" s="10"/>
      <c r="G295" s="11"/>
      <c r="H295" s="4">
        <f t="shared" si="23"/>
        <v>2</v>
      </c>
      <c r="I295" s="9"/>
      <c r="J295" s="9"/>
      <c r="K295" s="9"/>
      <c r="L295" s="10"/>
      <c r="M295" s="22"/>
      <c r="N295" s="22"/>
      <c r="O295" s="10"/>
      <c r="P295" s="10"/>
      <c r="Q295" s="15"/>
      <c r="R295" s="15"/>
      <c r="S295" s="35" t="e">
        <f t="shared" si="24"/>
        <v>#DIV/0!</v>
      </c>
      <c r="T295" s="28">
        <v>0</v>
      </c>
      <c r="U295" s="448">
        <f t="shared" si="21"/>
        <v>0</v>
      </c>
      <c r="V295" s="450">
        <f t="shared" si="20"/>
        <v>-2</v>
      </c>
      <c r="W295" s="212"/>
      <c r="X295" s="133"/>
    </row>
    <row r="296" spans="1:24" ht="15.6">
      <c r="A296" s="309" t="s">
        <v>498</v>
      </c>
      <c r="B296" s="4">
        <v>27</v>
      </c>
      <c r="C296" s="90"/>
      <c r="D296" s="10"/>
      <c r="E296" s="10"/>
      <c r="F296" s="10"/>
      <c r="G296" s="11"/>
      <c r="H296" s="4">
        <f t="shared" si="23"/>
        <v>21</v>
      </c>
      <c r="I296" s="9"/>
      <c r="J296" s="9"/>
      <c r="K296" s="9"/>
      <c r="L296" s="10">
        <v>3</v>
      </c>
      <c r="M296" s="22">
        <v>3</v>
      </c>
      <c r="N296" s="22"/>
      <c r="O296" s="10"/>
      <c r="P296" s="10"/>
      <c r="Q296" s="15"/>
      <c r="R296" s="15">
        <f>SUM(K296:Q296)</f>
        <v>6</v>
      </c>
      <c r="S296" s="35">
        <f t="shared" si="24"/>
        <v>17.818181818181817</v>
      </c>
      <c r="T296" s="28">
        <v>33</v>
      </c>
      <c r="U296" s="448">
        <f t="shared" si="21"/>
        <v>1.1785714285714286</v>
      </c>
      <c r="V296" s="450">
        <f t="shared" si="20"/>
        <v>12</v>
      </c>
      <c r="W296" s="212"/>
      <c r="X296" s="133"/>
    </row>
    <row r="297" spans="1:24" ht="15.6">
      <c r="A297" s="175" t="s">
        <v>915</v>
      </c>
      <c r="B297" s="4">
        <v>9</v>
      </c>
      <c r="C297" s="90"/>
      <c r="D297" s="10"/>
      <c r="E297" s="10"/>
      <c r="F297" s="10"/>
      <c r="G297" s="11"/>
      <c r="H297" s="4">
        <f t="shared" si="23"/>
        <v>9</v>
      </c>
      <c r="I297" s="9"/>
      <c r="J297" s="9"/>
      <c r="K297" s="9"/>
      <c r="L297" s="10"/>
      <c r="M297" s="22"/>
      <c r="N297" s="22"/>
      <c r="O297" s="10"/>
      <c r="P297" s="10"/>
      <c r="Q297" s="15"/>
      <c r="R297" s="15"/>
      <c r="S297" s="701" t="e">
        <f t="shared" si="24"/>
        <v>#DIV/0!</v>
      </c>
      <c r="T297" s="28">
        <v>0</v>
      </c>
      <c r="U297" s="448">
        <f t="shared" si="21"/>
        <v>0</v>
      </c>
      <c r="V297" s="450">
        <f t="shared" si="20"/>
        <v>-9</v>
      </c>
      <c r="W297" s="557"/>
      <c r="X297" s="133"/>
    </row>
    <row r="298" spans="1:24" ht="15.6">
      <c r="A298" s="175" t="s">
        <v>863</v>
      </c>
      <c r="B298" s="4">
        <v>3</v>
      </c>
      <c r="C298" s="90"/>
      <c r="D298" s="10"/>
      <c r="E298" s="10"/>
      <c r="F298" s="10"/>
      <c r="G298" s="11"/>
      <c r="H298" s="4">
        <f t="shared" si="23"/>
        <v>3</v>
      </c>
      <c r="I298" s="9"/>
      <c r="J298" s="9"/>
      <c r="K298" s="9"/>
      <c r="L298" s="10"/>
      <c r="M298" s="22"/>
      <c r="N298" s="22"/>
      <c r="O298" s="10"/>
      <c r="P298" s="10"/>
      <c r="Q298" s="15"/>
      <c r="R298" s="15"/>
      <c r="S298" s="701">
        <f t="shared" si="24"/>
        <v>7</v>
      </c>
      <c r="T298" s="28">
        <v>12</v>
      </c>
      <c r="U298" s="448">
        <f t="shared" si="21"/>
        <v>0.42857142857142855</v>
      </c>
      <c r="V298" s="450">
        <f t="shared" si="20"/>
        <v>9</v>
      </c>
      <c r="W298" s="212"/>
      <c r="X298" s="133"/>
    </row>
    <row r="299" spans="1:24" ht="15.6">
      <c r="A299" s="175" t="s">
        <v>864</v>
      </c>
      <c r="B299" s="4">
        <v>18</v>
      </c>
      <c r="C299" s="90"/>
      <c r="D299" s="10"/>
      <c r="E299" s="10"/>
      <c r="F299" s="10"/>
      <c r="G299" s="11"/>
      <c r="H299" s="4">
        <f t="shared" si="23"/>
        <v>15</v>
      </c>
      <c r="I299" s="9"/>
      <c r="J299" s="9">
        <v>3</v>
      </c>
      <c r="K299" s="9"/>
      <c r="L299" s="10"/>
      <c r="M299" s="22"/>
      <c r="N299" s="22"/>
      <c r="O299" s="10"/>
      <c r="P299" s="10"/>
      <c r="Q299" s="15"/>
      <c r="R299" s="15"/>
      <c r="S299" s="675">
        <f t="shared" si="24"/>
        <v>18.260869565217391</v>
      </c>
      <c r="T299" s="28">
        <v>23</v>
      </c>
      <c r="U299" s="448">
        <f t="shared" si="21"/>
        <v>0.8214285714285714</v>
      </c>
      <c r="V299" s="450">
        <f t="shared" si="20"/>
        <v>8</v>
      </c>
      <c r="W299" s="212"/>
      <c r="X299" s="133"/>
    </row>
    <row r="300" spans="1:24" ht="15.6">
      <c r="A300" s="175" t="s">
        <v>574</v>
      </c>
      <c r="B300" s="4">
        <v>3</v>
      </c>
      <c r="C300" s="90"/>
      <c r="D300" s="10"/>
      <c r="E300" s="10"/>
      <c r="F300" s="10"/>
      <c r="G300" s="11"/>
      <c r="H300" s="4">
        <f t="shared" si="23"/>
        <v>3</v>
      </c>
      <c r="I300" s="9"/>
      <c r="J300" s="9"/>
      <c r="K300" s="9"/>
      <c r="L300" s="10"/>
      <c r="M300" s="22"/>
      <c r="N300" s="22"/>
      <c r="O300" s="10"/>
      <c r="P300" s="10"/>
      <c r="Q300" s="15"/>
      <c r="R300" s="15"/>
      <c r="S300" s="35" t="e">
        <f t="shared" si="24"/>
        <v>#DIV/0!</v>
      </c>
      <c r="T300" s="28">
        <v>0</v>
      </c>
      <c r="U300" s="448">
        <f t="shared" si="21"/>
        <v>0</v>
      </c>
      <c r="V300" s="450">
        <f t="shared" si="20"/>
        <v>-3</v>
      </c>
      <c r="W300" s="212"/>
      <c r="X300" s="133"/>
    </row>
    <row r="301" spans="1:24" ht="15.6">
      <c r="A301" s="175" t="s">
        <v>575</v>
      </c>
      <c r="B301" s="4">
        <v>20</v>
      </c>
      <c r="C301" s="90"/>
      <c r="D301" s="10"/>
      <c r="E301" s="10"/>
      <c r="F301" s="10"/>
      <c r="G301" s="11"/>
      <c r="H301" s="4">
        <f t="shared" si="23"/>
        <v>20</v>
      </c>
      <c r="I301" s="9"/>
      <c r="J301" s="9"/>
      <c r="K301" s="9"/>
      <c r="L301" s="10"/>
      <c r="M301" s="22"/>
      <c r="N301" s="22"/>
      <c r="O301" s="10"/>
      <c r="P301" s="10"/>
      <c r="Q301" s="15"/>
      <c r="R301" s="15"/>
      <c r="S301" s="35" t="e">
        <f t="shared" si="24"/>
        <v>#DIV/0!</v>
      </c>
      <c r="T301" s="28">
        <v>0</v>
      </c>
      <c r="U301" s="448">
        <f t="shared" si="21"/>
        <v>0</v>
      </c>
      <c r="V301" s="450">
        <f t="shared" si="20"/>
        <v>-20</v>
      </c>
      <c r="W301" s="212"/>
      <c r="X301" s="133"/>
    </row>
    <row r="302" spans="1:24" ht="15.6">
      <c r="A302" s="175" t="s">
        <v>576</v>
      </c>
      <c r="B302" s="4">
        <v>48</v>
      </c>
      <c r="C302" s="90"/>
      <c r="D302" s="10"/>
      <c r="E302" s="10"/>
      <c r="F302" s="10"/>
      <c r="G302" s="11"/>
      <c r="H302" s="4">
        <f t="shared" si="23"/>
        <v>48</v>
      </c>
      <c r="I302" s="9"/>
      <c r="J302" s="9"/>
      <c r="K302" s="9"/>
      <c r="L302" s="10"/>
      <c r="M302" s="22"/>
      <c r="N302" s="22"/>
      <c r="O302" s="10"/>
      <c r="P302" s="10"/>
      <c r="Q302" s="15"/>
      <c r="R302" s="15"/>
      <c r="S302" s="673" t="e">
        <f t="shared" si="24"/>
        <v>#DIV/0!</v>
      </c>
      <c r="T302" s="28">
        <v>0</v>
      </c>
      <c r="U302" s="448">
        <f t="shared" si="21"/>
        <v>0</v>
      </c>
      <c r="V302" s="450">
        <f t="shared" si="20"/>
        <v>-48</v>
      </c>
      <c r="W302" s="557"/>
      <c r="X302" s="133"/>
    </row>
    <row r="303" spans="1:24" ht="15.6">
      <c r="A303" s="787" t="s">
        <v>476</v>
      </c>
      <c r="B303" s="4">
        <v>198</v>
      </c>
      <c r="C303" s="90"/>
      <c r="D303" s="10"/>
      <c r="E303" s="10"/>
      <c r="F303" s="10"/>
      <c r="G303" s="11"/>
      <c r="H303" s="4">
        <f t="shared" si="23"/>
        <v>162</v>
      </c>
      <c r="I303" s="9">
        <v>6</v>
      </c>
      <c r="J303" s="9">
        <v>6</v>
      </c>
      <c r="K303" s="9">
        <v>6</v>
      </c>
      <c r="L303" s="10">
        <v>6</v>
      </c>
      <c r="M303" s="22">
        <v>6</v>
      </c>
      <c r="N303" s="22"/>
      <c r="O303" s="10">
        <v>6</v>
      </c>
      <c r="P303" s="10"/>
      <c r="Q303" s="15"/>
      <c r="R303" s="15">
        <f>SUM(K303:Q303)</f>
        <v>24</v>
      </c>
      <c r="S303" s="35">
        <f t="shared" si="24"/>
        <v>21.196261682242991</v>
      </c>
      <c r="T303" s="28">
        <v>214</v>
      </c>
      <c r="U303" s="448">
        <f t="shared" si="21"/>
        <v>7.6428571428571432</v>
      </c>
      <c r="V303" s="450">
        <f t="shared" si="20"/>
        <v>52</v>
      </c>
      <c r="W303" s="212"/>
      <c r="X303" s="133"/>
    </row>
    <row r="304" spans="1:24" ht="15.6">
      <c r="A304" s="787" t="s">
        <v>475</v>
      </c>
      <c r="B304" s="4"/>
      <c r="C304" s="90"/>
      <c r="D304" s="10"/>
      <c r="E304" s="10"/>
      <c r="F304" s="10"/>
      <c r="G304" s="11"/>
      <c r="H304" s="4">
        <f t="shared" si="23"/>
        <v>0</v>
      </c>
      <c r="I304" s="9"/>
      <c r="J304" s="9"/>
      <c r="K304" s="9"/>
      <c r="L304" s="10"/>
      <c r="M304" s="22"/>
      <c r="N304" s="22"/>
      <c r="O304" s="10"/>
      <c r="P304" s="10"/>
      <c r="Q304" s="15"/>
      <c r="R304" s="15"/>
      <c r="S304" s="35" t="e">
        <f t="shared" si="24"/>
        <v>#DIV/0!</v>
      </c>
      <c r="T304" s="28">
        <v>0</v>
      </c>
      <c r="U304" s="448">
        <f t="shared" si="21"/>
        <v>0</v>
      </c>
      <c r="V304" s="450">
        <f t="shared" si="20"/>
        <v>0</v>
      </c>
      <c r="W304" s="212"/>
      <c r="X304" s="133"/>
    </row>
    <row r="305" spans="1:28" ht="15.6">
      <c r="A305" s="335" t="s">
        <v>43</v>
      </c>
      <c r="B305" s="4">
        <v>20</v>
      </c>
      <c r="C305" s="90"/>
      <c r="D305" s="10"/>
      <c r="E305" s="10"/>
      <c r="F305" s="10"/>
      <c r="G305" s="11"/>
      <c r="H305" s="4">
        <f t="shared" si="23"/>
        <v>20</v>
      </c>
      <c r="I305" s="9"/>
      <c r="J305" s="9"/>
      <c r="K305" s="9"/>
      <c r="L305" s="10"/>
      <c r="M305" s="22"/>
      <c r="N305" s="22"/>
      <c r="O305" s="10"/>
      <c r="P305" s="10"/>
      <c r="Q305" s="15"/>
      <c r="R305" s="15"/>
      <c r="S305" s="35" t="e">
        <f t="shared" si="24"/>
        <v>#DIV/0!</v>
      </c>
      <c r="T305" s="28">
        <v>0</v>
      </c>
      <c r="U305" s="448">
        <f t="shared" si="21"/>
        <v>0</v>
      </c>
      <c r="V305" s="450">
        <f t="shared" si="20"/>
        <v>-20</v>
      </c>
      <c r="W305" s="212"/>
      <c r="X305" s="133"/>
    </row>
    <row r="306" spans="1:28" ht="15.6">
      <c r="A306" s="298" t="s">
        <v>44</v>
      </c>
      <c r="B306" s="4">
        <v>10</v>
      </c>
      <c r="C306" s="90"/>
      <c r="D306" s="10"/>
      <c r="E306" s="10"/>
      <c r="F306" s="10"/>
      <c r="G306" s="11"/>
      <c r="H306" s="4">
        <f t="shared" si="23"/>
        <v>10</v>
      </c>
      <c r="I306" s="9"/>
      <c r="J306" s="9"/>
      <c r="K306" s="9"/>
      <c r="L306" s="10"/>
      <c r="M306" s="22"/>
      <c r="N306" s="22"/>
      <c r="O306" s="10"/>
      <c r="P306" s="10"/>
      <c r="Q306" s="15"/>
      <c r="R306" s="15"/>
      <c r="S306" s="35" t="e">
        <f t="shared" si="24"/>
        <v>#DIV/0!</v>
      </c>
      <c r="T306" s="28">
        <v>0</v>
      </c>
      <c r="U306" s="448">
        <f t="shared" si="21"/>
        <v>0</v>
      </c>
      <c r="V306" s="450">
        <f t="shared" si="20"/>
        <v>-10</v>
      </c>
      <c r="W306" s="212"/>
      <c r="X306" s="133"/>
    </row>
    <row r="307" spans="1:28" ht="16.2" thickBot="1">
      <c r="A307" s="298" t="s">
        <v>1186</v>
      </c>
      <c r="B307" s="4">
        <v>10</v>
      </c>
      <c r="C307" s="90"/>
      <c r="D307" s="10"/>
      <c r="E307" s="10"/>
      <c r="F307" s="10"/>
      <c r="G307" s="11"/>
      <c r="H307" s="4">
        <f t="shared" si="23"/>
        <v>10</v>
      </c>
      <c r="I307" s="9"/>
      <c r="J307" s="9"/>
      <c r="K307" s="9"/>
      <c r="L307" s="10"/>
      <c r="M307" s="22"/>
      <c r="N307" s="22"/>
      <c r="O307" s="10"/>
      <c r="P307" s="10"/>
      <c r="Q307" s="15"/>
      <c r="R307" s="15"/>
      <c r="S307" s="35" t="e">
        <f t="shared" si="24"/>
        <v>#DIV/0!</v>
      </c>
      <c r="T307" s="28">
        <v>0</v>
      </c>
      <c r="U307" s="448">
        <f t="shared" si="21"/>
        <v>0</v>
      </c>
      <c r="V307" s="450">
        <f t="shared" si="20"/>
        <v>-10</v>
      </c>
      <c r="W307" s="212"/>
      <c r="X307" s="133"/>
    </row>
    <row r="308" spans="1:28" ht="16.2" thickBot="1">
      <c r="A308" s="336" t="s">
        <v>244</v>
      </c>
      <c r="B308" s="4">
        <v>40</v>
      </c>
      <c r="C308" s="90"/>
      <c r="D308" s="10"/>
      <c r="E308" s="10"/>
      <c r="F308" s="10">
        <v>40</v>
      </c>
      <c r="G308" s="11"/>
      <c r="H308" s="4">
        <f t="shared" si="23"/>
        <v>60</v>
      </c>
      <c r="I308" s="9"/>
      <c r="J308" s="9"/>
      <c r="K308" s="9"/>
      <c r="L308" s="10">
        <v>10</v>
      </c>
      <c r="M308" s="22"/>
      <c r="N308" s="22">
        <v>5</v>
      </c>
      <c r="O308" s="10">
        <v>5</v>
      </c>
      <c r="P308" s="10"/>
      <c r="Q308" s="15"/>
      <c r="R308" s="15">
        <f>SUM(K308:Q308)</f>
        <v>20</v>
      </c>
      <c r="S308" s="35">
        <f t="shared" si="24"/>
        <v>19.764705882352942</v>
      </c>
      <c r="T308" s="28">
        <v>85</v>
      </c>
      <c r="U308" s="448">
        <f t="shared" si="21"/>
        <v>3.0357142857142856</v>
      </c>
      <c r="V308" s="450">
        <f t="shared" si="20"/>
        <v>25</v>
      </c>
      <c r="W308" s="126"/>
    </row>
    <row r="309" spans="1:28" ht="15.6">
      <c r="A309" s="314" t="s">
        <v>995</v>
      </c>
      <c r="B309" s="4">
        <v>0</v>
      </c>
      <c r="C309" s="90"/>
      <c r="D309" s="10">
        <v>600</v>
      </c>
      <c r="E309" s="22"/>
      <c r="F309" s="10"/>
      <c r="G309" s="11"/>
      <c r="H309" s="4">
        <f t="shared" si="23"/>
        <v>0</v>
      </c>
      <c r="I309" s="9"/>
      <c r="J309" s="9">
        <v>600</v>
      </c>
      <c r="K309" s="9"/>
      <c r="L309" s="10"/>
      <c r="M309" s="22"/>
      <c r="N309" s="22"/>
      <c r="O309" s="10"/>
      <c r="P309" s="10"/>
      <c r="Q309" s="15"/>
      <c r="R309" s="15"/>
      <c r="S309" s="35">
        <f t="shared" si="24"/>
        <v>0</v>
      </c>
      <c r="T309" s="28">
        <v>2400</v>
      </c>
      <c r="U309" s="448">
        <f t="shared" si="21"/>
        <v>85.714285714285708</v>
      </c>
      <c r="V309" s="450">
        <f t="shared" si="20"/>
        <v>2400</v>
      </c>
      <c r="W309" s="396"/>
    </row>
    <row r="310" spans="1:28" ht="15.6">
      <c r="A310" s="315" t="s">
        <v>961</v>
      </c>
      <c r="B310" s="4">
        <v>316</v>
      </c>
      <c r="C310" s="90"/>
      <c r="D310" s="10"/>
      <c r="E310" s="22"/>
      <c r="F310" s="10"/>
      <c r="G310" s="11"/>
      <c r="H310" s="4">
        <f t="shared" si="23"/>
        <v>176</v>
      </c>
      <c r="I310" s="9">
        <v>20</v>
      </c>
      <c r="J310" s="9">
        <v>20</v>
      </c>
      <c r="K310" s="9">
        <v>20</v>
      </c>
      <c r="L310" s="10">
        <v>20</v>
      </c>
      <c r="M310" s="22">
        <v>20</v>
      </c>
      <c r="N310" s="22"/>
      <c r="O310" s="10">
        <v>40</v>
      </c>
      <c r="P310" s="10"/>
      <c r="Q310" s="15"/>
      <c r="R310" s="15">
        <f>SUM(K310:Q310)</f>
        <v>100</v>
      </c>
      <c r="S310" s="35">
        <f t="shared" si="24"/>
        <v>8.7067137809187276</v>
      </c>
      <c r="T310" s="28">
        <v>566</v>
      </c>
      <c r="U310" s="448">
        <f t="shared" si="21"/>
        <v>20.214285714285715</v>
      </c>
      <c r="V310" s="450">
        <f t="shared" si="20"/>
        <v>390</v>
      </c>
      <c r="W310" s="560"/>
    </row>
    <row r="311" spans="1:28" ht="17.25" customHeight="1">
      <c r="A311" s="309" t="s">
        <v>485</v>
      </c>
      <c r="B311" s="4">
        <v>0</v>
      </c>
      <c r="C311" s="90"/>
      <c r="D311" s="10"/>
      <c r="E311" s="22"/>
      <c r="F311" s="10"/>
      <c r="G311" s="11"/>
      <c r="H311" s="4">
        <f t="shared" si="23"/>
        <v>0</v>
      </c>
      <c r="I311" s="9"/>
      <c r="J311" s="9"/>
      <c r="K311" s="9"/>
      <c r="L311" s="10"/>
      <c r="M311" s="22"/>
      <c r="N311" s="22"/>
      <c r="O311" s="10"/>
      <c r="P311" s="10"/>
      <c r="Q311" s="15"/>
      <c r="R311" s="15"/>
      <c r="S311" s="689">
        <f t="shared" si="24"/>
        <v>0</v>
      </c>
      <c r="T311" s="28">
        <v>20</v>
      </c>
      <c r="U311" s="448">
        <f t="shared" si="21"/>
        <v>0.7142857142857143</v>
      </c>
      <c r="V311" s="450">
        <f t="shared" si="20"/>
        <v>20</v>
      </c>
      <c r="W311" s="126"/>
    </row>
    <row r="312" spans="1:28" ht="17.25" customHeight="1">
      <c r="A312" s="175" t="s">
        <v>445</v>
      </c>
      <c r="B312" s="4">
        <v>120</v>
      </c>
      <c r="C312" s="90"/>
      <c r="D312" s="10"/>
      <c r="E312" s="22"/>
      <c r="F312" s="10"/>
      <c r="G312" s="11"/>
      <c r="H312" s="4">
        <f t="shared" si="23"/>
        <v>120</v>
      </c>
      <c r="I312" s="9"/>
      <c r="J312" s="9"/>
      <c r="K312" s="9"/>
      <c r="L312" s="10"/>
      <c r="M312" s="22"/>
      <c r="N312" s="22"/>
      <c r="O312" s="10"/>
      <c r="P312" s="10"/>
      <c r="Q312" s="15"/>
      <c r="R312" s="15"/>
      <c r="S312" s="652" t="e">
        <f t="shared" si="24"/>
        <v>#DIV/0!</v>
      </c>
      <c r="T312" s="28">
        <v>0</v>
      </c>
      <c r="U312" s="448">
        <f t="shared" si="21"/>
        <v>0</v>
      </c>
      <c r="V312" s="450">
        <f t="shared" si="20"/>
        <v>-120</v>
      </c>
      <c r="W312" s="126"/>
    </row>
    <row r="313" spans="1:28" ht="17.25" customHeight="1" thickBot="1">
      <c r="A313" s="319" t="s">
        <v>578</v>
      </c>
      <c r="B313" s="4">
        <v>0</v>
      </c>
      <c r="C313" s="90"/>
      <c r="D313" s="10"/>
      <c r="E313" s="22"/>
      <c r="F313" s="10"/>
      <c r="G313" s="11"/>
      <c r="H313" s="4">
        <f t="shared" si="23"/>
        <v>0</v>
      </c>
      <c r="I313" s="9"/>
      <c r="J313" s="9"/>
      <c r="K313" s="9"/>
      <c r="L313" s="10"/>
      <c r="M313" s="22"/>
      <c r="N313" s="22"/>
      <c r="O313" s="10"/>
      <c r="P313" s="10"/>
      <c r="Q313" s="15"/>
      <c r="R313" s="15"/>
      <c r="S313" s="41" t="e">
        <f t="shared" si="24"/>
        <v>#DIV/0!</v>
      </c>
      <c r="T313" s="28">
        <v>0</v>
      </c>
      <c r="U313" s="448">
        <f t="shared" si="21"/>
        <v>0</v>
      </c>
      <c r="V313" s="450">
        <f t="shared" si="20"/>
        <v>0</v>
      </c>
      <c r="W313" s="126"/>
    </row>
    <row r="314" spans="1:28" ht="15.6">
      <c r="A314" s="324" t="s">
        <v>751</v>
      </c>
      <c r="B314" s="4">
        <v>25</v>
      </c>
      <c r="C314" s="90"/>
      <c r="D314" s="10"/>
      <c r="E314" s="10"/>
      <c r="F314" s="10"/>
      <c r="G314" s="11">
        <v>75</v>
      </c>
      <c r="H314" s="4">
        <f t="shared" si="23"/>
        <v>75</v>
      </c>
      <c r="I314" s="9"/>
      <c r="J314" s="9"/>
      <c r="K314" s="9">
        <v>25</v>
      </c>
      <c r="L314" s="10"/>
      <c r="M314" s="22"/>
      <c r="N314" s="22"/>
      <c r="O314" s="10"/>
      <c r="P314" s="10"/>
      <c r="Q314" s="15"/>
      <c r="R314" s="15">
        <f>SUM(K314:Q314)</f>
        <v>25</v>
      </c>
      <c r="S314" s="627">
        <f t="shared" si="24"/>
        <v>21</v>
      </c>
      <c r="T314" s="28">
        <v>100</v>
      </c>
      <c r="U314" s="448">
        <f t="shared" si="21"/>
        <v>3.5714285714285716</v>
      </c>
      <c r="V314" s="450">
        <f t="shared" si="20"/>
        <v>25</v>
      </c>
      <c r="W314" s="399"/>
      <c r="X314" s="559"/>
    </row>
    <row r="315" spans="1:28" ht="15.6">
      <c r="A315" s="181" t="s">
        <v>591</v>
      </c>
      <c r="B315" s="4">
        <v>22</v>
      </c>
      <c r="C315" s="90"/>
      <c r="D315" s="10"/>
      <c r="E315" s="10"/>
      <c r="F315" s="10"/>
      <c r="G315" s="129">
        <v>20</v>
      </c>
      <c r="H315" s="4">
        <f t="shared" si="23"/>
        <v>35</v>
      </c>
      <c r="I315" s="9">
        <v>2</v>
      </c>
      <c r="J315" s="9"/>
      <c r="K315" s="9">
        <v>1.5</v>
      </c>
      <c r="L315" s="10">
        <v>2</v>
      </c>
      <c r="M315" s="22">
        <v>1.5</v>
      </c>
      <c r="N315" s="22"/>
      <c r="O315" s="10"/>
      <c r="P315" s="10"/>
      <c r="Q315" s="15"/>
      <c r="R315" s="15">
        <f>SUM(K315:Q315)</f>
        <v>5</v>
      </c>
      <c r="S315" s="621">
        <f t="shared" si="24"/>
        <v>27.605633802816904</v>
      </c>
      <c r="T315" s="28">
        <v>35.5</v>
      </c>
      <c r="U315" s="448">
        <f t="shared" si="21"/>
        <v>1.2678571428571428</v>
      </c>
      <c r="V315" s="450">
        <f t="shared" si="20"/>
        <v>0.5</v>
      </c>
      <c r="W315" s="558"/>
    </row>
    <row r="316" spans="1:28" ht="18" customHeight="1">
      <c r="A316" s="183" t="s">
        <v>113</v>
      </c>
      <c r="B316" s="115">
        <v>46</v>
      </c>
      <c r="C316" s="116"/>
      <c r="D316" s="117"/>
      <c r="E316" s="117"/>
      <c r="F316" s="117"/>
      <c r="G316" s="118"/>
      <c r="H316" s="115">
        <f t="shared" si="23"/>
        <v>46</v>
      </c>
      <c r="I316" s="116"/>
      <c r="J316" s="116"/>
      <c r="K316" s="116"/>
      <c r="L316" s="117"/>
      <c r="M316" s="117"/>
      <c r="N316" s="117"/>
      <c r="O316" s="117"/>
      <c r="P316" s="117"/>
      <c r="Q316" s="120"/>
      <c r="R316" s="120"/>
      <c r="S316" s="656" t="e">
        <f t="shared" si="24"/>
        <v>#DIV/0!</v>
      </c>
      <c r="T316" s="119">
        <v>0</v>
      </c>
      <c r="U316" s="448">
        <f t="shared" si="21"/>
        <v>0</v>
      </c>
      <c r="V316" s="474">
        <f t="shared" si="20"/>
        <v>-46</v>
      </c>
    </row>
    <row r="317" spans="1:28" ht="17.25" customHeight="1">
      <c r="A317" s="181" t="s">
        <v>802</v>
      </c>
      <c r="B317" s="4">
        <v>3.5</v>
      </c>
      <c r="C317" s="9"/>
      <c r="D317" s="10"/>
      <c r="E317" s="22"/>
      <c r="F317" s="10"/>
      <c r="G317" s="11"/>
      <c r="H317" s="4">
        <f t="shared" si="23"/>
        <v>3.5</v>
      </c>
      <c r="I317" s="9"/>
      <c r="J317" s="9"/>
      <c r="K317" s="9"/>
      <c r="L317" s="10"/>
      <c r="M317" s="22"/>
      <c r="N317" s="22"/>
      <c r="O317" s="10"/>
      <c r="P317" s="10"/>
      <c r="Q317" s="15"/>
      <c r="R317" s="15"/>
      <c r="S317" s="701">
        <f t="shared" si="24"/>
        <v>49</v>
      </c>
      <c r="T317" s="28">
        <v>2</v>
      </c>
      <c r="U317" s="448">
        <f t="shared" si="21"/>
        <v>7.1428571428571425E-2</v>
      </c>
      <c r="V317" s="450">
        <f t="shared" si="20"/>
        <v>-1.5</v>
      </c>
      <c r="W317" s="395"/>
    </row>
    <row r="318" spans="1:28" ht="17.25" customHeight="1">
      <c r="A318" s="171" t="s">
        <v>37</v>
      </c>
      <c r="B318" s="4">
        <v>1</v>
      </c>
      <c r="C318" s="9"/>
      <c r="D318" s="10"/>
      <c r="E318" s="22"/>
      <c r="F318" s="10"/>
      <c r="G318" s="11"/>
      <c r="H318" s="4">
        <f t="shared" si="23"/>
        <v>1</v>
      </c>
      <c r="I318" s="9"/>
      <c r="J318" s="9"/>
      <c r="K318" s="9"/>
      <c r="L318" s="10"/>
      <c r="M318" s="22"/>
      <c r="N318" s="22"/>
      <c r="O318" s="10"/>
      <c r="P318" s="10"/>
      <c r="Q318" s="15"/>
      <c r="R318" s="15"/>
      <c r="S318" s="700">
        <f t="shared" si="24"/>
        <v>9.3333333333333339</v>
      </c>
      <c r="T318" s="28">
        <v>3</v>
      </c>
      <c r="U318" s="448">
        <f t="shared" si="21"/>
        <v>0.10714285714285714</v>
      </c>
      <c r="V318" s="450">
        <f t="shared" si="20"/>
        <v>2</v>
      </c>
      <c r="W318" s="395"/>
    </row>
    <row r="319" spans="1:28" s="258" customFormat="1" ht="17.25" customHeight="1">
      <c r="A319" s="337" t="s">
        <v>1074</v>
      </c>
      <c r="B319" s="85">
        <v>75</v>
      </c>
      <c r="C319" s="255"/>
      <c r="D319" s="140"/>
      <c r="E319" s="151"/>
      <c r="F319" s="140"/>
      <c r="G319" s="129"/>
      <c r="H319" s="85">
        <f t="shared" si="23"/>
        <v>25</v>
      </c>
      <c r="I319" s="255"/>
      <c r="J319" s="255">
        <v>25</v>
      </c>
      <c r="K319" s="255"/>
      <c r="L319" s="140">
        <v>25</v>
      </c>
      <c r="M319" s="151"/>
      <c r="N319" s="151"/>
      <c r="O319" s="140"/>
      <c r="P319" s="140"/>
      <c r="Q319" s="169"/>
      <c r="R319" s="169">
        <f>SUM(K319:Q319)</f>
        <v>25</v>
      </c>
      <c r="S319" s="621">
        <f t="shared" si="24"/>
        <v>3.1111111111111107</v>
      </c>
      <c r="T319" s="257">
        <v>225</v>
      </c>
      <c r="U319" s="448">
        <f t="shared" si="21"/>
        <v>8.0357142857142865</v>
      </c>
      <c r="V319" s="461">
        <f t="shared" si="20"/>
        <v>200.00000000000003</v>
      </c>
      <c r="W319" s="562"/>
      <c r="Z319" s="136"/>
      <c r="AA319" s="136"/>
      <c r="AB319" s="136"/>
    </row>
    <row r="320" spans="1:28" ht="15.6">
      <c r="A320" s="181" t="s">
        <v>928</v>
      </c>
      <c r="B320" s="4">
        <v>175</v>
      </c>
      <c r="C320" s="9"/>
      <c r="D320" s="10"/>
      <c r="E320" s="10"/>
      <c r="F320" s="10"/>
      <c r="G320" s="11"/>
      <c r="H320" s="4">
        <f t="shared" si="23"/>
        <v>115</v>
      </c>
      <c r="I320" s="9">
        <v>10</v>
      </c>
      <c r="J320" s="9">
        <v>10</v>
      </c>
      <c r="K320" s="9">
        <v>5</v>
      </c>
      <c r="L320" s="10">
        <v>10</v>
      </c>
      <c r="M320" s="22">
        <v>10</v>
      </c>
      <c r="N320" s="22">
        <v>5</v>
      </c>
      <c r="O320" s="10">
        <v>10</v>
      </c>
      <c r="P320" s="10"/>
      <c r="Q320" s="15"/>
      <c r="R320" s="15">
        <f>SUM(K320:Q320)</f>
        <v>40</v>
      </c>
      <c r="S320" s="35">
        <f t="shared" si="24"/>
        <v>13.142857142857142</v>
      </c>
      <c r="T320" s="28">
        <v>245</v>
      </c>
      <c r="U320" s="448">
        <f t="shared" si="21"/>
        <v>8.75</v>
      </c>
      <c r="V320" s="450">
        <f t="shared" si="20"/>
        <v>130</v>
      </c>
      <c r="W320" s="84" t="s">
        <v>529</v>
      </c>
    </row>
    <row r="321" spans="1:24" ht="15.6">
      <c r="A321" s="181" t="s">
        <v>404</v>
      </c>
      <c r="B321" s="4">
        <v>249.96000000000004</v>
      </c>
      <c r="C321" s="9"/>
      <c r="D321" s="10"/>
      <c r="E321" s="10"/>
      <c r="F321" s="10"/>
      <c r="G321" s="11">
        <v>100</v>
      </c>
      <c r="H321" s="4">
        <f t="shared" si="23"/>
        <v>99.960000000000036</v>
      </c>
      <c r="I321" s="9">
        <v>250</v>
      </c>
      <c r="J321" s="9"/>
      <c r="K321" s="9"/>
      <c r="L321" s="10"/>
      <c r="M321" s="22"/>
      <c r="N321" s="22"/>
      <c r="O321" s="10"/>
      <c r="P321" s="10"/>
      <c r="Q321" s="15"/>
      <c r="R321" s="15"/>
      <c r="S321" s="35">
        <f t="shared" si="24"/>
        <v>4.3059692307692323</v>
      </c>
      <c r="T321" s="28">
        <v>650</v>
      </c>
      <c r="U321" s="448">
        <f t="shared" si="21"/>
        <v>23.214285714285715</v>
      </c>
      <c r="V321" s="450">
        <f t="shared" si="20"/>
        <v>550.04</v>
      </c>
    </row>
    <row r="322" spans="1:24" ht="15.6">
      <c r="A322" s="181" t="s">
        <v>580</v>
      </c>
      <c r="B322" s="4">
        <v>299.98</v>
      </c>
      <c r="C322" s="9"/>
      <c r="D322" s="10"/>
      <c r="E322" s="10"/>
      <c r="F322" s="10"/>
      <c r="G322" s="11"/>
      <c r="H322" s="4">
        <f t="shared" si="23"/>
        <v>199.98000000000002</v>
      </c>
      <c r="I322" s="9">
        <v>100</v>
      </c>
      <c r="J322" s="9"/>
      <c r="K322" s="9"/>
      <c r="L322" s="10"/>
      <c r="M322" s="22"/>
      <c r="N322" s="22"/>
      <c r="O322" s="10"/>
      <c r="P322" s="10"/>
      <c r="Q322" s="15"/>
      <c r="R322" s="15"/>
      <c r="S322" s="35">
        <f t="shared" si="24"/>
        <v>14.008405884118883</v>
      </c>
      <c r="T322" s="28">
        <v>399.72</v>
      </c>
      <c r="U322" s="448">
        <f t="shared" si="21"/>
        <v>14.275714285714287</v>
      </c>
      <c r="V322" s="450">
        <f t="shared" si="20"/>
        <v>199.74</v>
      </c>
    </row>
    <row r="323" spans="1:24" ht="15.6">
      <c r="A323" s="181" t="s">
        <v>909</v>
      </c>
      <c r="B323" s="48">
        <v>3.4620000000000042</v>
      </c>
      <c r="C323" s="9"/>
      <c r="D323" s="10"/>
      <c r="E323" s="10"/>
      <c r="F323" s="10"/>
      <c r="G323" s="11"/>
      <c r="H323" s="48">
        <f t="shared" si="23"/>
        <v>2.6620000000000044</v>
      </c>
      <c r="I323" s="9">
        <v>0.8</v>
      </c>
      <c r="J323" s="9"/>
      <c r="K323" s="9"/>
      <c r="L323" s="10"/>
      <c r="M323" s="22"/>
      <c r="N323" s="22"/>
      <c r="O323" s="10"/>
      <c r="P323" s="10"/>
      <c r="Q323" s="15"/>
      <c r="R323" s="15"/>
      <c r="S323" s="35">
        <f t="shared" si="24"/>
        <v>29.344881889763826</v>
      </c>
      <c r="T323" s="28">
        <v>2.54</v>
      </c>
      <c r="U323" s="448">
        <f t="shared" si="21"/>
        <v>9.071428571428572E-2</v>
      </c>
      <c r="V323" s="450">
        <f t="shared" si="20"/>
        <v>-0.12200000000000433</v>
      </c>
      <c r="W323" s="559"/>
    </row>
    <row r="324" spans="1:24" ht="16.5" customHeight="1">
      <c r="A324" s="171" t="s">
        <v>1007</v>
      </c>
      <c r="B324" s="4">
        <v>353.67000000000019</v>
      </c>
      <c r="C324" s="9"/>
      <c r="D324" s="140"/>
      <c r="E324" s="10"/>
      <c r="F324" s="140"/>
      <c r="G324" s="11">
        <v>266.2</v>
      </c>
      <c r="H324" s="4">
        <f t="shared" si="23"/>
        <v>305.85000000000014</v>
      </c>
      <c r="I324" s="9">
        <v>311.82</v>
      </c>
      <c r="J324" s="9"/>
      <c r="K324" s="9"/>
      <c r="L324" s="10">
        <v>2.2000000000000002</v>
      </c>
      <c r="M324" s="22"/>
      <c r="N324" s="22"/>
      <c r="O324" s="10"/>
      <c r="P324" s="10"/>
      <c r="Q324" s="15"/>
      <c r="R324" s="15">
        <f>SUM(K324:Q324)</f>
        <v>2.2000000000000002</v>
      </c>
      <c r="S324" s="35">
        <f t="shared" si="24"/>
        <v>8.1166535556208519</v>
      </c>
      <c r="T324" s="28">
        <v>1055.0899999999999</v>
      </c>
      <c r="U324" s="448">
        <f t="shared" si="21"/>
        <v>37.681785714285709</v>
      </c>
      <c r="V324" s="450">
        <f t="shared" si="20"/>
        <v>749.23999999999978</v>
      </c>
      <c r="W324" s="126"/>
    </row>
    <row r="325" spans="1:24" ht="15.6">
      <c r="A325" s="181" t="s">
        <v>599</v>
      </c>
      <c r="B325" s="4">
        <v>16.159999999999989</v>
      </c>
      <c r="C325" s="9"/>
      <c r="D325" s="10"/>
      <c r="E325" s="10"/>
      <c r="F325" s="11"/>
      <c r="G325" s="11"/>
      <c r="H325" s="4">
        <f t="shared" si="23"/>
        <v>9.1599999999999895</v>
      </c>
      <c r="I325" s="9"/>
      <c r="J325" s="9">
        <v>7</v>
      </c>
      <c r="K325" s="9"/>
      <c r="L325" s="10"/>
      <c r="M325" s="22"/>
      <c r="N325" s="22"/>
      <c r="O325" s="10"/>
      <c r="P325" s="10"/>
      <c r="Q325" s="15"/>
      <c r="R325" s="15"/>
      <c r="S325" s="35">
        <f t="shared" si="24"/>
        <v>11.819354838709662</v>
      </c>
      <c r="T325" s="28">
        <v>21.700000000000003</v>
      </c>
      <c r="U325" s="448">
        <f t="shared" si="21"/>
        <v>0.77500000000000013</v>
      </c>
      <c r="V325" s="450">
        <f t="shared" si="20"/>
        <v>12.540000000000013</v>
      </c>
      <c r="W325" s="559"/>
    </row>
    <row r="326" spans="1:24" ht="15.6">
      <c r="A326" s="181" t="s">
        <v>1185</v>
      </c>
      <c r="B326" s="4">
        <v>5.23</v>
      </c>
      <c r="C326" s="9"/>
      <c r="D326" s="10"/>
      <c r="E326" s="10"/>
      <c r="F326" s="11"/>
      <c r="G326" s="11"/>
      <c r="H326" s="4">
        <f t="shared" si="23"/>
        <v>5.0200000000000005</v>
      </c>
      <c r="I326" s="9">
        <v>0.21</v>
      </c>
      <c r="J326" s="9"/>
      <c r="K326" s="9"/>
      <c r="L326" s="10"/>
      <c r="M326" s="22"/>
      <c r="N326" s="22"/>
      <c r="O326" s="10"/>
      <c r="P326" s="10"/>
      <c r="Q326" s="15"/>
      <c r="R326" s="15"/>
      <c r="S326" s="738">
        <f t="shared" si="24"/>
        <v>121.17241379310344</v>
      </c>
      <c r="T326" s="28">
        <v>1.1600000000000001</v>
      </c>
      <c r="U326" s="448">
        <f t="shared" si="21"/>
        <v>4.1428571428571433E-2</v>
      </c>
      <c r="V326" s="450">
        <f t="shared" si="20"/>
        <v>-3.8600000000000003</v>
      </c>
    </row>
    <row r="327" spans="1:24" ht="15.6">
      <c r="A327" s="171" t="s">
        <v>1033</v>
      </c>
      <c r="B327" s="4">
        <v>18.39</v>
      </c>
      <c r="C327" s="9"/>
      <c r="D327" s="10"/>
      <c r="E327" s="10"/>
      <c r="F327" s="11"/>
      <c r="G327" s="11"/>
      <c r="H327" s="4">
        <f t="shared" si="23"/>
        <v>18.39</v>
      </c>
      <c r="I327" s="9"/>
      <c r="J327" s="9"/>
      <c r="K327" s="9"/>
      <c r="L327" s="10"/>
      <c r="M327" s="22"/>
      <c r="N327" s="22"/>
      <c r="O327" s="10"/>
      <c r="P327" s="10"/>
      <c r="Q327" s="15"/>
      <c r="R327" s="15"/>
      <c r="S327" s="35" t="e">
        <f t="shared" si="24"/>
        <v>#DIV/0!</v>
      </c>
      <c r="T327" s="28">
        <v>0</v>
      </c>
      <c r="U327" s="448">
        <f t="shared" si="21"/>
        <v>0</v>
      </c>
      <c r="V327" s="450">
        <f t="shared" si="20"/>
        <v>-18.39</v>
      </c>
    </row>
    <row r="328" spans="1:24" ht="15.6">
      <c r="A328" s="171" t="s">
        <v>270</v>
      </c>
      <c r="B328" s="4">
        <v>15.75</v>
      </c>
      <c r="C328" s="9"/>
      <c r="D328" s="10"/>
      <c r="E328" s="10"/>
      <c r="F328" s="11"/>
      <c r="G328" s="11"/>
      <c r="H328" s="4">
        <f t="shared" si="23"/>
        <v>15.75</v>
      </c>
      <c r="I328" s="9"/>
      <c r="J328" s="9"/>
      <c r="K328" s="9"/>
      <c r="L328" s="10"/>
      <c r="M328" s="22"/>
      <c r="N328" s="22"/>
      <c r="O328" s="10"/>
      <c r="P328" s="10"/>
      <c r="Q328" s="15"/>
      <c r="R328" s="15"/>
      <c r="S328" s="35" t="e">
        <f t="shared" si="24"/>
        <v>#DIV/0!</v>
      </c>
      <c r="T328" s="28">
        <v>0</v>
      </c>
      <c r="U328" s="448">
        <f t="shared" si="21"/>
        <v>0</v>
      </c>
      <c r="V328" s="450">
        <f t="shared" si="20"/>
        <v>-15.75</v>
      </c>
    </row>
    <row r="329" spans="1:24" ht="15.6">
      <c r="A329" s="171" t="s">
        <v>34</v>
      </c>
      <c r="B329" s="4">
        <v>3.5250000000000012</v>
      </c>
      <c r="C329" s="9"/>
      <c r="D329" s="10"/>
      <c r="E329" s="10"/>
      <c r="F329" s="11"/>
      <c r="G329" s="11"/>
      <c r="H329" s="4">
        <f t="shared" si="23"/>
        <v>3.0150000000000015</v>
      </c>
      <c r="I329" s="9">
        <v>0.51</v>
      </c>
      <c r="J329" s="9"/>
      <c r="K329" s="9"/>
      <c r="L329" s="10"/>
      <c r="M329" s="22"/>
      <c r="N329" s="22"/>
      <c r="O329" s="10"/>
      <c r="P329" s="10"/>
      <c r="Q329" s="15"/>
      <c r="R329" s="15"/>
      <c r="S329" s="738">
        <f t="shared" si="24"/>
        <v>29.936170212765973</v>
      </c>
      <c r="T329" s="28">
        <v>2.82</v>
      </c>
      <c r="U329" s="448">
        <f t="shared" si="21"/>
        <v>0.10071428571428571</v>
      </c>
      <c r="V329" s="450">
        <f t="shared" si="20"/>
        <v>-0.19500000000000162</v>
      </c>
    </row>
    <row r="330" spans="1:24" ht="18.75" customHeight="1">
      <c r="A330" s="181" t="s">
        <v>385</v>
      </c>
      <c r="B330" s="4">
        <v>42.440000000000012</v>
      </c>
      <c r="C330" s="9"/>
      <c r="D330" s="10"/>
      <c r="E330" s="10"/>
      <c r="F330" s="10"/>
      <c r="G330" s="11"/>
      <c r="H330" s="4">
        <f t="shared" si="23"/>
        <v>42.440000000000012</v>
      </c>
      <c r="I330" s="9"/>
      <c r="J330" s="9"/>
      <c r="K330" s="9"/>
      <c r="L330" s="10"/>
      <c r="M330" s="22"/>
      <c r="N330" s="22"/>
      <c r="O330" s="10"/>
      <c r="P330" s="10"/>
      <c r="Q330" s="15"/>
      <c r="R330" s="15"/>
      <c r="S330" s="738">
        <f t="shared" si="24"/>
        <v>37.321608040201014</v>
      </c>
      <c r="T330" s="28">
        <v>31.84</v>
      </c>
      <c r="U330" s="448">
        <f t="shared" si="21"/>
        <v>1.1371428571428572</v>
      </c>
      <c r="V330" s="450">
        <f t="shared" si="20"/>
        <v>-10.600000000000009</v>
      </c>
      <c r="W330" s="395"/>
      <c r="X330" s="559"/>
    </row>
    <row r="331" spans="1:24" ht="16.5" customHeight="1">
      <c r="A331" s="181" t="s">
        <v>401</v>
      </c>
      <c r="B331" s="4">
        <v>-3.0000000000000249E-2</v>
      </c>
      <c r="C331" s="90"/>
      <c r="D331" s="55"/>
      <c r="E331" s="55"/>
      <c r="F331" s="55"/>
      <c r="G331" s="89">
        <v>0.4</v>
      </c>
      <c r="H331" s="4">
        <f t="shared" si="23"/>
        <v>0.36999999999999977</v>
      </c>
      <c r="I331" s="90"/>
      <c r="J331" s="90"/>
      <c r="K331" s="90"/>
      <c r="L331" s="55"/>
      <c r="M331" s="55"/>
      <c r="N331" s="55"/>
      <c r="O331" s="55"/>
      <c r="P331" s="55"/>
      <c r="Q331" s="93"/>
      <c r="R331" s="93"/>
      <c r="S331" s="738">
        <f t="shared" si="24"/>
        <v>1.4153005464480863</v>
      </c>
      <c r="T331" s="79">
        <v>7.32</v>
      </c>
      <c r="U331" s="448">
        <f t="shared" si="21"/>
        <v>0.26142857142857145</v>
      </c>
      <c r="V331" s="455">
        <f t="shared" si="20"/>
        <v>6.95</v>
      </c>
    </row>
    <row r="332" spans="1:24" ht="16.5" customHeight="1">
      <c r="A332" s="181" t="s">
        <v>308</v>
      </c>
      <c r="B332" s="4">
        <v>9.0350100000000051</v>
      </c>
      <c r="C332" s="9"/>
      <c r="D332" s="22"/>
      <c r="E332" s="22"/>
      <c r="F332" s="22"/>
      <c r="G332" s="11"/>
      <c r="H332" s="4">
        <f t="shared" si="23"/>
        <v>9.0350100000000051</v>
      </c>
      <c r="I332" s="9"/>
      <c r="J332" s="9"/>
      <c r="K332" s="9"/>
      <c r="L332" s="10"/>
      <c r="M332" s="22"/>
      <c r="N332" s="22"/>
      <c r="O332" s="10"/>
      <c r="P332" s="10"/>
      <c r="Q332" s="15"/>
      <c r="R332" s="15"/>
      <c r="S332" s="738">
        <f t="shared" si="24"/>
        <v>42.163380000000025</v>
      </c>
      <c r="T332" s="28">
        <v>6</v>
      </c>
      <c r="U332" s="448">
        <f t="shared" si="21"/>
        <v>0.21428571428571427</v>
      </c>
      <c r="V332" s="450">
        <f t="shared" ref="V332:V340" si="25">U332*28-H332</f>
        <v>-3.0350100000000051</v>
      </c>
    </row>
    <row r="333" spans="1:24" ht="16.5" customHeight="1">
      <c r="A333" s="171" t="s">
        <v>812</v>
      </c>
      <c r="B333" s="4">
        <v>5.04</v>
      </c>
      <c r="C333" s="9"/>
      <c r="D333" s="22"/>
      <c r="E333" s="22"/>
      <c r="F333" s="22"/>
      <c r="G333" s="11"/>
      <c r="H333" s="4">
        <f t="shared" si="23"/>
        <v>5.04</v>
      </c>
      <c r="I333" s="9"/>
      <c r="J333" s="9"/>
      <c r="K333" s="9"/>
      <c r="L333" s="10"/>
      <c r="M333" s="22"/>
      <c r="N333" s="22"/>
      <c r="O333" s="10"/>
      <c r="P333" s="10"/>
      <c r="Q333" s="15"/>
      <c r="R333" s="15"/>
      <c r="S333" s="641" t="e">
        <f t="shared" si="24"/>
        <v>#DIV/0!</v>
      </c>
      <c r="T333" s="28">
        <v>0</v>
      </c>
      <c r="U333" s="448">
        <f t="shared" ref="U333:U373" si="26">T333/28</f>
        <v>0</v>
      </c>
      <c r="V333" s="450">
        <f t="shared" si="25"/>
        <v>-5.04</v>
      </c>
      <c r="W333" s="126"/>
    </row>
    <row r="334" spans="1:24" ht="16.5" customHeight="1">
      <c r="A334" s="171" t="s">
        <v>99</v>
      </c>
      <c r="B334" s="4">
        <v>0</v>
      </c>
      <c r="C334" s="9"/>
      <c r="D334" s="22"/>
      <c r="E334" s="22"/>
      <c r="F334" s="22"/>
      <c r="G334" s="11"/>
      <c r="H334" s="4">
        <f t="shared" si="23"/>
        <v>0</v>
      </c>
      <c r="I334" s="9"/>
      <c r="J334" s="9"/>
      <c r="K334" s="9"/>
      <c r="L334" s="10"/>
      <c r="M334" s="22"/>
      <c r="N334" s="22"/>
      <c r="O334" s="10"/>
      <c r="P334" s="10"/>
      <c r="Q334" s="15"/>
      <c r="R334" s="15"/>
      <c r="S334" s="641">
        <f t="shared" si="24"/>
        <v>0</v>
      </c>
      <c r="T334" s="28">
        <v>2.4</v>
      </c>
      <c r="U334" s="448">
        <f t="shared" si="26"/>
        <v>8.5714285714285715E-2</v>
      </c>
      <c r="V334" s="450">
        <f t="shared" si="25"/>
        <v>2.4</v>
      </c>
      <c r="W334" s="126"/>
    </row>
    <row r="335" spans="1:24" ht="17.25" customHeight="1">
      <c r="A335" s="181" t="s">
        <v>422</v>
      </c>
      <c r="B335" s="4">
        <v>75</v>
      </c>
      <c r="C335" s="9"/>
      <c r="D335" s="22"/>
      <c r="E335" s="22"/>
      <c r="F335" s="22"/>
      <c r="G335" s="11"/>
      <c r="H335" s="4">
        <f t="shared" si="23"/>
        <v>50</v>
      </c>
      <c r="I335" s="9"/>
      <c r="J335" s="9">
        <v>12.5</v>
      </c>
      <c r="K335" s="9"/>
      <c r="L335" s="10"/>
      <c r="M335" s="22">
        <v>12.5</v>
      </c>
      <c r="N335" s="22"/>
      <c r="O335" s="10"/>
      <c r="P335" s="10"/>
      <c r="Q335" s="15"/>
      <c r="R335" s="15">
        <f>SUM(K335:Q335)</f>
        <v>12.5</v>
      </c>
      <c r="S335" s="641">
        <f t="shared" si="24"/>
        <v>22.4</v>
      </c>
      <c r="T335" s="28">
        <v>62.5</v>
      </c>
      <c r="U335" s="448">
        <f t="shared" si="26"/>
        <v>2.2321428571428572</v>
      </c>
      <c r="V335" s="450">
        <f t="shared" si="25"/>
        <v>12.5</v>
      </c>
      <c r="W335" s="395"/>
      <c r="X335" s="559"/>
    </row>
    <row r="336" spans="1:24" ht="16.5" customHeight="1">
      <c r="A336" s="181" t="s">
        <v>845</v>
      </c>
      <c r="B336" s="4">
        <v>15.99</v>
      </c>
      <c r="C336" s="9"/>
      <c r="D336" s="22"/>
      <c r="E336" s="22"/>
      <c r="F336" s="22"/>
      <c r="G336" s="11"/>
      <c r="H336" s="4">
        <f t="shared" si="23"/>
        <v>15.99</v>
      </c>
      <c r="I336" s="9"/>
      <c r="J336" s="9"/>
      <c r="K336" s="9"/>
      <c r="L336" s="10"/>
      <c r="M336" s="22"/>
      <c r="N336" s="22"/>
      <c r="O336" s="10"/>
      <c r="P336" s="10"/>
      <c r="Q336" s="15"/>
      <c r="R336" s="15"/>
      <c r="S336" s="641" t="e">
        <f t="shared" si="24"/>
        <v>#DIV/0!</v>
      </c>
      <c r="T336" s="28">
        <v>0</v>
      </c>
      <c r="U336" s="448">
        <f t="shared" si="26"/>
        <v>0</v>
      </c>
      <c r="V336" s="450">
        <f t="shared" si="25"/>
        <v>-15.99</v>
      </c>
    </row>
    <row r="337" spans="1:25" ht="15.6">
      <c r="A337" s="181" t="s">
        <v>619</v>
      </c>
      <c r="B337" s="4">
        <v>13.280000000000005</v>
      </c>
      <c r="C337" s="9"/>
      <c r="D337" s="22"/>
      <c r="E337" s="22"/>
      <c r="F337" s="22"/>
      <c r="G337" s="11"/>
      <c r="H337" s="4">
        <f t="shared" si="23"/>
        <v>8.480000000000004</v>
      </c>
      <c r="I337" s="9"/>
      <c r="J337" s="9"/>
      <c r="K337" s="9">
        <v>4.8</v>
      </c>
      <c r="L337" s="10"/>
      <c r="M337" s="22"/>
      <c r="N337" s="22"/>
      <c r="O337" s="10"/>
      <c r="P337" s="10"/>
      <c r="Q337" s="15"/>
      <c r="R337" s="15">
        <f>SUM(K337:Q337)</f>
        <v>4.8</v>
      </c>
      <c r="S337" s="738">
        <f t="shared" si="24"/>
        <v>31.449006622516574</v>
      </c>
      <c r="T337" s="28">
        <v>7.55</v>
      </c>
      <c r="U337" s="448">
        <f t="shared" si="26"/>
        <v>0.26964285714285713</v>
      </c>
      <c r="V337" s="450">
        <f t="shared" si="25"/>
        <v>-0.93000000000000416</v>
      </c>
      <c r="W337" s="126"/>
    </row>
    <row r="338" spans="1:25" ht="15.6">
      <c r="A338" s="181" t="s">
        <v>601</v>
      </c>
      <c r="B338" s="4">
        <v>25</v>
      </c>
      <c r="C338" s="9"/>
      <c r="D338" s="22"/>
      <c r="E338" s="22"/>
      <c r="F338" s="22"/>
      <c r="G338" s="11"/>
      <c r="H338" s="4">
        <f t="shared" si="23"/>
        <v>21</v>
      </c>
      <c r="I338" s="9">
        <v>4</v>
      </c>
      <c r="J338" s="9"/>
      <c r="K338" s="9"/>
      <c r="L338" s="10"/>
      <c r="M338" s="22"/>
      <c r="N338" s="22"/>
      <c r="O338" s="10"/>
      <c r="P338" s="10"/>
      <c r="Q338" s="15"/>
      <c r="R338" s="15"/>
      <c r="S338" s="738">
        <f t="shared" si="24"/>
        <v>29.4</v>
      </c>
      <c r="T338" s="28">
        <v>20</v>
      </c>
      <c r="U338" s="448">
        <f t="shared" si="26"/>
        <v>0.7142857142857143</v>
      </c>
      <c r="V338" s="450">
        <f t="shared" si="25"/>
        <v>-1</v>
      </c>
      <c r="W338" s="126"/>
    </row>
    <row r="339" spans="1:25" ht="15.6">
      <c r="A339" s="181" t="s">
        <v>88</v>
      </c>
      <c r="B339" s="4">
        <v>50.009999999999991</v>
      </c>
      <c r="C339" s="9"/>
      <c r="D339" s="22"/>
      <c r="E339" s="22"/>
      <c r="F339" s="22"/>
      <c r="G339" s="11"/>
      <c r="H339" s="4">
        <f t="shared" si="23"/>
        <v>50.009999999999991</v>
      </c>
      <c r="I339" s="9"/>
      <c r="J339" s="9"/>
      <c r="K339" s="9"/>
      <c r="L339" s="10"/>
      <c r="M339" s="22"/>
      <c r="N339" s="22"/>
      <c r="O339" s="10"/>
      <c r="P339" s="10"/>
      <c r="Q339" s="15"/>
      <c r="R339" s="15"/>
      <c r="S339" s="641">
        <f t="shared" si="24"/>
        <v>12.49357601713062</v>
      </c>
      <c r="T339" s="28">
        <v>112.08</v>
      </c>
      <c r="U339" s="448">
        <f t="shared" si="26"/>
        <v>4.0028571428571427</v>
      </c>
      <c r="V339" s="450">
        <f t="shared" si="25"/>
        <v>62.070000000000007</v>
      </c>
      <c r="W339" s="84"/>
    </row>
    <row r="340" spans="1:25" ht="15.6">
      <c r="A340" s="181" t="s">
        <v>393</v>
      </c>
      <c r="B340" s="4">
        <v>5370</v>
      </c>
      <c r="C340" s="90"/>
      <c r="D340" s="22"/>
      <c r="E340" s="22"/>
      <c r="F340" s="145">
        <v>7200</v>
      </c>
      <c r="G340" s="89"/>
      <c r="H340" s="4">
        <f t="shared" si="23"/>
        <v>6240</v>
      </c>
      <c r="I340" s="9">
        <v>1230</v>
      </c>
      <c r="J340" s="9">
        <v>1440</v>
      </c>
      <c r="K340" s="9">
        <v>1080</v>
      </c>
      <c r="L340" s="22">
        <v>1440</v>
      </c>
      <c r="M340" s="22">
        <v>1080</v>
      </c>
      <c r="N340" s="22">
        <v>60</v>
      </c>
      <c r="O340" s="22"/>
      <c r="P340" s="22"/>
      <c r="Q340" s="40"/>
      <c r="R340" s="40">
        <f>SUM(K340:Q340)</f>
        <v>3660</v>
      </c>
      <c r="S340" s="35">
        <f t="shared" si="24"/>
        <v>7.4380587484035763</v>
      </c>
      <c r="T340" s="28">
        <v>23490</v>
      </c>
      <c r="U340" s="448">
        <f t="shared" si="26"/>
        <v>838.92857142857144</v>
      </c>
      <c r="V340" s="450">
        <f t="shared" si="25"/>
        <v>17250</v>
      </c>
      <c r="W340" s="126"/>
      <c r="X340" s="84"/>
    </row>
    <row r="341" spans="1:25" ht="15.6">
      <c r="A341" s="173"/>
      <c r="B341" s="135">
        <v>0</v>
      </c>
      <c r="C341" s="9"/>
      <c r="D341" s="22"/>
      <c r="E341" s="22"/>
      <c r="F341" s="22"/>
      <c r="G341" s="18"/>
      <c r="H341" s="135">
        <v>0</v>
      </c>
      <c r="I341" s="9"/>
      <c r="J341" s="9"/>
      <c r="K341" s="9"/>
      <c r="L341" s="30"/>
      <c r="M341" s="65"/>
      <c r="N341" s="65"/>
      <c r="O341" s="30"/>
      <c r="P341" s="30"/>
      <c r="Q341" s="39"/>
      <c r="R341" s="39"/>
      <c r="S341" s="33" t="e">
        <f t="shared" si="24"/>
        <v>#DIV/0!</v>
      </c>
      <c r="T341" s="46">
        <v>0</v>
      </c>
      <c r="U341" s="25">
        <f t="shared" si="26"/>
        <v>0</v>
      </c>
      <c r="V341" s="58"/>
    </row>
    <row r="342" spans="1:25" ht="15.6">
      <c r="A342" s="366" t="s">
        <v>77</v>
      </c>
      <c r="B342" s="135">
        <v>0</v>
      </c>
      <c r="C342" s="9"/>
      <c r="D342" s="22"/>
      <c r="E342" s="22"/>
      <c r="F342" s="22"/>
      <c r="G342" s="18"/>
      <c r="H342" s="135">
        <f t="shared" ref="H342:H406" si="27">B342+SUM(C342:G342)-SUM(I342:P342)</f>
        <v>0</v>
      </c>
      <c r="I342" s="9"/>
      <c r="J342" s="9"/>
      <c r="K342" s="9"/>
      <c r="L342" s="30"/>
      <c r="M342" s="65"/>
      <c r="N342" s="65"/>
      <c r="O342" s="30"/>
      <c r="P342" s="30"/>
      <c r="Q342" s="39"/>
      <c r="R342" s="39"/>
      <c r="S342" s="33" t="e">
        <f t="shared" si="24"/>
        <v>#DIV/0!</v>
      </c>
      <c r="T342" s="46">
        <v>0</v>
      </c>
      <c r="U342" s="25">
        <f t="shared" si="26"/>
        <v>0</v>
      </c>
      <c r="V342" s="63">
        <f t="shared" ref="V342:V373" si="28">U342*28-H342</f>
        <v>0</v>
      </c>
    </row>
    <row r="343" spans="1:25" ht="15.75" customHeight="1">
      <c r="A343" s="181" t="s">
        <v>1061</v>
      </c>
      <c r="B343" s="367">
        <v>43550</v>
      </c>
      <c r="C343" s="368"/>
      <c r="D343" s="369"/>
      <c r="E343" s="376"/>
      <c r="F343" s="369"/>
      <c r="G343" s="370">
        <v>13410</v>
      </c>
      <c r="H343" s="367">
        <f t="shared" si="27"/>
        <v>45650</v>
      </c>
      <c r="I343" s="368">
        <v>600</v>
      </c>
      <c r="J343" s="368">
        <v>1800</v>
      </c>
      <c r="K343" s="368">
        <v>1200</v>
      </c>
      <c r="L343" s="371">
        <v>2250</v>
      </c>
      <c r="M343" s="369">
        <v>2550</v>
      </c>
      <c r="N343" s="369"/>
      <c r="O343" s="372">
        <v>2910</v>
      </c>
      <c r="P343" s="372"/>
      <c r="Q343" s="378"/>
      <c r="R343" s="378">
        <f t="shared" ref="R343:R352" si="29">SUM(K343:Q343)</f>
        <v>8910</v>
      </c>
      <c r="S343" s="373">
        <f t="shared" si="24"/>
        <v>21.551171809138424</v>
      </c>
      <c r="T343" s="374">
        <v>59310</v>
      </c>
      <c r="U343" s="448">
        <f t="shared" si="26"/>
        <v>2118.2142857142858</v>
      </c>
      <c r="V343" s="449">
        <f t="shared" si="28"/>
        <v>13660</v>
      </c>
      <c r="W343" s="126"/>
      <c r="X343" s="133"/>
      <c r="Y343" s="133"/>
    </row>
    <row r="344" spans="1:25" ht="15.6">
      <c r="A344" s="181" t="s">
        <v>1023</v>
      </c>
      <c r="B344" s="367">
        <v>3120</v>
      </c>
      <c r="C344" s="368"/>
      <c r="D344" s="369"/>
      <c r="E344" s="369"/>
      <c r="F344" s="369"/>
      <c r="G344" s="375">
        <v>50</v>
      </c>
      <c r="H344" s="367">
        <f t="shared" si="27"/>
        <v>1470</v>
      </c>
      <c r="I344" s="368"/>
      <c r="J344" s="368"/>
      <c r="K344" s="368">
        <v>150</v>
      </c>
      <c r="L344" s="371">
        <v>200</v>
      </c>
      <c r="M344" s="369">
        <v>900</v>
      </c>
      <c r="N344" s="369"/>
      <c r="O344" s="372">
        <v>450</v>
      </c>
      <c r="P344" s="372"/>
      <c r="Q344" s="378"/>
      <c r="R344" s="378">
        <f t="shared" si="29"/>
        <v>1700</v>
      </c>
      <c r="S344" s="373">
        <f t="shared" si="24"/>
        <v>5.5100401606425704</v>
      </c>
      <c r="T344" s="374">
        <v>7470</v>
      </c>
      <c r="U344" s="448">
        <f t="shared" si="26"/>
        <v>266.78571428571428</v>
      </c>
      <c r="V344" s="449">
        <f t="shared" si="28"/>
        <v>6000</v>
      </c>
      <c r="W344" s="126"/>
      <c r="X344" s="133"/>
    </row>
    <row r="345" spans="1:25" ht="16.5" customHeight="1">
      <c r="A345" s="181" t="s">
        <v>834</v>
      </c>
      <c r="B345" s="367">
        <v>6900</v>
      </c>
      <c r="C345" s="368"/>
      <c r="D345" s="376"/>
      <c r="E345" s="369"/>
      <c r="F345" s="376"/>
      <c r="G345" s="375"/>
      <c r="H345" s="367">
        <f t="shared" si="27"/>
        <v>4920</v>
      </c>
      <c r="I345" s="368"/>
      <c r="J345" s="368">
        <v>300</v>
      </c>
      <c r="K345" s="368">
        <v>450</v>
      </c>
      <c r="L345" s="371">
        <v>180</v>
      </c>
      <c r="M345" s="369">
        <v>450</v>
      </c>
      <c r="N345" s="369"/>
      <c r="O345" s="372">
        <v>600</v>
      </c>
      <c r="P345" s="372"/>
      <c r="Q345" s="378"/>
      <c r="R345" s="378">
        <f t="shared" si="29"/>
        <v>1680</v>
      </c>
      <c r="S345" s="373">
        <f t="shared" si="24"/>
        <v>18.404809619238478</v>
      </c>
      <c r="T345" s="374">
        <v>7485</v>
      </c>
      <c r="U345" s="448">
        <f t="shared" si="26"/>
        <v>267.32142857142856</v>
      </c>
      <c r="V345" s="449">
        <f t="shared" si="28"/>
        <v>2565</v>
      </c>
      <c r="W345" s="126"/>
      <c r="X345" s="133"/>
    </row>
    <row r="346" spans="1:25" ht="17.25" customHeight="1">
      <c r="A346" s="173" t="s">
        <v>534</v>
      </c>
      <c r="B346" s="4">
        <v>33930</v>
      </c>
      <c r="C346" s="9"/>
      <c r="D346" s="22"/>
      <c r="E346" s="151"/>
      <c r="F346" s="55"/>
      <c r="G346" s="18"/>
      <c r="H346" s="4">
        <f t="shared" si="27"/>
        <v>29880</v>
      </c>
      <c r="I346" s="9"/>
      <c r="J346" s="9">
        <v>450</v>
      </c>
      <c r="K346" s="9">
        <v>450</v>
      </c>
      <c r="L346" s="66"/>
      <c r="M346" s="22">
        <v>2250</v>
      </c>
      <c r="N346" s="22"/>
      <c r="O346" s="60">
        <v>900</v>
      </c>
      <c r="P346" s="60"/>
      <c r="Q346" s="61"/>
      <c r="R346" s="61">
        <f t="shared" si="29"/>
        <v>3600</v>
      </c>
      <c r="S346" s="768">
        <f t="shared" si="24"/>
        <v>30.575594781273985</v>
      </c>
      <c r="T346" s="28">
        <v>27363</v>
      </c>
      <c r="U346" s="448">
        <f t="shared" si="26"/>
        <v>977.25</v>
      </c>
      <c r="V346" s="450">
        <f t="shared" si="28"/>
        <v>-2517</v>
      </c>
      <c r="W346" s="170" t="s">
        <v>136</v>
      </c>
      <c r="X346" s="283"/>
    </row>
    <row r="347" spans="1:25" ht="18" customHeight="1">
      <c r="A347" s="183" t="s">
        <v>92</v>
      </c>
      <c r="B347" s="4">
        <v>19800</v>
      </c>
      <c r="C347" s="9"/>
      <c r="D347" s="22"/>
      <c r="E347" s="22"/>
      <c r="F347" s="145"/>
      <c r="G347" s="18"/>
      <c r="H347" s="4">
        <f t="shared" si="27"/>
        <v>13950</v>
      </c>
      <c r="I347" s="9">
        <v>900</v>
      </c>
      <c r="J347" s="9">
        <v>1350</v>
      </c>
      <c r="K347" s="9">
        <v>900</v>
      </c>
      <c r="L347" s="66"/>
      <c r="M347" s="22">
        <v>1350</v>
      </c>
      <c r="N347" s="22"/>
      <c r="O347" s="60">
        <v>1350</v>
      </c>
      <c r="P347" s="60"/>
      <c r="Q347" s="61"/>
      <c r="R347" s="61">
        <f t="shared" si="29"/>
        <v>3600</v>
      </c>
      <c r="S347" s="768">
        <f t="shared" si="24"/>
        <v>15.5</v>
      </c>
      <c r="T347" s="28">
        <v>25200</v>
      </c>
      <c r="U347" s="448">
        <f t="shared" si="26"/>
        <v>900</v>
      </c>
      <c r="V347" s="450">
        <f t="shared" si="28"/>
        <v>11250</v>
      </c>
      <c r="W347" s="170" t="s">
        <v>137</v>
      </c>
      <c r="X347" s="283"/>
    </row>
    <row r="348" spans="1:25" ht="17.25" customHeight="1">
      <c r="A348" s="171" t="s">
        <v>494</v>
      </c>
      <c r="B348" s="4">
        <v>34380</v>
      </c>
      <c r="C348" s="280"/>
      <c r="D348" s="22"/>
      <c r="E348" s="22"/>
      <c r="F348" s="145"/>
      <c r="G348" s="18"/>
      <c r="H348" s="4">
        <f t="shared" si="27"/>
        <v>20880</v>
      </c>
      <c r="I348" s="36">
        <v>1800</v>
      </c>
      <c r="J348" s="36">
        <v>2700</v>
      </c>
      <c r="K348" s="36">
        <v>2700</v>
      </c>
      <c r="L348" s="22">
        <v>900</v>
      </c>
      <c r="M348" s="22">
        <v>2700</v>
      </c>
      <c r="N348" s="22"/>
      <c r="O348" s="22">
        <v>2700</v>
      </c>
      <c r="P348" s="22"/>
      <c r="Q348" s="40"/>
      <c r="R348" s="40">
        <f t="shared" si="29"/>
        <v>9000</v>
      </c>
      <c r="S348" s="768">
        <f t="shared" si="24"/>
        <v>9.0980392156862742</v>
      </c>
      <c r="T348" s="45">
        <v>64260</v>
      </c>
      <c r="U348" s="448">
        <f t="shared" si="26"/>
        <v>2295</v>
      </c>
      <c r="V348" s="451">
        <f t="shared" si="28"/>
        <v>43380</v>
      </c>
      <c r="W348" s="170" t="s">
        <v>138</v>
      </c>
      <c r="X348" s="283"/>
      <c r="Y348" s="133"/>
    </row>
    <row r="349" spans="1:25" ht="17.25" customHeight="1">
      <c r="A349" s="181" t="s">
        <v>773</v>
      </c>
      <c r="B349" s="367">
        <v>31076.400000000001</v>
      </c>
      <c r="C349" s="368"/>
      <c r="D349" s="369"/>
      <c r="E349" s="369"/>
      <c r="F349" s="369"/>
      <c r="G349" s="370"/>
      <c r="H349" s="367">
        <f t="shared" si="27"/>
        <v>27237.600000000002</v>
      </c>
      <c r="I349" s="368">
        <v>274.2</v>
      </c>
      <c r="J349" s="368">
        <v>1096.8</v>
      </c>
      <c r="K349" s="368">
        <v>548.4</v>
      </c>
      <c r="L349" s="369">
        <v>274.2</v>
      </c>
      <c r="M349" s="369">
        <v>548.4</v>
      </c>
      <c r="N349" s="369"/>
      <c r="O349" s="369">
        <v>1096.8</v>
      </c>
      <c r="P349" s="369"/>
      <c r="Q349" s="379"/>
      <c r="R349" s="379">
        <f t="shared" si="29"/>
        <v>2467.8000000000002</v>
      </c>
      <c r="S349" s="783">
        <f t="shared" si="24"/>
        <v>68.394447035190296</v>
      </c>
      <c r="T349" s="374">
        <v>11150.800000000001</v>
      </c>
      <c r="U349" s="448">
        <f t="shared" si="26"/>
        <v>398.24285714285719</v>
      </c>
      <c r="V349" s="449">
        <f t="shared" si="28"/>
        <v>-16086.800000000001</v>
      </c>
      <c r="W349" s="126"/>
    </row>
    <row r="350" spans="1:25" ht="17.25" customHeight="1">
      <c r="A350" s="173" t="s">
        <v>305</v>
      </c>
      <c r="B350" s="4">
        <v>400</v>
      </c>
      <c r="C350" s="9"/>
      <c r="D350" s="151"/>
      <c r="E350" s="22"/>
      <c r="F350" s="151"/>
      <c r="G350" s="54"/>
      <c r="H350" s="4">
        <f t="shared" si="27"/>
        <v>300</v>
      </c>
      <c r="I350" s="9"/>
      <c r="J350" s="9"/>
      <c r="K350" s="9"/>
      <c r="L350" s="10"/>
      <c r="M350" s="22">
        <v>100</v>
      </c>
      <c r="N350" s="22"/>
      <c r="O350" s="10"/>
      <c r="P350" s="10"/>
      <c r="Q350" s="15"/>
      <c r="R350" s="15">
        <f t="shared" si="29"/>
        <v>100</v>
      </c>
      <c r="S350" s="768">
        <f t="shared" si="24"/>
        <v>27.814569536423839</v>
      </c>
      <c r="T350" s="28">
        <v>302</v>
      </c>
      <c r="U350" s="448">
        <f t="shared" si="26"/>
        <v>10.785714285714286</v>
      </c>
      <c r="V350" s="450">
        <f t="shared" si="28"/>
        <v>2</v>
      </c>
      <c r="W350" s="126" t="s">
        <v>139</v>
      </c>
    </row>
    <row r="351" spans="1:25" ht="17.25" customHeight="1">
      <c r="A351" s="181" t="s">
        <v>1112</v>
      </c>
      <c r="B351" s="367">
        <v>1440</v>
      </c>
      <c r="C351" s="377"/>
      <c r="D351" s="369"/>
      <c r="E351" s="369"/>
      <c r="F351" s="369"/>
      <c r="G351" s="375">
        <v>900</v>
      </c>
      <c r="H351" s="367">
        <f t="shared" si="27"/>
        <v>1840</v>
      </c>
      <c r="I351" s="368"/>
      <c r="J351" s="368">
        <v>50</v>
      </c>
      <c r="K351" s="368">
        <v>100</v>
      </c>
      <c r="L351" s="369"/>
      <c r="M351" s="369">
        <v>50</v>
      </c>
      <c r="N351" s="369"/>
      <c r="O351" s="369">
        <v>300</v>
      </c>
      <c r="P351" s="369"/>
      <c r="Q351" s="379"/>
      <c r="R351" s="379">
        <f t="shared" si="29"/>
        <v>450</v>
      </c>
      <c r="S351" s="373">
        <f t="shared" si="24"/>
        <v>23.851851851851855</v>
      </c>
      <c r="T351" s="374">
        <v>2160</v>
      </c>
      <c r="U351" s="448">
        <f t="shared" si="26"/>
        <v>77.142857142857139</v>
      </c>
      <c r="V351" s="449">
        <f t="shared" si="28"/>
        <v>320</v>
      </c>
      <c r="W351" s="236"/>
      <c r="X351" s="133"/>
    </row>
    <row r="352" spans="1:25" ht="16.5" customHeight="1">
      <c r="A352" s="181" t="s">
        <v>124</v>
      </c>
      <c r="B352" s="367">
        <v>9200</v>
      </c>
      <c r="C352" s="377"/>
      <c r="D352" s="369"/>
      <c r="E352" s="369"/>
      <c r="F352" s="376">
        <v>3200</v>
      </c>
      <c r="G352" s="375"/>
      <c r="H352" s="367">
        <f t="shared" si="27"/>
        <v>9700</v>
      </c>
      <c r="I352" s="368">
        <v>200</v>
      </c>
      <c r="J352" s="368">
        <v>400</v>
      </c>
      <c r="K352" s="368">
        <v>200</v>
      </c>
      <c r="L352" s="376">
        <v>100</v>
      </c>
      <c r="M352" s="369">
        <v>500</v>
      </c>
      <c r="N352" s="369"/>
      <c r="O352" s="369">
        <v>1300</v>
      </c>
      <c r="P352" s="369"/>
      <c r="Q352" s="379"/>
      <c r="R352" s="379">
        <f t="shared" si="29"/>
        <v>2100</v>
      </c>
      <c r="S352" s="794">
        <f t="shared" ref="S352:S373" si="30">H352/U352</f>
        <v>28.970666666666666</v>
      </c>
      <c r="T352" s="374">
        <v>9375</v>
      </c>
      <c r="U352" s="452">
        <f t="shared" si="26"/>
        <v>334.82142857142856</v>
      </c>
      <c r="V352" s="449">
        <f t="shared" si="28"/>
        <v>-325</v>
      </c>
      <c r="W352" s="126"/>
      <c r="X352" s="212"/>
    </row>
    <row r="353" spans="1:24" ht="15.6">
      <c r="A353" s="181" t="s">
        <v>1125</v>
      </c>
      <c r="B353" s="367">
        <v>869</v>
      </c>
      <c r="C353" s="377"/>
      <c r="D353" s="376"/>
      <c r="E353" s="369"/>
      <c r="F353" s="369"/>
      <c r="G353" s="370">
        <v>266</v>
      </c>
      <c r="H353" s="367">
        <f t="shared" si="27"/>
        <v>266</v>
      </c>
      <c r="I353" s="368"/>
      <c r="J353" s="377">
        <v>869</v>
      </c>
      <c r="K353" s="368"/>
      <c r="L353" s="369"/>
      <c r="M353" s="369"/>
      <c r="N353" s="369"/>
      <c r="O353" s="369"/>
      <c r="P353" s="369"/>
      <c r="Q353" s="379"/>
      <c r="R353" s="379"/>
      <c r="S353" s="373" t="e">
        <f t="shared" si="30"/>
        <v>#DIV/0!</v>
      </c>
      <c r="T353" s="374">
        <v>0</v>
      </c>
      <c r="U353" s="452">
        <f t="shared" si="26"/>
        <v>0</v>
      </c>
      <c r="V353" s="449">
        <f t="shared" si="28"/>
        <v>-266</v>
      </c>
    </row>
    <row r="354" spans="1:24" ht="15.6">
      <c r="A354" s="350" t="s">
        <v>453</v>
      </c>
      <c r="B354" s="20">
        <v>0</v>
      </c>
      <c r="C354" s="24"/>
      <c r="D354" s="21"/>
      <c r="E354" s="21"/>
      <c r="F354" s="21"/>
      <c r="G354" s="17"/>
      <c r="H354" s="20">
        <f t="shared" si="27"/>
        <v>0</v>
      </c>
      <c r="I354" s="24"/>
      <c r="J354" s="24"/>
      <c r="K354" s="24"/>
      <c r="L354" s="21"/>
      <c r="M354" s="21"/>
      <c r="N354" s="21"/>
      <c r="O354" s="21"/>
      <c r="P354" s="21"/>
      <c r="Q354" s="38"/>
      <c r="R354" s="38"/>
      <c r="S354" s="41">
        <f t="shared" si="30"/>
        <v>0</v>
      </c>
      <c r="T354" s="44">
        <v>187</v>
      </c>
      <c r="U354" s="453">
        <f t="shared" si="26"/>
        <v>6.6785714285714288</v>
      </c>
      <c r="V354" s="454">
        <f t="shared" si="28"/>
        <v>187</v>
      </c>
    </row>
    <row r="355" spans="1:24" ht="15.6">
      <c r="A355" s="350" t="s">
        <v>452</v>
      </c>
      <c r="B355" s="20">
        <v>0</v>
      </c>
      <c r="C355" s="24"/>
      <c r="D355" s="21"/>
      <c r="E355" s="21"/>
      <c r="F355" s="21"/>
      <c r="G355" s="17">
        <v>1800</v>
      </c>
      <c r="H355" s="20">
        <f t="shared" si="27"/>
        <v>1800</v>
      </c>
      <c r="I355" s="24"/>
      <c r="J355" s="24"/>
      <c r="K355" s="24"/>
      <c r="L355" s="21"/>
      <c r="M355" s="21"/>
      <c r="N355" s="21"/>
      <c r="O355" s="21"/>
      <c r="P355" s="21"/>
      <c r="Q355" s="38"/>
      <c r="R355" s="38"/>
      <c r="S355" s="41">
        <f t="shared" si="30"/>
        <v>14.4</v>
      </c>
      <c r="T355" s="44">
        <v>3500</v>
      </c>
      <c r="U355" s="453">
        <f t="shared" si="26"/>
        <v>125</v>
      </c>
      <c r="V355" s="454">
        <f t="shared" si="28"/>
        <v>1700</v>
      </c>
    </row>
    <row r="356" spans="1:24" ht="15.6">
      <c r="A356" s="350" t="s">
        <v>58</v>
      </c>
      <c r="B356" s="20">
        <v>0</v>
      </c>
      <c r="C356" s="24"/>
      <c r="D356" s="21"/>
      <c r="E356" s="21"/>
      <c r="F356" s="21"/>
      <c r="G356" s="17"/>
      <c r="H356" s="20">
        <f t="shared" si="27"/>
        <v>0</v>
      </c>
      <c r="I356" s="24"/>
      <c r="J356" s="24"/>
      <c r="K356" s="24"/>
      <c r="L356" s="21"/>
      <c r="M356" s="21"/>
      <c r="N356" s="21"/>
      <c r="O356" s="21"/>
      <c r="P356" s="21"/>
      <c r="Q356" s="38"/>
      <c r="R356" s="38"/>
      <c r="S356" s="41">
        <f t="shared" si="30"/>
        <v>0</v>
      </c>
      <c r="T356" s="44">
        <v>250</v>
      </c>
      <c r="U356" s="453">
        <f t="shared" si="26"/>
        <v>8.9285714285714288</v>
      </c>
      <c r="V356" s="454">
        <f t="shared" si="28"/>
        <v>250</v>
      </c>
    </row>
    <row r="357" spans="1:24" ht="17.25" customHeight="1">
      <c r="A357" s="350" t="s">
        <v>321</v>
      </c>
      <c r="B357" s="20">
        <v>0</v>
      </c>
      <c r="C357" s="24"/>
      <c r="D357" s="21"/>
      <c r="E357" s="21"/>
      <c r="F357" s="21"/>
      <c r="G357" s="17">
        <v>230</v>
      </c>
      <c r="H357" s="20">
        <f t="shared" si="27"/>
        <v>230</v>
      </c>
      <c r="I357" s="24"/>
      <c r="J357" s="24"/>
      <c r="K357" s="24"/>
      <c r="L357" s="21"/>
      <c r="M357" s="21"/>
      <c r="N357" s="21"/>
      <c r="O357" s="21"/>
      <c r="P357" s="21"/>
      <c r="Q357" s="38"/>
      <c r="R357" s="38"/>
      <c r="S357" s="41">
        <f t="shared" si="30"/>
        <v>4.535211267605634</v>
      </c>
      <c r="T357" s="44">
        <v>1420</v>
      </c>
      <c r="U357" s="453">
        <f t="shared" si="26"/>
        <v>50.714285714285715</v>
      </c>
      <c r="V357" s="454">
        <f t="shared" si="28"/>
        <v>1190</v>
      </c>
    </row>
    <row r="358" spans="1:24" ht="17.25" customHeight="1">
      <c r="A358" s="350" t="s">
        <v>632</v>
      </c>
      <c r="B358" s="20">
        <v>980</v>
      </c>
      <c r="C358" s="24"/>
      <c r="D358" s="21"/>
      <c r="E358" s="21"/>
      <c r="F358" s="21"/>
      <c r="G358" s="17">
        <v>450</v>
      </c>
      <c r="H358" s="20">
        <f t="shared" si="27"/>
        <v>450</v>
      </c>
      <c r="I358" s="24"/>
      <c r="J358" s="24">
        <v>980</v>
      </c>
      <c r="K358" s="24"/>
      <c r="L358" s="21"/>
      <c r="M358" s="21"/>
      <c r="N358" s="21"/>
      <c r="O358" s="21"/>
      <c r="P358" s="21"/>
      <c r="Q358" s="38"/>
      <c r="R358" s="38"/>
      <c r="S358" s="41">
        <f t="shared" si="30"/>
        <v>4.1721854304635757</v>
      </c>
      <c r="T358" s="44">
        <v>3020</v>
      </c>
      <c r="U358" s="453">
        <f t="shared" si="26"/>
        <v>107.85714285714286</v>
      </c>
      <c r="V358" s="454">
        <f t="shared" si="28"/>
        <v>2570</v>
      </c>
    </row>
    <row r="359" spans="1:24" ht="17.25" customHeight="1">
      <c r="A359" s="183" t="s">
        <v>634</v>
      </c>
      <c r="B359" s="4">
        <v>8216</v>
      </c>
      <c r="C359" s="90"/>
      <c r="D359" s="55"/>
      <c r="E359" s="55">
        <v>24648</v>
      </c>
      <c r="F359" s="55"/>
      <c r="G359" s="89"/>
      <c r="H359" s="4">
        <f t="shared" si="27"/>
        <v>24648</v>
      </c>
      <c r="I359" s="90"/>
      <c r="J359" s="90">
        <v>2054</v>
      </c>
      <c r="K359" s="90"/>
      <c r="L359" s="55"/>
      <c r="M359" s="55">
        <v>2054</v>
      </c>
      <c r="N359" s="55"/>
      <c r="O359" s="55">
        <v>4108</v>
      </c>
      <c r="P359" s="55"/>
      <c r="Q359" s="93"/>
      <c r="R359" s="93">
        <f>SUM(K359:Q359)</f>
        <v>6162</v>
      </c>
      <c r="S359" s="776">
        <f t="shared" si="30"/>
        <v>28</v>
      </c>
      <c r="T359" s="45">
        <v>24648</v>
      </c>
      <c r="U359" s="456">
        <f t="shared" si="26"/>
        <v>880.28571428571433</v>
      </c>
      <c r="V359" s="451">
        <f t="shared" si="28"/>
        <v>0</v>
      </c>
      <c r="W359" s="126"/>
    </row>
    <row r="360" spans="1:24" ht="18" customHeight="1">
      <c r="A360" s="189" t="s">
        <v>1143</v>
      </c>
      <c r="B360" s="4">
        <v>226380</v>
      </c>
      <c r="C360" s="90"/>
      <c r="D360" s="151"/>
      <c r="E360" s="22"/>
      <c r="F360" s="22"/>
      <c r="G360" s="128"/>
      <c r="H360" s="4">
        <f t="shared" si="27"/>
        <v>184800</v>
      </c>
      <c r="I360" s="255">
        <v>9240</v>
      </c>
      <c r="J360" s="9">
        <v>4620</v>
      </c>
      <c r="K360" s="9">
        <v>4620</v>
      </c>
      <c r="L360" s="19">
        <v>4620</v>
      </c>
      <c r="M360" s="60">
        <v>4620</v>
      </c>
      <c r="N360" s="60"/>
      <c r="O360" s="92">
        <v>13860</v>
      </c>
      <c r="P360" s="92"/>
      <c r="Q360" s="234"/>
      <c r="R360" s="234">
        <f>SUM(K360:Q360)</f>
        <v>27720</v>
      </c>
      <c r="S360" s="745">
        <f t="shared" si="30"/>
        <v>28</v>
      </c>
      <c r="T360" s="45">
        <v>184800</v>
      </c>
      <c r="U360" s="456">
        <f t="shared" si="26"/>
        <v>6600</v>
      </c>
      <c r="V360" s="451">
        <f t="shared" si="28"/>
        <v>0</v>
      </c>
      <c r="W360" s="124" t="s">
        <v>862</v>
      </c>
      <c r="X360" s="212"/>
    </row>
    <row r="361" spans="1:24" ht="17.25" customHeight="1">
      <c r="A361" s="174" t="s">
        <v>444</v>
      </c>
      <c r="B361" s="88">
        <v>0</v>
      </c>
      <c r="C361" s="253"/>
      <c r="D361" s="153"/>
      <c r="E361" s="70"/>
      <c r="F361" s="153"/>
      <c r="G361" s="390"/>
      <c r="H361" s="88">
        <f t="shared" si="27"/>
        <v>0</v>
      </c>
      <c r="I361" s="229"/>
      <c r="J361" s="69"/>
      <c r="K361" s="69"/>
      <c r="L361" s="72"/>
      <c r="M361" s="122"/>
      <c r="N361" s="122"/>
      <c r="O361" s="274"/>
      <c r="P361" s="274"/>
      <c r="Q361" s="275"/>
      <c r="R361" s="275"/>
      <c r="S361" s="488" t="e">
        <f t="shared" si="30"/>
        <v>#DIV/0!</v>
      </c>
      <c r="T361" s="45">
        <v>0</v>
      </c>
      <c r="U361" s="456">
        <f t="shared" si="26"/>
        <v>0</v>
      </c>
      <c r="V361" s="451">
        <f t="shared" si="28"/>
        <v>0</v>
      </c>
      <c r="X361" s="212"/>
    </row>
    <row r="362" spans="1:24" ht="18" customHeight="1">
      <c r="A362" s="183" t="s">
        <v>688</v>
      </c>
      <c r="B362" s="4">
        <v>2194.4000000000005</v>
      </c>
      <c r="C362" s="90"/>
      <c r="D362" s="145"/>
      <c r="E362" s="55"/>
      <c r="F362" s="55"/>
      <c r="G362" s="143"/>
      <c r="H362" s="4">
        <f t="shared" si="27"/>
        <v>2194.4000000000005</v>
      </c>
      <c r="I362" s="90"/>
      <c r="J362" s="90"/>
      <c r="K362" s="90"/>
      <c r="L362" s="142"/>
      <c r="M362" s="142"/>
      <c r="N362" s="142"/>
      <c r="O362" s="142"/>
      <c r="P362" s="142"/>
      <c r="Q362" s="144"/>
      <c r="R362" s="144"/>
      <c r="S362" s="740">
        <f t="shared" si="30"/>
        <v>56.000000000000007</v>
      </c>
      <c r="T362" s="79">
        <v>1097.2</v>
      </c>
      <c r="U362" s="448">
        <f t="shared" si="26"/>
        <v>39.18571428571429</v>
      </c>
      <c r="V362" s="450">
        <f t="shared" si="28"/>
        <v>-1097.2000000000005</v>
      </c>
      <c r="X362" s="42"/>
    </row>
    <row r="363" spans="1:24" ht="16.5" customHeight="1">
      <c r="A363" s="189" t="s">
        <v>543</v>
      </c>
      <c r="B363" s="4">
        <v>36540</v>
      </c>
      <c r="C363" s="159"/>
      <c r="D363" s="55"/>
      <c r="E363" s="55"/>
      <c r="F363" s="55"/>
      <c r="G363" s="143"/>
      <c r="H363" s="4">
        <f t="shared" si="27"/>
        <v>28980</v>
      </c>
      <c r="I363" s="90">
        <v>2520</v>
      </c>
      <c r="J363" s="90">
        <v>1260</v>
      </c>
      <c r="K363" s="90"/>
      <c r="L363" s="142">
        <v>2520</v>
      </c>
      <c r="M363" s="142">
        <v>1260</v>
      </c>
      <c r="N363" s="142"/>
      <c r="O363" s="142"/>
      <c r="P363" s="142"/>
      <c r="Q363" s="144"/>
      <c r="R363" s="144">
        <f>SUM(K363:Q363)</f>
        <v>3780</v>
      </c>
      <c r="S363" s="745">
        <f t="shared" si="30"/>
        <v>35.777777777777779</v>
      </c>
      <c r="T363" s="79">
        <v>22680</v>
      </c>
      <c r="U363" s="448">
        <f t="shared" si="26"/>
        <v>810</v>
      </c>
      <c r="V363" s="450">
        <f t="shared" si="28"/>
        <v>-6300</v>
      </c>
      <c r="W363" s="124" t="s">
        <v>942</v>
      </c>
    </row>
    <row r="364" spans="1:24" ht="18" customHeight="1">
      <c r="A364" s="174" t="s">
        <v>247</v>
      </c>
      <c r="B364" s="88">
        <v>0</v>
      </c>
      <c r="C364" s="229"/>
      <c r="D364" s="70"/>
      <c r="E364" s="70"/>
      <c r="F364" s="70"/>
      <c r="G364" s="130"/>
      <c r="H364" s="88">
        <f t="shared" si="27"/>
        <v>0</v>
      </c>
      <c r="I364" s="69"/>
      <c r="J364" s="69"/>
      <c r="K364" s="69"/>
      <c r="L364" s="122"/>
      <c r="M364" s="122"/>
      <c r="N364" s="122"/>
      <c r="O364" s="122"/>
      <c r="P364" s="122"/>
      <c r="Q364" s="123"/>
      <c r="R364" s="123"/>
      <c r="S364" s="35" t="e">
        <f t="shared" si="30"/>
        <v>#DIV/0!</v>
      </c>
      <c r="T364" s="45">
        <v>0</v>
      </c>
      <c r="U364" s="456">
        <f t="shared" si="26"/>
        <v>0</v>
      </c>
      <c r="V364" s="451">
        <f t="shared" si="28"/>
        <v>0</v>
      </c>
      <c r="W364" s="126"/>
    </row>
    <row r="365" spans="1:24" ht="17.25" customHeight="1">
      <c r="A365" s="189" t="s">
        <v>174</v>
      </c>
      <c r="B365" s="4">
        <v>99820</v>
      </c>
      <c r="C365" s="90"/>
      <c r="D365" s="139"/>
      <c r="E365" s="145"/>
      <c r="F365" s="55"/>
      <c r="G365" s="143"/>
      <c r="H365" s="4">
        <f t="shared" si="27"/>
        <v>79195</v>
      </c>
      <c r="I365" s="159">
        <v>3300</v>
      </c>
      <c r="J365" s="159">
        <v>3300</v>
      </c>
      <c r="K365" s="159">
        <v>3300</v>
      </c>
      <c r="L365" s="139">
        <v>3300</v>
      </c>
      <c r="M365" s="142">
        <v>4125</v>
      </c>
      <c r="N365" s="142"/>
      <c r="O365" s="142">
        <v>3300</v>
      </c>
      <c r="P365" s="142"/>
      <c r="Q365" s="144"/>
      <c r="R365" s="144">
        <f>SUM(K365:Q365)</f>
        <v>14025</v>
      </c>
      <c r="S365" s="710">
        <f t="shared" si="30"/>
        <v>29.21554677206851</v>
      </c>
      <c r="T365" s="45">
        <v>75900</v>
      </c>
      <c r="U365" s="456">
        <f t="shared" si="26"/>
        <v>2710.7142857142858</v>
      </c>
      <c r="V365" s="451">
        <f t="shared" si="28"/>
        <v>-3295</v>
      </c>
      <c r="W365" s="124" t="s">
        <v>861</v>
      </c>
      <c r="X365" s="212"/>
    </row>
    <row r="366" spans="1:24" ht="15.6">
      <c r="A366" s="174" t="s">
        <v>443</v>
      </c>
      <c r="B366" s="88">
        <v>0</v>
      </c>
      <c r="C366" s="253"/>
      <c r="D366" s="355"/>
      <c r="E366" s="153"/>
      <c r="F366" s="153"/>
      <c r="G366" s="252"/>
      <c r="H366" s="88">
        <f t="shared" si="27"/>
        <v>0</v>
      </c>
      <c r="I366" s="229"/>
      <c r="J366" s="229"/>
      <c r="K366" s="229"/>
      <c r="L366" s="72"/>
      <c r="M366" s="122"/>
      <c r="N366" s="122"/>
      <c r="O366" s="122"/>
      <c r="P366" s="122"/>
      <c r="Q366" s="123"/>
      <c r="R366" s="123"/>
      <c r="S366" s="35" t="e">
        <f t="shared" si="30"/>
        <v>#DIV/0!</v>
      </c>
      <c r="T366" s="45">
        <v>0</v>
      </c>
      <c r="U366" s="456">
        <f t="shared" si="26"/>
        <v>0</v>
      </c>
      <c r="V366" s="451">
        <f t="shared" si="28"/>
        <v>0</v>
      </c>
      <c r="X366" s="212"/>
    </row>
    <row r="367" spans="1:24" ht="17.25" customHeight="1">
      <c r="A367" s="183" t="s">
        <v>584</v>
      </c>
      <c r="B367" s="4">
        <v>1400</v>
      </c>
      <c r="C367" s="9"/>
      <c r="D367" s="22"/>
      <c r="E367" s="22"/>
      <c r="F367" s="22"/>
      <c r="G367" s="11"/>
      <c r="H367" s="4">
        <f t="shared" si="27"/>
        <v>1000</v>
      </c>
      <c r="I367" s="9"/>
      <c r="J367" s="9"/>
      <c r="K367" s="9"/>
      <c r="L367" s="10">
        <v>100</v>
      </c>
      <c r="M367" s="22">
        <v>300</v>
      </c>
      <c r="N367" s="22"/>
      <c r="O367" s="10"/>
      <c r="P367" s="10"/>
      <c r="Q367" s="15"/>
      <c r="R367" s="15">
        <f>SUM(K367:Q367)</f>
        <v>400</v>
      </c>
      <c r="S367" s="747">
        <f t="shared" si="30"/>
        <v>18.666666666666668</v>
      </c>
      <c r="T367" s="28">
        <v>1500</v>
      </c>
      <c r="U367" s="448">
        <f t="shared" si="26"/>
        <v>53.571428571428569</v>
      </c>
      <c r="V367" s="450">
        <f t="shared" si="28"/>
        <v>500</v>
      </c>
      <c r="W367" s="126" t="s">
        <v>837</v>
      </c>
      <c r="X367" s="124"/>
    </row>
    <row r="368" spans="1:24" ht="16.5" customHeight="1">
      <c r="A368" s="401" t="s">
        <v>1054</v>
      </c>
      <c r="B368" s="3">
        <v>2100</v>
      </c>
      <c r="C368" s="36"/>
      <c r="D368" s="22"/>
      <c r="E368" s="22"/>
      <c r="F368" s="22"/>
      <c r="G368" s="18"/>
      <c r="H368" s="4">
        <f t="shared" si="27"/>
        <v>1900</v>
      </c>
      <c r="I368" s="36">
        <v>100</v>
      </c>
      <c r="J368" s="36"/>
      <c r="K368" s="36"/>
      <c r="L368" s="22"/>
      <c r="M368" s="22">
        <v>100</v>
      </c>
      <c r="N368" s="22"/>
      <c r="O368" s="22"/>
      <c r="P368" s="22"/>
      <c r="Q368" s="40"/>
      <c r="R368" s="40">
        <f>SUM(K368:Q368)</f>
        <v>100</v>
      </c>
      <c r="S368" s="747">
        <f t="shared" si="30"/>
        <v>25.333333333333332</v>
      </c>
      <c r="T368" s="45">
        <v>2100</v>
      </c>
      <c r="U368" s="456">
        <f t="shared" si="26"/>
        <v>75</v>
      </c>
      <c r="V368" s="451">
        <f t="shared" si="28"/>
        <v>200</v>
      </c>
      <c r="W368" s="126" t="s">
        <v>295</v>
      </c>
    </row>
    <row r="369" spans="1:30" ht="15.6">
      <c r="A369" s="401" t="s">
        <v>875</v>
      </c>
      <c r="B369" s="4">
        <v>1700</v>
      </c>
      <c r="C369" s="36"/>
      <c r="D369" s="22"/>
      <c r="E369" s="22"/>
      <c r="F369" s="22"/>
      <c r="G369" s="18"/>
      <c r="H369" s="4">
        <f t="shared" si="27"/>
        <v>1700</v>
      </c>
      <c r="I369" s="36"/>
      <c r="J369" s="36"/>
      <c r="K369" s="36"/>
      <c r="L369" s="22"/>
      <c r="M369" s="22"/>
      <c r="N369" s="22"/>
      <c r="O369" s="22"/>
      <c r="P369" s="22"/>
      <c r="Q369" s="40"/>
      <c r="R369" s="40"/>
      <c r="S369" s="747">
        <f t="shared" si="30"/>
        <v>47.6</v>
      </c>
      <c r="T369" s="45">
        <v>1000</v>
      </c>
      <c r="U369" s="448">
        <f t="shared" si="26"/>
        <v>35.714285714285715</v>
      </c>
      <c r="V369" s="451">
        <f t="shared" si="28"/>
        <v>-700</v>
      </c>
      <c r="W369" s="126" t="s">
        <v>295</v>
      </c>
    </row>
    <row r="370" spans="1:30" ht="15.6">
      <c r="A370" s="401" t="s">
        <v>635</v>
      </c>
      <c r="B370" s="4">
        <v>25</v>
      </c>
      <c r="C370" s="90"/>
      <c r="D370" s="55"/>
      <c r="E370" s="55"/>
      <c r="F370" s="55"/>
      <c r="G370" s="89"/>
      <c r="H370" s="4">
        <f t="shared" si="27"/>
        <v>25</v>
      </c>
      <c r="I370" s="90"/>
      <c r="J370" s="90"/>
      <c r="K370" s="90"/>
      <c r="L370" s="55"/>
      <c r="M370" s="55"/>
      <c r="N370" s="55"/>
      <c r="O370" s="55"/>
      <c r="P370" s="55"/>
      <c r="Q370" s="93"/>
      <c r="R370" s="93"/>
      <c r="S370" s="747">
        <f t="shared" si="30"/>
        <v>2.5454545454545454</v>
      </c>
      <c r="T370" s="79">
        <v>275</v>
      </c>
      <c r="U370" s="448">
        <f t="shared" si="26"/>
        <v>9.8214285714285712</v>
      </c>
      <c r="V370" s="455">
        <f t="shared" si="28"/>
        <v>250</v>
      </c>
      <c r="W370" s="126" t="s">
        <v>423</v>
      </c>
    </row>
    <row r="371" spans="1:30" ht="15.6">
      <c r="A371" s="401" t="s">
        <v>876</v>
      </c>
      <c r="B371" s="4">
        <v>800</v>
      </c>
      <c r="C371" s="90"/>
      <c r="D371" s="55"/>
      <c r="E371" s="55"/>
      <c r="F371" s="55"/>
      <c r="G371" s="89"/>
      <c r="H371" s="4">
        <f t="shared" si="27"/>
        <v>800</v>
      </c>
      <c r="I371" s="90"/>
      <c r="J371" s="90"/>
      <c r="K371" s="90"/>
      <c r="L371" s="55"/>
      <c r="M371" s="55"/>
      <c r="N371" s="55"/>
      <c r="O371" s="55"/>
      <c r="P371" s="55"/>
      <c r="Q371" s="93"/>
      <c r="R371" s="93"/>
      <c r="S371" s="747">
        <f t="shared" si="30"/>
        <v>51.258581235697939</v>
      </c>
      <c r="T371" s="79">
        <v>437</v>
      </c>
      <c r="U371" s="448">
        <f t="shared" si="26"/>
        <v>15.607142857142858</v>
      </c>
      <c r="V371" s="455">
        <f t="shared" si="28"/>
        <v>-363</v>
      </c>
      <c r="W371" s="126" t="s">
        <v>423</v>
      </c>
      <c r="X371" s="212"/>
    </row>
    <row r="372" spans="1:30" ht="15.6">
      <c r="A372" s="401" t="s">
        <v>279</v>
      </c>
      <c r="B372" s="4">
        <v>2900</v>
      </c>
      <c r="C372" s="90"/>
      <c r="D372" s="55"/>
      <c r="E372" s="55"/>
      <c r="F372" s="55"/>
      <c r="G372" s="230"/>
      <c r="H372" s="4">
        <f t="shared" si="27"/>
        <v>2900</v>
      </c>
      <c r="I372" s="90"/>
      <c r="J372" s="90"/>
      <c r="K372" s="90"/>
      <c r="L372" s="55"/>
      <c r="M372" s="55"/>
      <c r="N372" s="55"/>
      <c r="O372" s="55"/>
      <c r="P372" s="55"/>
      <c r="Q372" s="93"/>
      <c r="R372" s="93"/>
      <c r="S372" s="741">
        <f t="shared" si="30"/>
        <v>406</v>
      </c>
      <c r="T372" s="79">
        <v>200</v>
      </c>
      <c r="U372" s="448">
        <f t="shared" si="26"/>
        <v>7.1428571428571432</v>
      </c>
      <c r="V372" s="455">
        <f t="shared" si="28"/>
        <v>-2700</v>
      </c>
      <c r="W372" s="124"/>
      <c r="X372" s="42"/>
    </row>
    <row r="373" spans="1:30" ht="15.6">
      <c r="A373" s="182" t="s">
        <v>403</v>
      </c>
      <c r="B373" s="4">
        <v>2150</v>
      </c>
      <c r="C373" s="9"/>
      <c r="D373" s="22"/>
      <c r="E373" s="22"/>
      <c r="F373" s="22"/>
      <c r="G373" s="11"/>
      <c r="H373" s="4">
        <f t="shared" si="27"/>
        <v>1775</v>
      </c>
      <c r="I373" s="9">
        <v>100</v>
      </c>
      <c r="J373" s="9"/>
      <c r="K373" s="9"/>
      <c r="L373" s="10">
        <v>125</v>
      </c>
      <c r="M373" s="22"/>
      <c r="N373" s="22"/>
      <c r="O373" s="10">
        <v>150</v>
      </c>
      <c r="P373" s="10"/>
      <c r="Q373" s="15"/>
      <c r="R373" s="15">
        <f>SUM(K373:Q373)</f>
        <v>275</v>
      </c>
      <c r="S373" s="670">
        <f t="shared" si="30"/>
        <v>25.818181818181817</v>
      </c>
      <c r="T373" s="79">
        <v>1925</v>
      </c>
      <c r="U373" s="457">
        <f t="shared" si="26"/>
        <v>68.75</v>
      </c>
      <c r="V373" s="455">
        <f t="shared" si="28"/>
        <v>150</v>
      </c>
      <c r="W373" s="362" t="s">
        <v>535</v>
      </c>
      <c r="X373" s="133"/>
    </row>
    <row r="374" spans="1:30" ht="15.6">
      <c r="A374" s="360" t="s">
        <v>530</v>
      </c>
      <c r="B374" s="135">
        <v>0</v>
      </c>
      <c r="C374" s="167"/>
      <c r="D374" s="104"/>
      <c r="E374" s="104"/>
      <c r="F374" s="104"/>
      <c r="G374" s="264"/>
      <c r="H374" s="135">
        <f t="shared" si="27"/>
        <v>0</v>
      </c>
      <c r="I374" s="167"/>
      <c r="J374" s="167"/>
      <c r="K374" s="167"/>
      <c r="L374" s="10"/>
      <c r="M374" s="22"/>
      <c r="N374" s="22"/>
      <c r="O374" s="10"/>
      <c r="P374" s="10"/>
      <c r="Q374" s="15"/>
      <c r="R374" s="15"/>
      <c r="S374" s="160"/>
      <c r="T374" s="156">
        <v>0</v>
      </c>
      <c r="U374" s="458"/>
      <c r="V374" s="459"/>
      <c r="W374" s="361"/>
      <c r="X374" s="133"/>
    </row>
    <row r="375" spans="1:30" ht="18" customHeight="1">
      <c r="A375" s="183" t="s">
        <v>1051</v>
      </c>
      <c r="B375" s="4">
        <v>3594</v>
      </c>
      <c r="C375" s="90"/>
      <c r="D375" s="55"/>
      <c r="E375" s="55"/>
      <c r="F375" s="145">
        <v>5758</v>
      </c>
      <c r="G375" s="89"/>
      <c r="H375" s="4">
        <f t="shared" si="27"/>
        <v>6956</v>
      </c>
      <c r="I375" s="90"/>
      <c r="J375" s="90"/>
      <c r="K375" s="90">
        <v>1198</v>
      </c>
      <c r="L375" s="55"/>
      <c r="M375" s="55">
        <v>1198</v>
      </c>
      <c r="N375" s="55"/>
      <c r="O375" s="55"/>
      <c r="P375" s="55"/>
      <c r="Q375" s="93"/>
      <c r="R375" s="93">
        <f>SUM(K375:Q375)</f>
        <v>2396</v>
      </c>
      <c r="S375" s="792">
        <f t="shared" ref="S375:S439" si="31">H375/U375</f>
        <v>18.064181042478204</v>
      </c>
      <c r="T375" s="79">
        <v>10782</v>
      </c>
      <c r="U375" s="448">
        <f t="shared" ref="U375:U439" si="32">T375/28</f>
        <v>385.07142857142856</v>
      </c>
      <c r="V375" s="455">
        <f t="shared" ref="V375:V439" si="33">U375*28-H375</f>
        <v>3826</v>
      </c>
      <c r="W375" s="219" t="s">
        <v>794</v>
      </c>
      <c r="X375" s="504"/>
      <c r="Y375" s="769" t="s">
        <v>148</v>
      </c>
      <c r="Z375" s="212"/>
      <c r="AA375" s="285"/>
      <c r="AB375" s="285"/>
      <c r="AC375" s="285"/>
      <c r="AD375" s="42"/>
    </row>
    <row r="376" spans="1:30" ht="18.75" customHeight="1">
      <c r="A376" s="183" t="s">
        <v>579</v>
      </c>
      <c r="B376" s="4">
        <v>12600</v>
      </c>
      <c r="C376" s="36"/>
      <c r="D376" s="22"/>
      <c r="E376" s="151"/>
      <c r="F376" s="22"/>
      <c r="G376" s="18"/>
      <c r="H376" s="4">
        <f t="shared" si="27"/>
        <v>8820</v>
      </c>
      <c r="I376" s="36"/>
      <c r="J376" s="36"/>
      <c r="K376" s="36">
        <v>1260</v>
      </c>
      <c r="L376" s="10"/>
      <c r="M376" s="22">
        <v>2520</v>
      </c>
      <c r="N376" s="22"/>
      <c r="O376" s="10"/>
      <c r="P376" s="10"/>
      <c r="Q376" s="15"/>
      <c r="R376" s="15">
        <f>SUM(K376:Q376)</f>
        <v>3780</v>
      </c>
      <c r="S376" s="736">
        <f t="shared" si="31"/>
        <v>16.333333333333332</v>
      </c>
      <c r="T376" s="28">
        <v>15120</v>
      </c>
      <c r="U376" s="448">
        <f t="shared" si="32"/>
        <v>540</v>
      </c>
      <c r="V376" s="450">
        <f t="shared" si="33"/>
        <v>6300</v>
      </c>
      <c r="W376" s="126"/>
      <c r="X376" s="141"/>
      <c r="Y376" s="126"/>
      <c r="Z376" s="42"/>
      <c r="AC376" s="136"/>
      <c r="AD376" s="42"/>
    </row>
    <row r="377" spans="1:30" ht="18.75" customHeight="1">
      <c r="A377" s="183" t="s">
        <v>479</v>
      </c>
      <c r="B377" s="4"/>
      <c r="C377" s="36"/>
      <c r="D377" s="22"/>
      <c r="E377" s="151"/>
      <c r="F377" s="22">
        <v>14400</v>
      </c>
      <c r="G377" s="18"/>
      <c r="H377" s="4">
        <f t="shared" si="27"/>
        <v>8640</v>
      </c>
      <c r="I377" s="36"/>
      <c r="J377" s="36"/>
      <c r="K377" s="36"/>
      <c r="L377" s="10">
        <v>5760</v>
      </c>
      <c r="M377" s="22"/>
      <c r="N377" s="22"/>
      <c r="O377" s="10"/>
      <c r="P377" s="10"/>
      <c r="Q377" s="15"/>
      <c r="R377" s="15">
        <f>SUM(K377:Q377)</f>
        <v>5760</v>
      </c>
      <c r="S377" s="736">
        <f t="shared" si="31"/>
        <v>16</v>
      </c>
      <c r="T377" s="28">
        <v>15120</v>
      </c>
      <c r="U377" s="448">
        <f t="shared" si="32"/>
        <v>540</v>
      </c>
      <c r="V377" s="450">
        <f t="shared" si="33"/>
        <v>6480</v>
      </c>
      <c r="W377" s="126"/>
      <c r="X377" s="141"/>
      <c r="Y377" s="126"/>
      <c r="Z377" s="42"/>
      <c r="AC377" s="136"/>
      <c r="AD377" s="42"/>
    </row>
    <row r="378" spans="1:30" ht="16.5" customHeight="1">
      <c r="A378" s="174" t="s">
        <v>893</v>
      </c>
      <c r="B378" s="88">
        <v>4778.6000000000004</v>
      </c>
      <c r="C378" s="69"/>
      <c r="D378" s="364"/>
      <c r="E378" s="153"/>
      <c r="F378" s="70"/>
      <c r="G378" s="71"/>
      <c r="H378" s="88">
        <f t="shared" si="27"/>
        <v>4778.6000000000004</v>
      </c>
      <c r="I378" s="69"/>
      <c r="J378" s="69"/>
      <c r="K378" s="69"/>
      <c r="L378" s="70"/>
      <c r="M378" s="70"/>
      <c r="N378" s="70"/>
      <c r="O378" s="70"/>
      <c r="P378" s="70"/>
      <c r="Q378" s="73"/>
      <c r="R378" s="73"/>
      <c r="S378" s="34" t="e">
        <f t="shared" si="31"/>
        <v>#DIV/0!</v>
      </c>
      <c r="T378" s="45">
        <v>0</v>
      </c>
      <c r="U378" s="456">
        <f t="shared" si="32"/>
        <v>0</v>
      </c>
      <c r="V378" s="451">
        <f t="shared" si="33"/>
        <v>-4778.6000000000004</v>
      </c>
      <c r="W378" s="126"/>
      <c r="Z378" s="42"/>
      <c r="AC378" s="136"/>
      <c r="AD378" s="42"/>
    </row>
    <row r="379" spans="1:30" ht="16.5" customHeight="1">
      <c r="A379" s="183" t="s">
        <v>811</v>
      </c>
      <c r="B379" s="20">
        <v>1198</v>
      </c>
      <c r="C379" s="90"/>
      <c r="D379" s="55"/>
      <c r="E379" s="55"/>
      <c r="F379" s="55"/>
      <c r="G379" s="89"/>
      <c r="H379" s="20">
        <f t="shared" si="27"/>
        <v>0</v>
      </c>
      <c r="I379" s="90"/>
      <c r="J379" s="90"/>
      <c r="K379" s="90"/>
      <c r="L379" s="55"/>
      <c r="M379" s="55"/>
      <c r="N379" s="55"/>
      <c r="O379" s="55">
        <v>1198</v>
      </c>
      <c r="P379" s="55"/>
      <c r="Q379" s="93"/>
      <c r="R379" s="93">
        <f>SUM(K379:Q379)</f>
        <v>1198</v>
      </c>
      <c r="S379" s="714">
        <f t="shared" si="31"/>
        <v>0</v>
      </c>
      <c r="T379" s="79">
        <v>1631</v>
      </c>
      <c r="U379" s="448">
        <f t="shared" si="32"/>
        <v>58.25</v>
      </c>
      <c r="V379" s="455">
        <f t="shared" si="33"/>
        <v>1631</v>
      </c>
      <c r="W379" s="618"/>
      <c r="X379" s="770" t="s">
        <v>251</v>
      </c>
      <c r="Y379" s="126" t="s">
        <v>146</v>
      </c>
      <c r="Z379" s="141"/>
      <c r="AA379" s="285"/>
      <c r="AB379" s="285"/>
      <c r="AC379" s="285"/>
    </row>
    <row r="380" spans="1:30" ht="17.25" customHeight="1">
      <c r="A380" s="183" t="s">
        <v>1047</v>
      </c>
      <c r="B380" s="20">
        <v>3594</v>
      </c>
      <c r="C380" s="90"/>
      <c r="D380" s="55"/>
      <c r="E380" s="55"/>
      <c r="F380" s="55"/>
      <c r="G380" s="89"/>
      <c r="H380" s="20">
        <f t="shared" si="27"/>
        <v>0</v>
      </c>
      <c r="I380" s="90">
        <v>1198</v>
      </c>
      <c r="J380" s="90">
        <v>1198</v>
      </c>
      <c r="K380" s="90"/>
      <c r="L380" s="55"/>
      <c r="M380" s="55">
        <v>1198</v>
      </c>
      <c r="N380" s="55"/>
      <c r="O380" s="55"/>
      <c r="P380" s="55"/>
      <c r="Q380" s="93"/>
      <c r="R380" s="93">
        <f>SUM(K380:Q380)</f>
        <v>1198</v>
      </c>
      <c r="S380" s="620">
        <f t="shared" si="31"/>
        <v>0</v>
      </c>
      <c r="T380" s="79">
        <v>20833</v>
      </c>
      <c r="U380" s="448">
        <f t="shared" si="32"/>
        <v>744.03571428571433</v>
      </c>
      <c r="V380" s="450">
        <f t="shared" si="33"/>
        <v>20833</v>
      </c>
      <c r="W380" s="212"/>
      <c r="X380" s="219" t="s">
        <v>1000</v>
      </c>
      <c r="Y380" s="126" t="s">
        <v>147</v>
      </c>
      <c r="Z380"/>
      <c r="AA380" s="285"/>
      <c r="AB380" s="285"/>
      <c r="AC380" s="285"/>
    </row>
    <row r="381" spans="1:30" s="133" customFormat="1" ht="17.25" customHeight="1">
      <c r="A381" s="183" t="s">
        <v>1024</v>
      </c>
      <c r="B381" s="20">
        <v>5759</v>
      </c>
      <c r="C381" s="90"/>
      <c r="D381" s="55"/>
      <c r="E381" s="145"/>
      <c r="F381" s="55"/>
      <c r="G381" s="89"/>
      <c r="H381" s="20">
        <f t="shared" si="27"/>
        <v>3363</v>
      </c>
      <c r="I381" s="159"/>
      <c r="J381" s="90"/>
      <c r="K381" s="90">
        <v>1198</v>
      </c>
      <c r="L381" s="145"/>
      <c r="M381" s="145">
        <v>1198</v>
      </c>
      <c r="N381" s="145"/>
      <c r="O381" s="55"/>
      <c r="P381" s="145"/>
      <c r="Q381" s="248"/>
      <c r="R381" s="248">
        <f>SUM(K381:Q381)</f>
        <v>2396</v>
      </c>
      <c r="S381" s="620">
        <f t="shared" si="31"/>
        <v>7.1455456063135525</v>
      </c>
      <c r="T381" s="79">
        <v>13178</v>
      </c>
      <c r="U381" s="448">
        <f t="shared" si="32"/>
        <v>470.64285714285717</v>
      </c>
      <c r="V381" s="455">
        <f t="shared" si="33"/>
        <v>9815</v>
      </c>
      <c r="X381" s="219" t="s">
        <v>1001</v>
      </c>
      <c r="Y381" s="769" t="s">
        <v>145</v>
      </c>
      <c r="Z381" s="212"/>
      <c r="AA381" s="285"/>
      <c r="AB381" s="126"/>
      <c r="AC381" s="285"/>
    </row>
    <row r="382" spans="1:30" ht="17.25" customHeight="1">
      <c r="A382" s="183" t="s">
        <v>64</v>
      </c>
      <c r="B382" s="20">
        <v>14250</v>
      </c>
      <c r="C382" s="90"/>
      <c r="D382" s="55"/>
      <c r="E382" s="55"/>
      <c r="F382" s="55"/>
      <c r="G382" s="89"/>
      <c r="H382" s="20">
        <f t="shared" si="27"/>
        <v>7500</v>
      </c>
      <c r="I382" s="90">
        <v>750</v>
      </c>
      <c r="J382" s="90">
        <v>750</v>
      </c>
      <c r="K382" s="90">
        <v>750</v>
      </c>
      <c r="L382" s="55"/>
      <c r="M382" s="55">
        <v>2250</v>
      </c>
      <c r="N382" s="55"/>
      <c r="O382" s="55">
        <v>2250</v>
      </c>
      <c r="P382" s="55"/>
      <c r="Q382" s="93"/>
      <c r="R382" s="93">
        <f>SUM(K382:Q382)</f>
        <v>5250</v>
      </c>
      <c r="S382" s="620">
        <f t="shared" si="31"/>
        <v>8.0152671755725198</v>
      </c>
      <c r="T382" s="79">
        <v>26200</v>
      </c>
      <c r="U382" s="448">
        <f t="shared" si="32"/>
        <v>935.71428571428567</v>
      </c>
      <c r="V382" s="455">
        <f t="shared" si="33"/>
        <v>18700</v>
      </c>
      <c r="W382" s="772" t="s">
        <v>141</v>
      </c>
      <c r="X382" s="141" t="s">
        <v>1002</v>
      </c>
      <c r="Y382" s="219"/>
      <c r="Z382" s="42"/>
      <c r="AA382" s="285"/>
      <c r="AB382" s="285"/>
      <c r="AC382" s="285"/>
    </row>
    <row r="383" spans="1:30" ht="17.25" customHeight="1">
      <c r="A383" s="183" t="s">
        <v>408</v>
      </c>
      <c r="B383" s="20">
        <v>8550</v>
      </c>
      <c r="C383" s="90"/>
      <c r="D383" s="55"/>
      <c r="E383" s="55"/>
      <c r="F383" s="55"/>
      <c r="G383" s="89"/>
      <c r="H383" s="20">
        <f t="shared" si="27"/>
        <v>7350</v>
      </c>
      <c r="I383" s="90"/>
      <c r="J383" s="90">
        <v>1200</v>
      </c>
      <c r="K383" s="90"/>
      <c r="L383" s="55"/>
      <c r="M383" s="55"/>
      <c r="N383" s="55"/>
      <c r="O383" s="55"/>
      <c r="P383" s="55"/>
      <c r="Q383" s="93"/>
      <c r="R383" s="93"/>
      <c r="S383" s="623">
        <f t="shared" si="31"/>
        <v>85.75</v>
      </c>
      <c r="T383" s="79">
        <v>2400</v>
      </c>
      <c r="U383" s="448">
        <f t="shared" si="32"/>
        <v>85.714285714285708</v>
      </c>
      <c r="V383" s="455">
        <f t="shared" si="33"/>
        <v>-4950</v>
      </c>
      <c r="W383" s="392"/>
      <c r="Y383" s="141"/>
      <c r="Z383" s="42"/>
      <c r="AA383" s="285"/>
      <c r="AB383" s="285"/>
      <c r="AC383" s="285"/>
    </row>
    <row r="384" spans="1:30" s="258" customFormat="1" ht="17.25" customHeight="1">
      <c r="A384" s="422" t="s">
        <v>1127</v>
      </c>
      <c r="B384" s="347">
        <v>8960</v>
      </c>
      <c r="C384" s="159"/>
      <c r="D384" s="145"/>
      <c r="E384" s="145"/>
      <c r="F384" s="145"/>
      <c r="G384" s="143"/>
      <c r="H384" s="347">
        <f t="shared" si="27"/>
        <v>6400</v>
      </c>
      <c r="I384" s="159">
        <v>1280</v>
      </c>
      <c r="J384" s="159"/>
      <c r="K384" s="159"/>
      <c r="L384" s="145"/>
      <c r="M384" s="145">
        <v>1280</v>
      </c>
      <c r="N384" s="145"/>
      <c r="O384" s="145"/>
      <c r="P384" s="145"/>
      <c r="Q384" s="248"/>
      <c r="R384" s="248">
        <f>SUM(K384:Q384)</f>
        <v>1280</v>
      </c>
      <c r="S384" s="742">
        <f t="shared" si="31"/>
        <v>17.5</v>
      </c>
      <c r="T384" s="268">
        <v>10240</v>
      </c>
      <c r="U384" s="460">
        <f t="shared" si="32"/>
        <v>365.71428571428572</v>
      </c>
      <c r="V384" s="461">
        <f t="shared" si="33"/>
        <v>3840</v>
      </c>
      <c r="W384" s="283" t="s">
        <v>696</v>
      </c>
      <c r="Y384" s="516"/>
    </row>
    <row r="385" spans="1:29" ht="16.5" customHeight="1">
      <c r="A385" s="423" t="s">
        <v>1081</v>
      </c>
      <c r="B385" s="20">
        <v>11975</v>
      </c>
      <c r="C385" s="90"/>
      <c r="D385" s="55"/>
      <c r="E385" s="55"/>
      <c r="F385" s="55">
        <v>10800</v>
      </c>
      <c r="G385" s="89"/>
      <c r="H385" s="20">
        <f t="shared" si="27"/>
        <v>17375</v>
      </c>
      <c r="I385" s="90"/>
      <c r="J385" s="90"/>
      <c r="K385" s="90">
        <v>1800</v>
      </c>
      <c r="L385" s="55"/>
      <c r="M385" s="55">
        <v>1800</v>
      </c>
      <c r="N385" s="55"/>
      <c r="O385" s="55">
        <v>1800</v>
      </c>
      <c r="P385" s="55"/>
      <c r="Q385" s="93"/>
      <c r="R385" s="93">
        <f>SUM(K385:Q385)</f>
        <v>5400</v>
      </c>
      <c r="S385" s="742">
        <f t="shared" si="31"/>
        <v>15.643086816720256</v>
      </c>
      <c r="T385" s="79">
        <v>31100</v>
      </c>
      <c r="U385" s="457">
        <f t="shared" si="32"/>
        <v>1110.7142857142858</v>
      </c>
      <c r="V385" s="450">
        <f t="shared" si="33"/>
        <v>13725</v>
      </c>
      <c r="W385" s="283" t="s">
        <v>795</v>
      </c>
      <c r="X385" s="219" t="s">
        <v>286</v>
      </c>
      <c r="Y385" s="219"/>
      <c r="AA385" s="285"/>
      <c r="AB385" s="285"/>
      <c r="AC385" s="285"/>
    </row>
    <row r="386" spans="1:29" ht="15.6">
      <c r="A386" s="423" t="s">
        <v>96</v>
      </c>
      <c r="B386" s="20">
        <v>9000</v>
      </c>
      <c r="C386" s="90"/>
      <c r="D386" s="55"/>
      <c r="E386" s="55"/>
      <c r="F386" s="55"/>
      <c r="G386" s="89"/>
      <c r="H386" s="20">
        <f t="shared" si="27"/>
        <v>5400</v>
      </c>
      <c r="I386" s="90"/>
      <c r="J386" s="90">
        <v>1800</v>
      </c>
      <c r="K386" s="90"/>
      <c r="L386" s="55"/>
      <c r="M386" s="55"/>
      <c r="N386" s="55"/>
      <c r="O386" s="55">
        <v>1800</v>
      </c>
      <c r="P386" s="55"/>
      <c r="Q386" s="93"/>
      <c r="R386" s="93">
        <f>SUM(K386:Q386)</f>
        <v>1800</v>
      </c>
      <c r="S386" s="678">
        <f t="shared" si="31"/>
        <v>12</v>
      </c>
      <c r="T386" s="79">
        <v>12600</v>
      </c>
      <c r="U386" s="457">
        <f t="shared" si="32"/>
        <v>450</v>
      </c>
      <c r="V386" s="455">
        <f t="shared" si="33"/>
        <v>7200</v>
      </c>
      <c r="W386" s="770" t="s">
        <v>317</v>
      </c>
      <c r="X386" s="770" t="s">
        <v>999</v>
      </c>
      <c r="Y386" s="219"/>
      <c r="Z386" s="244"/>
      <c r="AA386" s="285"/>
      <c r="AB386" s="285"/>
      <c r="AC386" s="285"/>
    </row>
    <row r="387" spans="1:29" ht="16.5" customHeight="1">
      <c r="A387" s="173" t="s">
        <v>367</v>
      </c>
      <c r="B387" s="20">
        <v>1420</v>
      </c>
      <c r="C387" s="9"/>
      <c r="D387" s="10"/>
      <c r="E387" s="145"/>
      <c r="F387" s="10"/>
      <c r="G387" s="18"/>
      <c r="H387" s="20">
        <f t="shared" si="27"/>
        <v>1420</v>
      </c>
      <c r="I387" s="9"/>
      <c r="J387" s="9"/>
      <c r="K387" s="9"/>
      <c r="L387" s="10"/>
      <c r="M387" s="22"/>
      <c r="N387" s="22"/>
      <c r="O387" s="10"/>
      <c r="P387" s="10"/>
      <c r="Q387" s="15"/>
      <c r="R387" s="15"/>
      <c r="S387" s="789">
        <f t="shared" si="31"/>
        <v>227.2</v>
      </c>
      <c r="T387" s="28">
        <v>175</v>
      </c>
      <c r="U387" s="457">
        <f t="shared" si="32"/>
        <v>6.25</v>
      </c>
      <c r="V387" s="450">
        <f t="shared" si="33"/>
        <v>-1245</v>
      </c>
      <c r="W387" s="126"/>
      <c r="Y387" s="244"/>
      <c r="AB387" s="42"/>
      <c r="AC387" s="42"/>
    </row>
    <row r="388" spans="1:29" ht="16.5" customHeight="1">
      <c r="A388" s="189" t="s">
        <v>182</v>
      </c>
      <c r="B388" s="20">
        <v>700</v>
      </c>
      <c r="C388" s="90"/>
      <c r="D388" s="22"/>
      <c r="E388" s="22"/>
      <c r="F388" s="22">
        <v>1225</v>
      </c>
      <c r="G388" s="18"/>
      <c r="H388" s="20">
        <f t="shared" si="27"/>
        <v>1700</v>
      </c>
      <c r="I388" s="90"/>
      <c r="J388" s="90"/>
      <c r="K388" s="90"/>
      <c r="L388" s="22"/>
      <c r="M388" s="22">
        <v>75</v>
      </c>
      <c r="N388" s="22"/>
      <c r="O388" s="22">
        <v>150</v>
      </c>
      <c r="P388" s="22"/>
      <c r="Q388" s="40"/>
      <c r="R388" s="40">
        <f t="shared" ref="R388:R393" si="34">SUM(K388:Q388)</f>
        <v>225</v>
      </c>
      <c r="S388" s="789">
        <f t="shared" si="31"/>
        <v>37.333333333333336</v>
      </c>
      <c r="T388" s="28">
        <v>1275</v>
      </c>
      <c r="U388" s="457">
        <f t="shared" si="32"/>
        <v>45.535714285714285</v>
      </c>
      <c r="V388" s="455">
        <f t="shared" si="33"/>
        <v>-425</v>
      </c>
      <c r="W388" s="219" t="s">
        <v>791</v>
      </c>
      <c r="X388" s="407"/>
      <c r="Y388" s="407"/>
      <c r="Z388" s="212"/>
      <c r="AA388" s="141"/>
      <c r="AB388" s="141"/>
      <c r="AC388" s="42"/>
    </row>
    <row r="389" spans="1:29" ht="16.5" customHeight="1">
      <c r="A389" s="189" t="s">
        <v>183</v>
      </c>
      <c r="B389" s="20">
        <v>2325</v>
      </c>
      <c r="C389" s="90"/>
      <c r="D389" s="55"/>
      <c r="E389" s="55"/>
      <c r="F389" s="55"/>
      <c r="G389" s="89"/>
      <c r="H389" s="20">
        <f t="shared" si="27"/>
        <v>2100</v>
      </c>
      <c r="I389" s="90"/>
      <c r="J389" s="90"/>
      <c r="K389" s="90">
        <v>25</v>
      </c>
      <c r="L389" s="55"/>
      <c r="M389" s="55">
        <v>100</v>
      </c>
      <c r="N389" s="55"/>
      <c r="O389" s="55">
        <v>100</v>
      </c>
      <c r="P389" s="55"/>
      <c r="Q389" s="93"/>
      <c r="R389" s="93">
        <f t="shared" si="34"/>
        <v>225</v>
      </c>
      <c r="S389" s="491">
        <f t="shared" si="31"/>
        <v>49</v>
      </c>
      <c r="T389" s="79">
        <v>1200</v>
      </c>
      <c r="U389" s="457">
        <f t="shared" si="32"/>
        <v>42.857142857142854</v>
      </c>
      <c r="V389" s="450">
        <f t="shared" si="33"/>
        <v>-900</v>
      </c>
      <c r="W389" s="770" t="s">
        <v>140</v>
      </c>
      <c r="X389" s="618"/>
      <c r="Y389" s="618"/>
      <c r="Z389" s="212"/>
      <c r="AB389" s="141"/>
      <c r="AC389" s="42"/>
    </row>
    <row r="390" spans="1:29" ht="17.25" customHeight="1">
      <c r="A390" s="173" t="s">
        <v>689</v>
      </c>
      <c r="B390" s="20">
        <v>1630</v>
      </c>
      <c r="C390" s="90"/>
      <c r="D390" s="10"/>
      <c r="E390" s="55"/>
      <c r="F390" s="10"/>
      <c r="G390" s="129"/>
      <c r="H390" s="20">
        <f t="shared" si="27"/>
        <v>1370</v>
      </c>
      <c r="I390" s="90">
        <v>60</v>
      </c>
      <c r="J390" s="90">
        <v>40</v>
      </c>
      <c r="K390" s="90">
        <v>40</v>
      </c>
      <c r="L390" s="10">
        <v>60</v>
      </c>
      <c r="M390" s="22">
        <v>20</v>
      </c>
      <c r="N390" s="22"/>
      <c r="O390" s="10">
        <v>40</v>
      </c>
      <c r="P390" s="10"/>
      <c r="Q390" s="15"/>
      <c r="R390" s="15">
        <f t="shared" si="34"/>
        <v>160</v>
      </c>
      <c r="S390" s="491">
        <f t="shared" si="31"/>
        <v>34.25</v>
      </c>
      <c r="T390" s="45">
        <v>1120</v>
      </c>
      <c r="U390" s="457">
        <f t="shared" si="32"/>
        <v>40</v>
      </c>
      <c r="V390" s="450">
        <f t="shared" si="33"/>
        <v>-250</v>
      </c>
      <c r="W390" s="126"/>
    </row>
    <row r="391" spans="1:29" ht="15.6">
      <c r="A391" s="278" t="s">
        <v>721</v>
      </c>
      <c r="B391" s="20">
        <v>2950</v>
      </c>
      <c r="C391" s="90"/>
      <c r="D391" s="140"/>
      <c r="E391" s="55"/>
      <c r="F391" s="10"/>
      <c r="G391" s="11"/>
      <c r="H391" s="20">
        <f t="shared" si="27"/>
        <v>2375</v>
      </c>
      <c r="I391" s="90">
        <v>75</v>
      </c>
      <c r="J391" s="90">
        <v>50</v>
      </c>
      <c r="K391" s="90">
        <v>75</v>
      </c>
      <c r="L391" s="10">
        <v>100</v>
      </c>
      <c r="M391" s="22">
        <v>100</v>
      </c>
      <c r="N391" s="22"/>
      <c r="O391" s="10">
        <v>175</v>
      </c>
      <c r="P391" s="10"/>
      <c r="Q391" s="15"/>
      <c r="R391" s="15">
        <f t="shared" si="34"/>
        <v>450</v>
      </c>
      <c r="S391" s="491">
        <f t="shared" si="31"/>
        <v>31.294117647058826</v>
      </c>
      <c r="T391" s="45">
        <v>2125</v>
      </c>
      <c r="U391" s="448">
        <f t="shared" si="32"/>
        <v>75.892857142857139</v>
      </c>
      <c r="V391" s="450">
        <f t="shared" si="33"/>
        <v>-250</v>
      </c>
      <c r="W391" s="170"/>
    </row>
    <row r="392" spans="1:29" ht="15.6">
      <c r="A392" s="321" t="s">
        <v>958</v>
      </c>
      <c r="B392" s="20">
        <v>1050</v>
      </c>
      <c r="C392" s="90"/>
      <c r="D392" s="145"/>
      <c r="E392" s="165"/>
      <c r="F392" s="55"/>
      <c r="G392" s="89"/>
      <c r="H392" s="20">
        <f t="shared" si="27"/>
        <v>725</v>
      </c>
      <c r="I392" s="90"/>
      <c r="J392" s="90">
        <v>75</v>
      </c>
      <c r="K392" s="90"/>
      <c r="L392" s="55">
        <v>100</v>
      </c>
      <c r="M392" s="55">
        <v>50</v>
      </c>
      <c r="N392" s="55"/>
      <c r="O392" s="55">
        <v>100</v>
      </c>
      <c r="P392" s="55"/>
      <c r="Q392" s="93"/>
      <c r="R392" s="93">
        <f t="shared" si="34"/>
        <v>250</v>
      </c>
      <c r="S392" s="757">
        <f t="shared" si="31"/>
        <v>16.571428571428573</v>
      </c>
      <c r="T392" s="79">
        <v>1225</v>
      </c>
      <c r="U392" s="448">
        <f t="shared" si="32"/>
        <v>43.75</v>
      </c>
      <c r="V392" s="455">
        <f t="shared" si="33"/>
        <v>500</v>
      </c>
      <c r="W392" s="170" t="s">
        <v>186</v>
      </c>
    </row>
    <row r="393" spans="1:29" ht="16.5" customHeight="1">
      <c r="A393" s="354" t="s">
        <v>783</v>
      </c>
      <c r="B393" s="20">
        <v>150</v>
      </c>
      <c r="C393" s="90"/>
      <c r="D393" s="55"/>
      <c r="E393" s="55"/>
      <c r="F393" s="55"/>
      <c r="G393" s="89"/>
      <c r="H393" s="20">
        <f t="shared" si="27"/>
        <v>50</v>
      </c>
      <c r="I393" s="159"/>
      <c r="J393" s="90"/>
      <c r="K393" s="90"/>
      <c r="L393" s="55">
        <v>100</v>
      </c>
      <c r="M393" s="55"/>
      <c r="N393" s="55"/>
      <c r="O393" s="55"/>
      <c r="P393" s="55"/>
      <c r="Q393" s="93"/>
      <c r="R393" s="93">
        <f t="shared" si="34"/>
        <v>100</v>
      </c>
      <c r="S393" s="774">
        <f t="shared" si="31"/>
        <v>7</v>
      </c>
      <c r="T393" s="79">
        <v>200</v>
      </c>
      <c r="U393" s="448">
        <f t="shared" si="32"/>
        <v>7.1428571428571432</v>
      </c>
      <c r="V393" s="455">
        <f t="shared" si="33"/>
        <v>150</v>
      </c>
      <c r="W393" s="170" t="s">
        <v>186</v>
      </c>
    </row>
    <row r="394" spans="1:29" ht="16.5" customHeight="1">
      <c r="A394" s="277" t="s">
        <v>480</v>
      </c>
      <c r="B394" s="20">
        <v>450</v>
      </c>
      <c r="C394" s="90"/>
      <c r="D394" s="10"/>
      <c r="E394" s="10"/>
      <c r="F394" s="55"/>
      <c r="G394" s="11"/>
      <c r="H394" s="20">
        <f t="shared" si="27"/>
        <v>450</v>
      </c>
      <c r="I394" s="159"/>
      <c r="J394" s="90"/>
      <c r="K394" s="90"/>
      <c r="L394" s="10"/>
      <c r="M394" s="22"/>
      <c r="N394" s="22"/>
      <c r="O394" s="10"/>
      <c r="P394" s="10"/>
      <c r="Q394" s="15"/>
      <c r="R394" s="15"/>
      <c r="S394" s="34" t="e">
        <f t="shared" si="31"/>
        <v>#DIV/0!</v>
      </c>
      <c r="T394" s="45">
        <v>0</v>
      </c>
      <c r="U394" s="448">
        <f t="shared" si="32"/>
        <v>0</v>
      </c>
      <c r="V394" s="450">
        <f t="shared" si="33"/>
        <v>-450</v>
      </c>
      <c r="W394" s="126"/>
    </row>
    <row r="395" spans="1:29" ht="18.75" customHeight="1">
      <c r="A395" s="541" t="s">
        <v>280</v>
      </c>
      <c r="B395" s="20">
        <v>4750</v>
      </c>
      <c r="C395" s="164"/>
      <c r="D395" s="10"/>
      <c r="E395" s="55"/>
      <c r="F395" s="10"/>
      <c r="G395" s="11"/>
      <c r="H395" s="20">
        <f t="shared" si="27"/>
        <v>4750</v>
      </c>
      <c r="I395" s="90"/>
      <c r="J395" s="90"/>
      <c r="K395" s="90"/>
      <c r="L395" s="10"/>
      <c r="M395" s="22"/>
      <c r="N395" s="22"/>
      <c r="O395" s="10"/>
      <c r="P395" s="10"/>
      <c r="Q395" s="15"/>
      <c r="R395" s="15"/>
      <c r="S395" s="34">
        <f t="shared" si="31"/>
        <v>44.333333333333336</v>
      </c>
      <c r="T395" s="45">
        <v>3000</v>
      </c>
      <c r="U395" s="448">
        <f t="shared" si="32"/>
        <v>107.14285714285714</v>
      </c>
      <c r="V395" s="450">
        <f t="shared" si="33"/>
        <v>-1750</v>
      </c>
      <c r="W395" s="126"/>
    </row>
    <row r="396" spans="1:29" ht="16.5" customHeight="1">
      <c r="A396" s="541" t="s">
        <v>764</v>
      </c>
      <c r="B396" s="20">
        <v>2750</v>
      </c>
      <c r="C396" s="90"/>
      <c r="D396" s="10"/>
      <c r="E396" s="55"/>
      <c r="F396" s="10"/>
      <c r="G396" s="11"/>
      <c r="H396" s="20">
        <f t="shared" si="27"/>
        <v>2250</v>
      </c>
      <c r="I396" s="90">
        <v>100</v>
      </c>
      <c r="J396" s="90"/>
      <c r="K396" s="90"/>
      <c r="L396" s="10">
        <v>100</v>
      </c>
      <c r="M396" s="22">
        <v>100</v>
      </c>
      <c r="N396" s="22"/>
      <c r="O396" s="10">
        <v>200</v>
      </c>
      <c r="P396" s="10"/>
      <c r="Q396" s="15"/>
      <c r="R396" s="15">
        <f>SUM(K396:Q396)</f>
        <v>400</v>
      </c>
      <c r="S396" s="725">
        <f t="shared" si="31"/>
        <v>28.314606741573037</v>
      </c>
      <c r="T396" s="45">
        <v>2225</v>
      </c>
      <c r="U396" s="448">
        <f t="shared" si="32"/>
        <v>79.464285714285708</v>
      </c>
      <c r="V396" s="450">
        <f t="shared" si="33"/>
        <v>-25</v>
      </c>
      <c r="W396" s="283"/>
    </row>
    <row r="397" spans="1:29" ht="16.5" customHeight="1">
      <c r="A397" s="420" t="s">
        <v>934</v>
      </c>
      <c r="B397" s="20">
        <v>0</v>
      </c>
      <c r="C397" s="90"/>
      <c r="D397" s="10"/>
      <c r="E397" s="55"/>
      <c r="F397" s="10"/>
      <c r="G397" s="11"/>
      <c r="H397" s="20">
        <f t="shared" si="27"/>
        <v>0</v>
      </c>
      <c r="I397" s="90"/>
      <c r="J397" s="90"/>
      <c r="K397" s="90"/>
      <c r="L397" s="10"/>
      <c r="M397" s="22"/>
      <c r="N397" s="22"/>
      <c r="O397" s="10"/>
      <c r="P397" s="10"/>
      <c r="Q397" s="15"/>
      <c r="R397" s="15"/>
      <c r="S397" s="543">
        <f t="shared" si="31"/>
        <v>0</v>
      </c>
      <c r="T397" s="45">
        <v>2000</v>
      </c>
      <c r="U397" s="448">
        <f t="shared" si="32"/>
        <v>71.428571428571431</v>
      </c>
      <c r="V397" s="450">
        <f t="shared" si="33"/>
        <v>2000</v>
      </c>
      <c r="W397" s="771" t="s">
        <v>195</v>
      </c>
    </row>
    <row r="398" spans="1:29" ht="16.5" customHeight="1">
      <c r="A398" s="420" t="s">
        <v>765</v>
      </c>
      <c r="B398" s="20">
        <v>6000</v>
      </c>
      <c r="C398" s="90"/>
      <c r="D398" s="10"/>
      <c r="E398" s="55"/>
      <c r="F398" s="10"/>
      <c r="G398" s="11"/>
      <c r="H398" s="20">
        <f t="shared" si="27"/>
        <v>3000</v>
      </c>
      <c r="I398" s="90"/>
      <c r="J398" s="90">
        <v>2000</v>
      </c>
      <c r="K398" s="90"/>
      <c r="L398" s="10">
        <v>1000</v>
      </c>
      <c r="M398" s="22"/>
      <c r="N398" s="22"/>
      <c r="O398" s="10"/>
      <c r="P398" s="10"/>
      <c r="Q398" s="15"/>
      <c r="R398" s="15">
        <f>SUM(K398:Q398)</f>
        <v>1000</v>
      </c>
      <c r="S398" s="789">
        <f t="shared" si="31"/>
        <v>42</v>
      </c>
      <c r="T398" s="45">
        <v>2000</v>
      </c>
      <c r="U398" s="448">
        <f t="shared" si="32"/>
        <v>71.428571428571431</v>
      </c>
      <c r="V398" s="450">
        <f t="shared" si="33"/>
        <v>-1000</v>
      </c>
      <c r="W398" s="170"/>
    </row>
    <row r="399" spans="1:29" ht="18" customHeight="1">
      <c r="A399" s="420" t="s">
        <v>779</v>
      </c>
      <c r="B399" s="20">
        <v>1100</v>
      </c>
      <c r="C399" s="159"/>
      <c r="D399" s="10"/>
      <c r="E399" s="55"/>
      <c r="F399" s="10"/>
      <c r="G399" s="11"/>
      <c r="H399" s="20">
        <f t="shared" si="27"/>
        <v>750</v>
      </c>
      <c r="I399" s="90">
        <v>75</v>
      </c>
      <c r="J399" s="90"/>
      <c r="K399" s="90"/>
      <c r="L399" s="10">
        <v>100</v>
      </c>
      <c r="M399" s="22"/>
      <c r="N399" s="22"/>
      <c r="O399" s="10">
        <v>175</v>
      </c>
      <c r="P399" s="10"/>
      <c r="Q399" s="15"/>
      <c r="R399" s="15">
        <f>SUM(K399:Q399)</f>
        <v>275</v>
      </c>
      <c r="S399" s="760">
        <f t="shared" si="31"/>
        <v>17.872340425531913</v>
      </c>
      <c r="T399" s="45">
        <v>1175</v>
      </c>
      <c r="U399" s="448">
        <f t="shared" si="32"/>
        <v>41.964285714285715</v>
      </c>
      <c r="V399" s="450">
        <f t="shared" si="33"/>
        <v>425</v>
      </c>
      <c r="W399" s="224" t="s">
        <v>186</v>
      </c>
    </row>
    <row r="400" spans="1:29" ht="16.5" customHeight="1">
      <c r="A400" s="421" t="s">
        <v>456</v>
      </c>
      <c r="B400" s="20">
        <v>6000</v>
      </c>
      <c r="C400" s="90"/>
      <c r="D400" s="10"/>
      <c r="E400" s="55"/>
      <c r="F400" s="10"/>
      <c r="G400" s="11"/>
      <c r="H400" s="20">
        <f t="shared" si="27"/>
        <v>6000</v>
      </c>
      <c r="I400" s="90"/>
      <c r="J400" s="90"/>
      <c r="K400" s="90"/>
      <c r="L400" s="10"/>
      <c r="M400" s="22"/>
      <c r="N400" s="22"/>
      <c r="O400" s="10"/>
      <c r="P400" s="10"/>
      <c r="Q400" s="15"/>
      <c r="R400" s="15"/>
      <c r="S400" s="773">
        <f t="shared" si="31"/>
        <v>56</v>
      </c>
      <c r="T400" s="45">
        <v>3000</v>
      </c>
      <c r="U400" s="448">
        <f t="shared" si="32"/>
        <v>107.14285714285714</v>
      </c>
      <c r="V400" s="450">
        <f t="shared" si="33"/>
        <v>-3000</v>
      </c>
      <c r="W400" s="170"/>
    </row>
    <row r="401" spans="1:25" ht="17.25" customHeight="1">
      <c r="A401" s="421" t="s">
        <v>1133</v>
      </c>
      <c r="B401" s="20">
        <v>2475</v>
      </c>
      <c r="C401" s="90"/>
      <c r="D401" s="10"/>
      <c r="E401" s="55"/>
      <c r="F401" s="10"/>
      <c r="G401" s="11"/>
      <c r="H401" s="20">
        <f t="shared" si="27"/>
        <v>2225</v>
      </c>
      <c r="I401" s="90"/>
      <c r="J401" s="90"/>
      <c r="K401" s="90"/>
      <c r="L401" s="10">
        <v>125</v>
      </c>
      <c r="M401" s="22"/>
      <c r="N401" s="22"/>
      <c r="O401" s="10">
        <v>125</v>
      </c>
      <c r="P401" s="10"/>
      <c r="Q401" s="15"/>
      <c r="R401" s="15">
        <f>SUM(K401:Q401)</f>
        <v>250</v>
      </c>
      <c r="S401" s="773">
        <f t="shared" si="31"/>
        <v>108.34782608695653</v>
      </c>
      <c r="T401" s="45">
        <v>575</v>
      </c>
      <c r="U401" s="448">
        <f t="shared" si="32"/>
        <v>20.535714285714285</v>
      </c>
      <c r="V401" s="450">
        <f t="shared" si="33"/>
        <v>-1650</v>
      </c>
      <c r="W401" s="170"/>
    </row>
    <row r="402" spans="1:25" ht="18" customHeight="1">
      <c r="A402" s="420" t="s">
        <v>1134</v>
      </c>
      <c r="B402" s="20">
        <v>6000</v>
      </c>
      <c r="C402" s="90"/>
      <c r="D402" s="10"/>
      <c r="E402" s="55"/>
      <c r="F402" s="10"/>
      <c r="G402" s="11"/>
      <c r="H402" s="20">
        <f t="shared" si="27"/>
        <v>6000</v>
      </c>
      <c r="I402" s="90"/>
      <c r="J402" s="90"/>
      <c r="K402" s="90"/>
      <c r="L402" s="10"/>
      <c r="M402" s="22"/>
      <c r="N402" s="22"/>
      <c r="O402" s="10"/>
      <c r="P402" s="10"/>
      <c r="Q402" s="15"/>
      <c r="R402" s="15"/>
      <c r="S402" s="773">
        <f t="shared" si="31"/>
        <v>56</v>
      </c>
      <c r="T402" s="45">
        <v>3000</v>
      </c>
      <c r="U402" s="448">
        <f t="shared" si="32"/>
        <v>107.14285714285714</v>
      </c>
      <c r="V402" s="450">
        <f t="shared" si="33"/>
        <v>-3000</v>
      </c>
      <c r="W402" s="170"/>
      <c r="Y402" s="133"/>
    </row>
    <row r="403" spans="1:25" ht="15.75" customHeight="1">
      <c r="A403" s="420" t="s">
        <v>1135</v>
      </c>
      <c r="B403" s="20">
        <v>1640</v>
      </c>
      <c r="C403" s="90"/>
      <c r="D403" s="55"/>
      <c r="E403" s="55"/>
      <c r="F403" s="55"/>
      <c r="G403" s="89"/>
      <c r="H403" s="20">
        <f t="shared" si="27"/>
        <v>1400</v>
      </c>
      <c r="I403" s="90">
        <v>80</v>
      </c>
      <c r="J403" s="90"/>
      <c r="K403" s="90"/>
      <c r="L403" s="55"/>
      <c r="M403" s="55">
        <v>100</v>
      </c>
      <c r="N403" s="55"/>
      <c r="O403" s="55">
        <v>60</v>
      </c>
      <c r="P403" s="55"/>
      <c r="Q403" s="93"/>
      <c r="R403" s="93">
        <f>SUM(K403:Q403)</f>
        <v>160</v>
      </c>
      <c r="S403" s="773">
        <f t="shared" si="31"/>
        <v>45.581395348837205</v>
      </c>
      <c r="T403" s="79">
        <v>860</v>
      </c>
      <c r="U403" s="448">
        <f t="shared" si="32"/>
        <v>30.714285714285715</v>
      </c>
      <c r="V403" s="455">
        <f t="shared" si="33"/>
        <v>-540</v>
      </c>
      <c r="W403" s="224"/>
      <c r="X403" s="133"/>
      <c r="Y403" s="133"/>
    </row>
    <row r="404" spans="1:25" ht="18" customHeight="1">
      <c r="A404" s="420" t="s">
        <v>1136</v>
      </c>
      <c r="B404" s="20">
        <v>1220</v>
      </c>
      <c r="C404" s="90"/>
      <c r="D404" s="55"/>
      <c r="E404" s="55"/>
      <c r="F404" s="55"/>
      <c r="G404" s="89"/>
      <c r="H404" s="20">
        <f t="shared" si="27"/>
        <v>1160</v>
      </c>
      <c r="I404" s="90"/>
      <c r="J404" s="90"/>
      <c r="K404" s="90">
        <v>60</v>
      </c>
      <c r="L404" s="55"/>
      <c r="M404" s="55"/>
      <c r="N404" s="55"/>
      <c r="O404" s="55"/>
      <c r="P404" s="55"/>
      <c r="Q404" s="93"/>
      <c r="R404" s="93">
        <f>SUM(K404:Q404)</f>
        <v>60</v>
      </c>
      <c r="S404" s="773">
        <f t="shared" si="31"/>
        <v>124.92307692307692</v>
      </c>
      <c r="T404" s="79">
        <v>260</v>
      </c>
      <c r="U404" s="448">
        <f t="shared" si="32"/>
        <v>9.2857142857142865</v>
      </c>
      <c r="V404" s="455">
        <f t="shared" si="33"/>
        <v>-900</v>
      </c>
      <c r="W404" s="224"/>
      <c r="X404" s="133"/>
    </row>
    <row r="405" spans="1:25" ht="15.75" customHeight="1">
      <c r="A405" s="421" t="s">
        <v>109</v>
      </c>
      <c r="B405" s="20">
        <v>880</v>
      </c>
      <c r="C405" s="90"/>
      <c r="D405" s="10"/>
      <c r="E405" s="55"/>
      <c r="F405" s="10"/>
      <c r="G405" s="11"/>
      <c r="H405" s="20">
        <f t="shared" si="27"/>
        <v>760</v>
      </c>
      <c r="I405" s="90"/>
      <c r="J405" s="90">
        <v>20</v>
      </c>
      <c r="K405" s="90"/>
      <c r="L405" s="10">
        <v>40</v>
      </c>
      <c r="M405" s="22"/>
      <c r="N405" s="22"/>
      <c r="O405" s="10">
        <v>60</v>
      </c>
      <c r="P405" s="10"/>
      <c r="Q405" s="15"/>
      <c r="R405" s="15">
        <f>SUM(K405:Q405)</f>
        <v>100</v>
      </c>
      <c r="S405" s="775">
        <f t="shared" si="31"/>
        <v>44.333333333333336</v>
      </c>
      <c r="T405" s="45">
        <v>480</v>
      </c>
      <c r="U405" s="448">
        <f t="shared" si="32"/>
        <v>17.142857142857142</v>
      </c>
      <c r="V405" s="450">
        <f t="shared" si="33"/>
        <v>-280</v>
      </c>
      <c r="W405" s="212"/>
    </row>
    <row r="406" spans="1:25" ht="15.75" customHeight="1">
      <c r="A406" s="421" t="s">
        <v>291</v>
      </c>
      <c r="B406" s="20">
        <v>3000</v>
      </c>
      <c r="C406" s="90"/>
      <c r="D406" s="10"/>
      <c r="E406" s="55"/>
      <c r="F406" s="10"/>
      <c r="G406" s="11"/>
      <c r="H406" s="20">
        <f t="shared" si="27"/>
        <v>3000</v>
      </c>
      <c r="I406" s="90"/>
      <c r="J406" s="90"/>
      <c r="K406" s="90"/>
      <c r="L406" s="10"/>
      <c r="M406" s="22"/>
      <c r="N406" s="22"/>
      <c r="O406" s="10"/>
      <c r="P406" s="10"/>
      <c r="Q406" s="15"/>
      <c r="R406" s="15"/>
      <c r="S406" s="775">
        <f t="shared" si="31"/>
        <v>84</v>
      </c>
      <c r="T406" s="45">
        <v>1000</v>
      </c>
      <c r="U406" s="448">
        <f t="shared" si="32"/>
        <v>35.714285714285715</v>
      </c>
      <c r="V406" s="450">
        <f t="shared" si="33"/>
        <v>-2000</v>
      </c>
      <c r="W406" s="126"/>
    </row>
    <row r="407" spans="1:25" ht="15.75" customHeight="1">
      <c r="A407" s="421" t="s">
        <v>110</v>
      </c>
      <c r="B407" s="20">
        <v>1380</v>
      </c>
      <c r="C407" s="90"/>
      <c r="D407" s="10"/>
      <c r="E407" s="55"/>
      <c r="F407" s="10"/>
      <c r="G407" s="11"/>
      <c r="H407" s="20">
        <f t="shared" ref="H407:H470" si="35">B407+SUM(C407:G407)-SUM(I407:P407)</f>
        <v>1200</v>
      </c>
      <c r="I407" s="90"/>
      <c r="J407" s="90">
        <v>20</v>
      </c>
      <c r="K407" s="90"/>
      <c r="L407" s="10"/>
      <c r="M407" s="22">
        <v>80</v>
      </c>
      <c r="N407" s="22"/>
      <c r="O407" s="10">
        <v>80</v>
      </c>
      <c r="P407" s="10"/>
      <c r="Q407" s="15"/>
      <c r="R407" s="15">
        <f>SUM(K407:Q407)</f>
        <v>160</v>
      </c>
      <c r="S407" s="775">
        <f t="shared" si="31"/>
        <v>50.909090909090907</v>
      </c>
      <c r="T407" s="45">
        <v>660</v>
      </c>
      <c r="U407" s="448">
        <f t="shared" si="32"/>
        <v>23.571428571428573</v>
      </c>
      <c r="V407" s="450">
        <f t="shared" si="33"/>
        <v>-540</v>
      </c>
      <c r="W407" s="212"/>
    </row>
    <row r="408" spans="1:25" ht="17.25" customHeight="1">
      <c r="A408" s="421" t="s">
        <v>111</v>
      </c>
      <c r="B408" s="20">
        <v>1100</v>
      </c>
      <c r="C408" s="90"/>
      <c r="D408" s="10"/>
      <c r="E408" s="55"/>
      <c r="F408" s="10"/>
      <c r="G408" s="11"/>
      <c r="H408" s="20">
        <f t="shared" si="35"/>
        <v>960</v>
      </c>
      <c r="I408" s="90">
        <v>40</v>
      </c>
      <c r="J408" s="90"/>
      <c r="K408" s="90"/>
      <c r="L408" s="10"/>
      <c r="M408" s="22"/>
      <c r="N408" s="22"/>
      <c r="O408" s="10">
        <v>100</v>
      </c>
      <c r="P408" s="10"/>
      <c r="Q408" s="15"/>
      <c r="R408" s="15">
        <f>SUM(K408:Q408)</f>
        <v>100</v>
      </c>
      <c r="S408" s="773">
        <f t="shared" si="31"/>
        <v>70.736842105263165</v>
      </c>
      <c r="T408" s="45">
        <v>380</v>
      </c>
      <c r="U408" s="448">
        <f t="shared" si="32"/>
        <v>13.571428571428571</v>
      </c>
      <c r="V408" s="450">
        <f t="shared" si="33"/>
        <v>-580</v>
      </c>
      <c r="W408" s="212"/>
    </row>
    <row r="409" spans="1:25" ht="17.25" customHeight="1">
      <c r="A409" s="173" t="s">
        <v>362</v>
      </c>
      <c r="B409" s="4">
        <v>2525</v>
      </c>
      <c r="C409" s="90"/>
      <c r="D409" s="10"/>
      <c r="E409" s="55"/>
      <c r="F409" s="10"/>
      <c r="G409" s="11"/>
      <c r="H409" s="4">
        <f t="shared" si="35"/>
        <v>2200</v>
      </c>
      <c r="I409" s="90"/>
      <c r="J409" s="90"/>
      <c r="K409" s="90"/>
      <c r="L409" s="10">
        <v>325</v>
      </c>
      <c r="M409" s="22"/>
      <c r="N409" s="22"/>
      <c r="O409" s="10"/>
      <c r="P409" s="10"/>
      <c r="Q409" s="15"/>
      <c r="R409" s="15">
        <f>SUM(K409:Q409)</f>
        <v>325</v>
      </c>
      <c r="S409" s="773">
        <f t="shared" si="31"/>
        <v>33.297297297297298</v>
      </c>
      <c r="T409" s="28">
        <v>1850</v>
      </c>
      <c r="U409" s="448">
        <f t="shared" si="32"/>
        <v>66.071428571428569</v>
      </c>
      <c r="V409" s="450">
        <f t="shared" si="33"/>
        <v>-350</v>
      </c>
      <c r="W409" s="170"/>
    </row>
    <row r="410" spans="1:25" ht="16.5" customHeight="1">
      <c r="A410" s="173" t="s">
        <v>895</v>
      </c>
      <c r="B410" s="20">
        <v>3000</v>
      </c>
      <c r="C410" s="36"/>
      <c r="D410" s="22"/>
      <c r="E410" s="22"/>
      <c r="F410" s="22"/>
      <c r="G410" s="18"/>
      <c r="H410" s="20">
        <f t="shared" si="35"/>
        <v>2000</v>
      </c>
      <c r="I410" s="36"/>
      <c r="J410" s="36"/>
      <c r="K410" s="36"/>
      <c r="L410" s="22">
        <v>1000</v>
      </c>
      <c r="M410" s="22"/>
      <c r="N410" s="22"/>
      <c r="O410" s="22"/>
      <c r="P410" s="22"/>
      <c r="Q410" s="40"/>
      <c r="R410" s="40">
        <f>SUM(K410:Q410)</f>
        <v>1000</v>
      </c>
      <c r="S410" s="789" t="e">
        <f t="shared" si="31"/>
        <v>#DIV/0!</v>
      </c>
      <c r="T410" s="28">
        <v>0</v>
      </c>
      <c r="U410" s="448">
        <f t="shared" si="32"/>
        <v>0</v>
      </c>
      <c r="V410" s="450">
        <f t="shared" si="33"/>
        <v>-2000</v>
      </c>
      <c r="W410" s="170"/>
      <c r="X410" s="212"/>
    </row>
    <row r="411" spans="1:25" ht="15.6">
      <c r="A411" s="171" t="s">
        <v>83</v>
      </c>
      <c r="B411" s="20">
        <v>50</v>
      </c>
      <c r="C411" s="90"/>
      <c r="D411" s="55"/>
      <c r="E411" s="55"/>
      <c r="F411" s="55"/>
      <c r="G411" s="89"/>
      <c r="H411" s="20">
        <f t="shared" si="35"/>
        <v>50</v>
      </c>
      <c r="I411" s="90"/>
      <c r="J411" s="90"/>
      <c r="K411" s="90"/>
      <c r="L411" s="55"/>
      <c r="M411" s="55"/>
      <c r="N411" s="55"/>
      <c r="O411" s="55"/>
      <c r="P411" s="55"/>
      <c r="Q411" s="93"/>
      <c r="R411" s="93"/>
      <c r="S411" s="789" t="e">
        <f t="shared" si="31"/>
        <v>#DIV/0!</v>
      </c>
      <c r="T411" s="79">
        <v>0</v>
      </c>
      <c r="U411" s="448">
        <f t="shared" si="32"/>
        <v>0</v>
      </c>
      <c r="V411" s="455">
        <f t="shared" si="33"/>
        <v>-50</v>
      </c>
      <c r="W411" s="124" t="s">
        <v>936</v>
      </c>
      <c r="X411" s="126"/>
    </row>
    <row r="412" spans="1:25" ht="15.6">
      <c r="A412" s="171" t="s">
        <v>1152</v>
      </c>
      <c r="B412" s="20">
        <v>750</v>
      </c>
      <c r="C412" s="90"/>
      <c r="D412" s="55"/>
      <c r="E412" s="55"/>
      <c r="F412" s="55"/>
      <c r="G412" s="89"/>
      <c r="H412" s="20">
        <f t="shared" si="35"/>
        <v>750</v>
      </c>
      <c r="I412" s="90"/>
      <c r="J412" s="90"/>
      <c r="K412" s="90"/>
      <c r="L412" s="55"/>
      <c r="M412" s="55"/>
      <c r="N412" s="55"/>
      <c r="O412" s="55"/>
      <c r="P412" s="55"/>
      <c r="Q412" s="93"/>
      <c r="R412" s="93"/>
      <c r="S412" s="547" t="e">
        <f t="shared" si="31"/>
        <v>#DIV/0!</v>
      </c>
      <c r="T412" s="79">
        <v>0</v>
      </c>
      <c r="U412" s="448">
        <f t="shared" si="32"/>
        <v>0</v>
      </c>
      <c r="V412" s="450">
        <f t="shared" si="33"/>
        <v>-750</v>
      </c>
      <c r="W412" t="s">
        <v>358</v>
      </c>
      <c r="X412" s="126"/>
    </row>
    <row r="413" spans="1:25" ht="15.6">
      <c r="A413" s="171" t="s">
        <v>531</v>
      </c>
      <c r="B413" s="20">
        <v>482</v>
      </c>
      <c r="C413" s="90"/>
      <c r="D413" s="55"/>
      <c r="E413" s="55"/>
      <c r="F413" s="55"/>
      <c r="G413" s="230"/>
      <c r="H413" s="20">
        <f t="shared" si="35"/>
        <v>482</v>
      </c>
      <c r="I413" s="90"/>
      <c r="J413" s="90"/>
      <c r="K413" s="90"/>
      <c r="L413" s="55"/>
      <c r="M413" s="55"/>
      <c r="N413" s="55"/>
      <c r="O413" s="55"/>
      <c r="P413" s="55"/>
      <c r="Q413" s="93"/>
      <c r="R413" s="93"/>
      <c r="S413" s="81" t="e">
        <f t="shared" si="31"/>
        <v>#DIV/0!</v>
      </c>
      <c r="T413" s="79">
        <v>0</v>
      </c>
      <c r="U413" s="448">
        <f t="shared" si="32"/>
        <v>0</v>
      </c>
      <c r="V413" s="455">
        <f t="shared" si="33"/>
        <v>-482</v>
      </c>
      <c r="W413" s="126"/>
      <c r="X413" s="126"/>
    </row>
    <row r="414" spans="1:25" ht="15.6">
      <c r="A414" s="171" t="s">
        <v>179</v>
      </c>
      <c r="B414" s="20">
        <v>486</v>
      </c>
      <c r="C414" s="90"/>
      <c r="D414" s="55"/>
      <c r="E414" s="55"/>
      <c r="F414" s="55"/>
      <c r="G414" s="230"/>
      <c r="H414" s="20">
        <f t="shared" si="35"/>
        <v>486</v>
      </c>
      <c r="I414" s="90"/>
      <c r="J414" s="90"/>
      <c r="K414" s="90"/>
      <c r="L414" s="55"/>
      <c r="M414" s="55"/>
      <c r="N414" s="55"/>
      <c r="O414" s="55"/>
      <c r="P414" s="55"/>
      <c r="Q414" s="93"/>
      <c r="R414" s="93"/>
      <c r="S414" s="81" t="e">
        <f t="shared" si="31"/>
        <v>#DIV/0!</v>
      </c>
      <c r="T414" s="79">
        <v>0</v>
      </c>
      <c r="U414" s="448">
        <f t="shared" si="32"/>
        <v>0</v>
      </c>
      <c r="V414" s="450">
        <f t="shared" si="33"/>
        <v>-486</v>
      </c>
      <c r="W414" s="126"/>
      <c r="X414" s="126"/>
    </row>
    <row r="415" spans="1:25" ht="15.6">
      <c r="A415" s="171" t="s">
        <v>180</v>
      </c>
      <c r="B415" s="20">
        <v>485</v>
      </c>
      <c r="C415" s="90"/>
      <c r="D415" s="55"/>
      <c r="E415" s="55"/>
      <c r="F415" s="55"/>
      <c r="G415" s="230"/>
      <c r="H415" s="20">
        <f t="shared" si="35"/>
        <v>485</v>
      </c>
      <c r="I415" s="90"/>
      <c r="J415" s="90"/>
      <c r="K415" s="90"/>
      <c r="L415" s="55"/>
      <c r="M415" s="55"/>
      <c r="N415" s="55"/>
      <c r="O415" s="55"/>
      <c r="P415" s="55"/>
      <c r="Q415" s="93"/>
      <c r="R415" s="93"/>
      <c r="S415" s="81" t="e">
        <f t="shared" si="31"/>
        <v>#DIV/0!</v>
      </c>
      <c r="T415" s="79">
        <v>0</v>
      </c>
      <c r="U415" s="448">
        <f t="shared" si="32"/>
        <v>0</v>
      </c>
      <c r="V415" s="455">
        <f t="shared" si="33"/>
        <v>-485</v>
      </c>
      <c r="W415" s="126"/>
      <c r="X415" s="126"/>
    </row>
    <row r="416" spans="1:25" ht="15.6">
      <c r="A416" s="180" t="s">
        <v>1072</v>
      </c>
      <c r="B416" s="20">
        <v>0</v>
      </c>
      <c r="C416" s="9"/>
      <c r="D416" s="10"/>
      <c r="E416" s="10"/>
      <c r="F416" s="10"/>
      <c r="G416" s="11"/>
      <c r="H416" s="20">
        <f t="shared" si="35"/>
        <v>0</v>
      </c>
      <c r="I416" s="9"/>
      <c r="J416" s="9"/>
      <c r="K416" s="9"/>
      <c r="L416" s="30"/>
      <c r="M416" s="65"/>
      <c r="N416" s="65"/>
      <c r="O416" s="30"/>
      <c r="P416" s="30"/>
      <c r="Q416" s="39"/>
      <c r="R416" s="39"/>
      <c r="S416" s="33" t="e">
        <f t="shared" si="31"/>
        <v>#DIV/0!</v>
      </c>
      <c r="T416" s="28">
        <v>0</v>
      </c>
      <c r="U416" s="448">
        <f t="shared" si="32"/>
        <v>0</v>
      </c>
      <c r="V416" s="450">
        <f t="shared" si="33"/>
        <v>0</v>
      </c>
    </row>
    <row r="417" spans="1:25" ht="16.5" customHeight="1">
      <c r="A417" s="174" t="s">
        <v>665</v>
      </c>
      <c r="B417" s="20">
        <v>500</v>
      </c>
      <c r="C417" s="69"/>
      <c r="D417" s="70"/>
      <c r="E417" s="153"/>
      <c r="F417" s="70"/>
      <c r="G417" s="71"/>
      <c r="H417" s="20">
        <f t="shared" si="35"/>
        <v>500</v>
      </c>
      <c r="I417" s="69"/>
      <c r="J417" s="69"/>
      <c r="K417" s="69"/>
      <c r="L417" s="70"/>
      <c r="M417" s="70"/>
      <c r="N417" s="70"/>
      <c r="O417" s="70"/>
      <c r="P417" s="70"/>
      <c r="Q417" s="73"/>
      <c r="R417" s="73"/>
      <c r="S417" s="34" t="e">
        <f t="shared" si="31"/>
        <v>#DIV/0!</v>
      </c>
      <c r="T417" s="45">
        <v>0</v>
      </c>
      <c r="U417" s="456">
        <f t="shared" si="32"/>
        <v>0</v>
      </c>
      <c r="V417" s="451">
        <f t="shared" si="33"/>
        <v>-500</v>
      </c>
    </row>
    <row r="418" spans="1:25" ht="18" customHeight="1">
      <c r="A418" s="189" t="s">
        <v>454</v>
      </c>
      <c r="B418" s="4">
        <v>5680</v>
      </c>
      <c r="C418" s="9"/>
      <c r="D418" s="10"/>
      <c r="E418" s="10"/>
      <c r="F418" s="11"/>
      <c r="G418" s="11"/>
      <c r="H418" s="4">
        <f t="shared" si="35"/>
        <v>5680</v>
      </c>
      <c r="I418" s="9"/>
      <c r="J418" s="9"/>
      <c r="K418" s="9"/>
      <c r="L418" s="10"/>
      <c r="M418" s="22"/>
      <c r="N418" s="22"/>
      <c r="O418" s="10"/>
      <c r="P418" s="10"/>
      <c r="Q418" s="15"/>
      <c r="R418" s="15"/>
      <c r="S418" s="759">
        <f t="shared" si="31"/>
        <v>18.031746031746032</v>
      </c>
      <c r="T418" s="79">
        <v>8820</v>
      </c>
      <c r="U418" s="448">
        <f t="shared" si="32"/>
        <v>315</v>
      </c>
      <c r="V418" s="455">
        <f t="shared" si="33"/>
        <v>3140</v>
      </c>
      <c r="W418" s="170"/>
    </row>
    <row r="419" spans="1:25" ht="17.25" customHeight="1">
      <c r="A419" s="189" t="s">
        <v>657</v>
      </c>
      <c r="B419" s="4">
        <v>500</v>
      </c>
      <c r="C419" s="9"/>
      <c r="D419" s="10"/>
      <c r="E419" s="10"/>
      <c r="F419" s="11"/>
      <c r="G419" s="11"/>
      <c r="H419" s="4">
        <f t="shared" si="35"/>
        <v>0</v>
      </c>
      <c r="I419" s="9"/>
      <c r="J419" s="9"/>
      <c r="K419" s="9"/>
      <c r="L419" s="10">
        <v>500</v>
      </c>
      <c r="M419" s="22"/>
      <c r="N419" s="22"/>
      <c r="O419" s="10"/>
      <c r="P419" s="10"/>
      <c r="Q419" s="15"/>
      <c r="R419" s="15">
        <f>SUM(K419:Q419)</f>
        <v>500</v>
      </c>
      <c r="S419" s="571">
        <f t="shared" si="31"/>
        <v>0</v>
      </c>
      <c r="T419" s="79">
        <v>7500</v>
      </c>
      <c r="U419" s="448">
        <f t="shared" si="32"/>
        <v>267.85714285714283</v>
      </c>
      <c r="V419" s="455">
        <f t="shared" si="33"/>
        <v>7499.9999999999991</v>
      </c>
      <c r="W419" s="170"/>
    </row>
    <row r="420" spans="1:25" ht="16.5" customHeight="1">
      <c r="A420" s="185" t="s">
        <v>539</v>
      </c>
      <c r="B420" s="4">
        <v>0</v>
      </c>
      <c r="C420" s="9"/>
      <c r="D420" s="10"/>
      <c r="E420" s="10"/>
      <c r="F420" s="11"/>
      <c r="G420" s="11"/>
      <c r="H420" s="4">
        <f t="shared" si="35"/>
        <v>0</v>
      </c>
      <c r="I420" s="9"/>
      <c r="J420" s="9"/>
      <c r="K420" s="9"/>
      <c r="L420" s="10"/>
      <c r="M420" s="22"/>
      <c r="N420" s="22"/>
      <c r="O420" s="10"/>
      <c r="P420" s="10"/>
      <c r="Q420" s="15"/>
      <c r="R420" s="15"/>
      <c r="S420" s="774">
        <f t="shared" si="31"/>
        <v>0</v>
      </c>
      <c r="T420" s="79">
        <v>31200</v>
      </c>
      <c r="U420" s="448">
        <f t="shared" si="32"/>
        <v>1114.2857142857142</v>
      </c>
      <c r="V420" s="455">
        <f t="shared" si="33"/>
        <v>31200</v>
      </c>
      <c r="W420" s="126" t="s">
        <v>942</v>
      </c>
    </row>
    <row r="421" spans="1:25" ht="16.5" customHeight="1">
      <c r="A421" s="185" t="s">
        <v>540</v>
      </c>
      <c r="B421" s="4">
        <v>38400</v>
      </c>
      <c r="C421" s="9"/>
      <c r="D421" s="10"/>
      <c r="E421" s="10"/>
      <c r="F421" s="11"/>
      <c r="G421" s="11"/>
      <c r="H421" s="4">
        <f t="shared" si="35"/>
        <v>30000</v>
      </c>
      <c r="I421" s="9"/>
      <c r="J421" s="9"/>
      <c r="K421" s="9">
        <v>4800</v>
      </c>
      <c r="L421" s="10">
        <v>3600</v>
      </c>
      <c r="M421" s="22"/>
      <c r="N421" s="22"/>
      <c r="O421" s="10"/>
      <c r="P421" s="10"/>
      <c r="Q421" s="15"/>
      <c r="R421" s="15">
        <f>SUM(K421:Q421)</f>
        <v>8400</v>
      </c>
      <c r="S421" s="775">
        <f t="shared" si="31"/>
        <v>87.5</v>
      </c>
      <c r="T421" s="79">
        <v>9600</v>
      </c>
      <c r="U421" s="448">
        <f t="shared" si="32"/>
        <v>342.85714285714283</v>
      </c>
      <c r="V421" s="455">
        <f t="shared" si="33"/>
        <v>-20400</v>
      </c>
      <c r="W421" s="126"/>
    </row>
    <row r="422" spans="1:25" ht="16.5" customHeight="1">
      <c r="A422" s="185" t="s">
        <v>86</v>
      </c>
      <c r="B422" s="4">
        <v>600</v>
      </c>
      <c r="C422" s="90"/>
      <c r="D422" s="55"/>
      <c r="E422" s="55"/>
      <c r="F422" s="89">
        <v>4800</v>
      </c>
      <c r="G422" s="89"/>
      <c r="H422" s="4">
        <f t="shared" si="35"/>
        <v>5400</v>
      </c>
      <c r="I422" s="90"/>
      <c r="J422" s="90"/>
      <c r="K422" s="90"/>
      <c r="L422" s="55"/>
      <c r="M422" s="55"/>
      <c r="N422" s="55"/>
      <c r="O422" s="55"/>
      <c r="P422" s="55"/>
      <c r="Q422" s="93"/>
      <c r="R422" s="93"/>
      <c r="S422" s="775">
        <f t="shared" si="31"/>
        <v>36</v>
      </c>
      <c r="T422" s="79">
        <v>4200</v>
      </c>
      <c r="U422" s="457">
        <f t="shared" si="32"/>
        <v>150</v>
      </c>
      <c r="V422" s="455">
        <f t="shared" si="33"/>
        <v>-1200</v>
      </c>
      <c r="W422" s="170"/>
    </row>
    <row r="423" spans="1:25" ht="16.5" customHeight="1">
      <c r="A423" s="185" t="s">
        <v>87</v>
      </c>
      <c r="B423" s="4">
        <v>1800</v>
      </c>
      <c r="C423" s="90"/>
      <c r="D423" s="55"/>
      <c r="E423" s="55"/>
      <c r="F423" s="89"/>
      <c r="G423" s="89"/>
      <c r="H423" s="4">
        <f t="shared" si="35"/>
        <v>600</v>
      </c>
      <c r="I423" s="90"/>
      <c r="J423" s="90"/>
      <c r="K423" s="90"/>
      <c r="L423" s="55">
        <v>1200</v>
      </c>
      <c r="M423" s="55"/>
      <c r="N423" s="55"/>
      <c r="O423" s="55"/>
      <c r="P423" s="55"/>
      <c r="Q423" s="93"/>
      <c r="R423" s="93">
        <f>SUM(K423:Q423)</f>
        <v>1200</v>
      </c>
      <c r="S423" s="709">
        <f t="shared" si="31"/>
        <v>3.5000000000000004</v>
      </c>
      <c r="T423" s="79">
        <v>4800</v>
      </c>
      <c r="U423" s="457">
        <f t="shared" si="32"/>
        <v>171.42857142857142</v>
      </c>
      <c r="V423" s="455">
        <f t="shared" si="33"/>
        <v>4200</v>
      </c>
      <c r="W423" s="170"/>
    </row>
    <row r="424" spans="1:25" ht="16.5" customHeight="1">
      <c r="A424" s="172" t="s">
        <v>483</v>
      </c>
      <c r="B424" s="4">
        <v>0</v>
      </c>
      <c r="C424" s="9"/>
      <c r="D424" s="10"/>
      <c r="E424" s="140"/>
      <c r="F424" s="11"/>
      <c r="G424" s="11"/>
      <c r="H424" s="4">
        <f t="shared" si="35"/>
        <v>0</v>
      </c>
      <c r="I424" s="9"/>
      <c r="J424" s="9"/>
      <c r="K424" s="9"/>
      <c r="L424" s="10"/>
      <c r="M424" s="22"/>
      <c r="N424" s="22"/>
      <c r="O424" s="10"/>
      <c r="P424" s="10"/>
      <c r="Q424" s="15"/>
      <c r="R424" s="15"/>
      <c r="S424" s="709">
        <f t="shared" si="31"/>
        <v>0</v>
      </c>
      <c r="T424" s="79">
        <v>5400</v>
      </c>
      <c r="U424" s="448">
        <f t="shared" si="32"/>
        <v>192.85714285714286</v>
      </c>
      <c r="V424" s="455">
        <f t="shared" si="33"/>
        <v>5400</v>
      </c>
      <c r="W424" s="170"/>
    </row>
    <row r="425" spans="1:25" ht="16.5" customHeight="1">
      <c r="A425" s="172" t="s">
        <v>484</v>
      </c>
      <c r="B425" s="4">
        <v>4200</v>
      </c>
      <c r="C425" s="9"/>
      <c r="D425" s="10"/>
      <c r="E425" s="140"/>
      <c r="F425" s="11"/>
      <c r="G425" s="11"/>
      <c r="H425" s="4">
        <f t="shared" si="35"/>
        <v>4200</v>
      </c>
      <c r="I425" s="9"/>
      <c r="J425" s="10"/>
      <c r="K425" s="9"/>
      <c r="L425" s="10"/>
      <c r="M425" s="22"/>
      <c r="N425" s="22"/>
      <c r="O425" s="10"/>
      <c r="P425" s="10"/>
      <c r="Q425" s="15"/>
      <c r="R425" s="15"/>
      <c r="S425" s="756">
        <f t="shared" si="31"/>
        <v>39.200000000000003</v>
      </c>
      <c r="T425" s="79">
        <v>3000</v>
      </c>
      <c r="U425" s="448">
        <f t="shared" si="32"/>
        <v>107.14285714285714</v>
      </c>
      <c r="V425" s="455">
        <f t="shared" si="33"/>
        <v>-1200</v>
      </c>
      <c r="W425" s="224"/>
    </row>
    <row r="426" spans="1:25" ht="15.6">
      <c r="A426" s="172" t="s">
        <v>402</v>
      </c>
      <c r="B426" s="4">
        <v>0</v>
      </c>
      <c r="C426" s="9"/>
      <c r="D426" s="10"/>
      <c r="E426" s="140">
        <v>3600</v>
      </c>
      <c r="F426" s="11"/>
      <c r="G426" s="11"/>
      <c r="H426" s="4">
        <f t="shared" si="35"/>
        <v>0</v>
      </c>
      <c r="I426" s="9"/>
      <c r="J426" s="9"/>
      <c r="K426" s="9"/>
      <c r="L426" s="10">
        <v>3600</v>
      </c>
      <c r="M426" s="22"/>
      <c r="N426" s="22"/>
      <c r="O426" s="10"/>
      <c r="P426" s="10"/>
      <c r="Q426" s="15"/>
      <c r="R426" s="15">
        <f>SUM(K426:Q426)</f>
        <v>3600</v>
      </c>
      <c r="S426" s="569">
        <f t="shared" si="31"/>
        <v>0</v>
      </c>
      <c r="T426" s="79">
        <v>6000</v>
      </c>
      <c r="U426" s="448">
        <f t="shared" si="32"/>
        <v>214.28571428571428</v>
      </c>
      <c r="V426" s="455">
        <f t="shared" si="33"/>
        <v>6000</v>
      </c>
      <c r="W426" s="170" t="s">
        <v>1144</v>
      </c>
    </row>
    <row r="427" spans="1:25" ht="15.6">
      <c r="A427" s="172" t="s">
        <v>921</v>
      </c>
      <c r="B427" s="4">
        <v>3600</v>
      </c>
      <c r="C427" s="9"/>
      <c r="D427" s="10"/>
      <c r="E427" s="140"/>
      <c r="F427" s="11"/>
      <c r="G427" s="11"/>
      <c r="H427" s="4">
        <f t="shared" si="35"/>
        <v>2400</v>
      </c>
      <c r="I427" s="9"/>
      <c r="J427" s="9">
        <v>600</v>
      </c>
      <c r="K427" s="9"/>
      <c r="L427" s="10"/>
      <c r="M427" s="22"/>
      <c r="N427" s="22"/>
      <c r="O427" s="10">
        <v>600</v>
      </c>
      <c r="P427" s="10"/>
      <c r="Q427" s="15"/>
      <c r="R427" s="15">
        <f>SUM(K427:Q427)</f>
        <v>600</v>
      </c>
      <c r="S427" s="782">
        <f t="shared" si="31"/>
        <v>16</v>
      </c>
      <c r="T427" s="79">
        <v>4200</v>
      </c>
      <c r="U427" s="448">
        <f t="shared" si="32"/>
        <v>150</v>
      </c>
      <c r="V427" s="455">
        <f t="shared" si="33"/>
        <v>1800</v>
      </c>
      <c r="W427" s="224" t="s">
        <v>472</v>
      </c>
    </row>
    <row r="428" spans="1:25" ht="15.6">
      <c r="A428" s="172" t="s">
        <v>922</v>
      </c>
      <c r="B428" s="4">
        <v>600</v>
      </c>
      <c r="C428" s="9"/>
      <c r="D428" s="10"/>
      <c r="E428" s="140"/>
      <c r="F428" s="11"/>
      <c r="G428" s="11"/>
      <c r="H428" s="4">
        <f t="shared" si="35"/>
        <v>600</v>
      </c>
      <c r="I428" s="9"/>
      <c r="J428" s="9"/>
      <c r="K428" s="9"/>
      <c r="L428" s="10"/>
      <c r="M428" s="22"/>
      <c r="N428" s="22"/>
      <c r="O428" s="10"/>
      <c r="P428" s="10"/>
      <c r="Q428" s="15"/>
      <c r="R428" s="15"/>
      <c r="S428" s="569">
        <f t="shared" si="31"/>
        <v>28.000000000000004</v>
      </c>
      <c r="T428" s="79">
        <v>600</v>
      </c>
      <c r="U428" s="448">
        <f t="shared" si="32"/>
        <v>21.428571428571427</v>
      </c>
      <c r="V428" s="455">
        <f t="shared" si="33"/>
        <v>0</v>
      </c>
      <c r="W428" s="224"/>
    </row>
    <row r="429" spans="1:25" ht="15.6">
      <c r="A429" s="174" t="s">
        <v>172</v>
      </c>
      <c r="B429" s="88">
        <v>1600</v>
      </c>
      <c r="C429" s="69"/>
      <c r="D429" s="70"/>
      <c r="E429" s="161"/>
      <c r="F429" s="71"/>
      <c r="G429" s="71"/>
      <c r="H429" s="88">
        <f t="shared" si="35"/>
        <v>1600</v>
      </c>
      <c r="I429" s="69"/>
      <c r="J429" s="69"/>
      <c r="K429" s="69"/>
      <c r="L429" s="70"/>
      <c r="M429" s="70"/>
      <c r="N429" s="70"/>
      <c r="O429" s="70"/>
      <c r="P429" s="70"/>
      <c r="Q429" s="73"/>
      <c r="R429" s="73"/>
      <c r="S429" s="34" t="e">
        <f t="shared" si="31"/>
        <v>#DIV/0!</v>
      </c>
      <c r="T429" s="45">
        <v>0</v>
      </c>
      <c r="U429" s="456">
        <f t="shared" si="32"/>
        <v>0</v>
      </c>
      <c r="V429" s="451">
        <f t="shared" si="33"/>
        <v>-1600</v>
      </c>
      <c r="W429" s="170"/>
    </row>
    <row r="430" spans="1:25" ht="15.6">
      <c r="A430" s="174" t="s">
        <v>428</v>
      </c>
      <c r="B430" s="88">
        <v>500</v>
      </c>
      <c r="C430" s="69"/>
      <c r="D430" s="70"/>
      <c r="E430" s="70"/>
      <c r="F430" s="71"/>
      <c r="G430" s="71"/>
      <c r="H430" s="88">
        <f t="shared" si="35"/>
        <v>500</v>
      </c>
      <c r="I430" s="69"/>
      <c r="J430" s="69"/>
      <c r="K430" s="69"/>
      <c r="L430" s="70"/>
      <c r="M430" s="70"/>
      <c r="N430" s="70"/>
      <c r="O430" s="70"/>
      <c r="P430" s="70"/>
      <c r="Q430" s="73"/>
      <c r="R430" s="73"/>
      <c r="S430" s="34" t="e">
        <f t="shared" si="31"/>
        <v>#DIV/0!</v>
      </c>
      <c r="T430" s="45">
        <v>0</v>
      </c>
      <c r="U430" s="456">
        <f t="shared" si="32"/>
        <v>0</v>
      </c>
      <c r="V430" s="451">
        <f t="shared" si="33"/>
        <v>-500</v>
      </c>
      <c r="W430" s="124"/>
    </row>
    <row r="431" spans="1:25" ht="18" customHeight="1">
      <c r="A431" s="183" t="s">
        <v>1016</v>
      </c>
      <c r="B431" s="4">
        <v>9000</v>
      </c>
      <c r="C431" s="90"/>
      <c r="D431" s="55"/>
      <c r="E431" s="55"/>
      <c r="F431" s="89"/>
      <c r="G431" s="143"/>
      <c r="H431" s="4">
        <f t="shared" si="35"/>
        <v>8000</v>
      </c>
      <c r="I431" s="90">
        <v>1000</v>
      </c>
      <c r="J431" s="90"/>
      <c r="K431" s="90"/>
      <c r="L431" s="55"/>
      <c r="M431" s="55"/>
      <c r="N431" s="55"/>
      <c r="O431" s="55"/>
      <c r="P431" s="55"/>
      <c r="Q431" s="93"/>
      <c r="R431" s="93"/>
      <c r="S431" s="34">
        <f t="shared" si="31"/>
        <v>40.727272727272727</v>
      </c>
      <c r="T431" s="79">
        <v>5500</v>
      </c>
      <c r="U431" s="448">
        <f t="shared" si="32"/>
        <v>196.42857142857142</v>
      </c>
      <c r="V431" s="455">
        <f t="shared" si="33"/>
        <v>-2500</v>
      </c>
      <c r="W431" s="224"/>
    </row>
    <row r="432" spans="1:25" ht="15.6">
      <c r="A432" s="183" t="s">
        <v>1017</v>
      </c>
      <c r="B432" s="4">
        <v>9500</v>
      </c>
      <c r="C432" s="90"/>
      <c r="D432" s="55"/>
      <c r="E432" s="55"/>
      <c r="F432" s="89"/>
      <c r="G432" s="89"/>
      <c r="H432" s="4">
        <f t="shared" si="35"/>
        <v>9500</v>
      </c>
      <c r="I432" s="90"/>
      <c r="J432" s="90"/>
      <c r="K432" s="90"/>
      <c r="L432" s="55"/>
      <c r="M432" s="55"/>
      <c r="N432" s="55"/>
      <c r="O432" s="55"/>
      <c r="P432" s="55"/>
      <c r="Q432" s="93"/>
      <c r="R432" s="93"/>
      <c r="S432" s="745">
        <f t="shared" si="31"/>
        <v>14.777777777777777</v>
      </c>
      <c r="T432" s="79">
        <v>18000</v>
      </c>
      <c r="U432" s="448">
        <f t="shared" si="32"/>
        <v>642.85714285714289</v>
      </c>
      <c r="V432" s="455">
        <f t="shared" si="33"/>
        <v>8500</v>
      </c>
      <c r="W432" s="170" t="s">
        <v>860</v>
      </c>
      <c r="Y432" s="126"/>
    </row>
    <row r="433" spans="1:133" ht="15.75" customHeight="1">
      <c r="A433" s="183" t="s">
        <v>1018</v>
      </c>
      <c r="B433" s="4">
        <v>42000</v>
      </c>
      <c r="C433" s="159"/>
      <c r="D433" s="55"/>
      <c r="E433" s="55"/>
      <c r="F433" s="89"/>
      <c r="G433" s="89"/>
      <c r="H433" s="4">
        <f t="shared" si="35"/>
        <v>34750</v>
      </c>
      <c r="I433" s="90">
        <v>1750</v>
      </c>
      <c r="J433" s="90"/>
      <c r="K433" s="90">
        <v>3000</v>
      </c>
      <c r="L433" s="55">
        <v>2500</v>
      </c>
      <c r="M433" s="55"/>
      <c r="N433" s="55"/>
      <c r="O433" s="55"/>
      <c r="P433" s="55"/>
      <c r="Q433" s="93"/>
      <c r="R433" s="93">
        <f>SUM(K433:Q433)</f>
        <v>5500</v>
      </c>
      <c r="S433" s="790">
        <f t="shared" si="31"/>
        <v>27.8</v>
      </c>
      <c r="T433" s="79">
        <v>35000</v>
      </c>
      <c r="U433" s="448">
        <f t="shared" si="32"/>
        <v>1250</v>
      </c>
      <c r="V433" s="455">
        <f t="shared" si="33"/>
        <v>250</v>
      </c>
      <c r="W433" s="126"/>
      <c r="X433" s="126"/>
      <c r="Y433" s="126"/>
    </row>
    <row r="434" spans="1:133" ht="17.25" customHeight="1">
      <c r="A434" s="183" t="s">
        <v>1019</v>
      </c>
      <c r="B434" s="4">
        <v>13500</v>
      </c>
      <c r="C434" s="90"/>
      <c r="D434" s="55"/>
      <c r="E434" s="55"/>
      <c r="F434" s="89"/>
      <c r="G434" s="89"/>
      <c r="H434" s="4">
        <f t="shared" si="35"/>
        <v>13500</v>
      </c>
      <c r="I434" s="90"/>
      <c r="J434" s="90"/>
      <c r="K434" s="90"/>
      <c r="L434" s="55"/>
      <c r="M434" s="55"/>
      <c r="N434" s="55"/>
      <c r="O434" s="55"/>
      <c r="P434" s="55"/>
      <c r="Q434" s="93"/>
      <c r="R434" s="93"/>
      <c r="S434" s="744">
        <f t="shared" si="31"/>
        <v>6.2479338842975203</v>
      </c>
      <c r="T434" s="79">
        <v>60500</v>
      </c>
      <c r="U434" s="448">
        <f t="shared" si="32"/>
        <v>2160.7142857142858</v>
      </c>
      <c r="V434" s="455">
        <f t="shared" si="33"/>
        <v>47000</v>
      </c>
      <c r="W434" s="126" t="s">
        <v>541</v>
      </c>
      <c r="X434" s="126"/>
    </row>
    <row r="435" spans="1:133" ht="16.5" customHeight="1">
      <c r="A435" s="210" t="s">
        <v>557</v>
      </c>
      <c r="B435" s="4">
        <v>47550</v>
      </c>
      <c r="C435" s="159"/>
      <c r="D435" s="55"/>
      <c r="E435" s="55"/>
      <c r="F435" s="89"/>
      <c r="G435" s="89"/>
      <c r="H435" s="4">
        <f t="shared" si="35"/>
        <v>44750</v>
      </c>
      <c r="I435" s="90">
        <v>100</v>
      </c>
      <c r="J435" s="90">
        <v>800</v>
      </c>
      <c r="K435" s="90">
        <v>900</v>
      </c>
      <c r="L435" s="55"/>
      <c r="M435" s="55">
        <v>400</v>
      </c>
      <c r="N435" s="55"/>
      <c r="O435" s="55">
        <v>600</v>
      </c>
      <c r="P435" s="55"/>
      <c r="Q435" s="93"/>
      <c r="R435" s="93">
        <f>SUM(K435:Q435)</f>
        <v>1900</v>
      </c>
      <c r="S435" s="34">
        <f t="shared" si="31"/>
        <v>91.459854014598548</v>
      </c>
      <c r="T435" s="79">
        <v>13700</v>
      </c>
      <c r="U435" s="448">
        <f t="shared" si="32"/>
        <v>489.28571428571428</v>
      </c>
      <c r="V435" s="450">
        <f t="shared" si="33"/>
        <v>-31050</v>
      </c>
      <c r="W435" s="126"/>
    </row>
    <row r="436" spans="1:133" ht="17.25" customHeight="1">
      <c r="A436" s="171" t="s">
        <v>357</v>
      </c>
      <c r="B436" s="4">
        <v>6500</v>
      </c>
      <c r="C436" s="159"/>
      <c r="D436" s="55"/>
      <c r="E436" s="55"/>
      <c r="F436" s="89">
        <v>7500</v>
      </c>
      <c r="G436" s="89"/>
      <c r="H436" s="4">
        <f t="shared" si="35"/>
        <v>13000</v>
      </c>
      <c r="I436" s="90"/>
      <c r="J436" s="90"/>
      <c r="K436" s="90"/>
      <c r="L436" s="55">
        <v>1000</v>
      </c>
      <c r="M436" s="55"/>
      <c r="N436" s="55"/>
      <c r="O436" s="55"/>
      <c r="P436" s="55"/>
      <c r="Q436" s="93"/>
      <c r="R436" s="93">
        <f>SUM(K436:Q436)</f>
        <v>1000</v>
      </c>
      <c r="S436" s="790">
        <f t="shared" si="31"/>
        <v>28</v>
      </c>
      <c r="T436" s="79">
        <v>13000</v>
      </c>
      <c r="U436" s="448">
        <f t="shared" si="32"/>
        <v>464.28571428571428</v>
      </c>
      <c r="V436" s="450">
        <f t="shared" si="33"/>
        <v>0</v>
      </c>
      <c r="W436" s="212"/>
    </row>
    <row r="437" spans="1:133" ht="17.25" customHeight="1">
      <c r="A437" s="171" t="s">
        <v>378</v>
      </c>
      <c r="B437" s="4">
        <v>4500</v>
      </c>
      <c r="C437" s="90"/>
      <c r="D437" s="55"/>
      <c r="E437" s="55"/>
      <c r="F437" s="89"/>
      <c r="G437" s="89"/>
      <c r="H437" s="4">
        <f t="shared" si="35"/>
        <v>3000</v>
      </c>
      <c r="I437" s="90"/>
      <c r="J437" s="90"/>
      <c r="K437" s="90"/>
      <c r="L437" s="55"/>
      <c r="M437" s="55"/>
      <c r="N437" s="55"/>
      <c r="O437" s="55">
        <v>1500</v>
      </c>
      <c r="P437" s="55"/>
      <c r="Q437" s="93"/>
      <c r="R437" s="93">
        <f>SUM(K437:Q437)</f>
        <v>1500</v>
      </c>
      <c r="S437" s="760">
        <f t="shared" si="31"/>
        <v>15.272727272727273</v>
      </c>
      <c r="T437" s="79">
        <v>5500</v>
      </c>
      <c r="U437" s="457">
        <f t="shared" si="32"/>
        <v>196.42857142857142</v>
      </c>
      <c r="V437" s="455">
        <f t="shared" si="33"/>
        <v>2500</v>
      </c>
      <c r="W437" s="212" t="s">
        <v>747</v>
      </c>
    </row>
    <row r="438" spans="1:133" ht="16.5" customHeight="1">
      <c r="A438" s="183" t="s">
        <v>890</v>
      </c>
      <c r="B438" s="4">
        <v>21500</v>
      </c>
      <c r="C438" s="9"/>
      <c r="D438" s="10"/>
      <c r="E438" s="10"/>
      <c r="F438" s="89"/>
      <c r="G438" s="11"/>
      <c r="H438" s="4">
        <f t="shared" si="35"/>
        <v>18000</v>
      </c>
      <c r="I438" s="9">
        <v>1500</v>
      </c>
      <c r="J438" s="9"/>
      <c r="K438" s="9">
        <v>1000</v>
      </c>
      <c r="L438" s="10">
        <v>1000</v>
      </c>
      <c r="M438" s="22"/>
      <c r="N438" s="22"/>
      <c r="O438" s="10"/>
      <c r="P438" s="10"/>
      <c r="Q438" s="15"/>
      <c r="R438" s="15">
        <f>SUM(K438:Q438)</f>
        <v>2000</v>
      </c>
      <c r="S438" s="754">
        <f t="shared" si="31"/>
        <v>34.758620689655167</v>
      </c>
      <c r="T438" s="28">
        <v>14500</v>
      </c>
      <c r="U438" s="448">
        <f t="shared" si="32"/>
        <v>517.85714285714289</v>
      </c>
      <c r="V438" s="450">
        <f t="shared" si="33"/>
        <v>-3500</v>
      </c>
      <c r="W438" s="126"/>
    </row>
    <row r="439" spans="1:133" ht="15.6">
      <c r="A439" s="183" t="s">
        <v>891</v>
      </c>
      <c r="B439" s="4">
        <v>10000</v>
      </c>
      <c r="C439" s="9"/>
      <c r="D439" s="10"/>
      <c r="E439" s="10"/>
      <c r="F439" s="89"/>
      <c r="G439" s="11"/>
      <c r="H439" s="4">
        <f t="shared" si="35"/>
        <v>5000</v>
      </c>
      <c r="I439" s="9"/>
      <c r="J439" s="9">
        <v>5000</v>
      </c>
      <c r="K439" s="9"/>
      <c r="L439" s="10"/>
      <c r="M439" s="22"/>
      <c r="N439" s="22"/>
      <c r="O439" s="10"/>
      <c r="P439" s="10"/>
      <c r="Q439" s="15"/>
      <c r="R439" s="15"/>
      <c r="S439" s="745">
        <f t="shared" si="31"/>
        <v>5.6</v>
      </c>
      <c r="T439" s="28">
        <v>25000</v>
      </c>
      <c r="U439" s="448">
        <f t="shared" si="32"/>
        <v>892.85714285714289</v>
      </c>
      <c r="V439" s="450">
        <f t="shared" si="33"/>
        <v>20000</v>
      </c>
      <c r="W439" s="126" t="s">
        <v>542</v>
      </c>
    </row>
    <row r="440" spans="1:133" ht="17.25" customHeight="1">
      <c r="A440" s="183" t="s">
        <v>233</v>
      </c>
      <c r="B440" s="4">
        <v>2390</v>
      </c>
      <c r="C440" s="9"/>
      <c r="D440" s="10"/>
      <c r="E440" s="10"/>
      <c r="F440" s="89"/>
      <c r="G440" s="11"/>
      <c r="H440" s="4">
        <f t="shared" si="35"/>
        <v>2390</v>
      </c>
      <c r="I440" s="9"/>
      <c r="J440" s="9"/>
      <c r="K440" s="9"/>
      <c r="L440" s="10"/>
      <c r="M440" s="22"/>
      <c r="N440" s="22"/>
      <c r="O440" s="10"/>
      <c r="P440" s="10"/>
      <c r="Q440" s="15"/>
      <c r="R440" s="15"/>
      <c r="S440" s="81" t="e">
        <f t="shared" ref="S440:S506" si="36">H440/U440</f>
        <v>#DIV/0!</v>
      </c>
      <c r="T440" s="28">
        <v>0</v>
      </c>
      <c r="U440" s="448">
        <f t="shared" ref="U440:U503" si="37">T440/28</f>
        <v>0</v>
      </c>
      <c r="V440" s="450">
        <f t="shared" ref="V440:V503" si="38">U440*28-H440</f>
        <v>-2390</v>
      </c>
      <c r="W440" s="126"/>
    </row>
    <row r="441" spans="1:133" ht="17.25" customHeight="1">
      <c r="A441" s="171" t="s">
        <v>1128</v>
      </c>
      <c r="B441" s="4">
        <v>500</v>
      </c>
      <c r="C441" s="9"/>
      <c r="D441" s="10"/>
      <c r="E441" s="10"/>
      <c r="F441" s="89"/>
      <c r="G441" s="11"/>
      <c r="H441" s="4">
        <f t="shared" si="35"/>
        <v>500</v>
      </c>
      <c r="I441" s="9"/>
      <c r="J441" s="9"/>
      <c r="K441" s="9"/>
      <c r="L441" s="10"/>
      <c r="M441" s="22"/>
      <c r="N441" s="22"/>
      <c r="O441" s="10"/>
      <c r="P441" s="10"/>
      <c r="Q441" s="15"/>
      <c r="R441" s="15"/>
      <c r="S441" s="81" t="e">
        <f t="shared" si="36"/>
        <v>#DIV/0!</v>
      </c>
      <c r="T441" s="28">
        <v>0</v>
      </c>
      <c r="U441" s="448">
        <f t="shared" si="37"/>
        <v>0</v>
      </c>
      <c r="V441" s="450">
        <f t="shared" si="38"/>
        <v>-500</v>
      </c>
      <c r="W441" s="219" t="s">
        <v>1129</v>
      </c>
    </row>
    <row r="442" spans="1:133" ht="17.25" customHeight="1">
      <c r="A442" s="424" t="s">
        <v>687</v>
      </c>
      <c r="B442" s="4">
        <v>15000</v>
      </c>
      <c r="C442" s="9"/>
      <c r="D442" s="10"/>
      <c r="E442" s="10"/>
      <c r="F442" s="89">
        <v>40000</v>
      </c>
      <c r="G442" s="11"/>
      <c r="H442" s="4">
        <f t="shared" si="35"/>
        <v>49500</v>
      </c>
      <c r="I442" s="9">
        <v>2500</v>
      </c>
      <c r="J442" s="9"/>
      <c r="K442" s="9"/>
      <c r="L442" s="10"/>
      <c r="M442" s="22"/>
      <c r="N442" s="22">
        <v>3000</v>
      </c>
      <c r="O442" s="10"/>
      <c r="P442" s="10"/>
      <c r="Q442" s="15"/>
      <c r="R442" s="15">
        <f>SUM(K442:Q442)</f>
        <v>3000</v>
      </c>
      <c r="S442" s="81">
        <f t="shared" si="36"/>
        <v>41.621621621621621</v>
      </c>
      <c r="T442" s="28">
        <v>33300</v>
      </c>
      <c r="U442" s="448">
        <f t="shared" si="37"/>
        <v>1189.2857142857142</v>
      </c>
      <c r="V442" s="450">
        <f t="shared" si="38"/>
        <v>-16200</v>
      </c>
      <c r="W442" s="126"/>
    </row>
    <row r="443" spans="1:133" ht="17.25" customHeight="1">
      <c r="A443" s="424" t="s">
        <v>242</v>
      </c>
      <c r="B443" s="4">
        <v>40000</v>
      </c>
      <c r="C443" s="9"/>
      <c r="D443" s="10"/>
      <c r="E443" s="140"/>
      <c r="F443" s="89"/>
      <c r="G443" s="11"/>
      <c r="H443" s="4">
        <f t="shared" si="35"/>
        <v>0</v>
      </c>
      <c r="I443" s="9">
        <v>40000</v>
      </c>
      <c r="J443" s="9"/>
      <c r="K443" s="9"/>
      <c r="L443" s="10"/>
      <c r="M443" s="22"/>
      <c r="N443" s="22"/>
      <c r="O443" s="10"/>
      <c r="P443" s="10"/>
      <c r="Q443" s="15"/>
      <c r="R443" s="15"/>
      <c r="S443" s="758">
        <f t="shared" si="36"/>
        <v>0</v>
      </c>
      <c r="T443" s="28">
        <v>37500</v>
      </c>
      <c r="U443" s="448">
        <f t="shared" si="37"/>
        <v>1339.2857142857142</v>
      </c>
      <c r="V443" s="450">
        <f t="shared" si="38"/>
        <v>37500</v>
      </c>
      <c r="W443" s="126"/>
    </row>
    <row r="444" spans="1:133" ht="15.6">
      <c r="A444" s="184" t="s">
        <v>122</v>
      </c>
      <c r="B444" s="4">
        <v>1800</v>
      </c>
      <c r="C444" s="9"/>
      <c r="D444" s="10"/>
      <c r="E444" s="140"/>
      <c r="F444" s="89"/>
      <c r="G444" s="11"/>
      <c r="H444" s="4">
        <f t="shared" si="35"/>
        <v>1800</v>
      </c>
      <c r="I444" s="9"/>
      <c r="J444" s="9"/>
      <c r="K444" s="9"/>
      <c r="L444" s="10"/>
      <c r="M444" s="22"/>
      <c r="N444" s="22"/>
      <c r="O444" s="10"/>
      <c r="P444" s="10"/>
      <c r="Q444" s="15"/>
      <c r="R444" s="15"/>
      <c r="S444" s="669" t="e">
        <f t="shared" si="36"/>
        <v>#DIV/0!</v>
      </c>
      <c r="T444" s="28">
        <v>0</v>
      </c>
      <c r="U444" s="448">
        <f t="shared" si="37"/>
        <v>0</v>
      </c>
      <c r="V444" s="450">
        <f t="shared" si="38"/>
        <v>-1800</v>
      </c>
      <c r="W444" s="242"/>
      <c r="Y444" s="249"/>
      <c r="Z444" s="249" t="s">
        <v>818</v>
      </c>
    </row>
    <row r="445" spans="1:133" ht="16.5" customHeight="1">
      <c r="A445" s="172" t="s">
        <v>1151</v>
      </c>
      <c r="B445" s="4">
        <v>1768</v>
      </c>
      <c r="C445" s="90"/>
      <c r="D445" s="55"/>
      <c r="E445" s="145"/>
      <c r="F445" s="55"/>
      <c r="G445" s="89"/>
      <c r="H445" s="4">
        <f t="shared" si="35"/>
        <v>1700</v>
      </c>
      <c r="I445" s="90"/>
      <c r="J445" s="90"/>
      <c r="K445" s="90">
        <v>68</v>
      </c>
      <c r="L445" s="55"/>
      <c r="M445" s="55"/>
      <c r="N445" s="55"/>
      <c r="O445" s="55"/>
      <c r="P445" s="55"/>
      <c r="Q445" s="93"/>
      <c r="R445" s="93">
        <f>SUM(K445:Q445)</f>
        <v>68</v>
      </c>
      <c r="S445" s="669">
        <f t="shared" si="36"/>
        <v>127.27272727272727</v>
      </c>
      <c r="T445" s="79">
        <v>374</v>
      </c>
      <c r="U445" s="448">
        <f t="shared" si="37"/>
        <v>13.357142857142858</v>
      </c>
      <c r="V445" s="455">
        <f t="shared" si="38"/>
        <v>-1326</v>
      </c>
      <c r="W445" s="126" t="s">
        <v>792</v>
      </c>
      <c r="X445" s="249"/>
      <c r="Y445" s="249"/>
      <c r="Z445" s="249" t="s">
        <v>819</v>
      </c>
    </row>
    <row r="446" spans="1:133" ht="15.6">
      <c r="A446" s="222" t="s">
        <v>761</v>
      </c>
      <c r="B446" s="4">
        <v>0</v>
      </c>
      <c r="C446" s="90"/>
      <c r="D446" s="55">
        <v>1734</v>
      </c>
      <c r="E446" s="145"/>
      <c r="F446" s="55"/>
      <c r="G446" s="89"/>
      <c r="H446" s="4">
        <f t="shared" si="35"/>
        <v>1734</v>
      </c>
      <c r="I446" s="90"/>
      <c r="J446" s="90"/>
      <c r="K446" s="90"/>
      <c r="L446" s="55"/>
      <c r="M446" s="55"/>
      <c r="N446" s="55"/>
      <c r="O446" s="55"/>
      <c r="P446" s="55"/>
      <c r="Q446" s="93"/>
      <c r="R446" s="93"/>
      <c r="S446" s="778">
        <f t="shared" si="36"/>
        <v>34</v>
      </c>
      <c r="T446" s="79">
        <v>1428</v>
      </c>
      <c r="U446" s="448">
        <f t="shared" si="37"/>
        <v>51</v>
      </c>
      <c r="V446" s="455">
        <f t="shared" si="38"/>
        <v>-306</v>
      </c>
      <c r="W446" s="126" t="s">
        <v>1145</v>
      </c>
      <c r="X446" s="126"/>
      <c r="Y446" s="249"/>
      <c r="Z446" s="249" t="s">
        <v>820</v>
      </c>
    </row>
    <row r="447" spans="1:133" ht="15.6">
      <c r="A447" s="222" t="s">
        <v>720</v>
      </c>
      <c r="B447" s="4">
        <v>1088</v>
      </c>
      <c r="C447" s="90"/>
      <c r="D447" s="55"/>
      <c r="E447" s="145"/>
      <c r="F447" s="55"/>
      <c r="G447" s="89"/>
      <c r="H447" s="4">
        <f t="shared" si="35"/>
        <v>1088</v>
      </c>
      <c r="I447" s="90"/>
      <c r="J447" s="90"/>
      <c r="K447" s="90"/>
      <c r="L447" s="55"/>
      <c r="M447" s="55"/>
      <c r="N447" s="55"/>
      <c r="O447" s="55"/>
      <c r="P447" s="55"/>
      <c r="Q447" s="93"/>
      <c r="R447" s="93"/>
      <c r="S447" s="778">
        <f t="shared" si="36"/>
        <v>23.379892555640829</v>
      </c>
      <c r="T447" s="79">
        <v>1303</v>
      </c>
      <c r="U447" s="448">
        <f t="shared" si="37"/>
        <v>46.535714285714285</v>
      </c>
      <c r="V447" s="455">
        <f t="shared" si="38"/>
        <v>215</v>
      </c>
      <c r="W447" s="126" t="s">
        <v>793</v>
      </c>
      <c r="X447" s="126"/>
      <c r="Y447" s="249"/>
    </row>
    <row r="448" spans="1:133" s="136" customFormat="1" ht="15.6">
      <c r="A448" s="222" t="s">
        <v>1177</v>
      </c>
      <c r="B448" s="4">
        <v>6350</v>
      </c>
      <c r="C448" s="90"/>
      <c r="D448" s="55"/>
      <c r="E448" s="145"/>
      <c r="F448" s="55"/>
      <c r="G448" s="89"/>
      <c r="H448" s="4">
        <f t="shared" si="35"/>
        <v>6050</v>
      </c>
      <c r="I448" s="90"/>
      <c r="J448" s="90"/>
      <c r="K448" s="90"/>
      <c r="L448" s="55"/>
      <c r="M448" s="55"/>
      <c r="N448" s="55">
        <v>300</v>
      </c>
      <c r="O448" s="55"/>
      <c r="P448" s="55"/>
      <c r="Q448" s="93"/>
      <c r="R448" s="93">
        <f>SUM(K448:Q448)</f>
        <v>300</v>
      </c>
      <c r="S448" s="81">
        <f t="shared" si="36"/>
        <v>242</v>
      </c>
      <c r="T448" s="79">
        <v>700</v>
      </c>
      <c r="U448" s="448">
        <f t="shared" si="37"/>
        <v>25</v>
      </c>
      <c r="V448" s="455">
        <f t="shared" si="38"/>
        <v>-5350</v>
      </c>
      <c r="W448" s="126"/>
      <c r="X448" s="126"/>
      <c r="Y448" s="249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</row>
    <row r="449" spans="1:133" s="136" customFormat="1" ht="15.6">
      <c r="A449" s="222" t="s">
        <v>1035</v>
      </c>
      <c r="B449" s="20">
        <v>8350</v>
      </c>
      <c r="C449" s="90"/>
      <c r="D449" s="55"/>
      <c r="E449" s="145"/>
      <c r="F449" s="55"/>
      <c r="G449" s="89"/>
      <c r="H449" s="20">
        <f t="shared" si="35"/>
        <v>8200</v>
      </c>
      <c r="I449" s="90">
        <v>150</v>
      </c>
      <c r="J449" s="90"/>
      <c r="K449" s="90"/>
      <c r="L449" s="55"/>
      <c r="M449" s="55"/>
      <c r="N449" s="55"/>
      <c r="O449" s="55"/>
      <c r="P449" s="55"/>
      <c r="Q449" s="93"/>
      <c r="R449" s="93"/>
      <c r="S449" s="626">
        <f t="shared" si="36"/>
        <v>131.95402298850573</v>
      </c>
      <c r="T449" s="79">
        <v>1740</v>
      </c>
      <c r="U449" s="448">
        <f t="shared" si="37"/>
        <v>62.142857142857146</v>
      </c>
      <c r="V449" s="455">
        <f t="shared" si="38"/>
        <v>-6460</v>
      </c>
      <c r="W449" s="126"/>
      <c r="X449" s="126"/>
      <c r="Y449" s="2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</row>
    <row r="450" spans="1:133" s="136" customFormat="1" ht="16.5" customHeight="1">
      <c r="A450" s="183" t="s">
        <v>1020</v>
      </c>
      <c r="B450" s="20">
        <v>1400</v>
      </c>
      <c r="C450" s="90"/>
      <c r="D450" s="55"/>
      <c r="E450" s="145"/>
      <c r="F450" s="55"/>
      <c r="G450" s="89"/>
      <c r="H450" s="20">
        <f t="shared" si="35"/>
        <v>1400</v>
      </c>
      <c r="I450" s="90"/>
      <c r="J450" s="90"/>
      <c r="K450" s="90"/>
      <c r="L450" s="55"/>
      <c r="M450" s="55"/>
      <c r="N450" s="55"/>
      <c r="O450" s="55"/>
      <c r="P450" s="55"/>
      <c r="Q450" s="93"/>
      <c r="R450" s="93"/>
      <c r="S450" s="34">
        <f t="shared" si="36"/>
        <v>49</v>
      </c>
      <c r="T450" s="79">
        <v>800</v>
      </c>
      <c r="U450" s="448">
        <f t="shared" si="37"/>
        <v>28.571428571428573</v>
      </c>
      <c r="V450" s="455">
        <f t="shared" si="38"/>
        <v>-600</v>
      </c>
      <c r="W450" s="126"/>
      <c r="X450" s="126"/>
      <c r="Y450" s="126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</row>
    <row r="451" spans="1:133" s="136" customFormat="1" ht="16.5" customHeight="1">
      <c r="A451" s="183" t="s">
        <v>47</v>
      </c>
      <c r="B451" s="4">
        <v>600</v>
      </c>
      <c r="C451" s="90"/>
      <c r="D451" s="55"/>
      <c r="E451" s="55"/>
      <c r="F451" s="131"/>
      <c r="G451" s="89"/>
      <c r="H451" s="4">
        <f t="shared" si="35"/>
        <v>600</v>
      </c>
      <c r="I451" s="90"/>
      <c r="J451" s="90"/>
      <c r="K451" s="90"/>
      <c r="L451" s="55"/>
      <c r="M451" s="55"/>
      <c r="N451" s="55"/>
      <c r="O451" s="55"/>
      <c r="P451" s="55"/>
      <c r="Q451" s="93"/>
      <c r="R451" s="93"/>
      <c r="S451" s="81" t="e">
        <f t="shared" si="36"/>
        <v>#DIV/0!</v>
      </c>
      <c r="T451" s="79">
        <v>0</v>
      </c>
      <c r="U451" s="448">
        <f t="shared" si="37"/>
        <v>0</v>
      </c>
      <c r="V451" s="455">
        <f t="shared" si="38"/>
        <v>-600</v>
      </c>
      <c r="W451" s="126"/>
      <c r="X451" s="126"/>
      <c r="Y451" s="170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</row>
    <row r="452" spans="1:133" ht="15.6">
      <c r="A452" s="254" t="s">
        <v>4</v>
      </c>
      <c r="B452" s="20">
        <v>6600</v>
      </c>
      <c r="C452" s="159"/>
      <c r="D452" s="55">
        <v>2050</v>
      </c>
      <c r="E452" s="55"/>
      <c r="F452" s="145"/>
      <c r="G452" s="143"/>
      <c r="H452" s="20">
        <f t="shared" si="35"/>
        <v>8550</v>
      </c>
      <c r="I452" s="159"/>
      <c r="J452" s="90"/>
      <c r="K452" s="90"/>
      <c r="L452" s="55"/>
      <c r="M452" s="55">
        <v>100</v>
      </c>
      <c r="N452" s="55"/>
      <c r="O452" s="55"/>
      <c r="P452" s="55"/>
      <c r="Q452" s="93"/>
      <c r="R452" s="93">
        <f>SUM(K452:Q452)</f>
        <v>100</v>
      </c>
      <c r="S452" s="81">
        <f t="shared" si="36"/>
        <v>159.6</v>
      </c>
      <c r="T452" s="79">
        <v>1500</v>
      </c>
      <c r="U452" s="448">
        <f t="shared" si="37"/>
        <v>53.571428571428569</v>
      </c>
      <c r="V452" s="455">
        <f t="shared" si="38"/>
        <v>-7050</v>
      </c>
      <c r="W452" s="170"/>
      <c r="X452" s="212"/>
      <c r="Y452" s="170"/>
    </row>
    <row r="453" spans="1:133" ht="18" customHeight="1">
      <c r="A453" s="254" t="s">
        <v>409</v>
      </c>
      <c r="B453" s="20">
        <v>1750</v>
      </c>
      <c r="C453" s="90"/>
      <c r="D453" s="55"/>
      <c r="E453" s="145"/>
      <c r="F453" s="145"/>
      <c r="G453" s="143"/>
      <c r="H453" s="20">
        <f t="shared" si="35"/>
        <v>1750</v>
      </c>
      <c r="I453" s="164"/>
      <c r="J453" s="159"/>
      <c r="K453" s="90"/>
      <c r="L453" s="55"/>
      <c r="M453" s="55"/>
      <c r="N453" s="55"/>
      <c r="O453" s="55"/>
      <c r="P453" s="55"/>
      <c r="Q453" s="93"/>
      <c r="R453" s="93"/>
      <c r="S453" s="81" t="e">
        <f t="shared" si="36"/>
        <v>#DIV/0!</v>
      </c>
      <c r="T453" s="79">
        <v>0</v>
      </c>
      <c r="U453" s="448">
        <f t="shared" si="37"/>
        <v>0</v>
      </c>
      <c r="V453" s="455">
        <f t="shared" si="38"/>
        <v>-1750</v>
      </c>
      <c r="W453" s="170"/>
      <c r="X453" s="212"/>
      <c r="Y453" s="269"/>
    </row>
    <row r="454" spans="1:133" s="258" customFormat="1" ht="15.6">
      <c r="A454" s="320" t="s">
        <v>824</v>
      </c>
      <c r="B454" s="20">
        <v>19350</v>
      </c>
      <c r="C454" s="159"/>
      <c r="D454" s="145">
        <v>2650</v>
      </c>
      <c r="E454" s="145"/>
      <c r="F454" s="145"/>
      <c r="G454" s="143"/>
      <c r="H454" s="20">
        <f t="shared" si="35"/>
        <v>20600</v>
      </c>
      <c r="I454" s="159">
        <v>100</v>
      </c>
      <c r="J454" s="159"/>
      <c r="K454" s="159">
        <v>250</v>
      </c>
      <c r="L454" s="145">
        <v>150</v>
      </c>
      <c r="M454" s="145">
        <v>400</v>
      </c>
      <c r="N454" s="145"/>
      <c r="O454" s="145">
        <v>500</v>
      </c>
      <c r="P454" s="145"/>
      <c r="Q454" s="248"/>
      <c r="R454" s="248">
        <f>SUM(K454:Q454)</f>
        <v>1300</v>
      </c>
      <c r="S454" s="81">
        <f t="shared" si="36"/>
        <v>128.17777777777778</v>
      </c>
      <c r="T454" s="268">
        <v>4500</v>
      </c>
      <c r="U454" s="448">
        <f t="shared" si="37"/>
        <v>160.71428571428572</v>
      </c>
      <c r="V454" s="455">
        <f t="shared" si="38"/>
        <v>-16100</v>
      </c>
      <c r="W454" s="170"/>
      <c r="X454" s="212"/>
      <c r="Y454" s="126"/>
      <c r="Z454" s="136"/>
      <c r="AA454" s="136"/>
      <c r="AB454" s="136"/>
    </row>
    <row r="455" spans="1:133" ht="17.25" customHeight="1">
      <c r="A455" s="254" t="s">
        <v>5</v>
      </c>
      <c r="B455" s="20">
        <v>28000</v>
      </c>
      <c r="C455" s="90"/>
      <c r="D455" s="55">
        <v>850</v>
      </c>
      <c r="E455" s="55"/>
      <c r="F455" s="55"/>
      <c r="G455" s="89"/>
      <c r="H455" s="20">
        <f t="shared" si="35"/>
        <v>27650</v>
      </c>
      <c r="I455" s="90">
        <v>100</v>
      </c>
      <c r="J455" s="159"/>
      <c r="K455" s="90">
        <v>200</v>
      </c>
      <c r="L455" s="55">
        <v>200</v>
      </c>
      <c r="M455" s="55">
        <v>200</v>
      </c>
      <c r="N455" s="55"/>
      <c r="O455" s="55">
        <v>500</v>
      </c>
      <c r="P455" s="55"/>
      <c r="Q455" s="93"/>
      <c r="R455" s="93">
        <f>SUM(K455:Q455)</f>
        <v>1100</v>
      </c>
      <c r="S455" s="81">
        <f t="shared" si="36"/>
        <v>203.73684210526315</v>
      </c>
      <c r="T455" s="79">
        <v>3800</v>
      </c>
      <c r="U455" s="448">
        <f t="shared" si="37"/>
        <v>135.71428571428572</v>
      </c>
      <c r="V455" s="455">
        <f t="shared" si="38"/>
        <v>-23850</v>
      </c>
      <c r="W455" s="170"/>
      <c r="X455" s="212"/>
      <c r="Y455" s="126"/>
    </row>
    <row r="456" spans="1:133" ht="15.6">
      <c r="A456" s="171"/>
      <c r="B456" s="135">
        <v>0</v>
      </c>
      <c r="C456" s="90"/>
      <c r="D456" s="55"/>
      <c r="E456" s="55"/>
      <c r="F456" s="55"/>
      <c r="G456" s="89"/>
      <c r="H456" s="135">
        <f t="shared" si="35"/>
        <v>0</v>
      </c>
      <c r="I456" s="90"/>
      <c r="J456" s="90"/>
      <c r="K456" s="90"/>
      <c r="L456" s="55"/>
      <c r="M456" s="55"/>
      <c r="N456" s="55"/>
      <c r="O456" s="55"/>
      <c r="P456" s="55"/>
      <c r="Q456" s="93"/>
      <c r="R456" s="93"/>
      <c r="S456" s="160" t="e">
        <f t="shared" si="36"/>
        <v>#DIV/0!</v>
      </c>
      <c r="T456" s="156">
        <v>0</v>
      </c>
      <c r="U456" s="448">
        <f t="shared" si="37"/>
        <v>0</v>
      </c>
      <c r="V456" s="459">
        <f t="shared" si="38"/>
        <v>0</v>
      </c>
      <c r="W456" s="170"/>
      <c r="X456" s="126"/>
    </row>
    <row r="457" spans="1:133" ht="15.6">
      <c r="A457" s="180" t="s">
        <v>655</v>
      </c>
      <c r="B457" s="135">
        <v>0</v>
      </c>
      <c r="C457" s="9"/>
      <c r="D457" s="10"/>
      <c r="E457" s="10"/>
      <c r="F457" s="10"/>
      <c r="G457" s="11"/>
      <c r="H457" s="135">
        <f t="shared" si="35"/>
        <v>0</v>
      </c>
      <c r="I457" s="29"/>
      <c r="J457" s="29"/>
      <c r="K457" s="29"/>
      <c r="L457" s="30"/>
      <c r="M457" s="65"/>
      <c r="N457" s="65"/>
      <c r="O457" s="30"/>
      <c r="P457" s="30"/>
      <c r="Q457" s="39"/>
      <c r="R457" s="39"/>
      <c r="S457" s="33" t="e">
        <f t="shared" si="36"/>
        <v>#DIV/0!</v>
      </c>
      <c r="T457" s="46">
        <v>0</v>
      </c>
      <c r="U457" s="448">
        <f t="shared" si="37"/>
        <v>0</v>
      </c>
      <c r="V457" s="462">
        <f t="shared" si="38"/>
        <v>0</v>
      </c>
    </row>
    <row r="458" spans="1:133" ht="17.25" customHeight="1">
      <c r="A458" s="176" t="s">
        <v>1010</v>
      </c>
      <c r="B458" s="4">
        <v>126250</v>
      </c>
      <c r="C458" s="9"/>
      <c r="D458" s="10"/>
      <c r="E458" s="10"/>
      <c r="F458" s="10"/>
      <c r="G458" s="11"/>
      <c r="H458" s="4">
        <f t="shared" si="35"/>
        <v>126250</v>
      </c>
      <c r="I458" s="9"/>
      <c r="J458" s="9"/>
      <c r="K458" s="9"/>
      <c r="L458" s="10"/>
      <c r="M458" s="22"/>
      <c r="N458" s="22"/>
      <c r="O458" s="10"/>
      <c r="P458" s="10"/>
      <c r="Q458" s="15"/>
      <c r="R458" s="15"/>
      <c r="S458" s="735" t="e">
        <f t="shared" si="36"/>
        <v>#DIV/0!</v>
      </c>
      <c r="T458" s="28">
        <v>0</v>
      </c>
      <c r="U458" s="448">
        <f t="shared" si="37"/>
        <v>0</v>
      </c>
      <c r="V458" s="450">
        <f t="shared" si="38"/>
        <v>-126250</v>
      </c>
    </row>
    <row r="459" spans="1:133" ht="15.6">
      <c r="A459" s="181" t="s">
        <v>504</v>
      </c>
      <c r="B459" s="4">
        <v>476040</v>
      </c>
      <c r="C459" s="568"/>
      <c r="D459" s="140"/>
      <c r="E459" s="140"/>
      <c r="F459" s="140"/>
      <c r="G459" s="11"/>
      <c r="H459" s="4">
        <f t="shared" si="35"/>
        <v>276040</v>
      </c>
      <c r="I459" s="36">
        <v>40000</v>
      </c>
      <c r="J459" s="36"/>
      <c r="K459" s="36">
        <v>80000</v>
      </c>
      <c r="L459" s="10"/>
      <c r="M459" s="22"/>
      <c r="N459" s="22">
        <v>40000</v>
      </c>
      <c r="O459" s="10">
        <v>40000</v>
      </c>
      <c r="P459" s="10"/>
      <c r="Q459" s="15"/>
      <c r="R459" s="15">
        <f>SUM(K459:Q459)</f>
        <v>160000</v>
      </c>
      <c r="S459" s="735">
        <f t="shared" si="36"/>
        <v>7.6677777777777774</v>
      </c>
      <c r="T459" s="28">
        <v>1008000</v>
      </c>
      <c r="U459" s="448">
        <f t="shared" si="37"/>
        <v>36000</v>
      </c>
      <c r="V459" s="450">
        <f t="shared" si="38"/>
        <v>731960</v>
      </c>
      <c r="W459" s="126" t="s">
        <v>850</v>
      </c>
      <c r="X459" s="559"/>
    </row>
    <row r="460" spans="1:133" ht="15.6">
      <c r="A460" s="172" t="s">
        <v>1028</v>
      </c>
      <c r="B460" s="4">
        <v>0</v>
      </c>
      <c r="C460" s="87"/>
      <c r="D460" s="62"/>
      <c r="E460" s="10"/>
      <c r="F460" s="10"/>
      <c r="G460" s="11"/>
      <c r="H460" s="4">
        <f t="shared" si="35"/>
        <v>0</v>
      </c>
      <c r="I460" s="36"/>
      <c r="J460" s="36"/>
      <c r="K460" s="36"/>
      <c r="L460" s="10"/>
      <c r="M460" s="22"/>
      <c r="N460" s="22"/>
      <c r="O460" s="10"/>
      <c r="P460" s="10"/>
      <c r="Q460" s="15"/>
      <c r="R460" s="15"/>
      <c r="S460" s="35" t="e">
        <f t="shared" si="36"/>
        <v>#DIV/0!</v>
      </c>
      <c r="T460" s="28">
        <v>0</v>
      </c>
      <c r="U460" s="448">
        <f t="shared" si="37"/>
        <v>0</v>
      </c>
      <c r="V460" s="450">
        <f t="shared" si="38"/>
        <v>0</v>
      </c>
      <c r="W460" s="126" t="s">
        <v>1029</v>
      </c>
    </row>
    <row r="461" spans="1:133" ht="15.6">
      <c r="A461" s="176" t="s">
        <v>82</v>
      </c>
      <c r="B461" s="4">
        <v>112000</v>
      </c>
      <c r="C461" s="239"/>
      <c r="D461" s="55"/>
      <c r="E461" s="55"/>
      <c r="F461" s="55"/>
      <c r="G461" s="89"/>
      <c r="H461" s="4">
        <f t="shared" si="35"/>
        <v>112000</v>
      </c>
      <c r="I461" s="90"/>
      <c r="J461" s="90"/>
      <c r="K461" s="90"/>
      <c r="L461" s="55"/>
      <c r="M461" s="55"/>
      <c r="N461" s="55"/>
      <c r="O461" s="55"/>
      <c r="P461" s="55"/>
      <c r="Q461" s="93"/>
      <c r="R461" s="93"/>
      <c r="S461" s="81" t="e">
        <f t="shared" si="36"/>
        <v>#DIV/0!</v>
      </c>
      <c r="T461" s="79">
        <v>0</v>
      </c>
      <c r="U461" s="448">
        <f t="shared" si="37"/>
        <v>0</v>
      </c>
      <c r="V461" s="455">
        <f t="shared" si="38"/>
        <v>-112000</v>
      </c>
      <c r="W461" s="126"/>
    </row>
    <row r="462" spans="1:133" ht="15.6">
      <c r="A462" s="176" t="s">
        <v>1102</v>
      </c>
      <c r="B462" s="4">
        <v>13200</v>
      </c>
      <c r="C462" s="87"/>
      <c r="D462" s="10"/>
      <c r="E462" s="140"/>
      <c r="F462" s="10"/>
      <c r="G462" s="11"/>
      <c r="H462" s="4">
        <f t="shared" si="35"/>
        <v>13200</v>
      </c>
      <c r="I462" s="36"/>
      <c r="J462" s="36"/>
      <c r="K462" s="36"/>
      <c r="L462" s="10"/>
      <c r="M462" s="22"/>
      <c r="N462" s="22"/>
      <c r="O462" s="10"/>
      <c r="P462" s="10"/>
      <c r="Q462" s="15"/>
      <c r="R462" s="15"/>
      <c r="S462" s="34" t="e">
        <f t="shared" si="36"/>
        <v>#DIV/0!</v>
      </c>
      <c r="T462" s="28">
        <v>0</v>
      </c>
      <c r="U462" s="448">
        <f t="shared" si="37"/>
        <v>0</v>
      </c>
      <c r="V462" s="450">
        <f t="shared" si="38"/>
        <v>-13200</v>
      </c>
    </row>
    <row r="463" spans="1:133" ht="15.6">
      <c r="A463" s="176" t="s">
        <v>705</v>
      </c>
      <c r="B463" s="4">
        <v>15000</v>
      </c>
      <c r="C463" s="270"/>
      <c r="D463" s="10"/>
      <c r="E463" s="10"/>
      <c r="F463" s="10"/>
      <c r="G463" s="11"/>
      <c r="H463" s="4">
        <f t="shared" si="35"/>
        <v>9000</v>
      </c>
      <c r="I463" s="36">
        <v>6000</v>
      </c>
      <c r="J463" s="36"/>
      <c r="K463" s="36"/>
      <c r="L463" s="10"/>
      <c r="M463" s="22"/>
      <c r="N463" s="22"/>
      <c r="O463" s="10"/>
      <c r="P463" s="10"/>
      <c r="Q463" s="15"/>
      <c r="R463" s="15"/>
      <c r="S463" s="34">
        <f t="shared" si="36"/>
        <v>84</v>
      </c>
      <c r="T463" s="28">
        <v>3000</v>
      </c>
      <c r="U463" s="448">
        <f t="shared" si="37"/>
        <v>107.14285714285714</v>
      </c>
      <c r="V463" s="450">
        <f t="shared" si="38"/>
        <v>-6000</v>
      </c>
    </row>
    <row r="464" spans="1:133" ht="15.6">
      <c r="A464" s="176" t="s">
        <v>984</v>
      </c>
      <c r="B464" s="4">
        <v>34250</v>
      </c>
      <c r="C464" s="87"/>
      <c r="D464" s="10"/>
      <c r="E464" s="10"/>
      <c r="F464" s="10"/>
      <c r="G464" s="11"/>
      <c r="H464" s="4">
        <f t="shared" si="35"/>
        <v>34250</v>
      </c>
      <c r="I464" s="36"/>
      <c r="J464" s="36"/>
      <c r="K464" s="36"/>
      <c r="L464" s="10"/>
      <c r="M464" s="22"/>
      <c r="N464" s="22"/>
      <c r="O464" s="10"/>
      <c r="P464" s="10"/>
      <c r="Q464" s="15"/>
      <c r="R464" s="15"/>
      <c r="S464" s="34" t="e">
        <f t="shared" si="36"/>
        <v>#DIV/0!</v>
      </c>
      <c r="T464" s="28">
        <v>0</v>
      </c>
      <c r="U464" s="448">
        <f t="shared" si="37"/>
        <v>0</v>
      </c>
      <c r="V464" s="450">
        <f t="shared" si="38"/>
        <v>-34250</v>
      </c>
    </row>
    <row r="465" spans="1:133" ht="15.6">
      <c r="A465" s="176" t="s">
        <v>677</v>
      </c>
      <c r="B465" s="4">
        <v>15000</v>
      </c>
      <c r="C465" s="87"/>
      <c r="D465" s="10"/>
      <c r="E465" s="10"/>
      <c r="F465" s="10"/>
      <c r="G465" s="11"/>
      <c r="H465" s="4">
        <f t="shared" si="35"/>
        <v>15000</v>
      </c>
      <c r="I465" s="36"/>
      <c r="J465" s="36"/>
      <c r="K465" s="36"/>
      <c r="L465" s="10"/>
      <c r="M465" s="22"/>
      <c r="N465" s="22"/>
      <c r="O465" s="10"/>
      <c r="P465" s="10"/>
      <c r="Q465" s="15"/>
      <c r="R465" s="15"/>
      <c r="S465" s="34" t="e">
        <f t="shared" si="36"/>
        <v>#DIV/0!</v>
      </c>
      <c r="T465" s="28">
        <v>0</v>
      </c>
      <c r="U465" s="448">
        <f t="shared" si="37"/>
        <v>0</v>
      </c>
      <c r="V465" s="450">
        <f t="shared" si="38"/>
        <v>-15000</v>
      </c>
    </row>
    <row r="466" spans="1:133" ht="15.6">
      <c r="A466" s="176" t="s">
        <v>664</v>
      </c>
      <c r="B466" s="4">
        <v>7500</v>
      </c>
      <c r="C466" s="87"/>
      <c r="D466" s="10"/>
      <c r="E466" s="10"/>
      <c r="F466" s="10"/>
      <c r="G466" s="11"/>
      <c r="H466" s="4">
        <f t="shared" si="35"/>
        <v>7500</v>
      </c>
      <c r="I466" s="36"/>
      <c r="J466" s="36"/>
      <c r="K466" s="36"/>
      <c r="L466" s="10"/>
      <c r="M466" s="22"/>
      <c r="N466" s="22"/>
      <c r="O466" s="10"/>
      <c r="P466" s="10"/>
      <c r="Q466" s="15"/>
      <c r="R466" s="15"/>
      <c r="S466" s="34" t="e">
        <f t="shared" si="36"/>
        <v>#DIV/0!</v>
      </c>
      <c r="T466" s="28">
        <v>0</v>
      </c>
      <c r="U466" s="448">
        <f t="shared" si="37"/>
        <v>0</v>
      </c>
      <c r="V466" s="450">
        <f t="shared" si="38"/>
        <v>-7500</v>
      </c>
    </row>
    <row r="467" spans="1:133" ht="15.6">
      <c r="A467" s="172" t="s">
        <v>907</v>
      </c>
      <c r="B467" s="4">
        <v>17000</v>
      </c>
      <c r="C467" s="9"/>
      <c r="D467" s="10"/>
      <c r="E467" s="22"/>
      <c r="F467" s="10"/>
      <c r="G467" s="11"/>
      <c r="H467" s="4">
        <f t="shared" si="35"/>
        <v>17000</v>
      </c>
      <c r="I467" s="9"/>
      <c r="J467" s="9"/>
      <c r="K467" s="9"/>
      <c r="L467" s="10"/>
      <c r="M467" s="22"/>
      <c r="N467" s="22"/>
      <c r="O467" s="146"/>
      <c r="P467" s="146"/>
      <c r="Q467" s="235"/>
      <c r="R467" s="235"/>
      <c r="S467" s="735" t="e">
        <f t="shared" si="36"/>
        <v>#DIV/0!</v>
      </c>
      <c r="T467" s="28">
        <v>0</v>
      </c>
      <c r="U467" s="448">
        <f t="shared" si="37"/>
        <v>0</v>
      </c>
      <c r="V467" s="450">
        <f t="shared" si="38"/>
        <v>-17000</v>
      </c>
      <c r="W467" t="s">
        <v>769</v>
      </c>
      <c r="X467" s="147"/>
    </row>
    <row r="468" spans="1:133" s="136" customFormat="1" ht="15.6">
      <c r="A468" s="181" t="s">
        <v>983</v>
      </c>
      <c r="B468" s="4">
        <v>50000</v>
      </c>
      <c r="C468" s="9"/>
      <c r="D468" s="10"/>
      <c r="E468" s="22"/>
      <c r="F468" s="10"/>
      <c r="G468" s="11"/>
      <c r="H468" s="4">
        <f t="shared" si="35"/>
        <v>30000</v>
      </c>
      <c r="I468" s="9"/>
      <c r="J468" s="9">
        <v>10000</v>
      </c>
      <c r="K468" s="9"/>
      <c r="L468" s="10"/>
      <c r="M468" s="22">
        <v>10000</v>
      </c>
      <c r="N468" s="22"/>
      <c r="O468" s="140"/>
      <c r="P468" s="140"/>
      <c r="Q468" s="169"/>
      <c r="R468" s="169">
        <f>SUM(K468:Q468)</f>
        <v>10000</v>
      </c>
      <c r="S468" s="735">
        <f t="shared" si="36"/>
        <v>16.8</v>
      </c>
      <c r="T468" s="28">
        <v>50000</v>
      </c>
      <c r="U468" s="448">
        <f t="shared" si="37"/>
        <v>1785.7142857142858</v>
      </c>
      <c r="V468" s="450">
        <f t="shared" si="38"/>
        <v>20000</v>
      </c>
      <c r="W468"/>
      <c r="X468" s="147"/>
      <c r="Y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</row>
    <row r="469" spans="1:133" s="136" customFormat="1" ht="15.6">
      <c r="A469" s="176" t="s">
        <v>973</v>
      </c>
      <c r="B469" s="4">
        <v>34000</v>
      </c>
      <c r="C469" s="97"/>
      <c r="D469" s="10"/>
      <c r="E469" s="10"/>
      <c r="F469" s="10"/>
      <c r="G469" s="11"/>
      <c r="H469" s="4">
        <f t="shared" si="35"/>
        <v>34000</v>
      </c>
      <c r="I469" s="9"/>
      <c r="J469" s="9"/>
      <c r="K469" s="9"/>
      <c r="L469" s="10"/>
      <c r="M469" s="22"/>
      <c r="N469" s="22"/>
      <c r="O469" s="10"/>
      <c r="P469" s="10"/>
      <c r="Q469" s="15"/>
      <c r="R469" s="15"/>
      <c r="S469" s="34">
        <f t="shared" si="36"/>
        <v>238</v>
      </c>
      <c r="T469" s="28">
        <v>4000</v>
      </c>
      <c r="U469" s="448">
        <f t="shared" si="37"/>
        <v>142.85714285714286</v>
      </c>
      <c r="V469" s="450">
        <f t="shared" si="38"/>
        <v>-30000</v>
      </c>
      <c r="W469" t="s">
        <v>620</v>
      </c>
      <c r="X469"/>
      <c r="Y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</row>
    <row r="470" spans="1:133" s="136" customFormat="1" ht="15.6">
      <c r="A470" s="176" t="s">
        <v>990</v>
      </c>
      <c r="B470" s="4">
        <v>0</v>
      </c>
      <c r="C470" s="9"/>
      <c r="D470" s="10"/>
      <c r="E470" s="10"/>
      <c r="F470" s="10"/>
      <c r="G470" s="11"/>
      <c r="H470" s="4">
        <f t="shared" si="35"/>
        <v>0</v>
      </c>
      <c r="I470" s="9"/>
      <c r="J470" s="9"/>
      <c r="K470" s="9"/>
      <c r="L470" s="10"/>
      <c r="M470" s="22"/>
      <c r="N470" s="22"/>
      <c r="O470" s="10"/>
      <c r="P470" s="10"/>
      <c r="Q470" s="15"/>
      <c r="R470" s="15"/>
      <c r="S470" s="35" t="e">
        <f t="shared" si="36"/>
        <v>#DIV/0!</v>
      </c>
      <c r="T470" s="28">
        <v>0</v>
      </c>
      <c r="U470" s="448">
        <f t="shared" si="37"/>
        <v>0</v>
      </c>
      <c r="V470" s="450">
        <f t="shared" si="38"/>
        <v>0</v>
      </c>
      <c r="W470" t="s">
        <v>620</v>
      </c>
      <c r="X470"/>
      <c r="Y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</row>
    <row r="471" spans="1:133" s="136" customFormat="1" ht="17.25" customHeight="1">
      <c r="A471" s="176" t="s">
        <v>656</v>
      </c>
      <c r="B471" s="4">
        <v>0</v>
      </c>
      <c r="C471" s="9"/>
      <c r="D471" s="10"/>
      <c r="E471" s="83"/>
      <c r="F471" s="10"/>
      <c r="G471" s="11"/>
      <c r="H471" s="4">
        <f t="shared" ref="H471:H537" si="39">B471+SUM(C471:G471)-SUM(I471:P471)</f>
        <v>0</v>
      </c>
      <c r="I471" s="9"/>
      <c r="J471" s="9"/>
      <c r="K471" s="9"/>
      <c r="L471" s="10"/>
      <c r="M471" s="22"/>
      <c r="N471" s="22"/>
      <c r="O471" s="10"/>
      <c r="P471" s="10"/>
      <c r="Q471" s="15"/>
      <c r="R471" s="15"/>
      <c r="S471" s="35" t="e">
        <f t="shared" si="36"/>
        <v>#DIV/0!</v>
      </c>
      <c r="T471" s="28">
        <v>0</v>
      </c>
      <c r="U471" s="448">
        <f t="shared" si="37"/>
        <v>0</v>
      </c>
      <c r="V471" s="450">
        <f t="shared" si="38"/>
        <v>0</v>
      </c>
      <c r="W471"/>
      <c r="X471"/>
      <c r="Y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</row>
    <row r="472" spans="1:133" s="136" customFormat="1" ht="15.6">
      <c r="A472" s="181" t="s">
        <v>974</v>
      </c>
      <c r="B472" s="4">
        <v>150000</v>
      </c>
      <c r="C472" s="9"/>
      <c r="D472" s="10"/>
      <c r="E472" s="140"/>
      <c r="F472" s="10"/>
      <c r="G472" s="11"/>
      <c r="H472" s="4">
        <f t="shared" si="39"/>
        <v>123000</v>
      </c>
      <c r="I472" s="9">
        <v>9000</v>
      </c>
      <c r="J472" s="9"/>
      <c r="K472" s="9">
        <v>6000</v>
      </c>
      <c r="L472" s="10">
        <v>6000</v>
      </c>
      <c r="M472" s="22"/>
      <c r="N472" s="22"/>
      <c r="O472" s="10">
        <v>6000</v>
      </c>
      <c r="P472" s="10"/>
      <c r="Q472" s="15"/>
      <c r="R472" s="15">
        <f>SUM(K472:Q472)</f>
        <v>18000</v>
      </c>
      <c r="S472" s="35">
        <f t="shared" si="36"/>
        <v>18.222222222222221</v>
      </c>
      <c r="T472" s="28">
        <v>189000</v>
      </c>
      <c r="U472" s="448">
        <f t="shared" si="37"/>
        <v>6750</v>
      </c>
      <c r="V472" s="450">
        <f t="shared" si="38"/>
        <v>66000</v>
      </c>
      <c r="W472" t="s">
        <v>419</v>
      </c>
      <c r="X472" s="559"/>
      <c r="Y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</row>
    <row r="473" spans="1:133" s="136" customFormat="1" ht="16.5" customHeight="1">
      <c r="A473" s="171" t="s">
        <v>669</v>
      </c>
      <c r="B473" s="4">
        <v>159000</v>
      </c>
      <c r="C473" s="9"/>
      <c r="D473" s="10"/>
      <c r="E473" s="140"/>
      <c r="F473" s="10"/>
      <c r="G473" s="11"/>
      <c r="H473" s="4">
        <f t="shared" si="39"/>
        <v>111000</v>
      </c>
      <c r="I473" s="9">
        <v>21000</v>
      </c>
      <c r="J473" s="9"/>
      <c r="K473" s="9"/>
      <c r="L473" s="10"/>
      <c r="M473" s="22">
        <v>6000</v>
      </c>
      <c r="N473" s="22">
        <v>21000</v>
      </c>
      <c r="O473" s="10"/>
      <c r="P473" s="10"/>
      <c r="Q473" s="15"/>
      <c r="R473" s="15">
        <f>SUM(K473:Q473)</f>
        <v>27000</v>
      </c>
      <c r="S473" s="35">
        <f t="shared" si="36"/>
        <v>24.093023255813954</v>
      </c>
      <c r="T473" s="28">
        <v>129000</v>
      </c>
      <c r="U473" s="448">
        <f t="shared" si="37"/>
        <v>4607.1428571428569</v>
      </c>
      <c r="V473" s="450">
        <f t="shared" si="38"/>
        <v>18000</v>
      </c>
      <c r="W473" t="s">
        <v>419</v>
      </c>
      <c r="X473" s="559"/>
      <c r="Y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</row>
    <row r="474" spans="1:133" s="136" customFormat="1" ht="15.6">
      <c r="A474" s="171" t="s">
        <v>399</v>
      </c>
      <c r="B474" s="4">
        <v>133900</v>
      </c>
      <c r="C474" s="9"/>
      <c r="D474" s="140"/>
      <c r="E474" s="140"/>
      <c r="F474" s="10"/>
      <c r="G474" s="129"/>
      <c r="H474" s="4">
        <f t="shared" si="39"/>
        <v>121900</v>
      </c>
      <c r="I474" s="9"/>
      <c r="J474" s="9"/>
      <c r="K474" s="9">
        <v>12000</v>
      </c>
      <c r="L474" s="10"/>
      <c r="M474" s="22"/>
      <c r="N474" s="22"/>
      <c r="O474" s="10"/>
      <c r="P474" s="10"/>
      <c r="Q474" s="15"/>
      <c r="R474" s="15">
        <f>SUM(K474:Q474)</f>
        <v>12000</v>
      </c>
      <c r="S474" s="35">
        <f t="shared" si="36"/>
        <v>25.857575757575756</v>
      </c>
      <c r="T474" s="28">
        <v>132000</v>
      </c>
      <c r="U474" s="448">
        <f t="shared" si="37"/>
        <v>4714.2857142857147</v>
      </c>
      <c r="V474" s="450">
        <f t="shared" si="38"/>
        <v>10100</v>
      </c>
      <c r="W474" t="s">
        <v>419</v>
      </c>
      <c r="X474" s="559"/>
      <c r="Y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</row>
    <row r="475" spans="1:133" s="136" customFormat="1" ht="15.6">
      <c r="A475" s="181" t="s">
        <v>1160</v>
      </c>
      <c r="B475" s="4">
        <v>0</v>
      </c>
      <c r="C475" s="9"/>
      <c r="D475" s="10">
        <v>20000</v>
      </c>
      <c r="E475" s="10"/>
      <c r="F475" s="10"/>
      <c r="G475" s="11"/>
      <c r="H475" s="4">
        <f t="shared" si="39"/>
        <v>20000</v>
      </c>
      <c r="I475" s="9"/>
      <c r="J475" s="9"/>
      <c r="K475" s="9"/>
      <c r="L475" s="10"/>
      <c r="M475" s="22"/>
      <c r="N475" s="22"/>
      <c r="O475" s="10"/>
      <c r="P475" s="10"/>
      <c r="Q475" s="15"/>
      <c r="R475" s="15"/>
      <c r="S475" s="35">
        <f t="shared" si="36"/>
        <v>27.999999999999996</v>
      </c>
      <c r="T475" s="28">
        <v>20000</v>
      </c>
      <c r="U475" s="448">
        <f t="shared" si="37"/>
        <v>714.28571428571433</v>
      </c>
      <c r="V475" s="450">
        <f t="shared" si="38"/>
        <v>0</v>
      </c>
      <c r="W475" t="s">
        <v>397</v>
      </c>
      <c r="X475"/>
      <c r="Y475" s="126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</row>
    <row r="476" spans="1:133" s="136" customFormat="1" ht="15.6">
      <c r="A476" s="181" t="s">
        <v>1161</v>
      </c>
      <c r="B476" s="4">
        <v>10000</v>
      </c>
      <c r="C476" s="9"/>
      <c r="D476" s="10">
        <v>10000</v>
      </c>
      <c r="E476" s="10"/>
      <c r="F476" s="10"/>
      <c r="G476" s="11"/>
      <c r="H476" s="4">
        <f t="shared" si="39"/>
        <v>20000</v>
      </c>
      <c r="I476" s="9"/>
      <c r="J476" s="9"/>
      <c r="K476" s="9"/>
      <c r="L476" s="10"/>
      <c r="M476" s="22"/>
      <c r="N476" s="22"/>
      <c r="O476" s="10"/>
      <c r="P476" s="10"/>
      <c r="Q476" s="15"/>
      <c r="R476" s="15"/>
      <c r="S476" s="762">
        <f t="shared" si="36"/>
        <v>55.999999999999993</v>
      </c>
      <c r="T476" s="28">
        <v>10000</v>
      </c>
      <c r="U476" s="448">
        <f t="shared" si="37"/>
        <v>357.14285714285717</v>
      </c>
      <c r="V476" s="450">
        <f t="shared" si="38"/>
        <v>-10000</v>
      </c>
      <c r="W476"/>
      <c r="X476"/>
      <c r="Y476" s="12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</row>
    <row r="477" spans="1:133" s="136" customFormat="1" ht="15.6">
      <c r="A477" s="181" t="s">
        <v>1162</v>
      </c>
      <c r="B477" s="4">
        <v>20000</v>
      </c>
      <c r="C477" s="9"/>
      <c r="D477" s="10"/>
      <c r="E477" s="10"/>
      <c r="F477" s="10"/>
      <c r="G477" s="11"/>
      <c r="H477" s="4">
        <f t="shared" si="39"/>
        <v>20000</v>
      </c>
      <c r="I477" s="9"/>
      <c r="J477" s="9"/>
      <c r="K477" s="9"/>
      <c r="L477" s="10"/>
      <c r="M477" s="22"/>
      <c r="N477" s="22"/>
      <c r="O477" s="10"/>
      <c r="P477" s="10"/>
      <c r="Q477" s="15"/>
      <c r="R477" s="15"/>
      <c r="S477" s="762">
        <f t="shared" si="36"/>
        <v>55.999999999999993</v>
      </c>
      <c r="T477" s="28">
        <v>10000</v>
      </c>
      <c r="U477" s="448">
        <f t="shared" si="37"/>
        <v>357.14285714285717</v>
      </c>
      <c r="V477" s="450">
        <f t="shared" si="38"/>
        <v>-10000</v>
      </c>
      <c r="W477"/>
      <c r="X477"/>
      <c r="Y477" s="126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</row>
    <row r="478" spans="1:133" s="136" customFormat="1" ht="15.6">
      <c r="A478" s="171" t="s">
        <v>438</v>
      </c>
      <c r="B478" s="4">
        <v>10000</v>
      </c>
      <c r="C478" s="9"/>
      <c r="D478" s="10"/>
      <c r="E478" s="10"/>
      <c r="F478" s="10"/>
      <c r="G478" s="11"/>
      <c r="H478" s="4">
        <f t="shared" si="39"/>
        <v>10000</v>
      </c>
      <c r="I478" s="9"/>
      <c r="J478" s="9"/>
      <c r="K478" s="9"/>
      <c r="L478" s="10"/>
      <c r="M478" s="22"/>
      <c r="N478" s="22"/>
      <c r="O478" s="10"/>
      <c r="P478" s="10"/>
      <c r="Q478" s="15"/>
      <c r="R478" s="15"/>
      <c r="S478" s="35">
        <f t="shared" si="36"/>
        <v>27.999999999999996</v>
      </c>
      <c r="T478" s="28">
        <v>10000</v>
      </c>
      <c r="U478" s="448">
        <f t="shared" si="37"/>
        <v>357.14285714285717</v>
      </c>
      <c r="V478" s="450">
        <f t="shared" si="38"/>
        <v>0</v>
      </c>
      <c r="W478"/>
      <c r="X478"/>
      <c r="Y478" s="126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</row>
    <row r="479" spans="1:133" s="136" customFormat="1" ht="15.6">
      <c r="A479" s="176" t="s">
        <v>952</v>
      </c>
      <c r="B479" s="4">
        <v>8000</v>
      </c>
      <c r="C479" s="9"/>
      <c r="D479" s="10"/>
      <c r="E479" s="10"/>
      <c r="F479" s="10"/>
      <c r="G479" s="11"/>
      <c r="H479" s="4">
        <f t="shared" si="39"/>
        <v>8000</v>
      </c>
      <c r="I479" s="9"/>
      <c r="J479" s="9"/>
      <c r="K479" s="9"/>
      <c r="L479" s="10"/>
      <c r="M479" s="22"/>
      <c r="N479" s="22"/>
      <c r="O479" s="10"/>
      <c r="P479" s="10"/>
      <c r="Q479" s="15"/>
      <c r="R479" s="15"/>
      <c r="S479" s="35" t="e">
        <f t="shared" si="36"/>
        <v>#DIV/0!</v>
      </c>
      <c r="T479" s="28">
        <v>0</v>
      </c>
      <c r="U479" s="448">
        <f t="shared" si="37"/>
        <v>0</v>
      </c>
      <c r="V479" s="450">
        <f t="shared" si="38"/>
        <v>-8000</v>
      </c>
      <c r="W479"/>
      <c r="X479"/>
      <c r="Y479" s="126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</row>
    <row r="480" spans="1:133" s="136" customFormat="1" ht="15.6">
      <c r="A480" s="174" t="s">
        <v>760</v>
      </c>
      <c r="B480" s="88">
        <v>740</v>
      </c>
      <c r="C480" s="69"/>
      <c r="D480" s="70"/>
      <c r="E480" s="70"/>
      <c r="F480" s="70"/>
      <c r="G480" s="71"/>
      <c r="H480" s="88">
        <f t="shared" si="39"/>
        <v>740</v>
      </c>
      <c r="I480" s="69"/>
      <c r="J480" s="69"/>
      <c r="K480" s="69"/>
      <c r="L480" s="70"/>
      <c r="M480" s="70"/>
      <c r="N480" s="70"/>
      <c r="O480" s="70"/>
      <c r="P480" s="55"/>
      <c r="Q480" s="93"/>
      <c r="R480" s="93"/>
      <c r="S480" s="34" t="e">
        <f t="shared" si="36"/>
        <v>#DIV/0!</v>
      </c>
      <c r="T480" s="45">
        <v>0</v>
      </c>
      <c r="U480" s="456">
        <f t="shared" si="37"/>
        <v>0</v>
      </c>
      <c r="V480" s="451">
        <f t="shared" si="38"/>
        <v>-740</v>
      </c>
      <c r="W480" s="486"/>
      <c r="X480"/>
      <c r="Y480" s="212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</row>
    <row r="481" spans="1:133" s="136" customFormat="1" ht="18" customHeight="1">
      <c r="A481" s="183" t="s">
        <v>395</v>
      </c>
      <c r="B481" s="4">
        <v>6000</v>
      </c>
      <c r="C481" s="90"/>
      <c r="D481" s="55"/>
      <c r="E481" s="55"/>
      <c r="F481" s="55"/>
      <c r="G481" s="89">
        <v>7000</v>
      </c>
      <c r="H481" s="4">
        <f t="shared" si="39"/>
        <v>10000</v>
      </c>
      <c r="I481" s="90">
        <v>1000</v>
      </c>
      <c r="J481" s="90"/>
      <c r="K481" s="90">
        <v>1000</v>
      </c>
      <c r="L481" s="55">
        <v>1000</v>
      </c>
      <c r="M481" s="55"/>
      <c r="N481" s="55"/>
      <c r="O481" s="55"/>
      <c r="P481" s="55"/>
      <c r="Q481" s="93"/>
      <c r="R481" s="93">
        <f>SUM(K481:Q481)</f>
        <v>2000</v>
      </c>
      <c r="S481" s="777">
        <f t="shared" si="36"/>
        <v>23.333333333333336</v>
      </c>
      <c r="T481" s="79">
        <v>12000</v>
      </c>
      <c r="U481" s="448">
        <f t="shared" si="37"/>
        <v>428.57142857142856</v>
      </c>
      <c r="V481" s="455">
        <f t="shared" si="38"/>
        <v>2000</v>
      </c>
      <c r="W481" s="126" t="s">
        <v>747</v>
      </c>
      <c r="X481" s="224"/>
      <c r="Y481" s="126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</row>
    <row r="482" spans="1:133" s="136" customFormat="1" ht="17.25" customHeight="1">
      <c r="A482" s="183" t="s">
        <v>658</v>
      </c>
      <c r="B482" s="4">
        <v>5550</v>
      </c>
      <c r="C482" s="90"/>
      <c r="D482" s="55"/>
      <c r="E482" s="55"/>
      <c r="F482" s="131"/>
      <c r="G482" s="89">
        <v>6000</v>
      </c>
      <c r="H482" s="4">
        <f t="shared" si="39"/>
        <v>8050</v>
      </c>
      <c r="I482" s="90">
        <v>600</v>
      </c>
      <c r="J482" s="90">
        <v>500</v>
      </c>
      <c r="K482" s="90">
        <v>600</v>
      </c>
      <c r="L482" s="55">
        <v>450</v>
      </c>
      <c r="M482" s="55">
        <v>450</v>
      </c>
      <c r="N482" s="55">
        <v>450</v>
      </c>
      <c r="O482" s="55">
        <v>450</v>
      </c>
      <c r="P482" s="55"/>
      <c r="Q482" s="93"/>
      <c r="R482" s="93">
        <f>SUM(K482:Q482)</f>
        <v>2400</v>
      </c>
      <c r="S482" s="777">
        <f t="shared" si="36"/>
        <v>15.533043897732755</v>
      </c>
      <c r="T482" s="79">
        <v>14511</v>
      </c>
      <c r="U482" s="448">
        <f t="shared" si="37"/>
        <v>518.25</v>
      </c>
      <c r="V482" s="455">
        <f t="shared" si="38"/>
        <v>6461</v>
      </c>
      <c r="W482" s="126" t="s">
        <v>938</v>
      </c>
      <c r="X482" s="170"/>
      <c r="Y482" s="126"/>
      <c r="AA482" s="285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</row>
    <row r="483" spans="1:133" s="136" customFormat="1" ht="18" customHeight="1">
      <c r="A483" s="183" t="s">
        <v>595</v>
      </c>
      <c r="B483" s="4">
        <v>2079</v>
      </c>
      <c r="C483" s="90"/>
      <c r="D483" s="55"/>
      <c r="E483" s="55"/>
      <c r="F483" s="55"/>
      <c r="G483" s="89"/>
      <c r="H483" s="4">
        <f t="shared" si="39"/>
        <v>2079</v>
      </c>
      <c r="I483" s="90"/>
      <c r="J483" s="90"/>
      <c r="K483" s="90"/>
      <c r="L483" s="55"/>
      <c r="M483" s="55"/>
      <c r="N483" s="55"/>
      <c r="O483" s="55"/>
      <c r="P483" s="55"/>
      <c r="Q483" s="93"/>
      <c r="R483" s="93"/>
      <c r="S483" s="737">
        <f t="shared" si="36"/>
        <v>58.211999999999996</v>
      </c>
      <c r="T483" s="79">
        <v>1000</v>
      </c>
      <c r="U483" s="448">
        <f t="shared" si="37"/>
        <v>35.714285714285715</v>
      </c>
      <c r="V483" s="455">
        <f t="shared" si="38"/>
        <v>-1079</v>
      </c>
      <c r="W483" s="126"/>
      <c r="X483" s="170"/>
      <c r="Y483" s="126"/>
      <c r="AA483" s="285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</row>
    <row r="484" spans="1:133" ht="15.6">
      <c r="A484" s="184" t="s">
        <v>429</v>
      </c>
      <c r="B484" s="4">
        <v>20200</v>
      </c>
      <c r="C484" s="90"/>
      <c r="D484" s="55">
        <v>14670</v>
      </c>
      <c r="E484" s="55"/>
      <c r="F484" s="55"/>
      <c r="G484" s="89"/>
      <c r="H484" s="4">
        <f t="shared" si="39"/>
        <v>27950</v>
      </c>
      <c r="I484" s="90">
        <v>750</v>
      </c>
      <c r="J484" s="90">
        <v>1000</v>
      </c>
      <c r="K484" s="90">
        <v>1670</v>
      </c>
      <c r="L484" s="55">
        <v>750</v>
      </c>
      <c r="M484" s="55">
        <v>1250</v>
      </c>
      <c r="N484" s="55">
        <v>500</v>
      </c>
      <c r="O484" s="55">
        <v>1000</v>
      </c>
      <c r="P484" s="55"/>
      <c r="Q484" s="93"/>
      <c r="R484" s="93">
        <f>SUM(K484:Q484)</f>
        <v>5170</v>
      </c>
      <c r="S484" s="760">
        <f t="shared" si="36"/>
        <v>28.406533575317603</v>
      </c>
      <c r="T484" s="79">
        <v>27550</v>
      </c>
      <c r="U484" s="448">
        <f t="shared" si="37"/>
        <v>983.92857142857144</v>
      </c>
      <c r="V484" s="455">
        <f t="shared" si="38"/>
        <v>-400</v>
      </c>
      <c r="W484" s="170" t="s">
        <v>747</v>
      </c>
      <c r="X484" s="170"/>
    </row>
    <row r="485" spans="1:133" ht="16.5" customHeight="1">
      <c r="A485" s="184" t="s">
        <v>914</v>
      </c>
      <c r="B485" s="4">
        <v>13000</v>
      </c>
      <c r="C485" s="90"/>
      <c r="D485" s="145"/>
      <c r="E485" s="55"/>
      <c r="F485" s="55"/>
      <c r="G485" s="89"/>
      <c r="H485" s="4">
        <f t="shared" si="39"/>
        <v>10000</v>
      </c>
      <c r="I485" s="90">
        <v>1000</v>
      </c>
      <c r="J485" s="90">
        <v>1000</v>
      </c>
      <c r="K485" s="90"/>
      <c r="L485" s="55">
        <v>1000</v>
      </c>
      <c r="M485" s="55"/>
      <c r="N485" s="55"/>
      <c r="O485" s="55"/>
      <c r="P485" s="55"/>
      <c r="Q485" s="93"/>
      <c r="R485" s="93">
        <f>SUM(K485:Q485)</f>
        <v>1000</v>
      </c>
      <c r="S485" s="760">
        <f t="shared" si="36"/>
        <v>18.457481872116016</v>
      </c>
      <c r="T485" s="79">
        <v>15170</v>
      </c>
      <c r="U485" s="448">
        <f t="shared" si="37"/>
        <v>541.78571428571433</v>
      </c>
      <c r="V485" s="455">
        <f t="shared" si="38"/>
        <v>5170.0000000000018</v>
      </c>
      <c r="W485" s="170" t="s">
        <v>942</v>
      </c>
      <c r="X485" s="170"/>
      <c r="Y485" s="166"/>
    </row>
    <row r="486" spans="1:133" ht="17.25" customHeight="1">
      <c r="A486" s="184" t="s">
        <v>743</v>
      </c>
      <c r="B486" s="4">
        <v>10000</v>
      </c>
      <c r="C486" s="90"/>
      <c r="D486" s="55"/>
      <c r="E486" s="55"/>
      <c r="F486" s="145"/>
      <c r="G486" s="89"/>
      <c r="H486" s="4">
        <f t="shared" si="39"/>
        <v>6000</v>
      </c>
      <c r="I486" s="90">
        <v>1000</v>
      </c>
      <c r="J486" s="90"/>
      <c r="K486" s="90">
        <v>1000</v>
      </c>
      <c r="L486" s="55"/>
      <c r="M486" s="55">
        <v>1000</v>
      </c>
      <c r="N486" s="55"/>
      <c r="O486" s="55">
        <v>1000</v>
      </c>
      <c r="P486" s="55"/>
      <c r="Q486" s="93"/>
      <c r="R486" s="93">
        <f>SUM(K486:Q486)</f>
        <v>3000</v>
      </c>
      <c r="S486" s="760">
        <f t="shared" si="36"/>
        <v>15.272727272727273</v>
      </c>
      <c r="T486" s="79">
        <v>11000</v>
      </c>
      <c r="U486" s="448">
        <f t="shared" si="37"/>
        <v>392.85714285714283</v>
      </c>
      <c r="V486" s="455">
        <f t="shared" si="38"/>
        <v>5000</v>
      </c>
      <c r="W486" s="170" t="s">
        <v>164</v>
      </c>
      <c r="X486" s="170"/>
      <c r="Y486" s="166"/>
      <c r="Z486" s="32"/>
    </row>
    <row r="487" spans="1:133" ht="16.5" customHeight="1">
      <c r="A487" s="184" t="s">
        <v>744</v>
      </c>
      <c r="B487" s="4">
        <v>31000</v>
      </c>
      <c r="C487" s="90"/>
      <c r="D487" s="55"/>
      <c r="E487" s="55"/>
      <c r="F487" s="55"/>
      <c r="G487" s="89"/>
      <c r="H487" s="4">
        <f t="shared" si="39"/>
        <v>21000</v>
      </c>
      <c r="I487" s="90">
        <v>2000</v>
      </c>
      <c r="J487" s="90">
        <v>1000</v>
      </c>
      <c r="K487" s="90">
        <v>1000</v>
      </c>
      <c r="L487" s="55">
        <v>2000</v>
      </c>
      <c r="M487" s="55">
        <v>1000</v>
      </c>
      <c r="N487" s="55">
        <v>1000</v>
      </c>
      <c r="O487" s="55">
        <v>2000</v>
      </c>
      <c r="P487" s="55"/>
      <c r="Q487" s="93"/>
      <c r="R487" s="93">
        <f>SUM(K487:Q487)</f>
        <v>7000</v>
      </c>
      <c r="S487" s="760">
        <f t="shared" si="36"/>
        <v>17.294117647058826</v>
      </c>
      <c r="T487" s="79">
        <v>34000</v>
      </c>
      <c r="U487" s="448">
        <f t="shared" si="37"/>
        <v>1214.2857142857142</v>
      </c>
      <c r="V487" s="455">
        <f t="shared" si="38"/>
        <v>13000</v>
      </c>
      <c r="W487" s="170" t="s">
        <v>440</v>
      </c>
      <c r="X487" s="224"/>
      <c r="Y487" s="166"/>
      <c r="Z487" s="363"/>
      <c r="AB487" s="42"/>
      <c r="AD487" s="166"/>
    </row>
    <row r="488" spans="1:133" ht="15.75" customHeight="1">
      <c r="A488" s="184" t="s">
        <v>745</v>
      </c>
      <c r="B488" s="4">
        <v>23000</v>
      </c>
      <c r="C488" s="90"/>
      <c r="D488" s="145">
        <v>14700</v>
      </c>
      <c r="E488" s="55"/>
      <c r="F488" s="55"/>
      <c r="G488" s="89"/>
      <c r="H488" s="4">
        <f t="shared" si="39"/>
        <v>28750</v>
      </c>
      <c r="I488" s="90">
        <v>1000</v>
      </c>
      <c r="J488" s="90">
        <v>1000</v>
      </c>
      <c r="K488" s="90">
        <v>1700</v>
      </c>
      <c r="L488" s="55">
        <v>750</v>
      </c>
      <c r="M488" s="55">
        <v>1500</v>
      </c>
      <c r="N488" s="55">
        <v>1500</v>
      </c>
      <c r="O488" s="55">
        <v>1500</v>
      </c>
      <c r="P488" s="55"/>
      <c r="Q488" s="93"/>
      <c r="R488" s="93">
        <f>SUM(K488:Q488)</f>
        <v>6950</v>
      </c>
      <c r="S488" s="760">
        <f t="shared" si="36"/>
        <v>24.130695443645084</v>
      </c>
      <c r="T488" s="79">
        <v>33360</v>
      </c>
      <c r="U488" s="448">
        <f t="shared" si="37"/>
        <v>1191.4285714285713</v>
      </c>
      <c r="V488" s="455">
        <f t="shared" si="38"/>
        <v>4610</v>
      </c>
      <c r="W488" s="170" t="s">
        <v>164</v>
      </c>
      <c r="X488" s="170" t="s">
        <v>448</v>
      </c>
      <c r="Y488" s="124"/>
      <c r="AA488" s="124"/>
      <c r="AB488" s="124"/>
      <c r="AC488" s="126"/>
      <c r="AD488" s="166"/>
      <c r="AE488" s="219"/>
      <c r="AF488" s="219"/>
    </row>
    <row r="489" spans="1:133" ht="19.5" customHeight="1">
      <c r="A489" s="247" t="s">
        <v>288</v>
      </c>
      <c r="B489" s="135">
        <v>0</v>
      </c>
      <c r="C489" s="90"/>
      <c r="D489" s="55"/>
      <c r="E489" s="145"/>
      <c r="F489" s="55"/>
      <c r="G489" s="89"/>
      <c r="H489" s="135">
        <f t="shared" si="39"/>
        <v>0</v>
      </c>
      <c r="I489" s="90"/>
      <c r="J489" s="90"/>
      <c r="K489" s="90"/>
      <c r="L489" s="145"/>
      <c r="M489" s="55"/>
      <c r="N489" s="55"/>
      <c r="O489" s="55"/>
      <c r="P489" s="55"/>
      <c r="Q489" s="93"/>
      <c r="R489" s="93"/>
      <c r="S489" s="160" t="e">
        <f t="shared" si="36"/>
        <v>#DIV/0!</v>
      </c>
      <c r="T489" s="156">
        <v>0</v>
      </c>
      <c r="U489" s="448">
        <f t="shared" si="37"/>
        <v>0</v>
      </c>
      <c r="V489" s="459">
        <f t="shared" si="38"/>
        <v>0</v>
      </c>
      <c r="W489" s="284" t="s">
        <v>937</v>
      </c>
      <c r="X489" s="124" t="s">
        <v>885</v>
      </c>
      <c r="Y489" s="124"/>
      <c r="Z489" s="124"/>
      <c r="AA489" s="124"/>
      <c r="AB489" s="124"/>
      <c r="AC489" s="212"/>
      <c r="AD489" s="166"/>
      <c r="AE489" s="219"/>
      <c r="AF489" s="219"/>
    </row>
    <row r="490" spans="1:133" ht="16.5" customHeight="1">
      <c r="A490" s="172" t="s">
        <v>1070</v>
      </c>
      <c r="B490" s="4">
        <v>12050</v>
      </c>
      <c r="C490" s="90"/>
      <c r="D490" s="55"/>
      <c r="E490" s="145"/>
      <c r="F490" s="55"/>
      <c r="G490" s="143"/>
      <c r="H490" s="4">
        <f t="shared" si="39"/>
        <v>5850</v>
      </c>
      <c r="I490" s="90"/>
      <c r="J490" s="90">
        <v>3000</v>
      </c>
      <c r="K490" s="90"/>
      <c r="L490" s="55"/>
      <c r="M490" s="55"/>
      <c r="N490" s="55">
        <v>1600</v>
      </c>
      <c r="O490" s="55">
        <v>1600</v>
      </c>
      <c r="P490" s="55"/>
      <c r="Q490" s="93"/>
      <c r="R490" s="93">
        <f>SUM(K490:Q490)</f>
        <v>3200</v>
      </c>
      <c r="S490" s="715">
        <f t="shared" si="36"/>
        <v>10.237499999999999</v>
      </c>
      <c r="T490" s="79">
        <v>16000</v>
      </c>
      <c r="U490" s="448">
        <f t="shared" si="37"/>
        <v>571.42857142857144</v>
      </c>
      <c r="V490" s="455">
        <f t="shared" si="38"/>
        <v>10150</v>
      </c>
      <c r="W490" s="771" t="s">
        <v>998</v>
      </c>
      <c r="X490" s="206" t="s">
        <v>31</v>
      </c>
      <c r="Y490" s="517"/>
      <c r="Z490" s="288"/>
      <c r="AA490" s="318"/>
      <c r="AB490" s="241"/>
      <c r="AC490" s="212"/>
      <c r="AD490" s="166"/>
      <c r="AE490" s="219"/>
      <c r="AF490" s="219"/>
    </row>
    <row r="491" spans="1:133" ht="17.25" customHeight="1">
      <c r="A491" s="172" t="s">
        <v>801</v>
      </c>
      <c r="B491" s="4">
        <v>2200</v>
      </c>
      <c r="C491" s="90"/>
      <c r="D491" s="55"/>
      <c r="E491" s="55"/>
      <c r="F491" s="55"/>
      <c r="G491" s="127"/>
      <c r="H491" s="4">
        <f t="shared" si="39"/>
        <v>2200</v>
      </c>
      <c r="I491" s="90"/>
      <c r="J491" s="90"/>
      <c r="K491" s="90"/>
      <c r="L491" s="55"/>
      <c r="M491" s="55"/>
      <c r="N491" s="55"/>
      <c r="O491" s="55"/>
      <c r="P491" s="55"/>
      <c r="Q491" s="93"/>
      <c r="R491" s="93"/>
      <c r="S491" s="590" t="e">
        <f t="shared" si="36"/>
        <v>#DIV/0!</v>
      </c>
      <c r="T491" s="79">
        <v>0</v>
      </c>
      <c r="U491" s="448">
        <f t="shared" si="37"/>
        <v>0</v>
      </c>
      <c r="V491" s="455">
        <f t="shared" si="38"/>
        <v>-2200</v>
      </c>
      <c r="W491" s="771" t="s">
        <v>1109</v>
      </c>
      <c r="X491" s="411"/>
      <c r="Y491" s="517"/>
      <c r="Z491" s="288"/>
      <c r="AA491" s="170"/>
      <c r="AB491" s="170"/>
      <c r="AC491" s="126"/>
      <c r="AD491" s="166"/>
      <c r="AE491" s="166"/>
    </row>
    <row r="492" spans="1:133" ht="16.5" customHeight="1">
      <c r="A492" s="172" t="s">
        <v>68</v>
      </c>
      <c r="B492" s="4">
        <v>2750</v>
      </c>
      <c r="C492" s="90"/>
      <c r="D492" s="55"/>
      <c r="E492" s="55">
        <v>10000</v>
      </c>
      <c r="F492" s="55"/>
      <c r="G492" s="89"/>
      <c r="H492" s="4">
        <f t="shared" si="39"/>
        <v>12750</v>
      </c>
      <c r="I492" s="90"/>
      <c r="J492" s="90"/>
      <c r="K492" s="90"/>
      <c r="L492" s="55"/>
      <c r="M492" s="55"/>
      <c r="N492" s="55"/>
      <c r="O492" s="55"/>
      <c r="P492" s="55"/>
      <c r="Q492" s="93"/>
      <c r="R492" s="93"/>
      <c r="S492" s="781">
        <f t="shared" si="36"/>
        <v>35.699999999999996</v>
      </c>
      <c r="T492" s="79">
        <v>10000</v>
      </c>
      <c r="U492" s="448">
        <f t="shared" si="37"/>
        <v>357.14285714285717</v>
      </c>
      <c r="V492" s="455">
        <f t="shared" si="38"/>
        <v>-2750</v>
      </c>
      <c r="W492" s="771" t="s">
        <v>1156</v>
      </c>
      <c r="X492" s="206"/>
      <c r="Y492" s="517"/>
      <c r="Z492" s="288"/>
      <c r="AA492" s="393"/>
      <c r="AB492" s="241"/>
      <c r="AC492" s="126"/>
      <c r="AD492" s="244"/>
      <c r="AE492" s="219"/>
    </row>
    <row r="493" spans="1:133" ht="15.75" customHeight="1">
      <c r="A493" s="172" t="s">
        <v>832</v>
      </c>
      <c r="B493" s="4">
        <v>31000</v>
      </c>
      <c r="C493" s="90"/>
      <c r="D493" s="55"/>
      <c r="E493" s="55"/>
      <c r="F493" s="145"/>
      <c r="G493" s="89"/>
      <c r="H493" s="4">
        <f t="shared" si="39"/>
        <v>24000</v>
      </c>
      <c r="I493" s="9"/>
      <c r="J493" s="9"/>
      <c r="K493" s="9"/>
      <c r="L493" s="140"/>
      <c r="M493" s="22"/>
      <c r="N493" s="22"/>
      <c r="O493" s="10">
        <v>7000</v>
      </c>
      <c r="P493" s="10"/>
      <c r="Q493" s="15"/>
      <c r="R493" s="15">
        <f>SUM(K493:Q493)</f>
        <v>7000</v>
      </c>
      <c r="S493" s="748">
        <f t="shared" si="36"/>
        <v>17.23076923076923</v>
      </c>
      <c r="T493" s="79">
        <v>39000</v>
      </c>
      <c r="U493" s="448">
        <f t="shared" si="37"/>
        <v>1392.8571428571429</v>
      </c>
      <c r="V493" s="450">
        <f t="shared" si="38"/>
        <v>15000</v>
      </c>
      <c r="W493" s="771" t="s">
        <v>975</v>
      </c>
      <c r="X493" s="206" t="s">
        <v>545</v>
      </c>
      <c r="Y493" s="517"/>
      <c r="Z493" s="288"/>
      <c r="AA493" s="318"/>
      <c r="AB493" s="241"/>
      <c r="AC493" s="212"/>
      <c r="AD493" s="244"/>
      <c r="AE493" s="219"/>
      <c r="AI493" s="138"/>
      <c r="AJ493" s="138"/>
      <c r="AK493" s="138"/>
      <c r="AL493" s="138"/>
    </row>
    <row r="494" spans="1:133" ht="17.25" customHeight="1">
      <c r="A494" s="172" t="s">
        <v>1030</v>
      </c>
      <c r="B494" s="4">
        <v>19600</v>
      </c>
      <c r="C494" s="90"/>
      <c r="D494" s="55"/>
      <c r="E494" s="55"/>
      <c r="F494" s="55">
        <v>11200</v>
      </c>
      <c r="G494" s="89"/>
      <c r="H494" s="4">
        <f t="shared" si="39"/>
        <v>25200</v>
      </c>
      <c r="I494" s="9"/>
      <c r="J494" s="9">
        <v>2800</v>
      </c>
      <c r="K494" s="9"/>
      <c r="L494" s="10"/>
      <c r="M494" s="22"/>
      <c r="N494" s="22">
        <v>2800</v>
      </c>
      <c r="O494" s="10"/>
      <c r="P494" s="10"/>
      <c r="Q494" s="15"/>
      <c r="R494" s="15">
        <f>SUM(K494:Q494)</f>
        <v>2800</v>
      </c>
      <c r="S494" s="748">
        <f t="shared" si="36"/>
        <v>21.253012048192769</v>
      </c>
      <c r="T494" s="79">
        <v>33200</v>
      </c>
      <c r="U494" s="448">
        <f t="shared" si="37"/>
        <v>1185.7142857142858</v>
      </c>
      <c r="V494" s="450">
        <f t="shared" si="38"/>
        <v>8000</v>
      </c>
      <c r="W494" s="283" t="s">
        <v>796</v>
      </c>
      <c r="X494" s="206" t="s">
        <v>318</v>
      </c>
      <c r="Y494" s="517"/>
      <c r="Z494" s="288"/>
      <c r="AA494" s="318"/>
      <c r="AB494" s="241"/>
      <c r="AC494" s="212"/>
      <c r="AD494" s="251"/>
      <c r="AE494" s="219"/>
      <c r="AF494" s="126"/>
      <c r="AI494" s="138"/>
      <c r="AJ494" s="138"/>
      <c r="AK494" s="138"/>
      <c r="AL494" s="138"/>
    </row>
    <row r="495" spans="1:133" ht="15.6">
      <c r="A495" s="172" t="s">
        <v>727</v>
      </c>
      <c r="B495" s="4">
        <v>22000</v>
      </c>
      <c r="C495" s="90"/>
      <c r="D495" s="55"/>
      <c r="E495" s="55"/>
      <c r="F495" s="55"/>
      <c r="G495" s="89"/>
      <c r="H495" s="4">
        <f t="shared" si="39"/>
        <v>16000</v>
      </c>
      <c r="I495" s="9"/>
      <c r="J495" s="9"/>
      <c r="K495" s="9">
        <v>3000</v>
      </c>
      <c r="L495" s="10"/>
      <c r="M495" s="22"/>
      <c r="N495" s="22"/>
      <c r="O495" s="10">
        <v>3000</v>
      </c>
      <c r="P495" s="10"/>
      <c r="Q495" s="15"/>
      <c r="R495" s="15">
        <f>SUM(K495:Q495)</f>
        <v>6000</v>
      </c>
      <c r="S495" s="781">
        <f t="shared" si="36"/>
        <v>29.866666666666671</v>
      </c>
      <c r="T495" s="79">
        <v>15000</v>
      </c>
      <c r="U495" s="448">
        <f t="shared" si="37"/>
        <v>535.71428571428567</v>
      </c>
      <c r="V495" s="455">
        <f t="shared" si="38"/>
        <v>-1000.0000000000018</v>
      </c>
      <c r="W495" s="771" t="s">
        <v>1155</v>
      </c>
      <c r="X495" s="206" t="s">
        <v>546</v>
      </c>
      <c r="Y495" s="517"/>
      <c r="Z495" s="310"/>
      <c r="AA495" s="318"/>
      <c r="AB495" s="241"/>
      <c r="AC495" s="126"/>
      <c r="AD495" s="251"/>
      <c r="AE495" s="219"/>
      <c r="AF495" s="126"/>
      <c r="AI495" s="138"/>
      <c r="AJ495" s="138"/>
      <c r="AK495" s="138"/>
      <c r="AL495" s="138"/>
    </row>
    <row r="496" spans="1:133" ht="16.5" customHeight="1">
      <c r="A496" s="172" t="s">
        <v>833</v>
      </c>
      <c r="B496" s="4">
        <v>17500</v>
      </c>
      <c r="C496" s="90"/>
      <c r="D496" s="55"/>
      <c r="E496" s="55"/>
      <c r="F496" s="55"/>
      <c r="G496" s="89"/>
      <c r="H496" s="4">
        <f t="shared" si="39"/>
        <v>15900</v>
      </c>
      <c r="I496" s="9"/>
      <c r="J496" s="9"/>
      <c r="K496" s="9"/>
      <c r="L496" s="10"/>
      <c r="M496" s="22"/>
      <c r="N496" s="22"/>
      <c r="O496" s="10">
        <v>1600</v>
      </c>
      <c r="P496" s="10"/>
      <c r="Q496" s="15"/>
      <c r="R496" s="15">
        <f>SUM(K496:Q496)</f>
        <v>1600</v>
      </c>
      <c r="S496" s="781">
        <f t="shared" si="36"/>
        <v>111.3</v>
      </c>
      <c r="T496" s="79">
        <v>4000</v>
      </c>
      <c r="U496" s="448">
        <f t="shared" si="37"/>
        <v>142.85714285714286</v>
      </c>
      <c r="V496" s="450">
        <f t="shared" si="38"/>
        <v>-11900</v>
      </c>
      <c r="W496" s="162" t="s">
        <v>143</v>
      </c>
      <c r="X496" s="206" t="s">
        <v>1167</v>
      </c>
      <c r="Y496" s="517"/>
      <c r="Z496" s="288"/>
      <c r="AA496" s="318"/>
      <c r="AB496" s="170"/>
      <c r="AC496" s="126"/>
      <c r="AD496" s="251"/>
      <c r="AE496" s="219"/>
      <c r="AF496" s="126"/>
    </row>
    <row r="497" spans="1:38" ht="15.6">
      <c r="A497" s="172" t="s">
        <v>561</v>
      </c>
      <c r="B497" s="4">
        <v>27600</v>
      </c>
      <c r="C497" s="90"/>
      <c r="D497" s="55"/>
      <c r="E497" s="55">
        <v>20000</v>
      </c>
      <c r="F497" s="55"/>
      <c r="G497" s="89"/>
      <c r="H497" s="4">
        <f t="shared" si="39"/>
        <v>40100</v>
      </c>
      <c r="I497" s="9"/>
      <c r="J497" s="9">
        <v>3000</v>
      </c>
      <c r="K497" s="9">
        <v>1500</v>
      </c>
      <c r="L497" s="10"/>
      <c r="M497" s="22"/>
      <c r="N497" s="22">
        <v>3000</v>
      </c>
      <c r="O497" s="10"/>
      <c r="P497" s="10"/>
      <c r="Q497" s="15"/>
      <c r="R497" s="15">
        <f>SUM(K497:Q497)</f>
        <v>4500</v>
      </c>
      <c r="S497" s="780">
        <f t="shared" si="36"/>
        <v>22.015686274509804</v>
      </c>
      <c r="T497" s="79">
        <v>51000</v>
      </c>
      <c r="U497" s="448">
        <f t="shared" si="37"/>
        <v>1821.4285714285713</v>
      </c>
      <c r="V497" s="450">
        <f t="shared" si="38"/>
        <v>10900</v>
      </c>
      <c r="W497" s="771" t="s">
        <v>144</v>
      </c>
      <c r="X497" s="206" t="s">
        <v>1146</v>
      </c>
      <c r="Y497" s="517"/>
      <c r="Z497" s="288"/>
      <c r="AA497" s="224"/>
      <c r="AB497" s="241"/>
      <c r="AC497" s="219"/>
      <c r="AD497" s="251"/>
      <c r="AE497" s="219"/>
      <c r="AF497" s="126"/>
    </row>
    <row r="498" spans="1:38" ht="15.6">
      <c r="A498" s="172" t="s">
        <v>728</v>
      </c>
      <c r="B498" s="4">
        <v>32690</v>
      </c>
      <c r="C498" s="90"/>
      <c r="D498" s="55"/>
      <c r="E498" s="55"/>
      <c r="F498" s="55"/>
      <c r="G498" s="89"/>
      <c r="H498" s="4">
        <f t="shared" si="39"/>
        <v>32690</v>
      </c>
      <c r="I498" s="9"/>
      <c r="J498" s="9"/>
      <c r="K498" s="9"/>
      <c r="L498" s="10"/>
      <c r="M498" s="22"/>
      <c r="N498" s="22"/>
      <c r="O498" s="10"/>
      <c r="P498" s="10"/>
      <c r="Q498" s="15"/>
      <c r="R498" s="15"/>
      <c r="S498" s="34" t="e">
        <f t="shared" si="36"/>
        <v>#DIV/0!</v>
      </c>
      <c r="T498" s="79">
        <v>0</v>
      </c>
      <c r="U498" s="448">
        <f t="shared" si="37"/>
        <v>0</v>
      </c>
      <c r="V498" s="450">
        <f t="shared" si="38"/>
        <v>-32690</v>
      </c>
      <c r="W498" s="224"/>
      <c r="X498" s="220"/>
      <c r="Y498" s="318"/>
      <c r="Z498" s="310"/>
      <c r="AA498" s="241"/>
      <c r="AB498" s="241"/>
      <c r="AC498" s="133"/>
      <c r="AD498" s="166"/>
      <c r="AE498" s="166"/>
    </row>
    <row r="499" spans="1:38" ht="15.6">
      <c r="A499" s="172" t="s">
        <v>729</v>
      </c>
      <c r="B499" s="4">
        <v>6600</v>
      </c>
      <c r="C499" s="90"/>
      <c r="D499" s="145"/>
      <c r="E499" s="55"/>
      <c r="F499" s="10"/>
      <c r="G499" s="89"/>
      <c r="H499" s="4">
        <f t="shared" si="39"/>
        <v>6300</v>
      </c>
      <c r="I499" s="9">
        <v>300</v>
      </c>
      <c r="J499" s="9"/>
      <c r="K499" s="9"/>
      <c r="L499" s="10"/>
      <c r="M499" s="22"/>
      <c r="N499" s="22"/>
      <c r="O499" s="10"/>
      <c r="P499" s="10"/>
      <c r="Q499" s="15"/>
      <c r="R499" s="15"/>
      <c r="S499" s="755">
        <f t="shared" si="36"/>
        <v>27.5625</v>
      </c>
      <c r="T499" s="79">
        <v>6400</v>
      </c>
      <c r="U499" s="448">
        <f t="shared" si="37"/>
        <v>228.57142857142858</v>
      </c>
      <c r="V499" s="455">
        <f t="shared" si="38"/>
        <v>100</v>
      </c>
      <c r="W499" s="224"/>
      <c r="X499" s="206"/>
      <c r="Y499" s="501"/>
      <c r="Z499" s="288"/>
      <c r="AA499" s="318"/>
      <c r="AB499" s="241"/>
      <c r="AC499" s="133"/>
      <c r="AD499" s="166"/>
      <c r="AE499" s="219"/>
      <c r="AF499" s="126"/>
    </row>
    <row r="500" spans="1:38" ht="15.6">
      <c r="A500" s="172" t="s">
        <v>955</v>
      </c>
      <c r="B500" s="4">
        <v>0</v>
      </c>
      <c r="C500" s="159"/>
      <c r="D500" s="55"/>
      <c r="E500" s="55"/>
      <c r="F500" s="55"/>
      <c r="G500" s="89"/>
      <c r="H500" s="4">
        <f t="shared" si="39"/>
        <v>0</v>
      </c>
      <c r="I500" s="90"/>
      <c r="J500" s="90"/>
      <c r="K500" s="90"/>
      <c r="L500" s="55"/>
      <c r="M500" s="55"/>
      <c r="N500" s="55"/>
      <c r="O500" s="55"/>
      <c r="P500" s="55"/>
      <c r="Q500" s="93"/>
      <c r="R500" s="93"/>
      <c r="S500" s="749" t="e">
        <f t="shared" si="36"/>
        <v>#DIV/0!</v>
      </c>
      <c r="T500" s="79">
        <v>0</v>
      </c>
      <c r="U500" s="448">
        <f t="shared" si="37"/>
        <v>0</v>
      </c>
      <c r="V500" s="455">
        <f t="shared" si="38"/>
        <v>0</v>
      </c>
      <c r="W500" s="162" t="s">
        <v>594</v>
      </c>
      <c r="X500" s="220"/>
      <c r="Y500" s="352"/>
      <c r="Z500" s="310"/>
      <c r="AA500" s="389"/>
      <c r="AB500" s="389"/>
      <c r="AC500" s="133"/>
      <c r="AD500" s="166"/>
      <c r="AE500" s="166"/>
      <c r="AG500" s="150"/>
      <c r="AH500" s="150"/>
      <c r="AI500" s="150"/>
    </row>
    <row r="501" spans="1:38" ht="15.6">
      <c r="A501" s="172" t="s">
        <v>1153</v>
      </c>
      <c r="B501" s="4">
        <v>12500</v>
      </c>
      <c r="C501" s="90"/>
      <c r="D501" s="55"/>
      <c r="E501" s="55"/>
      <c r="F501" s="55"/>
      <c r="G501" s="127"/>
      <c r="H501" s="4">
        <f t="shared" si="39"/>
        <v>12500</v>
      </c>
      <c r="I501" s="90"/>
      <c r="J501" s="90"/>
      <c r="K501" s="90"/>
      <c r="L501" s="55"/>
      <c r="M501" s="55"/>
      <c r="N501" s="55"/>
      <c r="O501" s="55"/>
      <c r="P501" s="55"/>
      <c r="Q501" s="93"/>
      <c r="R501" s="93"/>
      <c r="S501" s="81" t="e">
        <f t="shared" si="36"/>
        <v>#DIV/0!</v>
      </c>
      <c r="T501" s="79">
        <v>0</v>
      </c>
      <c r="U501" s="457">
        <f t="shared" si="37"/>
        <v>0</v>
      </c>
      <c r="V501" s="455">
        <f t="shared" si="38"/>
        <v>-12500</v>
      </c>
      <c r="W501" s="212"/>
      <c r="X501" s="220"/>
      <c r="Y501" s="281"/>
      <c r="Z501" s="288"/>
      <c r="AA501" s="224"/>
      <c r="AB501" s="241"/>
      <c r="AC501" s="133"/>
      <c r="AD501" s="166"/>
      <c r="AE501" s="166"/>
      <c r="AF501" s="138"/>
      <c r="AI501" s="138"/>
      <c r="AJ501" s="138"/>
      <c r="AK501" s="138"/>
      <c r="AL501" s="138"/>
    </row>
    <row r="502" spans="1:38" ht="17.25" customHeight="1">
      <c r="A502" s="172" t="s">
        <v>562</v>
      </c>
      <c r="B502" s="4">
        <v>16500</v>
      </c>
      <c r="C502" s="90"/>
      <c r="D502" s="55"/>
      <c r="E502" s="55"/>
      <c r="F502" s="55"/>
      <c r="G502" s="89"/>
      <c r="H502" s="4">
        <f t="shared" si="39"/>
        <v>11500</v>
      </c>
      <c r="I502" s="9">
        <v>5000</v>
      </c>
      <c r="J502" s="9"/>
      <c r="K502" s="9"/>
      <c r="L502" s="10"/>
      <c r="M502" s="22"/>
      <c r="N502" s="22"/>
      <c r="O502" s="10"/>
      <c r="P502" s="10"/>
      <c r="Q502" s="15"/>
      <c r="R502" s="15"/>
      <c r="S502" s="748">
        <f t="shared" si="36"/>
        <v>17.2561629153269</v>
      </c>
      <c r="T502" s="28">
        <v>18660</v>
      </c>
      <c r="U502" s="448">
        <f t="shared" si="37"/>
        <v>666.42857142857144</v>
      </c>
      <c r="V502" s="450">
        <f t="shared" si="38"/>
        <v>7160</v>
      </c>
      <c r="W502" s="770" t="s">
        <v>292</v>
      </c>
      <c r="X502" s="206" t="s">
        <v>547</v>
      </c>
      <c r="Y502" s="517"/>
      <c r="Z502" s="288"/>
      <c r="AA502" s="224"/>
      <c r="AB502" s="241"/>
      <c r="AC502" s="219"/>
      <c r="AD502" s="251"/>
      <c r="AE502" s="219"/>
      <c r="AF502" s="126"/>
    </row>
    <row r="503" spans="1:38" ht="15.75" customHeight="1">
      <c r="A503" s="172" t="s">
        <v>587</v>
      </c>
      <c r="B503" s="4">
        <v>0</v>
      </c>
      <c r="C503" s="90"/>
      <c r="D503" s="55"/>
      <c r="E503" s="145">
        <v>5000</v>
      </c>
      <c r="F503" s="55"/>
      <c r="G503" s="89"/>
      <c r="H503" s="4">
        <f t="shared" si="39"/>
        <v>5000</v>
      </c>
      <c r="I503" s="90"/>
      <c r="J503" s="90"/>
      <c r="K503" s="90"/>
      <c r="L503" s="145"/>
      <c r="M503" s="55"/>
      <c r="N503" s="55"/>
      <c r="O503" s="55"/>
      <c r="P503" s="55"/>
      <c r="Q503" s="93"/>
      <c r="R503" s="93"/>
      <c r="S503" s="781">
        <f t="shared" si="36"/>
        <v>29.166666666666668</v>
      </c>
      <c r="T503" s="79">
        <v>4800</v>
      </c>
      <c r="U503" s="448">
        <f t="shared" si="37"/>
        <v>171.42857142857142</v>
      </c>
      <c r="V503" s="455">
        <f t="shared" si="38"/>
        <v>-200</v>
      </c>
      <c r="W503" s="770" t="s">
        <v>289</v>
      </c>
      <c r="X503" s="622"/>
      <c r="Y503" s="516"/>
      <c r="Z503" s="310"/>
      <c r="AA503" s="240"/>
      <c r="AB503" s="240"/>
      <c r="AC503" s="126"/>
      <c r="AD503" s="244"/>
      <c r="AE503" s="219"/>
    </row>
    <row r="504" spans="1:38" ht="17.25" customHeight="1">
      <c r="A504" s="172" t="s">
        <v>1</v>
      </c>
      <c r="B504" s="4">
        <v>22500</v>
      </c>
      <c r="C504" s="159"/>
      <c r="D504" s="55"/>
      <c r="E504" s="145"/>
      <c r="F504" s="55"/>
      <c r="G504" s="89"/>
      <c r="H504" s="4">
        <f t="shared" si="39"/>
        <v>22500</v>
      </c>
      <c r="I504" s="9"/>
      <c r="J504" s="9"/>
      <c r="K504" s="9"/>
      <c r="L504" s="10"/>
      <c r="M504" s="22"/>
      <c r="N504" s="22"/>
      <c r="O504" s="10"/>
      <c r="P504" s="10"/>
      <c r="Q504" s="15"/>
      <c r="R504" s="15"/>
      <c r="S504" s="781">
        <f t="shared" si="36"/>
        <v>52.5</v>
      </c>
      <c r="T504" s="28">
        <v>12000</v>
      </c>
      <c r="U504" s="448">
        <f t="shared" ref="U504:U571" si="40">T504/28</f>
        <v>428.57142857142856</v>
      </c>
      <c r="V504" s="450">
        <f t="shared" ref="V504:V518" si="41">U504*28-H504</f>
        <v>-10500</v>
      </c>
      <c r="W504" s="162"/>
      <c r="X504" s="206" t="s">
        <v>710</v>
      </c>
      <c r="Y504" s="516"/>
      <c r="Z504" s="288"/>
      <c r="AA504" s="244"/>
      <c r="AB504" s="240"/>
      <c r="AC504" s="126"/>
      <c r="AD504" s="133"/>
      <c r="AE504" s="244"/>
      <c r="AF504" s="138"/>
    </row>
    <row r="505" spans="1:38" ht="15.6">
      <c r="A505" s="172" t="s">
        <v>589</v>
      </c>
      <c r="B505" s="4">
        <v>9000</v>
      </c>
      <c r="C505" s="90"/>
      <c r="D505" s="55"/>
      <c r="E505" s="55"/>
      <c r="F505" s="55"/>
      <c r="G505" s="89"/>
      <c r="H505" s="4">
        <f t="shared" si="39"/>
        <v>9000</v>
      </c>
      <c r="I505" s="9"/>
      <c r="J505" s="9"/>
      <c r="K505" s="9"/>
      <c r="L505" s="10"/>
      <c r="M505" s="22"/>
      <c r="N505" s="22"/>
      <c r="O505" s="10"/>
      <c r="P505" s="10"/>
      <c r="Q505" s="15"/>
      <c r="R505" s="15"/>
      <c r="S505" s="781">
        <f t="shared" si="36"/>
        <v>30.361445783132528</v>
      </c>
      <c r="T505" s="28">
        <v>8300</v>
      </c>
      <c r="U505" s="448">
        <f t="shared" si="40"/>
        <v>296.42857142857144</v>
      </c>
      <c r="V505" s="455">
        <f t="shared" si="41"/>
        <v>-700</v>
      </c>
      <c r="W505" s="133" t="s">
        <v>594</v>
      </c>
      <c r="X505" s="220" t="s">
        <v>617</v>
      </c>
      <c r="Y505" s="516"/>
      <c r="Z505" s="288"/>
      <c r="AA505" s="219"/>
      <c r="AB505" s="242"/>
      <c r="AC505" s="138"/>
      <c r="AD505" s="244"/>
      <c r="AE505" s="219"/>
      <c r="AF505" s="126"/>
    </row>
    <row r="506" spans="1:38" s="511" customFormat="1" ht="15.6">
      <c r="A506" s="552" t="s">
        <v>461</v>
      </c>
      <c r="B506" s="505">
        <v>7000</v>
      </c>
      <c r="C506" s="90"/>
      <c r="D506" s="55"/>
      <c r="E506" s="145"/>
      <c r="F506" s="506"/>
      <c r="G506" s="143"/>
      <c r="H506" s="512">
        <f t="shared" si="39"/>
        <v>5600</v>
      </c>
      <c r="I506" s="255"/>
      <c r="J506" s="9">
        <v>700</v>
      </c>
      <c r="K506" s="9">
        <v>700</v>
      </c>
      <c r="L506" s="551"/>
      <c r="M506" s="22"/>
      <c r="N506" s="22"/>
      <c r="O506" s="507"/>
      <c r="P506" s="507"/>
      <c r="Q506" s="518"/>
      <c r="R506" s="518">
        <f>SUM(K506:Q506)</f>
        <v>700</v>
      </c>
      <c r="S506" s="732">
        <f t="shared" si="36"/>
        <v>17.23076923076923</v>
      </c>
      <c r="T506" s="513">
        <v>9100</v>
      </c>
      <c r="U506" s="508">
        <f t="shared" si="40"/>
        <v>325</v>
      </c>
      <c r="V506" s="509">
        <f t="shared" si="41"/>
        <v>3500</v>
      </c>
      <c r="W506" s="770" t="s">
        <v>142</v>
      </c>
      <c r="X506" s="510"/>
      <c r="Y506" s="516"/>
      <c r="Z506" s="510"/>
      <c r="AA506" s="504"/>
      <c r="AB506" s="504"/>
      <c r="AC506" s="504"/>
      <c r="AD506" s="504"/>
    </row>
    <row r="507" spans="1:38" ht="15.6">
      <c r="A507" s="172" t="s">
        <v>709</v>
      </c>
      <c r="B507" s="4">
        <v>4200</v>
      </c>
      <c r="C507" s="90"/>
      <c r="D507" s="55"/>
      <c r="E507" s="55"/>
      <c r="F507" s="55"/>
      <c r="G507" s="89"/>
      <c r="H507" s="4">
        <f t="shared" si="39"/>
        <v>4200</v>
      </c>
      <c r="I507" s="9"/>
      <c r="J507" s="9"/>
      <c r="K507" s="9"/>
      <c r="L507" s="10"/>
      <c r="M507" s="22"/>
      <c r="N507" s="22"/>
      <c r="O507" s="10"/>
      <c r="P507" s="10"/>
      <c r="Q507" s="15"/>
      <c r="R507" s="15"/>
      <c r="S507" s="623" t="e">
        <f t="shared" ref="S507:S574" si="42">H507/U507</f>
        <v>#DIV/0!</v>
      </c>
      <c r="T507" s="28">
        <v>0</v>
      </c>
      <c r="U507" s="448">
        <f t="shared" si="40"/>
        <v>0</v>
      </c>
      <c r="V507" s="455">
        <f t="shared" si="41"/>
        <v>-4200</v>
      </c>
      <c r="W507" s="770" t="s">
        <v>916</v>
      </c>
      <c r="X507" s="409"/>
      <c r="Y507" s="516"/>
      <c r="Z507" s="288"/>
      <c r="AA507" s="42"/>
      <c r="AB507" s="219"/>
      <c r="AC507" s="249"/>
      <c r="AD507" s="166"/>
      <c r="AE507" s="219"/>
      <c r="AF507" s="138"/>
    </row>
    <row r="508" spans="1:38" ht="15.6">
      <c r="A508" s="176" t="s">
        <v>112</v>
      </c>
      <c r="B508" s="4">
        <v>0</v>
      </c>
      <c r="C508" s="90"/>
      <c r="D508" s="55"/>
      <c r="E508" s="10"/>
      <c r="F508" s="55"/>
      <c r="G508" s="89"/>
      <c r="H508" s="4">
        <f t="shared" si="39"/>
        <v>0</v>
      </c>
      <c r="I508" s="9"/>
      <c r="J508" s="9"/>
      <c r="K508" s="9"/>
      <c r="L508" s="10"/>
      <c r="M508" s="22"/>
      <c r="N508" s="22"/>
      <c r="O508" s="10"/>
      <c r="P508" s="10"/>
      <c r="Q508" s="15"/>
      <c r="R508" s="15"/>
      <c r="S508" s="34" t="e">
        <f t="shared" si="42"/>
        <v>#DIV/0!</v>
      </c>
      <c r="T508" s="28">
        <v>0</v>
      </c>
      <c r="U508" s="448">
        <f t="shared" si="40"/>
        <v>0</v>
      </c>
      <c r="V508" s="455">
        <f t="shared" si="41"/>
        <v>0</v>
      </c>
      <c r="W508" s="126"/>
      <c r="X508" s="126"/>
      <c r="Y508" s="124"/>
      <c r="Z508" s="288"/>
      <c r="AA508" s="42"/>
      <c r="AB508" s="42"/>
      <c r="AD508" s="166"/>
      <c r="AE508" s="166"/>
      <c r="AF508" s="138"/>
    </row>
    <row r="509" spans="1:38" ht="15.6">
      <c r="A509" s="176" t="s">
        <v>957</v>
      </c>
      <c r="B509" s="4">
        <v>5690</v>
      </c>
      <c r="C509" s="90"/>
      <c r="D509" s="55"/>
      <c r="E509" s="10"/>
      <c r="F509" s="131"/>
      <c r="G509" s="89"/>
      <c r="H509" s="4">
        <f t="shared" si="39"/>
        <v>5690</v>
      </c>
      <c r="I509" s="9"/>
      <c r="J509" s="9"/>
      <c r="K509" s="9"/>
      <c r="L509" s="10"/>
      <c r="M509" s="22"/>
      <c r="N509" s="22"/>
      <c r="O509" s="10"/>
      <c r="P509" s="10"/>
      <c r="Q509" s="15"/>
      <c r="R509" s="15"/>
      <c r="S509" s="81" t="e">
        <f t="shared" si="42"/>
        <v>#DIV/0!</v>
      </c>
      <c r="T509" s="28">
        <v>0</v>
      </c>
      <c r="U509" s="448">
        <f t="shared" si="40"/>
        <v>0</v>
      </c>
      <c r="V509" s="455">
        <f t="shared" si="41"/>
        <v>-5690</v>
      </c>
      <c r="W509" s="126"/>
      <c r="X509" s="126"/>
      <c r="Y509" s="126"/>
      <c r="Z509" s="288"/>
      <c r="AA509" s="42"/>
      <c r="AB509" s="42"/>
      <c r="AD509" s="166"/>
      <c r="AE509" s="166"/>
      <c r="AF509" s="138"/>
    </row>
    <row r="510" spans="1:38" ht="15.6">
      <c r="A510" s="176" t="s">
        <v>1111</v>
      </c>
      <c r="B510" s="4">
        <v>0</v>
      </c>
      <c r="C510" s="90"/>
      <c r="D510" s="55"/>
      <c r="E510" s="55"/>
      <c r="F510" s="55"/>
      <c r="G510" s="89"/>
      <c r="H510" s="4">
        <f t="shared" si="39"/>
        <v>0</v>
      </c>
      <c r="I510" s="9"/>
      <c r="J510" s="9"/>
      <c r="K510" s="9"/>
      <c r="L510" s="10"/>
      <c r="M510" s="22"/>
      <c r="N510" s="22"/>
      <c r="O510" s="10"/>
      <c r="P510" s="10"/>
      <c r="Q510" s="15"/>
      <c r="R510" s="15"/>
      <c r="S510" s="81" t="e">
        <f t="shared" si="42"/>
        <v>#DIV/0!</v>
      </c>
      <c r="T510" s="28">
        <v>0</v>
      </c>
      <c r="U510" s="448">
        <f t="shared" si="40"/>
        <v>0</v>
      </c>
      <c r="V510" s="455">
        <f t="shared" si="41"/>
        <v>0</v>
      </c>
      <c r="W510" s="219"/>
      <c r="X510" s="126"/>
      <c r="Y510" s="84"/>
      <c r="Z510" s="288"/>
      <c r="AA510" s="42"/>
      <c r="AB510" s="42"/>
      <c r="AD510" s="166"/>
      <c r="AE510" s="166"/>
      <c r="AF510" s="138"/>
    </row>
    <row r="511" spans="1:38" ht="15.6">
      <c r="A511" s="172" t="s">
        <v>123</v>
      </c>
      <c r="B511" s="4">
        <v>1600</v>
      </c>
      <c r="C511" s="90"/>
      <c r="D511" s="55"/>
      <c r="E511" s="55"/>
      <c r="F511" s="55"/>
      <c r="G511" s="89"/>
      <c r="H511" s="4">
        <f t="shared" si="39"/>
        <v>1600</v>
      </c>
      <c r="I511" s="9"/>
      <c r="J511" s="9"/>
      <c r="K511" s="9"/>
      <c r="L511" s="10"/>
      <c r="M511" s="22"/>
      <c r="N511" s="22"/>
      <c r="O511" s="10"/>
      <c r="P511" s="10"/>
      <c r="Q511" s="15"/>
      <c r="R511" s="15"/>
      <c r="S511" s="81">
        <f t="shared" si="42"/>
        <v>112</v>
      </c>
      <c r="T511" s="28">
        <v>400</v>
      </c>
      <c r="U511" s="448">
        <f t="shared" si="40"/>
        <v>14.285714285714286</v>
      </c>
      <c r="V511" s="455">
        <f t="shared" si="41"/>
        <v>-1200</v>
      </c>
      <c r="W511" s="126"/>
      <c r="X511" s="84"/>
      <c r="Y511" s="84"/>
      <c r="Z511" s="279"/>
      <c r="AA511" s="42"/>
      <c r="AB511" s="42"/>
      <c r="AD511" s="166"/>
      <c r="AE511" s="166"/>
      <c r="AF511" s="138"/>
    </row>
    <row r="512" spans="1:38" ht="15.6">
      <c r="A512" s="172" t="s">
        <v>354</v>
      </c>
      <c r="B512" s="4">
        <v>750</v>
      </c>
      <c r="C512" s="90"/>
      <c r="D512" s="55"/>
      <c r="E512" s="55"/>
      <c r="F512" s="55"/>
      <c r="G512" s="89"/>
      <c r="H512" s="4">
        <f t="shared" si="39"/>
        <v>750</v>
      </c>
      <c r="I512" s="9"/>
      <c r="J512" s="9"/>
      <c r="K512" s="9"/>
      <c r="L512" s="10"/>
      <c r="M512" s="22"/>
      <c r="N512" s="22"/>
      <c r="O512" s="10"/>
      <c r="P512" s="10"/>
      <c r="Q512" s="15"/>
      <c r="R512" s="15"/>
      <c r="S512" s="690">
        <f t="shared" si="42"/>
        <v>28</v>
      </c>
      <c r="T512" s="28">
        <v>750</v>
      </c>
      <c r="U512" s="448">
        <f t="shared" si="40"/>
        <v>26.785714285714285</v>
      </c>
      <c r="V512" s="455">
        <f t="shared" si="41"/>
        <v>0</v>
      </c>
      <c r="W512" s="126" t="s">
        <v>316</v>
      </c>
      <c r="X512" s="84"/>
      <c r="Y512" s="84"/>
      <c r="Z512" s="279"/>
      <c r="AA512" s="42"/>
      <c r="AB512" s="42"/>
      <c r="AD512" s="166"/>
      <c r="AE512" s="166"/>
      <c r="AF512" s="138"/>
    </row>
    <row r="513" spans="1:51" ht="17.25" customHeight="1">
      <c r="A513" s="247" t="s">
        <v>996</v>
      </c>
      <c r="B513" s="135">
        <v>0</v>
      </c>
      <c r="C513" s="90"/>
      <c r="D513" s="55"/>
      <c r="E513" s="55"/>
      <c r="F513" s="55"/>
      <c r="G513" s="89"/>
      <c r="H513" s="135">
        <f t="shared" si="39"/>
        <v>0</v>
      </c>
      <c r="I513" s="9"/>
      <c r="J513" s="9"/>
      <c r="K513" s="9"/>
      <c r="L513" s="10"/>
      <c r="M513" s="22"/>
      <c r="N513" s="22"/>
      <c r="O513" s="10"/>
      <c r="P513" s="10"/>
      <c r="Q513" s="15"/>
      <c r="R513" s="15"/>
      <c r="S513" s="160" t="e">
        <f t="shared" si="42"/>
        <v>#DIV/0!</v>
      </c>
      <c r="T513" s="46">
        <v>0</v>
      </c>
      <c r="U513" s="463">
        <f t="shared" si="40"/>
        <v>0</v>
      </c>
      <c r="V513" s="459">
        <f t="shared" si="41"/>
        <v>0</v>
      </c>
      <c r="W513" s="126"/>
      <c r="X513" s="84"/>
      <c r="Y513" s="84"/>
      <c r="AA513" s="42"/>
      <c r="AD513" s="166"/>
      <c r="AE513" s="166"/>
      <c r="AF513" s="138"/>
    </row>
    <row r="514" spans="1:51" ht="17.25" customHeight="1">
      <c r="A514" s="172" t="s">
        <v>858</v>
      </c>
      <c r="B514" s="4">
        <v>2600</v>
      </c>
      <c r="C514" s="90">
        <v>4700</v>
      </c>
      <c r="D514" s="55"/>
      <c r="E514" s="55"/>
      <c r="F514" s="55"/>
      <c r="G514" s="89">
        <v>5300</v>
      </c>
      <c r="H514" s="4">
        <f t="shared" si="39"/>
        <v>10500</v>
      </c>
      <c r="I514" s="9"/>
      <c r="J514" s="9">
        <v>2100</v>
      </c>
      <c r="K514" s="9"/>
      <c r="L514" s="10"/>
      <c r="M514" s="22"/>
      <c r="N514" s="22"/>
      <c r="O514" s="10"/>
      <c r="P514" s="10"/>
      <c r="Q514" s="15"/>
      <c r="R514" s="15"/>
      <c r="S514" s="751">
        <f t="shared" si="42"/>
        <v>39.729729729729733</v>
      </c>
      <c r="T514" s="28">
        <v>7400</v>
      </c>
      <c r="U514" s="448">
        <f t="shared" si="40"/>
        <v>264.28571428571428</v>
      </c>
      <c r="V514" s="455">
        <f t="shared" si="41"/>
        <v>-3100</v>
      </c>
      <c r="W514" s="126" t="s">
        <v>704</v>
      </c>
      <c r="X514" s="84"/>
      <c r="Y514" s="84"/>
      <c r="AA514" s="42"/>
      <c r="AD514" s="166"/>
      <c r="AE514" s="166"/>
      <c r="AF514" s="138"/>
    </row>
    <row r="515" spans="1:51" ht="15.6">
      <c r="A515" s="172" t="s">
        <v>857</v>
      </c>
      <c r="B515" s="4">
        <v>13700</v>
      </c>
      <c r="C515" s="90"/>
      <c r="D515" s="55"/>
      <c r="E515" s="55"/>
      <c r="F515" s="55"/>
      <c r="G515" s="89"/>
      <c r="H515" s="4">
        <f t="shared" si="39"/>
        <v>12700</v>
      </c>
      <c r="I515" s="9">
        <v>1000</v>
      </c>
      <c r="J515" s="9"/>
      <c r="K515" s="9"/>
      <c r="L515" s="10"/>
      <c r="M515" s="22"/>
      <c r="N515" s="22"/>
      <c r="O515" s="10"/>
      <c r="P515" s="10"/>
      <c r="Q515" s="15"/>
      <c r="R515" s="15"/>
      <c r="S515" s="746">
        <f t="shared" si="42"/>
        <v>48.712328767123289</v>
      </c>
      <c r="T515" s="28">
        <v>7300</v>
      </c>
      <c r="U515" s="448">
        <f t="shared" si="40"/>
        <v>260.71428571428572</v>
      </c>
      <c r="V515" s="455">
        <f t="shared" si="41"/>
        <v>-5400</v>
      </c>
      <c r="W515" s="126" t="s">
        <v>704</v>
      </c>
      <c r="X515" s="84"/>
      <c r="Y515" s="84"/>
      <c r="AA515" s="42"/>
      <c r="AD515" s="166"/>
      <c r="AE515" s="166"/>
      <c r="AF515" s="138"/>
    </row>
    <row r="516" spans="1:51" ht="15.6">
      <c r="A516" s="172" t="s">
        <v>33</v>
      </c>
      <c r="B516" s="4">
        <v>4000</v>
      </c>
      <c r="C516" s="90"/>
      <c r="D516" s="55"/>
      <c r="E516" s="55"/>
      <c r="F516" s="55"/>
      <c r="G516" s="89"/>
      <c r="H516" s="4">
        <f t="shared" si="39"/>
        <v>3000</v>
      </c>
      <c r="I516" s="9">
        <v>1000</v>
      </c>
      <c r="J516" s="9"/>
      <c r="K516" s="9"/>
      <c r="L516" s="10"/>
      <c r="M516" s="22"/>
      <c r="N516" s="22"/>
      <c r="O516" s="10"/>
      <c r="P516" s="10"/>
      <c r="Q516" s="15"/>
      <c r="R516" s="15"/>
      <c r="S516" s="679" t="e">
        <f t="shared" si="42"/>
        <v>#DIV/0!</v>
      </c>
      <c r="T516" s="28">
        <v>0</v>
      </c>
      <c r="U516" s="448">
        <f t="shared" si="40"/>
        <v>0</v>
      </c>
      <c r="V516" s="455">
        <f t="shared" si="41"/>
        <v>-3000</v>
      </c>
      <c r="W516" s="126"/>
      <c r="X516" s="84"/>
      <c r="Y516" s="84"/>
      <c r="AA516" s="42"/>
      <c r="AD516" s="166"/>
      <c r="AE516" s="166"/>
      <c r="AF516" s="138"/>
    </row>
    <row r="517" spans="1:51" ht="15.6">
      <c r="A517" s="174" t="s">
        <v>127</v>
      </c>
      <c r="B517" s="88">
        <v>1000</v>
      </c>
      <c r="C517" s="69"/>
      <c r="D517" s="70"/>
      <c r="E517" s="70"/>
      <c r="F517" s="70"/>
      <c r="G517" s="71"/>
      <c r="H517" s="88">
        <f t="shared" si="39"/>
        <v>1000</v>
      </c>
      <c r="I517" s="69"/>
      <c r="J517" s="69"/>
      <c r="K517" s="69"/>
      <c r="L517" s="70"/>
      <c r="M517" s="22"/>
      <c r="N517" s="22"/>
      <c r="O517" s="10"/>
      <c r="P517" s="10"/>
      <c r="Q517" s="15"/>
      <c r="R517" s="15"/>
      <c r="S517" s="758">
        <f t="shared" si="42"/>
        <v>28</v>
      </c>
      <c r="T517" s="28">
        <v>1000</v>
      </c>
      <c r="U517" s="448">
        <f t="shared" si="40"/>
        <v>35.714285714285715</v>
      </c>
      <c r="V517" s="455">
        <f t="shared" si="41"/>
        <v>0</v>
      </c>
      <c r="W517" s="126" t="s">
        <v>168</v>
      </c>
      <c r="X517" s="84"/>
      <c r="Y517" s="84"/>
      <c r="AA517" s="42"/>
      <c r="AD517" s="166"/>
      <c r="AE517" s="166"/>
      <c r="AF517" s="138"/>
    </row>
    <row r="518" spans="1:51" ht="15.6">
      <c r="A518" s="172" t="s">
        <v>126</v>
      </c>
      <c r="B518" s="4">
        <v>500</v>
      </c>
      <c r="C518" s="90"/>
      <c r="D518" s="55"/>
      <c r="E518" s="55"/>
      <c r="F518" s="55"/>
      <c r="G518" s="89"/>
      <c r="H518" s="4">
        <f t="shared" si="39"/>
        <v>500</v>
      </c>
      <c r="I518" s="9"/>
      <c r="J518" s="9"/>
      <c r="K518" s="9"/>
      <c r="L518" s="10"/>
      <c r="M518" s="22"/>
      <c r="N518" s="22"/>
      <c r="O518" s="10"/>
      <c r="P518" s="10"/>
      <c r="Q518" s="15"/>
      <c r="R518" s="15"/>
      <c r="S518" s="746">
        <f t="shared" si="42"/>
        <v>21.538461538461537</v>
      </c>
      <c r="T518" s="28">
        <v>650</v>
      </c>
      <c r="U518" s="448">
        <f t="shared" si="40"/>
        <v>23.214285714285715</v>
      </c>
      <c r="V518" s="638">
        <f t="shared" si="41"/>
        <v>150</v>
      </c>
      <c r="W518" s="126" t="s">
        <v>294</v>
      </c>
      <c r="X518" s="84"/>
      <c r="Y518" s="84"/>
      <c r="AA518" s="42"/>
      <c r="AD518" s="166"/>
      <c r="AE518" s="166"/>
      <c r="AF518" s="138"/>
    </row>
    <row r="519" spans="1:51" ht="15.6">
      <c r="A519" s="172" t="s">
        <v>1130</v>
      </c>
      <c r="B519" s="4">
        <v>2400</v>
      </c>
      <c r="C519" s="90"/>
      <c r="D519" s="55"/>
      <c r="E519" s="55"/>
      <c r="F519" s="55"/>
      <c r="G519" s="89"/>
      <c r="H519" s="4">
        <f t="shared" si="39"/>
        <v>2400</v>
      </c>
      <c r="I519" s="9"/>
      <c r="J519" s="9"/>
      <c r="K519" s="9"/>
      <c r="L519" s="10"/>
      <c r="M519" s="22"/>
      <c r="N519" s="22"/>
      <c r="O519" s="10"/>
      <c r="P519" s="10"/>
      <c r="Q519" s="15"/>
      <c r="R519" s="15"/>
      <c r="S519" s="81" t="e">
        <f t="shared" si="42"/>
        <v>#DIV/0!</v>
      </c>
      <c r="T519" s="28">
        <v>0</v>
      </c>
      <c r="U519" s="448">
        <f t="shared" si="40"/>
        <v>0</v>
      </c>
      <c r="V519" s="455">
        <v>0</v>
      </c>
      <c r="W519" s="126" t="s">
        <v>17</v>
      </c>
      <c r="X519" s="84"/>
      <c r="Y519" s="84"/>
      <c r="AA519" s="42"/>
      <c r="AD519" s="166"/>
      <c r="AE519" s="166"/>
      <c r="AF519" s="138"/>
    </row>
    <row r="520" spans="1:51" ht="15.6">
      <c r="A520" s="172" t="s">
        <v>519</v>
      </c>
      <c r="B520" s="4">
        <v>0</v>
      </c>
      <c r="C520" s="90"/>
      <c r="D520" s="55"/>
      <c r="E520" s="55"/>
      <c r="F520" s="55"/>
      <c r="G520" s="89"/>
      <c r="H520" s="4">
        <f t="shared" si="39"/>
        <v>0</v>
      </c>
      <c r="I520" s="9"/>
      <c r="J520" s="9"/>
      <c r="K520" s="9"/>
      <c r="L520" s="10"/>
      <c r="M520" s="22"/>
      <c r="N520" s="22"/>
      <c r="O520" s="10"/>
      <c r="P520" s="10"/>
      <c r="Q520" s="15"/>
      <c r="R520" s="15"/>
      <c r="S520" s="682" t="e">
        <f t="shared" si="42"/>
        <v>#DIV/0!</v>
      </c>
      <c r="T520" s="28">
        <v>0</v>
      </c>
      <c r="U520" s="448">
        <f t="shared" si="40"/>
        <v>0</v>
      </c>
      <c r="V520" s="455">
        <f t="shared" ref="V520:V536" si="43">U520*28-H520</f>
        <v>0</v>
      </c>
      <c r="W520" s="126" t="s">
        <v>294</v>
      </c>
      <c r="X520" s="84"/>
      <c r="Y520" s="158"/>
      <c r="AA520" s="42"/>
      <c r="AD520" s="166"/>
      <c r="AE520" s="166"/>
      <c r="AF520" s="138"/>
    </row>
    <row r="521" spans="1:51" ht="15.6">
      <c r="A521" s="172" t="s">
        <v>520</v>
      </c>
      <c r="B521" s="4">
        <v>3800</v>
      </c>
      <c r="C521" s="90"/>
      <c r="D521" s="55"/>
      <c r="E521" s="55"/>
      <c r="F521" s="55"/>
      <c r="G521" s="89"/>
      <c r="H521" s="4">
        <f t="shared" si="39"/>
        <v>3800</v>
      </c>
      <c r="I521" s="9"/>
      <c r="J521" s="9"/>
      <c r="K521" s="9"/>
      <c r="L521" s="10"/>
      <c r="M521" s="22"/>
      <c r="N521" s="22"/>
      <c r="O521" s="10"/>
      <c r="P521" s="10"/>
      <c r="Q521" s="15"/>
      <c r="R521" s="15"/>
      <c r="S521" s="553" t="e">
        <f t="shared" si="42"/>
        <v>#DIV/0!</v>
      </c>
      <c r="T521" s="28">
        <v>0</v>
      </c>
      <c r="U521" s="448">
        <f t="shared" si="40"/>
        <v>0</v>
      </c>
      <c r="V521" s="455">
        <f t="shared" si="43"/>
        <v>-3800</v>
      </c>
      <c r="W521" s="126"/>
      <c r="X521" s="84"/>
      <c r="Y521" s="158"/>
      <c r="AA521" s="42"/>
      <c r="AD521" s="166"/>
      <c r="AE521" s="166"/>
      <c r="AF521" s="138"/>
    </row>
    <row r="522" spans="1:51" ht="15.6">
      <c r="A522" s="172" t="s">
        <v>132</v>
      </c>
      <c r="B522" s="4">
        <v>5500</v>
      </c>
      <c r="C522" s="90"/>
      <c r="D522" s="55"/>
      <c r="E522" s="55"/>
      <c r="F522" s="55"/>
      <c r="G522" s="89"/>
      <c r="H522" s="4">
        <f t="shared" si="39"/>
        <v>4500</v>
      </c>
      <c r="I522" s="9"/>
      <c r="J522" s="9"/>
      <c r="K522" s="9">
        <v>1000</v>
      </c>
      <c r="L522" s="10"/>
      <c r="M522" s="22"/>
      <c r="N522" s="22"/>
      <c r="O522" s="10"/>
      <c r="P522" s="10"/>
      <c r="Q522" s="15"/>
      <c r="R522" s="15">
        <f>SUM(K522:Q522)</f>
        <v>1000</v>
      </c>
      <c r="S522" s="767" t="e">
        <f t="shared" si="42"/>
        <v>#DIV/0!</v>
      </c>
      <c r="T522" s="28">
        <v>0</v>
      </c>
      <c r="U522" s="448">
        <f t="shared" si="40"/>
        <v>0</v>
      </c>
      <c r="V522" s="455">
        <f t="shared" si="43"/>
        <v>-4500</v>
      </c>
      <c r="W522" s="126" t="s">
        <v>116</v>
      </c>
      <c r="X522" s="84"/>
      <c r="Y522" s="158"/>
      <c r="AA522" s="42"/>
      <c r="AD522" s="166"/>
      <c r="AE522" s="166"/>
      <c r="AF522" s="138"/>
    </row>
    <row r="523" spans="1:51" ht="15.6">
      <c r="A523" s="172" t="s">
        <v>133</v>
      </c>
      <c r="B523" s="4">
        <v>500</v>
      </c>
      <c r="C523" s="90"/>
      <c r="D523" s="55"/>
      <c r="E523" s="55"/>
      <c r="F523" s="55"/>
      <c r="G523" s="89"/>
      <c r="H523" s="4">
        <f t="shared" si="39"/>
        <v>0</v>
      </c>
      <c r="I523" s="9"/>
      <c r="J523" s="9"/>
      <c r="K523" s="9">
        <v>500</v>
      </c>
      <c r="L523" s="10"/>
      <c r="M523" s="22"/>
      <c r="N523" s="22"/>
      <c r="O523" s="10"/>
      <c r="P523" s="10"/>
      <c r="Q523" s="15"/>
      <c r="R523" s="15">
        <f>SUM(K523:Q523)</f>
        <v>500</v>
      </c>
      <c r="S523" s="767">
        <f t="shared" si="42"/>
        <v>0</v>
      </c>
      <c r="T523" s="28">
        <v>2500</v>
      </c>
      <c r="U523" s="448">
        <f t="shared" si="40"/>
        <v>89.285714285714292</v>
      </c>
      <c r="V523" s="455">
        <f t="shared" si="43"/>
        <v>2500</v>
      </c>
      <c r="W523" s="126" t="s">
        <v>316</v>
      </c>
      <c r="X523" s="84"/>
      <c r="Y523" s="158"/>
      <c r="AA523" s="42"/>
      <c r="AD523" s="166"/>
      <c r="AE523" s="166"/>
      <c r="AF523" s="138"/>
    </row>
    <row r="524" spans="1:51" ht="15.6">
      <c r="A524" s="172" t="s">
        <v>821</v>
      </c>
      <c r="B524" s="4">
        <v>0</v>
      </c>
      <c r="C524" s="90"/>
      <c r="D524" s="55"/>
      <c r="E524" s="55"/>
      <c r="F524" s="55"/>
      <c r="G524" s="89"/>
      <c r="H524" s="4">
        <f t="shared" si="39"/>
        <v>0</v>
      </c>
      <c r="I524" s="9"/>
      <c r="J524" s="9"/>
      <c r="K524" s="9"/>
      <c r="L524" s="10"/>
      <c r="M524" s="22"/>
      <c r="N524" s="22"/>
      <c r="O524" s="10"/>
      <c r="P524" s="10"/>
      <c r="Q524" s="15"/>
      <c r="R524" s="15"/>
      <c r="S524" s="767">
        <f t="shared" si="42"/>
        <v>0</v>
      </c>
      <c r="T524" s="28">
        <v>5600</v>
      </c>
      <c r="U524" s="448">
        <f t="shared" si="40"/>
        <v>200</v>
      </c>
      <c r="V524" s="455">
        <f t="shared" si="43"/>
        <v>5600</v>
      </c>
      <c r="W524" s="126" t="s">
        <v>119</v>
      </c>
      <c r="X524" s="84"/>
      <c r="Y524" s="158"/>
      <c r="AA524" s="42"/>
      <c r="AD524" s="166"/>
      <c r="AE524" s="166"/>
      <c r="AF524" s="138"/>
    </row>
    <row r="525" spans="1:51" ht="15.6">
      <c r="A525" s="172" t="s">
        <v>517</v>
      </c>
      <c r="B525" s="4">
        <v>500</v>
      </c>
      <c r="C525" s="90"/>
      <c r="D525" s="55"/>
      <c r="E525" s="55"/>
      <c r="F525" s="55"/>
      <c r="G525" s="89"/>
      <c r="H525" s="4">
        <f t="shared" si="39"/>
        <v>0</v>
      </c>
      <c r="I525" s="9"/>
      <c r="J525" s="9"/>
      <c r="K525" s="9">
        <v>500</v>
      </c>
      <c r="L525" s="10"/>
      <c r="M525" s="22"/>
      <c r="N525" s="22"/>
      <c r="O525" s="10"/>
      <c r="P525" s="10"/>
      <c r="Q525" s="15"/>
      <c r="R525" s="15">
        <f>SUM(K525:Q525)</f>
        <v>500</v>
      </c>
      <c r="S525" s="767">
        <f t="shared" si="42"/>
        <v>0</v>
      </c>
      <c r="T525" s="28">
        <v>1000</v>
      </c>
      <c r="U525" s="448">
        <f t="shared" si="40"/>
        <v>35.714285714285715</v>
      </c>
      <c r="V525" s="455">
        <f t="shared" si="43"/>
        <v>1000</v>
      </c>
      <c r="W525" s="126" t="s">
        <v>118</v>
      </c>
      <c r="X525" s="84"/>
      <c r="Y525" s="158"/>
      <c r="AA525" s="42"/>
      <c r="AD525" s="166"/>
      <c r="AE525" s="166"/>
      <c r="AF525" s="138"/>
    </row>
    <row r="526" spans="1:51" ht="15.6">
      <c r="A526" s="172" t="s">
        <v>518</v>
      </c>
      <c r="B526" s="4">
        <v>1000</v>
      </c>
      <c r="C526" s="90"/>
      <c r="D526" s="55"/>
      <c r="E526" s="55"/>
      <c r="F526" s="55"/>
      <c r="G526" s="89"/>
      <c r="H526" s="4">
        <f t="shared" si="39"/>
        <v>0</v>
      </c>
      <c r="I526" s="9"/>
      <c r="J526" s="9"/>
      <c r="K526" s="9">
        <v>1000</v>
      </c>
      <c r="L526" s="10"/>
      <c r="M526" s="22"/>
      <c r="N526" s="22"/>
      <c r="O526" s="10"/>
      <c r="P526" s="10"/>
      <c r="Q526" s="15"/>
      <c r="R526" s="15">
        <f>SUM(K526:Q526)</f>
        <v>1000</v>
      </c>
      <c r="S526" s="767">
        <f t="shared" si="42"/>
        <v>0</v>
      </c>
      <c r="T526" s="28">
        <v>2900</v>
      </c>
      <c r="U526" s="448">
        <f t="shared" si="40"/>
        <v>103.57142857142857</v>
      </c>
      <c r="V526" s="455">
        <f t="shared" si="43"/>
        <v>2900</v>
      </c>
      <c r="W526" s="126" t="s">
        <v>117</v>
      </c>
      <c r="X526" s="84"/>
      <c r="Y526" s="158"/>
      <c r="AA526" s="42"/>
      <c r="AD526" s="166"/>
      <c r="AE526" s="166"/>
      <c r="AF526" s="138"/>
    </row>
    <row r="527" spans="1:51" ht="15.6">
      <c r="A527" s="172" t="s">
        <v>120</v>
      </c>
      <c r="B527" s="4"/>
      <c r="C527" s="90"/>
      <c r="D527" s="55"/>
      <c r="E527" s="55"/>
      <c r="F527" s="55"/>
      <c r="G527" s="89"/>
      <c r="H527" s="4">
        <f t="shared" si="39"/>
        <v>0</v>
      </c>
      <c r="I527" s="9"/>
      <c r="J527" s="9"/>
      <c r="K527" s="9"/>
      <c r="L527" s="10"/>
      <c r="M527" s="22"/>
      <c r="N527" s="22"/>
      <c r="O527" s="10"/>
      <c r="P527" s="10"/>
      <c r="Q527" s="15"/>
      <c r="R527" s="15"/>
      <c r="S527" s="767" t="e">
        <f t="shared" si="42"/>
        <v>#DIV/0!</v>
      </c>
      <c r="T527" s="28">
        <v>0</v>
      </c>
      <c r="U527" s="448"/>
      <c r="V527" s="455">
        <f t="shared" si="43"/>
        <v>0</v>
      </c>
      <c r="W527" s="126" t="s">
        <v>121</v>
      </c>
      <c r="X527" s="84"/>
      <c r="Y527" s="158"/>
      <c r="AA527" s="42"/>
      <c r="AD527" s="166"/>
      <c r="AE527" s="166"/>
      <c r="AF527" s="138"/>
    </row>
    <row r="528" spans="1:51" s="95" customFormat="1" ht="15.6">
      <c r="A528" s="174" t="s">
        <v>709</v>
      </c>
      <c r="B528" s="88">
        <v>485</v>
      </c>
      <c r="C528" s="69"/>
      <c r="D528" s="70"/>
      <c r="E528" s="70"/>
      <c r="F528" s="70"/>
      <c r="G528" s="71"/>
      <c r="H528" s="88">
        <f t="shared" si="39"/>
        <v>0</v>
      </c>
      <c r="I528" s="69"/>
      <c r="J528" s="69"/>
      <c r="K528" s="69"/>
      <c r="L528" s="70">
        <v>485</v>
      </c>
      <c r="M528" s="70"/>
      <c r="N528" s="70"/>
      <c r="O528" s="70"/>
      <c r="P528" s="70"/>
      <c r="Q528" s="71"/>
      <c r="R528" s="71">
        <f>SUM(K528:Q528)</f>
        <v>485</v>
      </c>
      <c r="S528" s="484" t="e">
        <f t="shared" si="42"/>
        <v>#DIV/0!</v>
      </c>
      <c r="T528" s="45">
        <v>0</v>
      </c>
      <c r="U528" s="456">
        <f t="shared" si="40"/>
        <v>0</v>
      </c>
      <c r="V528" s="485">
        <f t="shared" si="43"/>
        <v>0</v>
      </c>
      <c r="W528" s="126" t="s">
        <v>813</v>
      </c>
      <c r="X528" s="84"/>
      <c r="Y528" s="158"/>
      <c r="Z528" s="136"/>
      <c r="AA528" s="136"/>
      <c r="AB528" s="136"/>
      <c r="AC528"/>
      <c r="AD528"/>
      <c r="AE528" s="166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</row>
    <row r="529" spans="1:51" s="95" customFormat="1" ht="16.5" customHeight="1">
      <c r="A529" s="172" t="s">
        <v>636</v>
      </c>
      <c r="B529" s="4">
        <v>0</v>
      </c>
      <c r="C529" s="90">
        <v>7000</v>
      </c>
      <c r="D529" s="55"/>
      <c r="E529" s="55"/>
      <c r="F529" s="55"/>
      <c r="G529" s="89"/>
      <c r="H529" s="4">
        <f t="shared" si="39"/>
        <v>1000</v>
      </c>
      <c r="I529" s="90">
        <v>600</v>
      </c>
      <c r="J529" s="90"/>
      <c r="K529" s="90"/>
      <c r="L529" s="55">
        <v>5400</v>
      </c>
      <c r="M529" s="55"/>
      <c r="N529" s="55"/>
      <c r="O529" s="55"/>
      <c r="P529" s="55"/>
      <c r="Q529" s="89"/>
      <c r="R529" s="89">
        <f>SUM(K529:Q529)</f>
        <v>5400</v>
      </c>
      <c r="S529" s="698">
        <f t="shared" si="42"/>
        <v>4</v>
      </c>
      <c r="T529" s="79">
        <v>7000</v>
      </c>
      <c r="U529" s="448">
        <f t="shared" si="40"/>
        <v>250</v>
      </c>
      <c r="V529" s="464">
        <f t="shared" si="43"/>
        <v>6000</v>
      </c>
      <c r="W529" s="126" t="s">
        <v>710</v>
      </c>
      <c r="X529" s="84"/>
      <c r="Y529" s="158"/>
      <c r="Z529" s="136"/>
      <c r="AA529" s="136"/>
      <c r="AB529" s="136"/>
      <c r="AC529"/>
      <c r="AD529"/>
      <c r="AE529" s="166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</row>
    <row r="530" spans="1:51" s="95" customFormat="1" ht="16.5" customHeight="1">
      <c r="A530" s="172" t="s">
        <v>637</v>
      </c>
      <c r="B530" s="4">
        <v>12500</v>
      </c>
      <c r="C530" s="90"/>
      <c r="D530" s="145"/>
      <c r="E530" s="55"/>
      <c r="F530" s="145"/>
      <c r="G530" s="89"/>
      <c r="H530" s="4">
        <f t="shared" si="39"/>
        <v>10000</v>
      </c>
      <c r="I530" s="90"/>
      <c r="J530" s="90"/>
      <c r="K530" s="90"/>
      <c r="L530" s="55"/>
      <c r="M530" s="55">
        <v>2500</v>
      </c>
      <c r="N530" s="55"/>
      <c r="O530" s="55"/>
      <c r="P530" s="55"/>
      <c r="Q530" s="89"/>
      <c r="R530" s="89">
        <f>SUM(K530:Q530)</f>
        <v>2500</v>
      </c>
      <c r="S530" s="484">
        <f t="shared" si="42"/>
        <v>55.999999999999993</v>
      </c>
      <c r="T530" s="79">
        <v>5000</v>
      </c>
      <c r="U530" s="448">
        <f t="shared" si="40"/>
        <v>178.57142857142858</v>
      </c>
      <c r="V530" s="465">
        <f t="shared" si="43"/>
        <v>-5000</v>
      </c>
      <c r="W530" s="126"/>
      <c r="X530" s="126"/>
      <c r="Y530" s="158"/>
      <c r="Z530" s="136"/>
      <c r="AA530" s="136"/>
      <c r="AB530" s="136"/>
      <c r="AC530"/>
      <c r="AD530"/>
      <c r="AE530" s="166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</row>
    <row r="531" spans="1:51" s="95" customFormat="1" ht="15.6">
      <c r="A531" s="172" t="s">
        <v>638</v>
      </c>
      <c r="B531" s="4">
        <v>5000</v>
      </c>
      <c r="C531" s="159"/>
      <c r="D531" s="55"/>
      <c r="E531" s="55"/>
      <c r="F531" s="131"/>
      <c r="G531" s="143">
        <v>10000</v>
      </c>
      <c r="H531" s="4">
        <f t="shared" si="39"/>
        <v>15000</v>
      </c>
      <c r="I531" s="90"/>
      <c r="J531" s="90"/>
      <c r="K531" s="90"/>
      <c r="L531" s="55"/>
      <c r="M531" s="55"/>
      <c r="N531" s="55"/>
      <c r="O531" s="55"/>
      <c r="P531" s="55"/>
      <c r="Q531" s="89"/>
      <c r="R531" s="89"/>
      <c r="S531" s="484">
        <f t="shared" si="42"/>
        <v>42</v>
      </c>
      <c r="T531" s="79">
        <v>10000</v>
      </c>
      <c r="U531" s="448">
        <f t="shared" si="40"/>
        <v>357.14285714285717</v>
      </c>
      <c r="V531" s="465">
        <f t="shared" si="43"/>
        <v>-5000</v>
      </c>
      <c r="W531" s="126"/>
      <c r="X531" s="126"/>
      <c r="Y531" s="158"/>
      <c r="Z531" s="136"/>
      <c r="AA531" s="136"/>
      <c r="AB531" s="136"/>
      <c r="AC531"/>
      <c r="AD531"/>
      <c r="AE531" s="166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</row>
    <row r="532" spans="1:51" s="95" customFormat="1" ht="15.6">
      <c r="A532" s="174" t="s">
        <v>1187</v>
      </c>
      <c r="B532" s="88">
        <v>8400</v>
      </c>
      <c r="C532" s="229"/>
      <c r="D532" s="70"/>
      <c r="E532" s="70"/>
      <c r="F532" s="70"/>
      <c r="G532" s="130"/>
      <c r="H532" s="88">
        <f t="shared" si="39"/>
        <v>8400</v>
      </c>
      <c r="I532" s="69"/>
      <c r="J532" s="69"/>
      <c r="K532" s="69"/>
      <c r="L532" s="70"/>
      <c r="M532" s="70"/>
      <c r="N532" s="70"/>
      <c r="O532" s="70"/>
      <c r="P532" s="70"/>
      <c r="Q532" s="71"/>
      <c r="R532" s="71"/>
      <c r="S532" s="484" t="e">
        <f t="shared" si="42"/>
        <v>#DIV/0!</v>
      </c>
      <c r="T532" s="45">
        <v>0</v>
      </c>
      <c r="U532" s="456">
        <f t="shared" si="40"/>
        <v>0</v>
      </c>
      <c r="V532" s="485">
        <f t="shared" si="43"/>
        <v>-8400</v>
      </c>
      <c r="W532" s="126"/>
      <c r="X532" s="126"/>
      <c r="Y532" s="158"/>
      <c r="Z532" s="136"/>
      <c r="AA532" s="136"/>
      <c r="AB532" s="136"/>
      <c r="AC532"/>
      <c r="AD532"/>
      <c r="AE532" s="166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</row>
    <row r="533" spans="1:51" s="95" customFormat="1" ht="18" customHeight="1">
      <c r="A533" s="172" t="s">
        <v>1163</v>
      </c>
      <c r="B533" s="4">
        <v>0</v>
      </c>
      <c r="C533" s="90"/>
      <c r="D533" s="55"/>
      <c r="E533" s="55"/>
      <c r="F533" s="145"/>
      <c r="G533" s="89">
        <v>15000</v>
      </c>
      <c r="H533" s="4">
        <f t="shared" si="39"/>
        <v>15000</v>
      </c>
      <c r="I533" s="90"/>
      <c r="J533" s="90"/>
      <c r="K533" s="90"/>
      <c r="L533" s="55"/>
      <c r="M533" s="55"/>
      <c r="N533" s="55"/>
      <c r="O533" s="55"/>
      <c r="P533" s="55"/>
      <c r="Q533" s="89"/>
      <c r="R533" s="89"/>
      <c r="S533" s="484">
        <f t="shared" si="42"/>
        <v>84</v>
      </c>
      <c r="T533" s="79">
        <v>5000</v>
      </c>
      <c r="U533" s="448">
        <f t="shared" si="40"/>
        <v>178.57142857142858</v>
      </c>
      <c r="V533" s="464">
        <f t="shared" si="43"/>
        <v>-10000</v>
      </c>
      <c r="W533" s="126"/>
      <c r="X533" s="84"/>
      <c r="Y533" s="158"/>
      <c r="Z533" s="136"/>
      <c r="AA533" s="136"/>
      <c r="AB533" s="136"/>
      <c r="AC533"/>
      <c r="AD533"/>
      <c r="AE533" s="166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</row>
    <row r="534" spans="1:51" s="95" customFormat="1" ht="17.25" customHeight="1">
      <c r="A534" s="172" t="s">
        <v>1164</v>
      </c>
      <c r="B534" s="4">
        <v>2498</v>
      </c>
      <c r="C534" s="90"/>
      <c r="D534" s="55"/>
      <c r="E534" s="55"/>
      <c r="F534" s="55"/>
      <c r="G534" s="89"/>
      <c r="H534" s="4">
        <f t="shared" si="39"/>
        <v>2498</v>
      </c>
      <c r="I534" s="90"/>
      <c r="J534" s="90"/>
      <c r="K534" s="90"/>
      <c r="L534" s="55"/>
      <c r="M534" s="55"/>
      <c r="N534" s="55"/>
      <c r="O534" s="55"/>
      <c r="P534" s="55"/>
      <c r="Q534" s="89"/>
      <c r="R534" s="89"/>
      <c r="S534" s="100" t="e">
        <f t="shared" si="42"/>
        <v>#DIV/0!</v>
      </c>
      <c r="T534" s="79">
        <v>0</v>
      </c>
      <c r="U534" s="448">
        <f t="shared" si="40"/>
        <v>0</v>
      </c>
      <c r="V534" s="464">
        <f t="shared" si="43"/>
        <v>-2498</v>
      </c>
      <c r="W534" s="126"/>
      <c r="X534" s="84"/>
      <c r="Y534" s="158"/>
      <c r="Z534" s="136"/>
      <c r="AA534" s="136"/>
      <c r="AB534" s="136"/>
      <c r="AC534"/>
      <c r="AD534"/>
      <c r="AE534" s="166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</row>
    <row r="535" spans="1:51" s="96" customFormat="1" ht="15.6">
      <c r="A535" s="173" t="s">
        <v>603</v>
      </c>
      <c r="B535" s="3">
        <v>3300</v>
      </c>
      <c r="C535" s="36"/>
      <c r="D535" s="22"/>
      <c r="E535" s="22"/>
      <c r="F535" s="22"/>
      <c r="G535" s="18"/>
      <c r="H535" s="4">
        <f t="shared" si="39"/>
        <v>3300</v>
      </c>
      <c r="I535" s="36"/>
      <c r="J535" s="36"/>
      <c r="K535" s="36"/>
      <c r="L535" s="22"/>
      <c r="M535" s="22"/>
      <c r="N535" s="22"/>
      <c r="O535" s="22"/>
      <c r="P535" s="70"/>
      <c r="Q535" s="71"/>
      <c r="R535" s="71"/>
      <c r="S535" s="484" t="e">
        <f t="shared" si="42"/>
        <v>#DIV/0!</v>
      </c>
      <c r="T535" s="45">
        <v>0</v>
      </c>
      <c r="U535" s="456">
        <f t="shared" si="40"/>
        <v>0</v>
      </c>
      <c r="V535" s="485">
        <f t="shared" si="43"/>
        <v>-3300</v>
      </c>
      <c r="W535" s="126"/>
      <c r="X535" s="84"/>
      <c r="Y535" s="158"/>
      <c r="Z535" s="136"/>
      <c r="AA535" s="136"/>
      <c r="AB535" s="136"/>
      <c r="AC535"/>
      <c r="AD535" s="84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</row>
    <row r="536" spans="1:51" ht="17.25" customHeight="1">
      <c r="A536" s="172" t="s">
        <v>905</v>
      </c>
      <c r="B536" s="4">
        <v>2100</v>
      </c>
      <c r="C536" s="9"/>
      <c r="D536" s="10"/>
      <c r="E536" s="10"/>
      <c r="F536" s="10"/>
      <c r="G536" s="11"/>
      <c r="H536" s="4">
        <f t="shared" si="39"/>
        <v>2100</v>
      </c>
      <c r="I536" s="9"/>
      <c r="J536" s="9"/>
      <c r="K536" s="9"/>
      <c r="L536" s="10"/>
      <c r="M536" s="22"/>
      <c r="N536" s="22"/>
      <c r="O536" s="10"/>
      <c r="P536" s="10"/>
      <c r="Q536" s="15"/>
      <c r="R536" s="15"/>
      <c r="S536" s="81" t="e">
        <f t="shared" si="42"/>
        <v>#DIV/0!</v>
      </c>
      <c r="T536" s="121">
        <v>0</v>
      </c>
      <c r="U536" s="448">
        <f t="shared" si="40"/>
        <v>0</v>
      </c>
      <c r="V536" s="455">
        <f t="shared" si="43"/>
        <v>-2100</v>
      </c>
      <c r="W536" t="s">
        <v>1076</v>
      </c>
      <c r="X536" s="152"/>
      <c r="Y536" s="158"/>
    </row>
    <row r="537" spans="1:51" ht="15.6">
      <c r="A537" s="172" t="s">
        <v>713</v>
      </c>
      <c r="B537" s="4">
        <v>1110</v>
      </c>
      <c r="C537" s="9"/>
      <c r="D537" s="10"/>
      <c r="E537" s="10"/>
      <c r="F537" s="10"/>
      <c r="G537" s="11"/>
      <c r="H537" s="4">
        <f t="shared" si="39"/>
        <v>0</v>
      </c>
      <c r="I537" s="9"/>
      <c r="J537" s="9"/>
      <c r="K537" s="9"/>
      <c r="L537" s="10">
        <v>1110</v>
      </c>
      <c r="M537" s="22"/>
      <c r="N537" s="22"/>
      <c r="O537" s="10"/>
      <c r="P537" s="10"/>
      <c r="Q537" s="15"/>
      <c r="R537" s="15">
        <f>SUM(K537:Q537)</f>
        <v>1110</v>
      </c>
      <c r="S537" s="81" t="e">
        <f t="shared" si="42"/>
        <v>#DIV/0!</v>
      </c>
      <c r="T537" s="121">
        <v>0</v>
      </c>
      <c r="U537" s="448">
        <f t="shared" si="40"/>
        <v>0</v>
      </c>
      <c r="V537" s="455">
        <v>0</v>
      </c>
      <c r="W537" t="s">
        <v>222</v>
      </c>
      <c r="X537" s="206"/>
      <c r="AC537" s="152"/>
    </row>
    <row r="538" spans="1:51" ht="16.5" customHeight="1">
      <c r="A538" s="217" t="s">
        <v>568</v>
      </c>
      <c r="B538" s="135">
        <v>0</v>
      </c>
      <c r="C538" s="9"/>
      <c r="D538" s="10"/>
      <c r="E538" s="10"/>
      <c r="F538" s="10"/>
      <c r="G538" s="11"/>
      <c r="H538" s="135">
        <f t="shared" ref="H538:H601" si="44">B538+SUM(C538:G538)-SUM(I538:P538)</f>
        <v>0</v>
      </c>
      <c r="I538" s="29"/>
      <c r="J538" s="29"/>
      <c r="K538" s="29"/>
      <c r="L538" s="30"/>
      <c r="M538" s="65"/>
      <c r="N538" s="65"/>
      <c r="O538" s="30"/>
      <c r="P538" s="30"/>
      <c r="Q538" s="39"/>
      <c r="R538" s="39"/>
      <c r="S538" s="81" t="e">
        <f t="shared" si="42"/>
        <v>#DIV/0!</v>
      </c>
      <c r="T538" s="156">
        <v>0</v>
      </c>
      <c r="U538" s="448">
        <f t="shared" si="40"/>
        <v>0</v>
      </c>
      <c r="V538" s="462">
        <f t="shared" ref="V538:V601" si="45">U538*28-H538</f>
        <v>0</v>
      </c>
      <c r="W538" s="126"/>
    </row>
    <row r="539" spans="1:51" ht="15.6">
      <c r="A539" s="210" t="s">
        <v>281</v>
      </c>
      <c r="B539" s="20">
        <v>2000</v>
      </c>
      <c r="C539" s="90">
        <v>20400</v>
      </c>
      <c r="D539" s="55"/>
      <c r="E539" s="55"/>
      <c r="F539" s="55"/>
      <c r="G539" s="89"/>
      <c r="H539" s="20">
        <f t="shared" si="44"/>
        <v>16000</v>
      </c>
      <c r="I539" s="90"/>
      <c r="J539" s="90"/>
      <c r="K539" s="90"/>
      <c r="L539" s="55"/>
      <c r="M539" s="55">
        <v>2000</v>
      </c>
      <c r="N539" s="55">
        <v>4400</v>
      </c>
      <c r="O539" s="55"/>
      <c r="P539" s="55"/>
      <c r="Q539" s="93"/>
      <c r="R539" s="93">
        <f>SUM(K539:Q539)</f>
        <v>6400</v>
      </c>
      <c r="S539" s="713">
        <f t="shared" si="42"/>
        <v>12.444444444444445</v>
      </c>
      <c r="T539" s="79">
        <v>36000</v>
      </c>
      <c r="U539" s="448">
        <f t="shared" si="40"/>
        <v>1285.7142857142858</v>
      </c>
      <c r="V539" s="450">
        <f t="shared" si="45"/>
        <v>20000</v>
      </c>
      <c r="W539" s="126" t="s">
        <v>1147</v>
      </c>
      <c r="X539" s="126"/>
      <c r="Z539"/>
    </row>
    <row r="540" spans="1:51" ht="15.6">
      <c r="A540" s="210" t="s">
        <v>970</v>
      </c>
      <c r="B540" s="20">
        <v>9220</v>
      </c>
      <c r="C540" s="90">
        <v>14000</v>
      </c>
      <c r="D540" s="55"/>
      <c r="E540" s="55"/>
      <c r="F540" s="55"/>
      <c r="G540" s="89"/>
      <c r="H540" s="20">
        <f t="shared" si="44"/>
        <v>15220</v>
      </c>
      <c r="I540" s="90"/>
      <c r="J540" s="90">
        <v>2000</v>
      </c>
      <c r="K540" s="90">
        <v>6000</v>
      </c>
      <c r="L540" s="55"/>
      <c r="M540" s="55"/>
      <c r="N540" s="55"/>
      <c r="O540" s="55"/>
      <c r="P540" s="55"/>
      <c r="Q540" s="93"/>
      <c r="R540" s="93">
        <f>SUM(K540:Q540)</f>
        <v>6000</v>
      </c>
      <c r="S540" s="713">
        <f t="shared" si="42"/>
        <v>23.675555555555555</v>
      </c>
      <c r="T540" s="79">
        <v>18000</v>
      </c>
      <c r="U540" s="448">
        <f t="shared" si="40"/>
        <v>642.85714285714289</v>
      </c>
      <c r="V540" s="450">
        <f t="shared" si="45"/>
        <v>2780</v>
      </c>
      <c r="W540" s="126" t="s">
        <v>1148</v>
      </c>
      <c r="X540" s="126"/>
    </row>
    <row r="541" spans="1:51" ht="15.6">
      <c r="A541" s="174" t="s">
        <v>62</v>
      </c>
      <c r="B541" s="88">
        <v>6000</v>
      </c>
      <c r="C541" s="69"/>
      <c r="D541" s="70"/>
      <c r="E541" s="70"/>
      <c r="F541" s="70"/>
      <c r="G541" s="71"/>
      <c r="H541" s="88">
        <f t="shared" si="44"/>
        <v>6000</v>
      </c>
      <c r="I541" s="69"/>
      <c r="J541" s="69"/>
      <c r="K541" s="69"/>
      <c r="L541" s="70"/>
      <c r="M541" s="70"/>
      <c r="N541" s="70"/>
      <c r="O541" s="70"/>
      <c r="P541" s="70"/>
      <c r="Q541" s="73"/>
      <c r="R541" s="73"/>
      <c r="S541" s="731">
        <f t="shared" si="42"/>
        <v>84</v>
      </c>
      <c r="T541" s="635">
        <v>2000</v>
      </c>
      <c r="U541" s="472">
        <f t="shared" si="40"/>
        <v>71.428571428571431</v>
      </c>
      <c r="V541" s="636">
        <f t="shared" si="45"/>
        <v>-4000</v>
      </c>
      <c r="W541" s="126" t="s">
        <v>328</v>
      </c>
      <c r="X541" s="126"/>
    </row>
    <row r="542" spans="1:51" ht="15.6">
      <c r="A542" s="172" t="s">
        <v>828</v>
      </c>
      <c r="B542" s="20">
        <v>4000</v>
      </c>
      <c r="C542" s="9"/>
      <c r="D542" s="55"/>
      <c r="E542" s="55"/>
      <c r="F542" s="10"/>
      <c r="G542" s="89"/>
      <c r="H542" s="20">
        <f t="shared" si="44"/>
        <v>4000</v>
      </c>
      <c r="I542" s="9"/>
      <c r="J542" s="9"/>
      <c r="K542" s="9"/>
      <c r="L542" s="10"/>
      <c r="M542" s="22"/>
      <c r="N542" s="22"/>
      <c r="O542" s="10"/>
      <c r="P542" s="10"/>
      <c r="Q542" s="15"/>
      <c r="R542" s="15"/>
      <c r="S542" s="588">
        <f t="shared" si="42"/>
        <v>112</v>
      </c>
      <c r="T542" s="28">
        <v>1000</v>
      </c>
      <c r="U542" s="448">
        <f t="shared" si="40"/>
        <v>35.714285714285715</v>
      </c>
      <c r="V542" s="450">
        <f t="shared" si="45"/>
        <v>-3000</v>
      </c>
      <c r="W542" s="126"/>
    </row>
    <row r="543" spans="1:51" ht="15.6">
      <c r="A543" s="207" t="s">
        <v>91</v>
      </c>
      <c r="B543" s="20">
        <v>4000</v>
      </c>
      <c r="C543" s="90"/>
      <c r="D543" s="245"/>
      <c r="E543" s="55"/>
      <c r="F543" s="55"/>
      <c r="G543" s="804"/>
      <c r="H543" s="20">
        <f t="shared" si="44"/>
        <v>4000</v>
      </c>
      <c r="I543" s="90"/>
      <c r="J543" s="90"/>
      <c r="K543" s="90"/>
      <c r="L543" s="55"/>
      <c r="M543" s="55"/>
      <c r="N543" s="55"/>
      <c r="O543" s="55"/>
      <c r="P543" s="55"/>
      <c r="Q543" s="93"/>
      <c r="R543" s="93"/>
      <c r="S543" s="588">
        <f t="shared" si="42"/>
        <v>12.444444444444445</v>
      </c>
      <c r="T543" s="79">
        <v>9000</v>
      </c>
      <c r="U543" s="448">
        <f t="shared" si="40"/>
        <v>321.42857142857144</v>
      </c>
      <c r="V543" s="455">
        <f t="shared" si="45"/>
        <v>5000</v>
      </c>
      <c r="W543" s="126"/>
      <c r="X543" s="133"/>
      <c r="Y543" s="126"/>
    </row>
    <row r="544" spans="1:51" ht="15.6">
      <c r="A544" s="207" t="s">
        <v>945</v>
      </c>
      <c r="B544" s="20">
        <v>2000</v>
      </c>
      <c r="C544" s="90"/>
      <c r="D544" s="245"/>
      <c r="E544" s="55"/>
      <c r="F544" s="55"/>
      <c r="G544" s="804"/>
      <c r="H544" s="20">
        <f t="shared" si="44"/>
        <v>2000</v>
      </c>
      <c r="I544" s="90"/>
      <c r="J544" s="90"/>
      <c r="K544" s="90"/>
      <c r="L544" s="55"/>
      <c r="M544" s="55"/>
      <c r="N544" s="55"/>
      <c r="O544" s="55"/>
      <c r="P544" s="55"/>
      <c r="Q544" s="93"/>
      <c r="R544" s="93"/>
      <c r="S544" s="588">
        <f t="shared" si="42"/>
        <v>18.666666666666668</v>
      </c>
      <c r="T544" s="79">
        <v>3000</v>
      </c>
      <c r="U544" s="448">
        <f t="shared" si="40"/>
        <v>107.14285714285714</v>
      </c>
      <c r="V544" s="455">
        <f t="shared" si="45"/>
        <v>1000</v>
      </c>
      <c r="W544" s="126"/>
      <c r="X544" s="133"/>
      <c r="Y544" s="244"/>
    </row>
    <row r="545" spans="1:133" ht="15.6">
      <c r="A545" s="207" t="s">
        <v>192</v>
      </c>
      <c r="B545" s="20">
        <v>4000</v>
      </c>
      <c r="C545" s="9"/>
      <c r="D545" s="245"/>
      <c r="E545" s="55"/>
      <c r="F545" s="10"/>
      <c r="G545" s="89">
        <v>3000</v>
      </c>
      <c r="H545" s="20">
        <f t="shared" si="44"/>
        <v>6000</v>
      </c>
      <c r="I545" s="9"/>
      <c r="J545" s="9">
        <v>1000</v>
      </c>
      <c r="K545" s="9"/>
      <c r="L545" s="10"/>
      <c r="M545" s="22"/>
      <c r="N545" s="22"/>
      <c r="O545" s="10"/>
      <c r="P545" s="10"/>
      <c r="Q545" s="15"/>
      <c r="R545" s="15"/>
      <c r="S545" s="750">
        <f t="shared" si="42"/>
        <v>84</v>
      </c>
      <c r="T545" s="28">
        <v>2000</v>
      </c>
      <c r="U545" s="448">
        <f t="shared" si="40"/>
        <v>71.428571428571431</v>
      </c>
      <c r="V545" s="450">
        <f t="shared" si="45"/>
        <v>-4000</v>
      </c>
      <c r="W545" s="126"/>
      <c r="Y545" s="126"/>
    </row>
    <row r="546" spans="1:133" ht="15.6">
      <c r="A546" s="211" t="s">
        <v>441</v>
      </c>
      <c r="B546" s="20">
        <v>2000</v>
      </c>
      <c r="C546" s="90"/>
      <c r="D546" s="145"/>
      <c r="E546" s="55"/>
      <c r="F546" s="55"/>
      <c r="G546" s="804"/>
      <c r="H546" s="20">
        <f t="shared" si="44"/>
        <v>2000</v>
      </c>
      <c r="I546" s="90"/>
      <c r="J546" s="90"/>
      <c r="K546" s="90"/>
      <c r="L546" s="55"/>
      <c r="M546" s="55"/>
      <c r="N546" s="55"/>
      <c r="O546" s="55"/>
      <c r="P546" s="55"/>
      <c r="Q546" s="93"/>
      <c r="R546" s="93"/>
      <c r="S546" s="750">
        <f t="shared" si="42"/>
        <v>28</v>
      </c>
      <c r="T546" s="79">
        <v>2000</v>
      </c>
      <c r="U546" s="448">
        <f t="shared" si="40"/>
        <v>71.428571428571431</v>
      </c>
      <c r="V546" s="455">
        <f t="shared" si="45"/>
        <v>0</v>
      </c>
      <c r="W546" s="126"/>
      <c r="Y546" s="126"/>
    </row>
    <row r="547" spans="1:133" ht="15.6">
      <c r="A547" s="211" t="s">
        <v>754</v>
      </c>
      <c r="B547" s="20">
        <v>1970</v>
      </c>
      <c r="C547" s="9"/>
      <c r="D547" s="55"/>
      <c r="E547" s="55"/>
      <c r="F547" s="10"/>
      <c r="G547" s="89"/>
      <c r="H547" s="20">
        <f t="shared" si="44"/>
        <v>1970</v>
      </c>
      <c r="I547" s="9"/>
      <c r="J547" s="9"/>
      <c r="K547" s="9"/>
      <c r="L547" s="10"/>
      <c r="M547" s="22"/>
      <c r="N547" s="22"/>
      <c r="O547" s="10"/>
      <c r="P547" s="10"/>
      <c r="Q547" s="15"/>
      <c r="R547" s="15"/>
      <c r="S547" s="81" t="e">
        <f t="shared" si="42"/>
        <v>#DIV/0!</v>
      </c>
      <c r="T547" s="28">
        <v>0</v>
      </c>
      <c r="U547" s="448">
        <f t="shared" si="40"/>
        <v>0</v>
      </c>
      <c r="V547" s="450">
        <f t="shared" si="45"/>
        <v>-1970</v>
      </c>
      <c r="W547" s="126"/>
      <c r="Y547" s="212"/>
    </row>
    <row r="548" spans="1:133" ht="15.6">
      <c r="A548" s="211" t="s">
        <v>553</v>
      </c>
      <c r="B548" s="20">
        <v>10000</v>
      </c>
      <c r="C548" s="9"/>
      <c r="D548" s="55"/>
      <c r="E548" s="55"/>
      <c r="F548" s="10"/>
      <c r="G548" s="89">
        <v>5000</v>
      </c>
      <c r="H548" s="20">
        <f t="shared" si="44"/>
        <v>13000</v>
      </c>
      <c r="I548" s="9"/>
      <c r="J548" s="9"/>
      <c r="K548" s="9"/>
      <c r="L548" s="10">
        <v>2000</v>
      </c>
      <c r="M548" s="22"/>
      <c r="N548" s="22"/>
      <c r="O548" s="10"/>
      <c r="P548" s="10"/>
      <c r="Q548" s="15"/>
      <c r="R548" s="15">
        <f>SUM(K548:Q548)</f>
        <v>2000</v>
      </c>
      <c r="S548" s="81">
        <f t="shared" si="42"/>
        <v>72.8</v>
      </c>
      <c r="T548" s="79">
        <v>5000</v>
      </c>
      <c r="U548" s="448">
        <f t="shared" si="40"/>
        <v>178.57142857142858</v>
      </c>
      <c r="V548" s="455">
        <f t="shared" si="45"/>
        <v>-8000</v>
      </c>
      <c r="W548" s="126" t="s">
        <v>176</v>
      </c>
      <c r="Y548" s="212"/>
    </row>
    <row r="549" spans="1:133" s="136" customFormat="1" ht="15.6">
      <c r="A549" s="211" t="s">
        <v>1040</v>
      </c>
      <c r="B549" s="20">
        <v>2000</v>
      </c>
      <c r="C549" s="9"/>
      <c r="D549" s="55"/>
      <c r="E549" s="55"/>
      <c r="F549" s="10"/>
      <c r="G549" s="804"/>
      <c r="H549" s="20">
        <f t="shared" si="44"/>
        <v>1000</v>
      </c>
      <c r="I549" s="9"/>
      <c r="J549" s="9"/>
      <c r="K549" s="9"/>
      <c r="L549" s="10"/>
      <c r="M549" s="22">
        <v>1000</v>
      </c>
      <c r="N549" s="22"/>
      <c r="O549" s="10"/>
      <c r="P549" s="10"/>
      <c r="Q549" s="15"/>
      <c r="R549" s="15">
        <f>SUM(K549:Q549)</f>
        <v>1000</v>
      </c>
      <c r="S549" s="81">
        <f t="shared" si="42"/>
        <v>5.6</v>
      </c>
      <c r="T549" s="79">
        <v>5000</v>
      </c>
      <c r="U549" s="448">
        <f t="shared" si="40"/>
        <v>178.57142857142858</v>
      </c>
      <c r="V549" s="455">
        <f t="shared" si="45"/>
        <v>4000</v>
      </c>
      <c r="W549" s="126"/>
      <c r="X549"/>
      <c r="Y549" s="212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</row>
    <row r="550" spans="1:133" s="136" customFormat="1" ht="15.6">
      <c r="A550" s="211" t="s">
        <v>41</v>
      </c>
      <c r="B550" s="20">
        <v>7000</v>
      </c>
      <c r="C550" s="9"/>
      <c r="D550" s="55"/>
      <c r="E550" s="55"/>
      <c r="F550" s="10"/>
      <c r="G550" s="89"/>
      <c r="H550" s="20">
        <f t="shared" si="44"/>
        <v>6000</v>
      </c>
      <c r="I550" s="9"/>
      <c r="J550" s="9"/>
      <c r="K550" s="9"/>
      <c r="L550" s="10">
        <v>1000</v>
      </c>
      <c r="M550" s="22"/>
      <c r="N550" s="22"/>
      <c r="O550" s="10"/>
      <c r="P550" s="10"/>
      <c r="Q550" s="15"/>
      <c r="R550" s="15">
        <f>SUM(K550:Q550)</f>
        <v>1000</v>
      </c>
      <c r="S550" s="588">
        <f t="shared" si="42"/>
        <v>84</v>
      </c>
      <c r="T550" s="79">
        <v>2000</v>
      </c>
      <c r="U550" s="448">
        <f t="shared" si="40"/>
        <v>71.428571428571431</v>
      </c>
      <c r="V550" s="455">
        <f t="shared" si="45"/>
        <v>-4000</v>
      </c>
      <c r="W550" s="126" t="s">
        <v>831</v>
      </c>
      <c r="X550"/>
      <c r="Y550" s="212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</row>
    <row r="551" spans="1:133" s="136" customFormat="1" ht="17.25" customHeight="1">
      <c r="A551" s="211" t="s">
        <v>42</v>
      </c>
      <c r="B551" s="20">
        <v>2000</v>
      </c>
      <c r="C551" s="9"/>
      <c r="D551" s="55"/>
      <c r="E551" s="55"/>
      <c r="F551" s="10"/>
      <c r="G551" s="89"/>
      <c r="H551" s="20">
        <f t="shared" si="44"/>
        <v>0</v>
      </c>
      <c r="I551" s="9"/>
      <c r="J551" s="9"/>
      <c r="K551" s="9"/>
      <c r="L551" s="10">
        <v>2000</v>
      </c>
      <c r="M551" s="22"/>
      <c r="N551" s="22"/>
      <c r="O551" s="10"/>
      <c r="P551" s="10"/>
      <c r="Q551" s="15"/>
      <c r="R551" s="15">
        <f>SUM(K551:Q551)</f>
        <v>2000</v>
      </c>
      <c r="S551" s="757">
        <f t="shared" si="42"/>
        <v>0</v>
      </c>
      <c r="T551" s="79">
        <v>3000</v>
      </c>
      <c r="U551" s="448">
        <f t="shared" si="40"/>
        <v>107.14285714285714</v>
      </c>
      <c r="V551" s="455">
        <f t="shared" si="45"/>
        <v>3000</v>
      </c>
      <c r="W551" s="126" t="s">
        <v>703</v>
      </c>
      <c r="X551"/>
      <c r="Y551" s="212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</row>
    <row r="552" spans="1:133" s="136" customFormat="1" ht="16.5" customHeight="1">
      <c r="A552" s="218" t="s">
        <v>1063</v>
      </c>
      <c r="B552" s="88">
        <v>3000</v>
      </c>
      <c r="C552" s="69"/>
      <c r="D552" s="70"/>
      <c r="E552" s="70"/>
      <c r="F552" s="70"/>
      <c r="G552" s="71"/>
      <c r="H552" s="88">
        <f t="shared" si="44"/>
        <v>2000</v>
      </c>
      <c r="I552" s="69"/>
      <c r="J552" s="69"/>
      <c r="K552" s="69"/>
      <c r="L552" s="70"/>
      <c r="M552" s="70">
        <v>1000</v>
      </c>
      <c r="N552" s="22"/>
      <c r="O552" s="10"/>
      <c r="P552" s="10"/>
      <c r="Q552" s="15"/>
      <c r="R552" s="15">
        <f>SUM(K552:Q552)</f>
        <v>1000</v>
      </c>
      <c r="S552" s="81" t="e">
        <f t="shared" si="42"/>
        <v>#DIV/0!</v>
      </c>
      <c r="T552" s="28">
        <v>0</v>
      </c>
      <c r="U552" s="448">
        <f t="shared" si="40"/>
        <v>0</v>
      </c>
      <c r="V552" s="450">
        <f t="shared" si="45"/>
        <v>-2000</v>
      </c>
      <c r="W552" s="126" t="s">
        <v>808</v>
      </c>
      <c r="X552"/>
      <c r="Y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</row>
    <row r="553" spans="1:133" s="136" customFormat="1" ht="15.6">
      <c r="A553" s="226" t="s">
        <v>527</v>
      </c>
      <c r="B553" s="20">
        <v>1000</v>
      </c>
      <c r="C553" s="12"/>
      <c r="D553" s="13"/>
      <c r="E553" s="102"/>
      <c r="F553" s="102"/>
      <c r="G553" s="80">
        <v>4000</v>
      </c>
      <c r="H553" s="20">
        <f t="shared" si="44"/>
        <v>5000</v>
      </c>
      <c r="I553" s="12"/>
      <c r="J553" s="12"/>
      <c r="K553" s="12"/>
      <c r="L553" s="13"/>
      <c r="M553" s="49"/>
      <c r="N553" s="49"/>
      <c r="O553" s="13"/>
      <c r="P553" s="13"/>
      <c r="Q553" s="15"/>
      <c r="R553" s="15"/>
      <c r="S553" s="81">
        <f t="shared" si="42"/>
        <v>70</v>
      </c>
      <c r="T553" s="28">
        <v>2000</v>
      </c>
      <c r="U553" s="448">
        <f t="shared" si="40"/>
        <v>71.428571428571431</v>
      </c>
      <c r="V553" s="450">
        <f t="shared" si="45"/>
        <v>-3000</v>
      </c>
      <c r="W553" s="797"/>
      <c r="X553"/>
      <c r="Y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</row>
    <row r="554" spans="1:133" s="136" customFormat="1" ht="15.6">
      <c r="A554" s="186" t="s">
        <v>48</v>
      </c>
      <c r="B554" s="20">
        <v>2000</v>
      </c>
      <c r="C554" s="103"/>
      <c r="D554" s="102"/>
      <c r="E554" s="102">
        <v>5000</v>
      </c>
      <c r="F554" s="102"/>
      <c r="G554" s="80"/>
      <c r="H554" s="20">
        <f t="shared" si="44"/>
        <v>7000</v>
      </c>
      <c r="I554" s="103"/>
      <c r="J554" s="103"/>
      <c r="K554" s="103"/>
      <c r="L554" s="102"/>
      <c r="M554" s="102"/>
      <c r="N554" s="102"/>
      <c r="O554" s="102"/>
      <c r="P554" s="102"/>
      <c r="Q554" s="93"/>
      <c r="R554" s="93"/>
      <c r="S554" s="779">
        <f t="shared" si="42"/>
        <v>39.199999999999996</v>
      </c>
      <c r="T554" s="28">
        <v>5000</v>
      </c>
      <c r="U554" s="448">
        <f t="shared" si="40"/>
        <v>178.57142857142858</v>
      </c>
      <c r="V554" s="450">
        <f t="shared" si="45"/>
        <v>-2000</v>
      </c>
      <c r="W554" s="219"/>
      <c r="X554"/>
      <c r="Y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</row>
    <row r="555" spans="1:133" s="136" customFormat="1" ht="15.6">
      <c r="A555" s="186" t="s">
        <v>377</v>
      </c>
      <c r="B555" s="101">
        <v>6000</v>
      </c>
      <c r="C555" s="103"/>
      <c r="D555" s="55"/>
      <c r="E555" s="55"/>
      <c r="F555" s="55"/>
      <c r="G555" s="55"/>
      <c r="H555" s="101">
        <f t="shared" si="44"/>
        <v>6000</v>
      </c>
      <c r="I555" s="103"/>
      <c r="J555" s="103"/>
      <c r="K555" s="103"/>
      <c r="L555" s="102"/>
      <c r="M555" s="102"/>
      <c r="N555" s="102"/>
      <c r="O555" s="102"/>
      <c r="P555" s="102"/>
      <c r="Q555" s="93"/>
      <c r="R555" s="93"/>
      <c r="S555" s="602">
        <f t="shared" si="42"/>
        <v>51.692307692307693</v>
      </c>
      <c r="T555" s="28">
        <v>3250</v>
      </c>
      <c r="U555" s="448">
        <f t="shared" si="40"/>
        <v>116.07142857142857</v>
      </c>
      <c r="V555" s="455">
        <f t="shared" si="45"/>
        <v>-2750</v>
      </c>
      <c r="W555" s="219"/>
      <c r="X555"/>
      <c r="Y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</row>
    <row r="556" spans="1:133" s="136" customFormat="1" ht="15.6">
      <c r="A556" s="425" t="s">
        <v>1062</v>
      </c>
      <c r="B556" s="101">
        <v>5500</v>
      </c>
      <c r="C556" s="103"/>
      <c r="D556" s="102"/>
      <c r="E556" s="102">
        <v>6000</v>
      </c>
      <c r="F556" s="102"/>
      <c r="G556" s="55"/>
      <c r="H556" s="101">
        <f t="shared" si="44"/>
        <v>8980</v>
      </c>
      <c r="I556" s="103"/>
      <c r="J556" s="103">
        <v>2520</v>
      </c>
      <c r="K556" s="103"/>
      <c r="L556" s="102"/>
      <c r="M556" s="102"/>
      <c r="N556" s="102"/>
      <c r="O556" s="102"/>
      <c r="P556" s="102"/>
      <c r="Q556" s="93"/>
      <c r="R556" s="93"/>
      <c r="S556" s="778">
        <f t="shared" si="42"/>
        <v>22.858181818181819</v>
      </c>
      <c r="T556" s="28">
        <v>11000</v>
      </c>
      <c r="U556" s="448">
        <f t="shared" si="40"/>
        <v>392.85714285714283</v>
      </c>
      <c r="V556" s="455">
        <f t="shared" si="45"/>
        <v>2020</v>
      </c>
      <c r="W556" s="797" t="s">
        <v>710</v>
      </c>
      <c r="X556"/>
      <c r="Y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</row>
    <row r="557" spans="1:133" s="136" customFormat="1" ht="15.6">
      <c r="A557" s="186" t="s">
        <v>741</v>
      </c>
      <c r="B557" s="20">
        <v>3250</v>
      </c>
      <c r="C557" s="103"/>
      <c r="D557" s="102"/>
      <c r="E557" s="102"/>
      <c r="F557" s="102"/>
      <c r="G557" s="55">
        <v>3000</v>
      </c>
      <c r="H557" s="20">
        <f t="shared" si="44"/>
        <v>5000</v>
      </c>
      <c r="I557" s="103">
        <v>1250</v>
      </c>
      <c r="J557" s="103"/>
      <c r="K557" s="103"/>
      <c r="L557" s="102"/>
      <c r="M557" s="102"/>
      <c r="N557" s="102"/>
      <c r="O557" s="102"/>
      <c r="P557" s="102"/>
      <c r="Q557" s="93"/>
      <c r="R557" s="93"/>
      <c r="S557" s="757">
        <f t="shared" si="42"/>
        <v>111.99999999999999</v>
      </c>
      <c r="T557" s="28">
        <v>1250</v>
      </c>
      <c r="U557" s="448">
        <f t="shared" si="40"/>
        <v>44.642857142857146</v>
      </c>
      <c r="V557" s="455">
        <f t="shared" si="45"/>
        <v>-3750</v>
      </c>
      <c r="W557" s="797" t="s">
        <v>236</v>
      </c>
      <c r="X557"/>
      <c r="Y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</row>
    <row r="558" spans="1:133" s="136" customFormat="1" ht="15.6">
      <c r="A558" s="186" t="s">
        <v>742</v>
      </c>
      <c r="B558" s="20">
        <v>3000</v>
      </c>
      <c r="C558" s="103"/>
      <c r="D558" s="102"/>
      <c r="E558" s="102"/>
      <c r="F558" s="102"/>
      <c r="G558" s="80">
        <v>5000</v>
      </c>
      <c r="H558" s="20">
        <f t="shared" si="44"/>
        <v>7000</v>
      </c>
      <c r="I558" s="103"/>
      <c r="J558" s="103"/>
      <c r="K558" s="103"/>
      <c r="L558" s="102">
        <v>1000</v>
      </c>
      <c r="M558" s="102"/>
      <c r="N558" s="102"/>
      <c r="O558" s="102"/>
      <c r="P558" s="102"/>
      <c r="Q558" s="93"/>
      <c r="R558" s="93">
        <f>SUM(K558:Q558)</f>
        <v>1000</v>
      </c>
      <c r="S558" s="757">
        <f t="shared" si="42"/>
        <v>56</v>
      </c>
      <c r="T558" s="28">
        <v>3500</v>
      </c>
      <c r="U558" s="448">
        <f t="shared" si="40"/>
        <v>125</v>
      </c>
      <c r="V558" s="455">
        <f t="shared" si="45"/>
        <v>-3500</v>
      </c>
      <c r="W558" s="797" t="s">
        <v>703</v>
      </c>
      <c r="X558"/>
      <c r="Y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</row>
    <row r="559" spans="1:133" s="136" customFormat="1" ht="15.6">
      <c r="A559" s="428" t="s">
        <v>274</v>
      </c>
      <c r="B559" s="20">
        <v>3000</v>
      </c>
      <c r="C559" s="103"/>
      <c r="D559" s="102"/>
      <c r="E559" s="102"/>
      <c r="F559" s="102"/>
      <c r="G559" s="80"/>
      <c r="H559" s="20">
        <f t="shared" si="44"/>
        <v>3000</v>
      </c>
      <c r="I559" s="103"/>
      <c r="J559" s="103"/>
      <c r="K559" s="103"/>
      <c r="L559" s="102"/>
      <c r="M559" s="102"/>
      <c r="N559" s="102"/>
      <c r="O559" s="102"/>
      <c r="P559" s="102"/>
      <c r="Q559" s="93"/>
      <c r="R559" s="93"/>
      <c r="S559" s="601" t="e">
        <f t="shared" si="42"/>
        <v>#DIV/0!</v>
      </c>
      <c r="T559" s="28">
        <v>0</v>
      </c>
      <c r="U559" s="448">
        <f t="shared" si="40"/>
        <v>0</v>
      </c>
      <c r="V559" s="455">
        <f t="shared" si="45"/>
        <v>-3000</v>
      </c>
      <c r="W559" s="126"/>
      <c r="X559"/>
      <c r="Y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</row>
    <row r="560" spans="1:133" s="136" customFormat="1" ht="17.25" customHeight="1">
      <c r="A560" s="207" t="s">
        <v>1166</v>
      </c>
      <c r="B560" s="20">
        <v>6000</v>
      </c>
      <c r="C560" s="103"/>
      <c r="D560" s="102"/>
      <c r="E560" s="102"/>
      <c r="F560" s="102"/>
      <c r="G560" s="80">
        <v>5000</v>
      </c>
      <c r="H560" s="20">
        <f t="shared" si="44"/>
        <v>9000</v>
      </c>
      <c r="I560" s="103"/>
      <c r="J560" s="103">
        <v>2000</v>
      </c>
      <c r="K560" s="103"/>
      <c r="L560" s="102"/>
      <c r="M560" s="102"/>
      <c r="N560" s="102"/>
      <c r="O560" s="102"/>
      <c r="P560" s="102"/>
      <c r="Q560" s="93"/>
      <c r="R560" s="93"/>
      <c r="S560" s="805">
        <f t="shared" si="42"/>
        <v>63</v>
      </c>
      <c r="T560" s="28">
        <v>4000</v>
      </c>
      <c r="U560" s="448">
        <f t="shared" si="40"/>
        <v>142.85714285714286</v>
      </c>
      <c r="V560" s="455">
        <f t="shared" si="45"/>
        <v>-5000</v>
      </c>
      <c r="W560" s="212"/>
      <c r="X560"/>
      <c r="Y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</row>
    <row r="561" spans="1:133" s="136" customFormat="1" ht="15.6">
      <c r="A561" s="207" t="s">
        <v>739</v>
      </c>
      <c r="B561" s="20">
        <v>7000</v>
      </c>
      <c r="C561" s="103"/>
      <c r="D561" s="102"/>
      <c r="E561" s="102"/>
      <c r="F561" s="102"/>
      <c r="G561" s="80"/>
      <c r="H561" s="20">
        <f t="shared" si="44"/>
        <v>5000</v>
      </c>
      <c r="I561" s="103"/>
      <c r="J561" s="103">
        <v>2000</v>
      </c>
      <c r="K561" s="103"/>
      <c r="L561" s="102"/>
      <c r="M561" s="102"/>
      <c r="N561" s="102"/>
      <c r="O561" s="102"/>
      <c r="P561" s="102"/>
      <c r="Q561" s="93"/>
      <c r="R561" s="93"/>
      <c r="S561" s="791">
        <f t="shared" si="42"/>
        <v>70</v>
      </c>
      <c r="T561" s="28">
        <v>2000</v>
      </c>
      <c r="U561" s="448">
        <f t="shared" si="40"/>
        <v>71.428571428571431</v>
      </c>
      <c r="V561" s="455">
        <f t="shared" si="45"/>
        <v>-3000</v>
      </c>
      <c r="W561" s="212"/>
      <c r="X561"/>
      <c r="Y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</row>
    <row r="562" spans="1:133" s="136" customFormat="1" ht="15.6">
      <c r="A562" s="207" t="s">
        <v>80</v>
      </c>
      <c r="B562" s="20">
        <v>4000</v>
      </c>
      <c r="C562" s="103"/>
      <c r="D562" s="102"/>
      <c r="E562" s="102"/>
      <c r="F562" s="102"/>
      <c r="G562" s="80">
        <v>4000</v>
      </c>
      <c r="H562" s="20">
        <f t="shared" si="44"/>
        <v>8000</v>
      </c>
      <c r="I562" s="103"/>
      <c r="J562" s="103"/>
      <c r="K562" s="103"/>
      <c r="L562" s="102"/>
      <c r="M562" s="102"/>
      <c r="N562" s="102"/>
      <c r="O562" s="102"/>
      <c r="P562" s="102"/>
      <c r="Q562" s="93"/>
      <c r="R562" s="93"/>
      <c r="S562" s="791">
        <f t="shared" si="42"/>
        <v>84.528301886792462</v>
      </c>
      <c r="T562" s="28">
        <v>2650</v>
      </c>
      <c r="U562" s="448">
        <f t="shared" si="40"/>
        <v>94.642857142857139</v>
      </c>
      <c r="V562" s="455">
        <f t="shared" si="45"/>
        <v>-5350</v>
      </c>
      <c r="W562" s="126"/>
      <c r="X562"/>
      <c r="Y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</row>
    <row r="563" spans="1:133" s="136" customFormat="1" ht="15.6">
      <c r="A563" s="676" t="s">
        <v>248</v>
      </c>
      <c r="B563" s="88">
        <v>4000</v>
      </c>
      <c r="C563" s="111"/>
      <c r="D563" s="112"/>
      <c r="E563" s="112"/>
      <c r="F563" s="112"/>
      <c r="G563" s="113"/>
      <c r="H563" s="88">
        <f t="shared" si="44"/>
        <v>4000</v>
      </c>
      <c r="I563" s="111"/>
      <c r="J563" s="111"/>
      <c r="K563" s="111"/>
      <c r="L563" s="112"/>
      <c r="M563" s="112"/>
      <c r="N563" s="112"/>
      <c r="O563" s="112"/>
      <c r="P563" s="112"/>
      <c r="Q563" s="73"/>
      <c r="R563" s="73"/>
      <c r="S563" s="482" t="e">
        <f t="shared" si="42"/>
        <v>#DIV/0!</v>
      </c>
      <c r="T563" s="79">
        <v>0</v>
      </c>
      <c r="U563" s="457">
        <f t="shared" si="40"/>
        <v>0</v>
      </c>
      <c r="V563" s="455">
        <f t="shared" si="45"/>
        <v>-4000</v>
      </c>
      <c r="W563" s="126" t="s">
        <v>177</v>
      </c>
      <c r="X563"/>
      <c r="Y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</row>
    <row r="564" spans="1:133" s="136" customFormat="1" ht="15.6">
      <c r="A564" s="207" t="s">
        <v>536</v>
      </c>
      <c r="B564" s="20">
        <v>0</v>
      </c>
      <c r="C564" s="103"/>
      <c r="D564" s="102"/>
      <c r="E564" s="102"/>
      <c r="F564" s="102"/>
      <c r="G564" s="80">
        <v>4000</v>
      </c>
      <c r="H564" s="20">
        <f t="shared" si="44"/>
        <v>4000</v>
      </c>
      <c r="I564" s="103"/>
      <c r="J564" s="103"/>
      <c r="K564" s="103"/>
      <c r="L564" s="102"/>
      <c r="M564" s="102"/>
      <c r="N564" s="102"/>
      <c r="O564" s="102"/>
      <c r="P564" s="102"/>
      <c r="Q564" s="93"/>
      <c r="R564" s="93"/>
      <c r="S564" s="482" t="e">
        <f t="shared" si="42"/>
        <v>#DIV/0!</v>
      </c>
      <c r="T564" s="28">
        <v>0</v>
      </c>
      <c r="U564" s="448">
        <f t="shared" si="40"/>
        <v>0</v>
      </c>
      <c r="V564" s="455">
        <f t="shared" si="45"/>
        <v>-4000</v>
      </c>
      <c r="W564" s="126"/>
      <c r="X564"/>
      <c r="Y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</row>
    <row r="565" spans="1:133" s="136" customFormat="1" ht="15.6">
      <c r="A565" s="207"/>
      <c r="B565" s="402">
        <v>0</v>
      </c>
      <c r="C565" s="103"/>
      <c r="D565" s="102"/>
      <c r="E565" s="102"/>
      <c r="F565" s="102"/>
      <c r="G565" s="80"/>
      <c r="H565" s="402">
        <f t="shared" si="44"/>
        <v>0</v>
      </c>
      <c r="I565" s="403"/>
      <c r="J565" s="403"/>
      <c r="K565" s="403"/>
      <c r="L565" s="125"/>
      <c r="M565" s="125"/>
      <c r="N565" s="125"/>
      <c r="O565" s="125"/>
      <c r="P565" s="125"/>
      <c r="Q565" s="168"/>
      <c r="R565" s="168"/>
      <c r="S565" s="160" t="e">
        <f t="shared" si="42"/>
        <v>#DIV/0!</v>
      </c>
      <c r="T565" s="46">
        <v>0</v>
      </c>
      <c r="U565" s="463">
        <f t="shared" si="40"/>
        <v>0</v>
      </c>
      <c r="V565" s="459">
        <f t="shared" si="45"/>
        <v>0</v>
      </c>
      <c r="W565" s="126"/>
      <c r="X565"/>
      <c r="Y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</row>
    <row r="566" spans="1:133" ht="15.6">
      <c r="A566" s="218" t="s">
        <v>100</v>
      </c>
      <c r="B566" s="88">
        <v>1000</v>
      </c>
      <c r="C566" s="111"/>
      <c r="D566" s="112"/>
      <c r="E566" s="112"/>
      <c r="F566" s="112"/>
      <c r="G566" s="113"/>
      <c r="H566" s="88">
        <f t="shared" si="44"/>
        <v>1000</v>
      </c>
      <c r="I566" s="111"/>
      <c r="J566" s="111"/>
      <c r="K566" s="111"/>
      <c r="L566" s="112"/>
      <c r="M566" s="112"/>
      <c r="N566" s="112"/>
      <c r="O566" s="112"/>
      <c r="P566" s="112"/>
      <c r="Q566" s="73"/>
      <c r="R566" s="73"/>
      <c r="S566" s="668">
        <f t="shared" si="42"/>
        <v>28</v>
      </c>
      <c r="T566" s="79">
        <v>1000</v>
      </c>
      <c r="U566" s="457">
        <f t="shared" si="40"/>
        <v>35.714285714285715</v>
      </c>
      <c r="V566" s="455">
        <f t="shared" si="45"/>
        <v>0</v>
      </c>
      <c r="W566" s="126"/>
    </row>
    <row r="567" spans="1:133" ht="15.6">
      <c r="A567" s="265"/>
      <c r="B567" s="402">
        <v>0</v>
      </c>
      <c r="C567" s="103"/>
      <c r="D567" s="102"/>
      <c r="E567" s="102"/>
      <c r="F567" s="102"/>
      <c r="G567" s="80"/>
      <c r="H567" s="402">
        <f t="shared" si="44"/>
        <v>0</v>
      </c>
      <c r="I567" s="403"/>
      <c r="J567" s="403"/>
      <c r="K567" s="403"/>
      <c r="L567" s="125"/>
      <c r="M567" s="125"/>
      <c r="N567" s="125"/>
      <c r="O567" s="125"/>
      <c r="P567" s="125"/>
      <c r="Q567" s="168"/>
      <c r="R567" s="168"/>
      <c r="S567" s="478" t="e">
        <f t="shared" si="42"/>
        <v>#DIV/0!</v>
      </c>
      <c r="T567" s="46">
        <v>0</v>
      </c>
      <c r="U567" s="463">
        <f t="shared" si="40"/>
        <v>0</v>
      </c>
      <c r="V567" s="459">
        <f t="shared" si="45"/>
        <v>0</v>
      </c>
      <c r="W567" s="126"/>
    </row>
    <row r="568" spans="1:133" s="349" customFormat="1" ht="15.75" customHeight="1">
      <c r="A568" s="427" t="s">
        <v>971</v>
      </c>
      <c r="B568" s="347">
        <v>20000</v>
      </c>
      <c r="C568" s="348">
        <v>11120</v>
      </c>
      <c r="D568" s="276"/>
      <c r="E568" s="276"/>
      <c r="F568" s="276"/>
      <c r="G568" s="273"/>
      <c r="H568" s="347">
        <f t="shared" si="44"/>
        <v>31120</v>
      </c>
      <c r="I568" s="348"/>
      <c r="J568" s="348"/>
      <c r="K568" s="348"/>
      <c r="L568" s="276"/>
      <c r="M568" s="276"/>
      <c r="N568" s="276"/>
      <c r="O568" s="276"/>
      <c r="P568" s="276"/>
      <c r="Q568" s="248"/>
      <c r="R568" s="248"/>
      <c r="S568" s="791">
        <f t="shared" si="42"/>
        <v>174.27199999999999</v>
      </c>
      <c r="T568" s="268">
        <v>5000</v>
      </c>
      <c r="U568" s="448">
        <f t="shared" si="40"/>
        <v>178.57142857142858</v>
      </c>
      <c r="V568" s="466">
        <f t="shared" si="45"/>
        <v>-26120</v>
      </c>
      <c r="W568" s="126"/>
      <c r="X568" s="258"/>
      <c r="Y568"/>
      <c r="Z568" s="258"/>
      <c r="AA568" s="258"/>
      <c r="AB568" s="258"/>
      <c r="AC568" s="258"/>
      <c r="AD568" s="258"/>
      <c r="AE568" s="258"/>
      <c r="AF568" s="258"/>
    </row>
    <row r="569" spans="1:133" s="136" customFormat="1" ht="15.6">
      <c r="A569" s="428" t="s">
        <v>293</v>
      </c>
      <c r="B569" s="347">
        <v>12000</v>
      </c>
      <c r="C569" s="103"/>
      <c r="D569" s="102"/>
      <c r="E569" s="102"/>
      <c r="F569" s="102"/>
      <c r="G569" s="80"/>
      <c r="H569" s="347">
        <f t="shared" si="44"/>
        <v>8000</v>
      </c>
      <c r="I569" s="103"/>
      <c r="J569" s="103"/>
      <c r="K569" s="103">
        <v>4000</v>
      </c>
      <c r="L569" s="102"/>
      <c r="M569" s="102"/>
      <c r="N569" s="102"/>
      <c r="O569" s="102"/>
      <c r="P569" s="102"/>
      <c r="Q569" s="93"/>
      <c r="R569" s="93">
        <f>SUM(K569:Q569)</f>
        <v>4000</v>
      </c>
      <c r="S569" s="746">
        <f t="shared" si="42"/>
        <v>12.444444444444445</v>
      </c>
      <c r="T569" s="79">
        <v>18000</v>
      </c>
      <c r="U569" s="448">
        <f t="shared" si="40"/>
        <v>642.85714285714289</v>
      </c>
      <c r="V569" s="466">
        <f t="shared" si="45"/>
        <v>10000</v>
      </c>
      <c r="W569" s="126" t="s">
        <v>972</v>
      </c>
      <c r="X569"/>
      <c r="Y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</row>
    <row r="570" spans="1:133" s="136" customFormat="1" ht="15.6">
      <c r="A570" s="428" t="s">
        <v>604</v>
      </c>
      <c r="B570" s="20">
        <v>24000</v>
      </c>
      <c r="C570" s="103">
        <v>50000</v>
      </c>
      <c r="D570" s="102"/>
      <c r="E570" s="102"/>
      <c r="F570" s="102"/>
      <c r="G570" s="80"/>
      <c r="H570" s="20">
        <f t="shared" si="44"/>
        <v>74000</v>
      </c>
      <c r="I570" s="103"/>
      <c r="J570" s="103"/>
      <c r="K570" s="103"/>
      <c r="L570" s="102"/>
      <c r="M570" s="102"/>
      <c r="N570" s="102"/>
      <c r="O570" s="102"/>
      <c r="P570" s="102"/>
      <c r="Q570" s="93"/>
      <c r="R570" s="93"/>
      <c r="S570" s="778">
        <f t="shared" si="42"/>
        <v>22.487518992836986</v>
      </c>
      <c r="T570" s="79">
        <v>92140</v>
      </c>
      <c r="U570" s="448">
        <f t="shared" si="40"/>
        <v>3290.7142857142858</v>
      </c>
      <c r="V570" s="450">
        <f t="shared" si="45"/>
        <v>18140</v>
      </c>
      <c r="W570" s="170" t="s">
        <v>1149</v>
      </c>
      <c r="X570"/>
      <c r="Y570" t="s">
        <v>571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</row>
    <row r="571" spans="1:133" s="136" customFormat="1" ht="15.6">
      <c r="A571" s="428" t="s">
        <v>426</v>
      </c>
      <c r="B571" s="20">
        <v>12000</v>
      </c>
      <c r="C571" s="103"/>
      <c r="D571" s="102"/>
      <c r="E571" s="102"/>
      <c r="F571" s="102"/>
      <c r="G571" s="80"/>
      <c r="H571" s="20">
        <f t="shared" si="44"/>
        <v>12000</v>
      </c>
      <c r="I571" s="103"/>
      <c r="J571" s="103"/>
      <c r="K571" s="103"/>
      <c r="L571" s="102"/>
      <c r="M571" s="102"/>
      <c r="N571" s="102"/>
      <c r="O571" s="102"/>
      <c r="P571" s="102"/>
      <c r="Q571" s="93"/>
      <c r="R571" s="93"/>
      <c r="S571" s="685">
        <f t="shared" si="42"/>
        <v>93.333333333333329</v>
      </c>
      <c r="T571" s="79">
        <v>3600</v>
      </c>
      <c r="U571" s="448">
        <f t="shared" si="40"/>
        <v>128.57142857142858</v>
      </c>
      <c r="V571" s="450">
        <f t="shared" si="45"/>
        <v>-8400</v>
      </c>
      <c r="W571" s="126"/>
      <c r="X571"/>
      <c r="Y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</row>
    <row r="572" spans="1:133" s="136" customFormat="1" ht="15.6">
      <c r="A572" s="428" t="s">
        <v>1176</v>
      </c>
      <c r="B572" s="20">
        <v>10000</v>
      </c>
      <c r="C572" s="103"/>
      <c r="D572" s="102"/>
      <c r="E572" s="102"/>
      <c r="F572" s="102"/>
      <c r="G572" s="80"/>
      <c r="H572" s="20">
        <f t="shared" si="44"/>
        <v>10000</v>
      </c>
      <c r="I572" s="103"/>
      <c r="J572" s="103"/>
      <c r="K572" s="103"/>
      <c r="L572" s="102"/>
      <c r="M572" s="102"/>
      <c r="N572" s="102"/>
      <c r="O572" s="102"/>
      <c r="P572" s="102"/>
      <c r="Q572" s="93"/>
      <c r="R572" s="93"/>
      <c r="S572" s="778">
        <f t="shared" si="42"/>
        <v>29.787234042553191</v>
      </c>
      <c r="T572" s="79">
        <v>9400</v>
      </c>
      <c r="U572" s="448">
        <f t="shared" ref="U572:U635" si="46">T572/28</f>
        <v>335.71428571428572</v>
      </c>
      <c r="V572" s="450">
        <f t="shared" si="45"/>
        <v>-600</v>
      </c>
      <c r="W572" s="126" t="s">
        <v>704</v>
      </c>
      <c r="X572"/>
      <c r="Y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</row>
    <row r="573" spans="1:133" s="136" customFormat="1" ht="15.6">
      <c r="A573" s="428" t="s">
        <v>740</v>
      </c>
      <c r="B573" s="20">
        <v>8000</v>
      </c>
      <c r="C573" s="103"/>
      <c r="D573" s="102"/>
      <c r="E573" s="102"/>
      <c r="F573" s="102"/>
      <c r="G573" s="80"/>
      <c r="H573" s="20">
        <f t="shared" si="44"/>
        <v>6000</v>
      </c>
      <c r="I573" s="103"/>
      <c r="J573" s="103"/>
      <c r="K573" s="103"/>
      <c r="L573" s="102">
        <v>2000</v>
      </c>
      <c r="M573" s="102"/>
      <c r="N573" s="102"/>
      <c r="O573" s="102"/>
      <c r="P573" s="102"/>
      <c r="Q573" s="93"/>
      <c r="R573" s="93">
        <f>SUM(K573:Q573)</f>
        <v>2000</v>
      </c>
      <c r="S573" s="685">
        <f t="shared" si="42"/>
        <v>42</v>
      </c>
      <c r="T573" s="79">
        <v>4000</v>
      </c>
      <c r="U573" s="448">
        <f t="shared" si="46"/>
        <v>142.85714285714286</v>
      </c>
      <c r="V573" s="450">
        <f t="shared" si="45"/>
        <v>-2000</v>
      </c>
      <c r="W573" s="126"/>
      <c r="X573"/>
      <c r="Y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</row>
    <row r="574" spans="1:133" s="136" customFormat="1" ht="15.6">
      <c r="A574" s="208" t="s">
        <v>906</v>
      </c>
      <c r="B574" s="20">
        <v>0</v>
      </c>
      <c r="C574" s="55"/>
      <c r="D574" s="55"/>
      <c r="E574" s="55"/>
      <c r="F574" s="55"/>
      <c r="G574" s="804"/>
      <c r="H574" s="20">
        <f t="shared" si="44"/>
        <v>0</v>
      </c>
      <c r="I574" s="90"/>
      <c r="J574" s="90"/>
      <c r="K574" s="90"/>
      <c r="L574" s="55"/>
      <c r="M574" s="55"/>
      <c r="N574" s="55"/>
      <c r="O574" s="55"/>
      <c r="P574" s="55"/>
      <c r="Q574" s="93"/>
      <c r="R574" s="93"/>
      <c r="S574" s="685">
        <f t="shared" si="42"/>
        <v>0</v>
      </c>
      <c r="T574" s="79">
        <v>3000</v>
      </c>
      <c r="U574" s="448">
        <f t="shared" si="46"/>
        <v>107.14285714285714</v>
      </c>
      <c r="V574" s="450">
        <f t="shared" si="45"/>
        <v>3000</v>
      </c>
      <c r="W574" s="126"/>
      <c r="X574"/>
      <c r="Y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</row>
    <row r="575" spans="1:133" s="136" customFormat="1" ht="15.6">
      <c r="A575" s="208" t="s">
        <v>939</v>
      </c>
      <c r="B575" s="20">
        <v>4000</v>
      </c>
      <c r="C575" s="10"/>
      <c r="D575" s="245"/>
      <c r="E575" s="10"/>
      <c r="F575" s="10"/>
      <c r="G575" s="89"/>
      <c r="H575" s="20">
        <f t="shared" si="44"/>
        <v>4000</v>
      </c>
      <c r="I575" s="9"/>
      <c r="J575" s="9"/>
      <c r="K575" s="9"/>
      <c r="L575" s="10"/>
      <c r="M575" s="22"/>
      <c r="N575" s="22"/>
      <c r="O575" s="10"/>
      <c r="P575" s="10"/>
      <c r="Q575" s="15"/>
      <c r="R575" s="15"/>
      <c r="S575" s="589" t="e">
        <f t="shared" ref="S575:S637" si="47">H575/U575</f>
        <v>#DIV/0!</v>
      </c>
      <c r="T575" s="28">
        <v>0</v>
      </c>
      <c r="U575" s="448">
        <f t="shared" si="46"/>
        <v>0</v>
      </c>
      <c r="V575" s="450">
        <f t="shared" si="45"/>
        <v>-4000</v>
      </c>
      <c r="W575" s="213"/>
      <c r="X575"/>
      <c r="Y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</row>
    <row r="576" spans="1:133" s="136" customFormat="1" ht="15.6">
      <c r="A576" s="208" t="s">
        <v>724</v>
      </c>
      <c r="B576" s="20">
        <v>3000</v>
      </c>
      <c r="C576" s="10"/>
      <c r="D576" s="55"/>
      <c r="E576" s="55"/>
      <c r="F576" s="10"/>
      <c r="G576" s="89"/>
      <c r="H576" s="20">
        <f t="shared" si="44"/>
        <v>3000</v>
      </c>
      <c r="I576" s="9"/>
      <c r="J576" s="9"/>
      <c r="K576" s="9"/>
      <c r="L576" s="10"/>
      <c r="M576" s="22"/>
      <c r="N576" s="22"/>
      <c r="O576" s="10"/>
      <c r="P576" s="10"/>
      <c r="Q576" s="15"/>
      <c r="R576" s="15"/>
      <c r="S576" s="81" t="e">
        <f t="shared" si="47"/>
        <v>#DIV/0!</v>
      </c>
      <c r="T576" s="28">
        <v>0</v>
      </c>
      <c r="U576" s="448">
        <f t="shared" si="46"/>
        <v>0</v>
      </c>
      <c r="V576" s="450">
        <f t="shared" si="45"/>
        <v>-3000</v>
      </c>
      <c r="W576" s="213"/>
      <c r="X576"/>
      <c r="Y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</row>
    <row r="577" spans="1:133" s="136" customFormat="1" ht="15.6">
      <c r="A577" s="208" t="s">
        <v>252</v>
      </c>
      <c r="B577" s="20">
        <v>2000</v>
      </c>
      <c r="C577" s="55"/>
      <c r="D577" s="55"/>
      <c r="E577" s="55"/>
      <c r="F577" s="10"/>
      <c r="G577" s="804"/>
      <c r="H577" s="20">
        <f t="shared" si="44"/>
        <v>0</v>
      </c>
      <c r="I577" s="9">
        <v>1000</v>
      </c>
      <c r="J577" s="9"/>
      <c r="K577" s="9"/>
      <c r="L577" s="10">
        <v>1000</v>
      </c>
      <c r="M577" s="22"/>
      <c r="N577" s="22"/>
      <c r="O577" s="10"/>
      <c r="P577" s="10"/>
      <c r="Q577" s="15"/>
      <c r="R577" s="15">
        <f>SUM(K577:Q577)</f>
        <v>1000</v>
      </c>
      <c r="S577" s="81">
        <f t="shared" si="47"/>
        <v>0</v>
      </c>
      <c r="T577" s="28">
        <v>4000</v>
      </c>
      <c r="U577" s="448">
        <f t="shared" si="46"/>
        <v>142.85714285714286</v>
      </c>
      <c r="V577" s="455">
        <f t="shared" si="45"/>
        <v>4000</v>
      </c>
      <c r="W577" s="126"/>
      <c r="X577"/>
      <c r="Y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</row>
    <row r="578" spans="1:133" s="136" customFormat="1" ht="15.6">
      <c r="A578" s="208" t="s">
        <v>569</v>
      </c>
      <c r="B578" s="20">
        <v>1000</v>
      </c>
      <c r="C578" s="55"/>
      <c r="D578" s="55"/>
      <c r="E578" s="55"/>
      <c r="F578" s="10"/>
      <c r="G578" s="89"/>
      <c r="H578" s="20">
        <f t="shared" si="44"/>
        <v>1000</v>
      </c>
      <c r="I578" s="9"/>
      <c r="J578" s="9"/>
      <c r="K578" s="9"/>
      <c r="L578" s="10"/>
      <c r="M578" s="22"/>
      <c r="N578" s="22"/>
      <c r="O578" s="10"/>
      <c r="P578" s="10"/>
      <c r="Q578" s="15"/>
      <c r="R578" s="15"/>
      <c r="S578" s="726">
        <f t="shared" si="47"/>
        <v>9.3333333333333339</v>
      </c>
      <c r="T578" s="28">
        <v>3000</v>
      </c>
      <c r="U578" s="448">
        <f t="shared" si="46"/>
        <v>107.14285714285714</v>
      </c>
      <c r="V578" s="455">
        <f t="shared" si="45"/>
        <v>2000</v>
      </c>
      <c r="W578" s="213" t="s">
        <v>703</v>
      </c>
      <c r="X578"/>
      <c r="Y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</row>
    <row r="579" spans="1:133" s="136" customFormat="1" ht="16.5" customHeight="1">
      <c r="A579" s="192" t="s">
        <v>254</v>
      </c>
      <c r="B579" s="20">
        <v>3000</v>
      </c>
      <c r="C579" s="55"/>
      <c r="D579" s="131"/>
      <c r="E579" s="145"/>
      <c r="F579" s="55"/>
      <c r="G579" s="89"/>
      <c r="H579" s="20">
        <f t="shared" si="44"/>
        <v>3000</v>
      </c>
      <c r="I579" s="90"/>
      <c r="J579" s="90"/>
      <c r="K579" s="90"/>
      <c r="L579" s="55"/>
      <c r="M579" s="55"/>
      <c r="N579" s="55"/>
      <c r="O579" s="55"/>
      <c r="P579" s="55"/>
      <c r="Q579" s="93"/>
      <c r="R579" s="93"/>
      <c r="S579" s="81" t="e">
        <f t="shared" si="47"/>
        <v>#DIV/0!</v>
      </c>
      <c r="T579" s="79">
        <v>0</v>
      </c>
      <c r="U579" s="448">
        <f t="shared" si="46"/>
        <v>0</v>
      </c>
      <c r="V579" s="455">
        <f t="shared" si="45"/>
        <v>-3000</v>
      </c>
      <c r="W579" s="213"/>
      <c r="X579"/>
      <c r="Y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</row>
    <row r="580" spans="1:133" s="136" customFormat="1" ht="15.6">
      <c r="A580" s="187" t="s">
        <v>1021</v>
      </c>
      <c r="B580" s="20">
        <v>3500</v>
      </c>
      <c r="C580" s="55"/>
      <c r="D580" s="55"/>
      <c r="E580" s="145"/>
      <c r="F580" s="55"/>
      <c r="G580" s="89"/>
      <c r="H580" s="20">
        <f t="shared" si="44"/>
        <v>3500</v>
      </c>
      <c r="I580" s="90"/>
      <c r="J580" s="90"/>
      <c r="K580" s="90"/>
      <c r="L580" s="55"/>
      <c r="M580" s="55"/>
      <c r="N580" s="55"/>
      <c r="O580" s="55"/>
      <c r="P580" s="55"/>
      <c r="Q580" s="93"/>
      <c r="R580" s="93"/>
      <c r="S580" s="81">
        <f t="shared" si="47"/>
        <v>39.199999999999996</v>
      </c>
      <c r="T580" s="79">
        <v>2500</v>
      </c>
      <c r="U580" s="448">
        <f t="shared" si="46"/>
        <v>89.285714285714292</v>
      </c>
      <c r="V580" s="455">
        <f t="shared" si="45"/>
        <v>-1000</v>
      </c>
      <c r="W580" s="126"/>
      <c r="X580" s="133"/>
      <c r="Y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</row>
    <row r="581" spans="1:133" s="136" customFormat="1" ht="15.6">
      <c r="A581" s="187" t="s">
        <v>392</v>
      </c>
      <c r="B581" s="4">
        <v>6500</v>
      </c>
      <c r="C581" s="55"/>
      <c r="D581" s="55"/>
      <c r="E581" s="145"/>
      <c r="F581" s="55"/>
      <c r="G581" s="89"/>
      <c r="H581" s="4">
        <f t="shared" si="44"/>
        <v>5500</v>
      </c>
      <c r="I581" s="90"/>
      <c r="J581" s="90"/>
      <c r="K581" s="90">
        <v>1000</v>
      </c>
      <c r="L581" s="55"/>
      <c r="M581" s="55"/>
      <c r="N581" s="55"/>
      <c r="O581" s="55"/>
      <c r="P581" s="55"/>
      <c r="Q581" s="93"/>
      <c r="R581" s="93">
        <f>SUM(K581:Q581)</f>
        <v>1000</v>
      </c>
      <c r="S581" s="81">
        <f t="shared" si="47"/>
        <v>154</v>
      </c>
      <c r="T581" s="79">
        <v>1000</v>
      </c>
      <c r="U581" s="448">
        <f t="shared" si="46"/>
        <v>35.714285714285715</v>
      </c>
      <c r="V581" s="455">
        <f t="shared" si="45"/>
        <v>-4500</v>
      </c>
      <c r="W581" s="672"/>
      <c r="X581" s="133"/>
      <c r="Y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</row>
    <row r="582" spans="1:133" s="136" customFormat="1" ht="15.6">
      <c r="A582" s="187" t="s">
        <v>488</v>
      </c>
      <c r="B582" s="4">
        <v>4500</v>
      </c>
      <c r="C582" s="55"/>
      <c r="D582" s="55"/>
      <c r="E582" s="145"/>
      <c r="F582" s="55"/>
      <c r="G582" s="89"/>
      <c r="H582" s="20">
        <f t="shared" si="44"/>
        <v>4500</v>
      </c>
      <c r="I582" s="90"/>
      <c r="J582" s="90"/>
      <c r="K582" s="90"/>
      <c r="L582" s="55"/>
      <c r="M582" s="55"/>
      <c r="N582" s="55"/>
      <c r="O582" s="55"/>
      <c r="P582" s="55"/>
      <c r="Q582" s="93"/>
      <c r="R582" s="93"/>
      <c r="S582" s="34" t="e">
        <f t="shared" si="47"/>
        <v>#DIV/0!</v>
      </c>
      <c r="T582" s="79">
        <v>0</v>
      </c>
      <c r="U582" s="448">
        <f t="shared" si="46"/>
        <v>0</v>
      </c>
      <c r="V582" s="455">
        <f t="shared" si="45"/>
        <v>-4500</v>
      </c>
      <c r="W582" s="213"/>
      <c r="X582" s="133"/>
      <c r="Y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</row>
    <row r="583" spans="1:133" s="136" customFormat="1" ht="15.6">
      <c r="A583" s="192" t="s">
        <v>1117</v>
      </c>
      <c r="B583" s="20">
        <v>3000</v>
      </c>
      <c r="C583" s="55"/>
      <c r="D583" s="55"/>
      <c r="E583" s="145"/>
      <c r="F583" s="55"/>
      <c r="G583" s="89"/>
      <c r="H583" s="20">
        <f t="shared" si="44"/>
        <v>2000</v>
      </c>
      <c r="I583" s="90"/>
      <c r="J583" s="90"/>
      <c r="K583" s="90"/>
      <c r="L583" s="55"/>
      <c r="M583" s="55">
        <v>1000</v>
      </c>
      <c r="N583" s="55"/>
      <c r="O583" s="55"/>
      <c r="P583" s="55"/>
      <c r="Q583" s="93"/>
      <c r="R583" s="93">
        <f>SUM(K583:Q583)</f>
        <v>1000</v>
      </c>
      <c r="S583" s="81" t="e">
        <f t="shared" si="47"/>
        <v>#DIV/0!</v>
      </c>
      <c r="T583" s="79">
        <v>0</v>
      </c>
      <c r="U583" s="448">
        <f t="shared" si="46"/>
        <v>0</v>
      </c>
      <c r="V583" s="455">
        <f t="shared" si="45"/>
        <v>-2000</v>
      </c>
      <c r="W583" s="213"/>
      <c r="X583"/>
      <c r="Y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</row>
    <row r="584" spans="1:133" s="136" customFormat="1" ht="16.5" customHeight="1">
      <c r="A584" s="221" t="s">
        <v>1048</v>
      </c>
      <c r="B584" s="20">
        <v>2000</v>
      </c>
      <c r="C584" s="55"/>
      <c r="D584" s="55"/>
      <c r="E584" s="145"/>
      <c r="F584" s="55"/>
      <c r="G584" s="89">
        <v>3000</v>
      </c>
      <c r="H584" s="20">
        <f t="shared" si="44"/>
        <v>4000</v>
      </c>
      <c r="I584" s="90"/>
      <c r="J584" s="90"/>
      <c r="K584" s="90">
        <v>1000</v>
      </c>
      <c r="L584" s="55"/>
      <c r="M584" s="55"/>
      <c r="N584" s="55"/>
      <c r="O584" s="55"/>
      <c r="P584" s="55"/>
      <c r="Q584" s="93"/>
      <c r="R584" s="93">
        <f>SUM(K584:Q584)</f>
        <v>1000</v>
      </c>
      <c r="S584" s="778">
        <f t="shared" si="47"/>
        <v>112</v>
      </c>
      <c r="T584" s="79">
        <v>1000</v>
      </c>
      <c r="U584" s="448">
        <f t="shared" si="46"/>
        <v>35.714285714285715</v>
      </c>
      <c r="V584" s="455">
        <f t="shared" si="45"/>
        <v>-3000</v>
      </c>
      <c r="W584" s="213" t="s">
        <v>236</v>
      </c>
      <c r="X584"/>
      <c r="Y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</row>
    <row r="585" spans="1:133" ht="15.6">
      <c r="A585" s="189" t="s">
        <v>327</v>
      </c>
      <c r="B585" s="20">
        <v>57500</v>
      </c>
      <c r="C585" s="55"/>
      <c r="D585" s="55"/>
      <c r="E585" s="145"/>
      <c r="F585" s="55"/>
      <c r="G585" s="89">
        <v>36000</v>
      </c>
      <c r="H585" s="20">
        <f t="shared" si="44"/>
        <v>72500</v>
      </c>
      <c r="I585" s="90">
        <v>6000</v>
      </c>
      <c r="J585" s="90"/>
      <c r="K585" s="90">
        <v>3000</v>
      </c>
      <c r="L585" s="55">
        <v>3000</v>
      </c>
      <c r="M585" s="55">
        <v>4000</v>
      </c>
      <c r="N585" s="55"/>
      <c r="O585" s="55">
        <v>5000</v>
      </c>
      <c r="P585" s="55"/>
      <c r="Q585" s="93"/>
      <c r="R585" s="93">
        <f>SUM(K585:Q585)</f>
        <v>15000</v>
      </c>
      <c r="S585" s="806">
        <f t="shared" si="47"/>
        <v>48.333333333333336</v>
      </c>
      <c r="T585" s="79">
        <v>42000</v>
      </c>
      <c r="U585" s="448">
        <f t="shared" si="46"/>
        <v>1500</v>
      </c>
      <c r="V585" s="455">
        <f t="shared" si="45"/>
        <v>-30500</v>
      </c>
      <c r="W585" s="213"/>
    </row>
    <row r="586" spans="1:133" ht="15.6">
      <c r="A586" s="204" t="s">
        <v>434</v>
      </c>
      <c r="B586" s="20">
        <v>5020</v>
      </c>
      <c r="C586" s="55">
        <v>28000</v>
      </c>
      <c r="D586" s="55"/>
      <c r="E586" s="55"/>
      <c r="F586" s="55"/>
      <c r="G586" s="89"/>
      <c r="H586" s="20">
        <f t="shared" si="44"/>
        <v>20000</v>
      </c>
      <c r="I586" s="90"/>
      <c r="J586" s="90"/>
      <c r="K586" s="90"/>
      <c r="L586" s="55">
        <v>2000</v>
      </c>
      <c r="M586" s="55">
        <v>2000</v>
      </c>
      <c r="N586" s="55">
        <v>5020</v>
      </c>
      <c r="O586" s="55">
        <v>4000</v>
      </c>
      <c r="P586" s="55"/>
      <c r="Q586" s="93"/>
      <c r="R586" s="93">
        <f>SUM(K586:Q586)</f>
        <v>13020</v>
      </c>
      <c r="S586" s="762">
        <f t="shared" si="47"/>
        <v>35</v>
      </c>
      <c r="T586" s="79">
        <v>16000</v>
      </c>
      <c r="U586" s="448">
        <f t="shared" si="46"/>
        <v>571.42857142857144</v>
      </c>
      <c r="V586" s="455">
        <f t="shared" si="45"/>
        <v>-4000</v>
      </c>
      <c r="W586" s="126"/>
    </row>
    <row r="587" spans="1:133" ht="15.6">
      <c r="A587" s="190" t="s">
        <v>85</v>
      </c>
      <c r="B587" s="4">
        <v>150</v>
      </c>
      <c r="C587" s="55"/>
      <c r="D587" s="55"/>
      <c r="E587" s="55"/>
      <c r="F587" s="55"/>
      <c r="G587" s="89"/>
      <c r="H587" s="4">
        <f t="shared" si="44"/>
        <v>150</v>
      </c>
      <c r="I587" s="90"/>
      <c r="J587" s="90"/>
      <c r="K587" s="90"/>
      <c r="L587" s="55"/>
      <c r="M587" s="55"/>
      <c r="N587" s="55"/>
      <c r="O587" s="55"/>
      <c r="P587" s="55"/>
      <c r="Q587" s="93"/>
      <c r="R587" s="93"/>
      <c r="S587" s="732">
        <f t="shared" si="47"/>
        <v>14.000000000000002</v>
      </c>
      <c r="T587" s="79">
        <v>300</v>
      </c>
      <c r="U587" s="448">
        <f t="shared" si="46"/>
        <v>10.714285714285714</v>
      </c>
      <c r="V587" s="455">
        <f t="shared" si="45"/>
        <v>150</v>
      </c>
      <c r="W587" s="126"/>
    </row>
    <row r="588" spans="1:133" ht="15.6">
      <c r="A588" s="225" t="s">
        <v>887</v>
      </c>
      <c r="B588" s="135">
        <v>0</v>
      </c>
      <c r="C588" s="55"/>
      <c r="D588" s="55"/>
      <c r="E588" s="55"/>
      <c r="F588" s="55"/>
      <c r="G588" s="89"/>
      <c r="H588" s="135">
        <f t="shared" si="44"/>
        <v>0</v>
      </c>
      <c r="I588" s="90"/>
      <c r="J588" s="90"/>
      <c r="K588" s="90"/>
      <c r="L588" s="55"/>
      <c r="M588" s="55"/>
      <c r="N588" s="55"/>
      <c r="O588" s="55"/>
      <c r="P588" s="55"/>
      <c r="Q588" s="93"/>
      <c r="R588" s="93"/>
      <c r="S588" s="478" t="e">
        <f t="shared" si="47"/>
        <v>#DIV/0!</v>
      </c>
      <c r="T588" s="156">
        <v>0</v>
      </c>
      <c r="U588" s="448">
        <f t="shared" si="46"/>
        <v>0</v>
      </c>
      <c r="V588" s="459">
        <f t="shared" si="45"/>
        <v>0</v>
      </c>
    </row>
    <row r="589" spans="1:133" ht="15.6">
      <c r="A589" s="187" t="s">
        <v>1068</v>
      </c>
      <c r="B589" s="4">
        <v>12000</v>
      </c>
      <c r="C589" s="55"/>
      <c r="D589" s="55"/>
      <c r="E589" s="55"/>
      <c r="F589" s="55"/>
      <c r="G589" s="89"/>
      <c r="H589" s="4">
        <f t="shared" si="44"/>
        <v>12000</v>
      </c>
      <c r="I589" s="90"/>
      <c r="J589" s="90"/>
      <c r="K589" s="90"/>
      <c r="L589" s="55"/>
      <c r="M589" s="55"/>
      <c r="N589" s="55"/>
      <c r="O589" s="55"/>
      <c r="P589" s="55"/>
      <c r="Q589" s="93"/>
      <c r="R589" s="93"/>
      <c r="S589" s="789">
        <f t="shared" si="47"/>
        <v>48</v>
      </c>
      <c r="T589" s="79">
        <v>7000</v>
      </c>
      <c r="U589" s="448">
        <f t="shared" si="46"/>
        <v>250</v>
      </c>
      <c r="V589" s="455">
        <f t="shared" si="45"/>
        <v>-5000</v>
      </c>
      <c r="W589" s="126"/>
    </row>
    <row r="590" spans="1:133" ht="15.75" customHeight="1">
      <c r="A590" s="187" t="s">
        <v>609</v>
      </c>
      <c r="B590" s="4">
        <v>8000</v>
      </c>
      <c r="C590" s="55"/>
      <c r="D590" s="55"/>
      <c r="E590" s="55"/>
      <c r="F590" s="55"/>
      <c r="G590" s="89"/>
      <c r="H590" s="4">
        <f t="shared" si="44"/>
        <v>8000</v>
      </c>
      <c r="I590" s="90"/>
      <c r="J590" s="90"/>
      <c r="K590" s="90"/>
      <c r="L590" s="55"/>
      <c r="M590" s="55"/>
      <c r="N590" s="55"/>
      <c r="O590" s="55"/>
      <c r="P590" s="55"/>
      <c r="Q590" s="93"/>
      <c r="R590" s="93"/>
      <c r="S590" s="789">
        <f t="shared" si="47"/>
        <v>56</v>
      </c>
      <c r="T590" s="79">
        <v>4000</v>
      </c>
      <c r="U590" s="448">
        <f t="shared" si="46"/>
        <v>142.85714285714286</v>
      </c>
      <c r="V590" s="455">
        <f t="shared" si="45"/>
        <v>-4000</v>
      </c>
      <c r="W590" s="126"/>
    </row>
    <row r="591" spans="1:133" s="136" customFormat="1" ht="15.6">
      <c r="A591" s="187" t="s">
        <v>550</v>
      </c>
      <c r="B591" s="4">
        <v>6000</v>
      </c>
      <c r="C591" s="55"/>
      <c r="D591" s="55"/>
      <c r="E591" s="55"/>
      <c r="F591" s="55"/>
      <c r="G591" s="89"/>
      <c r="H591" s="4">
        <f t="shared" si="44"/>
        <v>6000</v>
      </c>
      <c r="I591" s="90"/>
      <c r="J591" s="90"/>
      <c r="K591" s="90"/>
      <c r="L591" s="55"/>
      <c r="M591" s="55"/>
      <c r="N591" s="55"/>
      <c r="O591" s="55"/>
      <c r="P591" s="55"/>
      <c r="Q591" s="93"/>
      <c r="R591" s="93"/>
      <c r="S591" s="514">
        <f t="shared" si="47"/>
        <v>84</v>
      </c>
      <c r="T591" s="79">
        <v>2000</v>
      </c>
      <c r="U591" s="448">
        <f t="shared" si="46"/>
        <v>71.428571428571431</v>
      </c>
      <c r="V591" s="455">
        <f t="shared" si="45"/>
        <v>-4000</v>
      </c>
      <c r="W591" s="126"/>
      <c r="X591"/>
      <c r="Y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</row>
    <row r="592" spans="1:133" s="136" customFormat="1" ht="15.75" customHeight="1">
      <c r="A592" s="187" t="s">
        <v>989</v>
      </c>
      <c r="B592" s="4">
        <v>3000</v>
      </c>
      <c r="C592" s="55"/>
      <c r="D592" s="55"/>
      <c r="E592" s="55"/>
      <c r="F592" s="55"/>
      <c r="G592" s="89"/>
      <c r="H592" s="4">
        <f t="shared" si="44"/>
        <v>3000</v>
      </c>
      <c r="I592" s="90"/>
      <c r="J592" s="90"/>
      <c r="K592" s="90"/>
      <c r="L592" s="55"/>
      <c r="M592" s="55"/>
      <c r="N592" s="55"/>
      <c r="O592" s="55"/>
      <c r="P592" s="55"/>
      <c r="Q592" s="93"/>
      <c r="R592" s="93"/>
      <c r="S592" s="514">
        <f t="shared" si="47"/>
        <v>42</v>
      </c>
      <c r="T592" s="79">
        <v>2000</v>
      </c>
      <c r="U592" s="448">
        <f t="shared" si="46"/>
        <v>71.428571428571431</v>
      </c>
      <c r="V592" s="455">
        <f t="shared" si="45"/>
        <v>-1000</v>
      </c>
      <c r="W592" s="126"/>
      <c r="X592"/>
      <c r="Y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</row>
    <row r="593" spans="1:133" s="136" customFormat="1" ht="15.6">
      <c r="A593" s="187" t="s">
        <v>959</v>
      </c>
      <c r="B593" s="4">
        <v>5000</v>
      </c>
      <c r="C593" s="55"/>
      <c r="D593" s="55"/>
      <c r="E593" s="55"/>
      <c r="F593" s="55"/>
      <c r="G593" s="89"/>
      <c r="H593" s="4">
        <f t="shared" si="44"/>
        <v>5000</v>
      </c>
      <c r="I593" s="90"/>
      <c r="J593" s="90"/>
      <c r="K593" s="90"/>
      <c r="L593" s="55"/>
      <c r="M593" s="55"/>
      <c r="N593" s="55"/>
      <c r="O593" s="55"/>
      <c r="P593" s="55"/>
      <c r="Q593" s="93"/>
      <c r="R593" s="93"/>
      <c r="S593" s="514">
        <f t="shared" si="47"/>
        <v>140</v>
      </c>
      <c r="T593" s="79">
        <v>1000</v>
      </c>
      <c r="U593" s="448">
        <f t="shared" si="46"/>
        <v>35.714285714285715</v>
      </c>
      <c r="V593" s="455">
        <f t="shared" si="45"/>
        <v>-4000</v>
      </c>
      <c r="W593" s="126"/>
      <c r="X593"/>
      <c r="Y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</row>
    <row r="594" spans="1:133" s="136" customFormat="1" ht="15.6">
      <c r="A594" s="187" t="s">
        <v>976</v>
      </c>
      <c r="B594" s="4">
        <v>4000</v>
      </c>
      <c r="C594" s="55"/>
      <c r="D594" s="55"/>
      <c r="E594" s="55"/>
      <c r="F594" s="55"/>
      <c r="G594" s="89"/>
      <c r="H594" s="4">
        <f t="shared" si="44"/>
        <v>4000</v>
      </c>
      <c r="I594" s="90"/>
      <c r="J594" s="90"/>
      <c r="K594" s="90"/>
      <c r="L594" s="55"/>
      <c r="M594" s="55"/>
      <c r="N594" s="55"/>
      <c r="O594" s="55"/>
      <c r="P594" s="55"/>
      <c r="Q594" s="93"/>
      <c r="R594" s="93"/>
      <c r="S594" s="612">
        <f t="shared" si="47"/>
        <v>37.333333333333336</v>
      </c>
      <c r="T594" s="79">
        <v>3000</v>
      </c>
      <c r="U594" s="448">
        <f t="shared" si="46"/>
        <v>107.14285714285714</v>
      </c>
      <c r="V594" s="455">
        <f t="shared" si="45"/>
        <v>-1000</v>
      </c>
      <c r="W594" s="126"/>
      <c r="X594"/>
      <c r="Y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</row>
    <row r="595" spans="1:133" s="136" customFormat="1" ht="15.6">
      <c r="A595" s="187" t="s">
        <v>623</v>
      </c>
      <c r="B595" s="4">
        <v>12000</v>
      </c>
      <c r="C595" s="55"/>
      <c r="D595" s="55"/>
      <c r="E595" s="55"/>
      <c r="F595" s="55"/>
      <c r="G595" s="89"/>
      <c r="H595" s="4">
        <f t="shared" si="44"/>
        <v>10000</v>
      </c>
      <c r="I595" s="90">
        <v>2000</v>
      </c>
      <c r="J595" s="90"/>
      <c r="K595" s="90"/>
      <c r="L595" s="55"/>
      <c r="M595" s="55"/>
      <c r="N595" s="55"/>
      <c r="O595" s="55"/>
      <c r="P595" s="55"/>
      <c r="Q595" s="93"/>
      <c r="R595" s="93"/>
      <c r="S595" s="612">
        <f t="shared" si="47"/>
        <v>55.999999999999993</v>
      </c>
      <c r="T595" s="79">
        <v>5000</v>
      </c>
      <c r="U595" s="448">
        <f t="shared" si="46"/>
        <v>178.57142857142858</v>
      </c>
      <c r="V595" s="455">
        <f t="shared" si="45"/>
        <v>-5000</v>
      </c>
      <c r="W595" s="126"/>
      <c r="X595"/>
      <c r="Y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</row>
    <row r="596" spans="1:133" s="136" customFormat="1" ht="15.6">
      <c r="A596" s="187" t="s">
        <v>950</v>
      </c>
      <c r="B596" s="4">
        <v>5000</v>
      </c>
      <c r="C596" s="55"/>
      <c r="D596" s="55"/>
      <c r="E596" s="55"/>
      <c r="F596" s="55"/>
      <c r="G596" s="89"/>
      <c r="H596" s="4">
        <f t="shared" si="44"/>
        <v>5000</v>
      </c>
      <c r="I596" s="90"/>
      <c r="J596" s="90"/>
      <c r="K596" s="90"/>
      <c r="L596" s="55"/>
      <c r="M596" s="55"/>
      <c r="N596" s="55"/>
      <c r="O596" s="55"/>
      <c r="P596" s="55"/>
      <c r="Q596" s="93"/>
      <c r="R596" s="93"/>
      <c r="S596" s="657">
        <f t="shared" si="47"/>
        <v>140</v>
      </c>
      <c r="T596" s="79">
        <v>1000</v>
      </c>
      <c r="U596" s="448">
        <f t="shared" si="46"/>
        <v>35.714285714285715</v>
      </c>
      <c r="V596" s="455">
        <f t="shared" si="45"/>
        <v>-4000</v>
      </c>
      <c r="W596" s="126"/>
      <c r="X596"/>
      <c r="Y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</row>
    <row r="597" spans="1:133" s="136" customFormat="1" ht="15.75" customHeight="1">
      <c r="A597" s="187" t="s">
        <v>548</v>
      </c>
      <c r="B597" s="4">
        <v>18000</v>
      </c>
      <c r="C597" s="55"/>
      <c r="D597" s="55"/>
      <c r="E597" s="55"/>
      <c r="F597" s="55"/>
      <c r="G597" s="89"/>
      <c r="H597" s="4">
        <f t="shared" si="44"/>
        <v>14000</v>
      </c>
      <c r="I597" s="90">
        <v>1000</v>
      </c>
      <c r="J597" s="90"/>
      <c r="K597" s="90"/>
      <c r="L597" s="55"/>
      <c r="M597" s="55">
        <v>3000</v>
      </c>
      <c r="N597" s="55"/>
      <c r="O597" s="55"/>
      <c r="P597" s="55"/>
      <c r="Q597" s="93"/>
      <c r="R597" s="93">
        <f>SUM(K597:Q597)</f>
        <v>3000</v>
      </c>
      <c r="S597" s="657">
        <f t="shared" si="47"/>
        <v>39.199999999999996</v>
      </c>
      <c r="T597" s="79">
        <v>10000</v>
      </c>
      <c r="U597" s="448">
        <f t="shared" si="46"/>
        <v>357.14285714285717</v>
      </c>
      <c r="V597" s="455">
        <f t="shared" si="45"/>
        <v>-4000</v>
      </c>
      <c r="W597" s="126"/>
      <c r="X597"/>
      <c r="Y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</row>
    <row r="598" spans="1:133" s="136" customFormat="1" ht="15.75" customHeight="1">
      <c r="A598" s="190" t="s">
        <v>549</v>
      </c>
      <c r="B598" s="4">
        <v>7000</v>
      </c>
      <c r="C598" s="55"/>
      <c r="D598" s="55"/>
      <c r="E598" s="55"/>
      <c r="F598" s="55"/>
      <c r="G598" s="89"/>
      <c r="H598" s="4">
        <f t="shared" si="44"/>
        <v>6000</v>
      </c>
      <c r="I598" s="90"/>
      <c r="J598" s="90">
        <v>1000</v>
      </c>
      <c r="K598" s="90"/>
      <c r="L598" s="55"/>
      <c r="M598" s="55"/>
      <c r="N598" s="55"/>
      <c r="O598" s="55"/>
      <c r="P598" s="55"/>
      <c r="Q598" s="93"/>
      <c r="R598" s="93"/>
      <c r="S598" s="81" t="e">
        <f t="shared" si="47"/>
        <v>#DIV/0!</v>
      </c>
      <c r="T598" s="79">
        <v>0</v>
      </c>
      <c r="U598" s="448">
        <f t="shared" si="46"/>
        <v>0</v>
      </c>
      <c r="V598" s="455">
        <f t="shared" si="45"/>
        <v>-6000</v>
      </c>
      <c r="W598" s="126"/>
      <c r="X598"/>
      <c r="Y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</row>
    <row r="599" spans="1:133" s="136" customFormat="1" ht="15.6">
      <c r="A599" s="187" t="s">
        <v>81</v>
      </c>
      <c r="B599" s="4">
        <v>30000</v>
      </c>
      <c r="C599" s="55"/>
      <c r="D599" s="55"/>
      <c r="E599" s="55"/>
      <c r="F599" s="55"/>
      <c r="G599" s="89"/>
      <c r="H599" s="4">
        <f t="shared" si="44"/>
        <v>24000</v>
      </c>
      <c r="I599" s="90">
        <v>3000</v>
      </c>
      <c r="J599" s="90"/>
      <c r="K599" s="90"/>
      <c r="L599" s="55"/>
      <c r="M599" s="55">
        <v>3000</v>
      </c>
      <c r="N599" s="55"/>
      <c r="O599" s="55"/>
      <c r="P599" s="55"/>
      <c r="Q599" s="93"/>
      <c r="R599" s="93">
        <f>SUM(K599:Q599)</f>
        <v>3000</v>
      </c>
      <c r="S599" s="81">
        <f t="shared" si="47"/>
        <v>44.800000000000004</v>
      </c>
      <c r="T599" s="79">
        <v>15000</v>
      </c>
      <c r="U599" s="448">
        <f t="shared" si="46"/>
        <v>535.71428571428567</v>
      </c>
      <c r="V599" s="455">
        <f t="shared" si="45"/>
        <v>-9000.0000000000018</v>
      </c>
      <c r="W599" s="126"/>
      <c r="X599"/>
      <c r="Y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</row>
    <row r="600" spans="1:133" s="136" customFormat="1" ht="15.6">
      <c r="A600" s="190" t="s">
        <v>207</v>
      </c>
      <c r="B600" s="4">
        <v>4000</v>
      </c>
      <c r="C600" s="55"/>
      <c r="D600" s="55"/>
      <c r="E600" s="55"/>
      <c r="F600" s="55"/>
      <c r="G600" s="89"/>
      <c r="H600" s="4">
        <f t="shared" si="44"/>
        <v>4000</v>
      </c>
      <c r="I600" s="90"/>
      <c r="J600" s="90"/>
      <c r="K600" s="90"/>
      <c r="L600" s="55"/>
      <c r="M600" s="55"/>
      <c r="N600" s="55"/>
      <c r="O600" s="55"/>
      <c r="P600" s="55"/>
      <c r="Q600" s="93"/>
      <c r="R600" s="93"/>
      <c r="S600" s="81">
        <f t="shared" si="47"/>
        <v>56</v>
      </c>
      <c r="T600" s="79">
        <v>2000</v>
      </c>
      <c r="U600" s="448">
        <f t="shared" si="46"/>
        <v>71.428571428571431</v>
      </c>
      <c r="V600" s="455">
        <f t="shared" si="45"/>
        <v>-2000</v>
      </c>
      <c r="W600" s="126"/>
      <c r="X600"/>
      <c r="Y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</row>
    <row r="601" spans="1:133" s="136" customFormat="1" ht="15.6">
      <c r="A601" s="187" t="s">
        <v>103</v>
      </c>
      <c r="B601" s="4">
        <v>16000</v>
      </c>
      <c r="C601" s="55"/>
      <c r="D601" s="55"/>
      <c r="E601" s="55"/>
      <c r="F601" s="55"/>
      <c r="G601" s="89"/>
      <c r="H601" s="4">
        <f t="shared" si="44"/>
        <v>13000</v>
      </c>
      <c r="I601" s="90"/>
      <c r="J601" s="90"/>
      <c r="K601" s="90">
        <v>3000</v>
      </c>
      <c r="L601" s="55"/>
      <c r="M601" s="55"/>
      <c r="N601" s="55"/>
      <c r="O601" s="55"/>
      <c r="P601" s="55"/>
      <c r="Q601" s="93"/>
      <c r="R601" s="93">
        <f>SUM(K601:Q601)</f>
        <v>3000</v>
      </c>
      <c r="S601" s="750">
        <f t="shared" si="47"/>
        <v>45.5</v>
      </c>
      <c r="T601" s="79">
        <v>8000</v>
      </c>
      <c r="U601" s="448">
        <f t="shared" si="46"/>
        <v>285.71428571428572</v>
      </c>
      <c r="V601" s="455">
        <f t="shared" si="45"/>
        <v>-5000</v>
      </c>
      <c r="W601" s="126"/>
      <c r="X601"/>
      <c r="Y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</row>
    <row r="602" spans="1:133" s="136" customFormat="1" ht="15.6">
      <c r="A602" s="190" t="s">
        <v>104</v>
      </c>
      <c r="B602" s="4">
        <v>1000</v>
      </c>
      <c r="C602" s="55"/>
      <c r="D602" s="55"/>
      <c r="E602" s="55"/>
      <c r="F602" s="55"/>
      <c r="G602" s="89"/>
      <c r="H602" s="4">
        <f t="shared" ref="H602:H665" si="48">B602+SUM(C602:G602)-SUM(I602:P602)</f>
        <v>1000</v>
      </c>
      <c r="I602" s="90"/>
      <c r="J602" s="90"/>
      <c r="K602" s="90"/>
      <c r="L602" s="55"/>
      <c r="M602" s="55"/>
      <c r="N602" s="55"/>
      <c r="O602" s="55"/>
      <c r="P602" s="55"/>
      <c r="Q602" s="93"/>
      <c r="R602" s="93"/>
      <c r="S602" s="81" t="e">
        <f t="shared" si="47"/>
        <v>#DIV/0!</v>
      </c>
      <c r="T602" s="79">
        <v>0</v>
      </c>
      <c r="U602" s="448">
        <f t="shared" si="46"/>
        <v>0</v>
      </c>
      <c r="V602" s="455">
        <f t="shared" ref="V602:V665" si="49">U602*28-H602</f>
        <v>-1000</v>
      </c>
      <c r="W602" s="126"/>
      <c r="X602"/>
      <c r="Y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</row>
    <row r="603" spans="1:133" s="136" customFormat="1" ht="15.6">
      <c r="A603" s="187" t="s">
        <v>106</v>
      </c>
      <c r="B603" s="4">
        <v>7000</v>
      </c>
      <c r="C603" s="55"/>
      <c r="D603" s="55"/>
      <c r="E603" s="55"/>
      <c r="F603" s="55"/>
      <c r="G603" s="89"/>
      <c r="H603" s="4">
        <f t="shared" si="48"/>
        <v>7000</v>
      </c>
      <c r="I603" s="90"/>
      <c r="J603" s="90"/>
      <c r="K603" s="90"/>
      <c r="L603" s="55"/>
      <c r="M603" s="55"/>
      <c r="N603" s="55"/>
      <c r="O603" s="55"/>
      <c r="P603" s="55"/>
      <c r="Q603" s="93"/>
      <c r="R603" s="93"/>
      <c r="S603" s="81">
        <f t="shared" si="47"/>
        <v>65.333333333333343</v>
      </c>
      <c r="T603" s="79">
        <v>3000</v>
      </c>
      <c r="U603" s="448">
        <f t="shared" si="46"/>
        <v>107.14285714285714</v>
      </c>
      <c r="V603" s="455">
        <f t="shared" si="49"/>
        <v>-4000</v>
      </c>
      <c r="W603" s="126"/>
      <c r="X603"/>
      <c r="Y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</row>
    <row r="604" spans="1:133" s="136" customFormat="1" ht="15.6">
      <c r="A604" s="190" t="s">
        <v>865</v>
      </c>
      <c r="B604" s="4">
        <v>4000</v>
      </c>
      <c r="C604" s="55"/>
      <c r="D604" s="55"/>
      <c r="E604" s="55"/>
      <c r="F604" s="55"/>
      <c r="G604" s="89"/>
      <c r="H604" s="4">
        <f t="shared" si="48"/>
        <v>4000</v>
      </c>
      <c r="I604" s="90"/>
      <c r="J604" s="90"/>
      <c r="K604" s="90"/>
      <c r="L604" s="55"/>
      <c r="M604" s="55"/>
      <c r="N604" s="55"/>
      <c r="O604" s="55"/>
      <c r="P604" s="55"/>
      <c r="Q604" s="93"/>
      <c r="R604" s="93"/>
      <c r="S604" s="481" t="e">
        <f t="shared" si="47"/>
        <v>#DIV/0!</v>
      </c>
      <c r="T604" s="79">
        <v>0</v>
      </c>
      <c r="U604" s="448">
        <f t="shared" si="46"/>
        <v>0</v>
      </c>
      <c r="V604" s="455">
        <f t="shared" si="49"/>
        <v>-4000</v>
      </c>
      <c r="W604" s="126"/>
      <c r="X604"/>
      <c r="Y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</row>
    <row r="605" spans="1:133" s="136" customFormat="1" ht="15.6">
      <c r="A605" s="187" t="s">
        <v>1113</v>
      </c>
      <c r="B605" s="4">
        <v>6605</v>
      </c>
      <c r="C605" s="55"/>
      <c r="D605" s="55"/>
      <c r="E605" s="55"/>
      <c r="F605" s="131"/>
      <c r="G605" s="89"/>
      <c r="H605" s="4">
        <f t="shared" si="48"/>
        <v>6605</v>
      </c>
      <c r="I605" s="90"/>
      <c r="J605" s="90"/>
      <c r="K605" s="90"/>
      <c r="L605" s="55"/>
      <c r="M605" s="55"/>
      <c r="N605" s="55"/>
      <c r="O605" s="55"/>
      <c r="P605" s="55"/>
      <c r="Q605" s="93"/>
      <c r="R605" s="93"/>
      <c r="S605" s="481" t="e">
        <f t="shared" si="47"/>
        <v>#DIV/0!</v>
      </c>
      <c r="T605" s="79">
        <v>0</v>
      </c>
      <c r="U605" s="448">
        <f t="shared" si="46"/>
        <v>0</v>
      </c>
      <c r="V605" s="455">
        <f t="shared" si="49"/>
        <v>-6605</v>
      </c>
      <c r="W605" s="126"/>
      <c r="X605"/>
      <c r="Y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</row>
    <row r="606" spans="1:133" ht="15.6">
      <c r="A606" s="196" t="s">
        <v>234</v>
      </c>
      <c r="B606" s="88">
        <v>3000</v>
      </c>
      <c r="C606" s="70"/>
      <c r="D606" s="70"/>
      <c r="E606" s="70"/>
      <c r="F606" s="70"/>
      <c r="G606" s="71"/>
      <c r="H606" s="88">
        <f t="shared" si="48"/>
        <v>3000</v>
      </c>
      <c r="I606" s="69"/>
      <c r="J606" s="69"/>
      <c r="K606" s="69"/>
      <c r="L606" s="70"/>
      <c r="M606" s="70"/>
      <c r="N606" s="55"/>
      <c r="O606" s="55"/>
      <c r="P606" s="55"/>
      <c r="Q606" s="93"/>
      <c r="R606" s="93"/>
      <c r="S606" s="81" t="e">
        <f t="shared" si="47"/>
        <v>#DIV/0!</v>
      </c>
      <c r="T606" s="79">
        <v>0</v>
      </c>
      <c r="U606" s="448">
        <f t="shared" si="46"/>
        <v>0</v>
      </c>
      <c r="V606" s="455">
        <f t="shared" si="49"/>
        <v>-3000</v>
      </c>
      <c r="W606" s="407" t="s">
        <v>808</v>
      </c>
    </row>
    <row r="607" spans="1:133" ht="15.6">
      <c r="A607" s="188"/>
      <c r="B607" s="135">
        <v>0</v>
      </c>
      <c r="C607" s="55"/>
      <c r="D607" s="55"/>
      <c r="E607" s="55"/>
      <c r="F607" s="55"/>
      <c r="G607" s="89"/>
      <c r="H607" s="135">
        <f t="shared" si="48"/>
        <v>0</v>
      </c>
      <c r="I607" s="90"/>
      <c r="J607" s="90"/>
      <c r="K607" s="90"/>
      <c r="L607" s="55"/>
      <c r="M607" s="55"/>
      <c r="N607" s="55"/>
      <c r="O607" s="55"/>
      <c r="P607" s="55"/>
      <c r="Q607" s="93"/>
      <c r="R607" s="93"/>
      <c r="S607" s="160" t="e">
        <f t="shared" si="47"/>
        <v>#DIV/0!</v>
      </c>
      <c r="T607" s="156">
        <v>0</v>
      </c>
      <c r="U607" s="448">
        <f t="shared" si="46"/>
        <v>0</v>
      </c>
      <c r="V607" s="459">
        <f t="shared" si="49"/>
        <v>0</v>
      </c>
      <c r="W607" s="126"/>
    </row>
    <row r="608" spans="1:133" ht="16.5" customHeight="1">
      <c r="A608" s="187" t="s">
        <v>30</v>
      </c>
      <c r="B608" s="4">
        <v>0</v>
      </c>
      <c r="C608" s="55"/>
      <c r="D608" s="55"/>
      <c r="E608" s="55"/>
      <c r="F608" s="55">
        <v>6000</v>
      </c>
      <c r="G608" s="89"/>
      <c r="H608" s="4">
        <f t="shared" si="48"/>
        <v>6000</v>
      </c>
      <c r="I608" s="90"/>
      <c r="J608" s="90"/>
      <c r="K608" s="90"/>
      <c r="L608" s="55"/>
      <c r="M608" s="55"/>
      <c r="N608" s="55"/>
      <c r="O608" s="55"/>
      <c r="P608" s="55"/>
      <c r="Q608" s="93"/>
      <c r="R608" s="93"/>
      <c r="S608" s="792">
        <f t="shared" si="47"/>
        <v>25.454545454545453</v>
      </c>
      <c r="T608" s="79">
        <v>6600</v>
      </c>
      <c r="U608" s="448">
        <f t="shared" si="46"/>
        <v>235.71428571428572</v>
      </c>
      <c r="V608" s="455">
        <f t="shared" si="49"/>
        <v>600</v>
      </c>
      <c r="W608" s="407"/>
      <c r="Y608" s="133"/>
    </row>
    <row r="609" spans="1:133" s="133" customFormat="1" ht="16.5" customHeight="1">
      <c r="A609" s="429" t="s">
        <v>32</v>
      </c>
      <c r="B609" s="85">
        <v>31500</v>
      </c>
      <c r="C609" s="145">
        <v>15000</v>
      </c>
      <c r="D609" s="145"/>
      <c r="E609" s="145"/>
      <c r="F609" s="145"/>
      <c r="G609" s="143"/>
      <c r="H609" s="85">
        <f t="shared" si="48"/>
        <v>36000</v>
      </c>
      <c r="I609" s="159">
        <v>3000</v>
      </c>
      <c r="J609" s="159"/>
      <c r="K609" s="159">
        <v>3000</v>
      </c>
      <c r="L609" s="145"/>
      <c r="M609" s="55">
        <v>1500</v>
      </c>
      <c r="N609" s="55">
        <v>3000</v>
      </c>
      <c r="O609" s="145"/>
      <c r="P609" s="145"/>
      <c r="Q609" s="248"/>
      <c r="R609" s="248">
        <f>SUM(K609:Q609)</f>
        <v>7500</v>
      </c>
      <c r="S609" s="778">
        <f t="shared" si="47"/>
        <v>28.96551724137931</v>
      </c>
      <c r="T609" s="79">
        <v>34800</v>
      </c>
      <c r="U609" s="448">
        <f t="shared" si="46"/>
        <v>1242.8571428571429</v>
      </c>
      <c r="V609" s="455">
        <f t="shared" si="49"/>
        <v>-1200</v>
      </c>
      <c r="W609" s="407" t="s">
        <v>31</v>
      </c>
      <c r="X609"/>
      <c r="Y609"/>
      <c r="Z609" s="136"/>
      <c r="AA609" s="136"/>
      <c r="AB609" s="136"/>
    </row>
    <row r="610" spans="1:133" ht="15.6">
      <c r="A610" s="187" t="s">
        <v>363</v>
      </c>
      <c r="B610" s="4">
        <v>43500</v>
      </c>
      <c r="C610" s="55"/>
      <c r="D610" s="55"/>
      <c r="E610" s="55"/>
      <c r="F610" s="55"/>
      <c r="G610" s="89"/>
      <c r="H610" s="4">
        <f t="shared" si="48"/>
        <v>36000</v>
      </c>
      <c r="I610" s="90">
        <v>3000</v>
      </c>
      <c r="J610" s="90"/>
      <c r="K610" s="90"/>
      <c r="L610" s="55"/>
      <c r="M610" s="55"/>
      <c r="N610" s="55">
        <v>4500</v>
      </c>
      <c r="O610" s="55"/>
      <c r="P610" s="55"/>
      <c r="Q610" s="93"/>
      <c r="R610" s="93">
        <f>SUM(K610:Q610)</f>
        <v>4500</v>
      </c>
      <c r="S610" s="778">
        <f t="shared" si="47"/>
        <v>35.618374558303891</v>
      </c>
      <c r="T610" s="79">
        <v>28300</v>
      </c>
      <c r="U610" s="448">
        <f t="shared" si="46"/>
        <v>1010.7142857142857</v>
      </c>
      <c r="V610" s="455">
        <f t="shared" si="49"/>
        <v>-7700</v>
      </c>
      <c r="W610" s="407" t="s">
        <v>827</v>
      </c>
    </row>
    <row r="611" spans="1:133" ht="16.5" customHeight="1">
      <c r="A611" s="190" t="s">
        <v>814</v>
      </c>
      <c r="B611" s="4">
        <v>30000</v>
      </c>
      <c r="C611" s="55"/>
      <c r="D611" s="55"/>
      <c r="E611" s="55"/>
      <c r="F611" s="55"/>
      <c r="G611" s="89">
        <v>20000</v>
      </c>
      <c r="H611" s="4">
        <f t="shared" si="48"/>
        <v>44000</v>
      </c>
      <c r="I611" s="90"/>
      <c r="J611" s="90"/>
      <c r="K611" s="90">
        <v>2000</v>
      </c>
      <c r="L611" s="55">
        <v>4000</v>
      </c>
      <c r="M611" s="55"/>
      <c r="N611" s="55"/>
      <c r="O611" s="55"/>
      <c r="P611" s="55"/>
      <c r="Q611" s="93"/>
      <c r="R611" s="93">
        <f>SUM(K611:Q611)</f>
        <v>6000</v>
      </c>
      <c r="S611" s="805">
        <f t="shared" si="47"/>
        <v>63.179487179487175</v>
      </c>
      <c r="T611" s="79">
        <v>19500</v>
      </c>
      <c r="U611" s="448">
        <f t="shared" si="46"/>
        <v>696.42857142857144</v>
      </c>
      <c r="V611" s="455">
        <f t="shared" si="49"/>
        <v>-24500</v>
      </c>
      <c r="W611" s="407"/>
    </row>
    <row r="612" spans="1:133" ht="15.6">
      <c r="A612" s="190" t="s">
        <v>772</v>
      </c>
      <c r="B612" s="4">
        <v>3000</v>
      </c>
      <c r="C612" s="55"/>
      <c r="D612" s="55"/>
      <c r="E612" s="55"/>
      <c r="F612" s="55"/>
      <c r="G612" s="89"/>
      <c r="H612" s="4">
        <f t="shared" si="48"/>
        <v>3000</v>
      </c>
      <c r="I612" s="90"/>
      <c r="J612" s="90"/>
      <c r="K612" s="90"/>
      <c r="L612" s="55"/>
      <c r="M612" s="55"/>
      <c r="N612" s="55"/>
      <c r="O612" s="55"/>
      <c r="P612" s="55"/>
      <c r="Q612" s="93"/>
      <c r="R612" s="93"/>
      <c r="S612" s="81" t="e">
        <f t="shared" si="47"/>
        <v>#DIV/0!</v>
      </c>
      <c r="T612" s="79">
        <v>0</v>
      </c>
      <c r="U612" s="448">
        <f t="shared" si="46"/>
        <v>0</v>
      </c>
      <c r="V612" s="455">
        <f t="shared" si="49"/>
        <v>-3000</v>
      </c>
      <c r="W612" s="126"/>
    </row>
    <row r="613" spans="1:133" ht="16.5" customHeight="1">
      <c r="A613" s="430" t="s">
        <v>768</v>
      </c>
      <c r="B613" s="4">
        <v>16500</v>
      </c>
      <c r="C613" s="55"/>
      <c r="D613" s="55">
        <v>10500</v>
      </c>
      <c r="E613" s="55"/>
      <c r="F613" s="55"/>
      <c r="G613" s="143"/>
      <c r="H613" s="4">
        <f t="shared" si="48"/>
        <v>22500</v>
      </c>
      <c r="I613" s="90"/>
      <c r="J613" s="90">
        <v>1500</v>
      </c>
      <c r="K613" s="90"/>
      <c r="L613" s="55"/>
      <c r="M613" s="55"/>
      <c r="N613" s="55">
        <v>3000</v>
      </c>
      <c r="O613" s="55"/>
      <c r="P613" s="55"/>
      <c r="Q613" s="93"/>
      <c r="R613" s="93">
        <f>SUM(K613:Q613)</f>
        <v>3000</v>
      </c>
      <c r="S613" s="778">
        <f t="shared" si="47"/>
        <v>33.333333333333336</v>
      </c>
      <c r="T613" s="79">
        <v>18900</v>
      </c>
      <c r="U613" s="448">
        <f t="shared" si="46"/>
        <v>675</v>
      </c>
      <c r="V613" s="455">
        <f t="shared" si="49"/>
        <v>-3600</v>
      </c>
      <c r="W613" s="408" t="s">
        <v>710</v>
      </c>
    </row>
    <row r="614" spans="1:133" ht="18" customHeight="1">
      <c r="A614" s="431" t="s">
        <v>925</v>
      </c>
      <c r="B614" s="4">
        <v>3000</v>
      </c>
      <c r="C614" s="55"/>
      <c r="D614" s="55"/>
      <c r="E614" s="55"/>
      <c r="F614" s="55"/>
      <c r="G614" s="89"/>
      <c r="H614" s="4">
        <f t="shared" si="48"/>
        <v>3000</v>
      </c>
      <c r="I614" s="90"/>
      <c r="J614" s="90"/>
      <c r="K614" s="90"/>
      <c r="L614" s="55"/>
      <c r="M614" s="55"/>
      <c r="N614" s="55"/>
      <c r="O614" s="55"/>
      <c r="P614" s="55"/>
      <c r="Q614" s="93"/>
      <c r="R614" s="93"/>
      <c r="S614" s="81" t="e">
        <f t="shared" si="47"/>
        <v>#DIV/0!</v>
      </c>
      <c r="T614" s="79">
        <v>0</v>
      </c>
      <c r="U614" s="448">
        <f t="shared" si="46"/>
        <v>0</v>
      </c>
      <c r="V614" s="455">
        <f t="shared" si="49"/>
        <v>-3000</v>
      </c>
      <c r="W614" s="214"/>
    </row>
    <row r="615" spans="1:133" ht="15.6">
      <c r="A615" s="216"/>
      <c r="B615" s="135">
        <v>0</v>
      </c>
      <c r="C615" s="55"/>
      <c r="D615" s="55"/>
      <c r="E615" s="55"/>
      <c r="F615" s="55"/>
      <c r="G615" s="89"/>
      <c r="H615" s="135">
        <f t="shared" si="48"/>
        <v>0</v>
      </c>
      <c r="I615" s="90"/>
      <c r="J615" s="90"/>
      <c r="K615" s="90"/>
      <c r="L615" s="55"/>
      <c r="M615" s="55"/>
      <c r="N615" s="55"/>
      <c r="O615" s="55"/>
      <c r="P615" s="55"/>
      <c r="Q615" s="93"/>
      <c r="R615" s="93"/>
      <c r="S615" s="160" t="e">
        <f t="shared" si="47"/>
        <v>#DIV/0!</v>
      </c>
      <c r="T615" s="156">
        <v>0</v>
      </c>
      <c r="U615" s="448">
        <f t="shared" si="46"/>
        <v>0</v>
      </c>
      <c r="V615" s="455">
        <f t="shared" si="49"/>
        <v>0</v>
      </c>
      <c r="W615" s="214"/>
    </row>
    <row r="616" spans="1:133" ht="15.6">
      <c r="A616" s="432" t="s">
        <v>630</v>
      </c>
      <c r="B616" s="135">
        <v>0</v>
      </c>
      <c r="C616" s="55"/>
      <c r="D616" s="55"/>
      <c r="E616" s="55"/>
      <c r="F616" s="55"/>
      <c r="G616" s="89"/>
      <c r="H616" s="135">
        <f t="shared" si="48"/>
        <v>0</v>
      </c>
      <c r="I616" s="90"/>
      <c r="J616" s="90"/>
      <c r="K616" s="90"/>
      <c r="L616" s="55"/>
      <c r="M616" s="55"/>
      <c r="N616" s="55"/>
      <c r="O616" s="55"/>
      <c r="P616" s="55"/>
      <c r="Q616" s="93"/>
      <c r="R616" s="93"/>
      <c r="S616" s="160" t="e">
        <f t="shared" si="47"/>
        <v>#DIV/0!</v>
      </c>
      <c r="T616" s="156">
        <v>0</v>
      </c>
      <c r="U616" s="448">
        <f t="shared" si="46"/>
        <v>0</v>
      </c>
      <c r="V616" s="459">
        <f t="shared" si="49"/>
        <v>0</v>
      </c>
      <c r="W616" s="213"/>
    </row>
    <row r="617" spans="1:133" ht="15.6">
      <c r="A617" s="433" t="s">
        <v>1122</v>
      </c>
      <c r="B617" s="20">
        <v>1000</v>
      </c>
      <c r="C617" s="145"/>
      <c r="D617" s="145"/>
      <c r="E617" s="55"/>
      <c r="F617" s="55"/>
      <c r="G617" s="89"/>
      <c r="H617" s="20">
        <f t="shared" si="48"/>
        <v>1000</v>
      </c>
      <c r="I617" s="90"/>
      <c r="J617" s="90"/>
      <c r="K617" s="90"/>
      <c r="L617" s="55"/>
      <c r="M617" s="55"/>
      <c r="N617" s="55"/>
      <c r="O617" s="55"/>
      <c r="P617" s="55"/>
      <c r="Q617" s="93"/>
      <c r="R617" s="93"/>
      <c r="S617" s="726">
        <f t="shared" si="47"/>
        <v>4.666666666666667</v>
      </c>
      <c r="T617" s="79">
        <v>6000</v>
      </c>
      <c r="U617" s="448">
        <f t="shared" si="46"/>
        <v>214.28571428571428</v>
      </c>
      <c r="V617" s="455">
        <f t="shared" si="49"/>
        <v>5000</v>
      </c>
      <c r="W617" s="213" t="s">
        <v>703</v>
      </c>
    </row>
    <row r="618" spans="1:133" ht="15.6">
      <c r="A618" s="433" t="s">
        <v>451</v>
      </c>
      <c r="B618" s="20">
        <v>4000</v>
      </c>
      <c r="C618" s="145"/>
      <c r="D618" s="145"/>
      <c r="E618" s="55"/>
      <c r="F618" s="55"/>
      <c r="G618" s="89"/>
      <c r="H618" s="20">
        <f t="shared" si="48"/>
        <v>4000</v>
      </c>
      <c r="I618" s="90"/>
      <c r="J618" s="90"/>
      <c r="K618" s="90"/>
      <c r="L618" s="55"/>
      <c r="M618" s="55"/>
      <c r="N618" s="55"/>
      <c r="O618" s="55"/>
      <c r="P618" s="55"/>
      <c r="Q618" s="93"/>
      <c r="R618" s="93"/>
      <c r="S618" s="791">
        <f t="shared" si="47"/>
        <v>112</v>
      </c>
      <c r="T618" s="79">
        <v>1000</v>
      </c>
      <c r="U618" s="448">
        <f t="shared" si="46"/>
        <v>35.714285714285715</v>
      </c>
      <c r="V618" s="455">
        <f t="shared" si="49"/>
        <v>-3000</v>
      </c>
      <c r="W618" s="213"/>
    </row>
    <row r="619" spans="1:133" ht="15.75" customHeight="1">
      <c r="A619" s="434" t="s">
        <v>749</v>
      </c>
      <c r="B619" s="20">
        <v>50000</v>
      </c>
      <c r="C619" s="55"/>
      <c r="D619" s="55"/>
      <c r="E619" s="55"/>
      <c r="F619" s="55"/>
      <c r="G619" s="89">
        <v>20600</v>
      </c>
      <c r="H619" s="20">
        <f t="shared" si="48"/>
        <v>58000</v>
      </c>
      <c r="I619" s="90">
        <v>4000</v>
      </c>
      <c r="J619" s="90">
        <v>1000</v>
      </c>
      <c r="K619" s="90">
        <v>3000</v>
      </c>
      <c r="L619" s="55">
        <v>2000</v>
      </c>
      <c r="M619" s="55"/>
      <c r="N619" s="55"/>
      <c r="O619" s="55">
        <v>2600</v>
      </c>
      <c r="P619" s="55"/>
      <c r="Q619" s="93"/>
      <c r="R619" s="93">
        <f>SUM(K619:Q619)</f>
        <v>7600</v>
      </c>
      <c r="S619" s="699">
        <f t="shared" si="47"/>
        <v>36.088888888888889</v>
      </c>
      <c r="T619" s="79">
        <v>45000</v>
      </c>
      <c r="U619" s="448">
        <f t="shared" si="46"/>
        <v>1607.1428571428571</v>
      </c>
      <c r="V619" s="455">
        <f t="shared" si="49"/>
        <v>-13000</v>
      </c>
      <c r="W619" s="213" t="s">
        <v>827</v>
      </c>
      <c r="X619" s="126"/>
      <c r="Z619"/>
    </row>
    <row r="620" spans="1:133" s="136" customFormat="1" ht="15.75" customHeight="1">
      <c r="A620" s="434" t="s">
        <v>322</v>
      </c>
      <c r="B620" s="20">
        <v>3000</v>
      </c>
      <c r="C620" s="55"/>
      <c r="D620" s="55"/>
      <c r="E620" s="55"/>
      <c r="F620" s="55"/>
      <c r="G620" s="89"/>
      <c r="H620" s="20">
        <f t="shared" si="48"/>
        <v>3000</v>
      </c>
      <c r="I620" s="90"/>
      <c r="J620" s="90"/>
      <c r="K620" s="90"/>
      <c r="L620" s="55"/>
      <c r="M620" s="55"/>
      <c r="N620" s="55"/>
      <c r="O620" s="55"/>
      <c r="P620" s="55"/>
      <c r="Q620" s="93"/>
      <c r="R620" s="93"/>
      <c r="S620" s="81" t="e">
        <f t="shared" si="47"/>
        <v>#DIV/0!</v>
      </c>
      <c r="T620" s="79">
        <v>0</v>
      </c>
      <c r="U620" s="448">
        <f t="shared" si="46"/>
        <v>0</v>
      </c>
      <c r="V620" s="455">
        <f t="shared" si="49"/>
        <v>-3000</v>
      </c>
      <c r="W620" s="213"/>
      <c r="X620" s="126"/>
      <c r="Y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</row>
    <row r="621" spans="1:133" s="136" customFormat="1" ht="15.75" customHeight="1">
      <c r="A621" s="435" t="s">
        <v>610</v>
      </c>
      <c r="B621" s="20">
        <v>15000</v>
      </c>
      <c r="C621" s="55"/>
      <c r="D621" s="55"/>
      <c r="E621" s="55"/>
      <c r="F621" s="55"/>
      <c r="G621" s="89">
        <v>10000</v>
      </c>
      <c r="H621" s="20">
        <f t="shared" si="48"/>
        <v>24000</v>
      </c>
      <c r="I621" s="90"/>
      <c r="J621" s="90">
        <v>1000</v>
      </c>
      <c r="K621" s="90"/>
      <c r="L621" s="55"/>
      <c r="M621" s="55"/>
      <c r="N621" s="55"/>
      <c r="O621" s="55"/>
      <c r="P621" s="55"/>
      <c r="Q621" s="93"/>
      <c r="R621" s="93"/>
      <c r="S621" s="81">
        <f t="shared" si="47"/>
        <v>84</v>
      </c>
      <c r="T621" s="79">
        <v>8000</v>
      </c>
      <c r="U621" s="448">
        <f t="shared" si="46"/>
        <v>285.71428571428572</v>
      </c>
      <c r="V621" s="455">
        <f t="shared" si="49"/>
        <v>-16000</v>
      </c>
      <c r="W621" s="213"/>
      <c r="X621" s="126"/>
      <c r="Y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</row>
    <row r="622" spans="1:133" s="136" customFormat="1" ht="16.5" customHeight="1">
      <c r="A622" s="435" t="s">
        <v>611</v>
      </c>
      <c r="B622" s="20">
        <v>19000</v>
      </c>
      <c r="C622" s="55"/>
      <c r="D622" s="245"/>
      <c r="E622" s="55"/>
      <c r="F622" s="55"/>
      <c r="G622" s="89">
        <v>5000</v>
      </c>
      <c r="H622" s="20">
        <f t="shared" si="48"/>
        <v>19000</v>
      </c>
      <c r="I622" s="90">
        <v>3000</v>
      </c>
      <c r="J622" s="90"/>
      <c r="K622" s="90"/>
      <c r="L622" s="55"/>
      <c r="M622" s="55">
        <v>2000</v>
      </c>
      <c r="N622" s="55"/>
      <c r="O622" s="55"/>
      <c r="P622" s="55"/>
      <c r="Q622" s="93"/>
      <c r="R622" s="93">
        <f>SUM(K622:Q622)</f>
        <v>2000</v>
      </c>
      <c r="S622" s="778">
        <f t="shared" si="47"/>
        <v>40.923076923076927</v>
      </c>
      <c r="T622" s="79">
        <v>13000</v>
      </c>
      <c r="U622" s="448">
        <f t="shared" si="46"/>
        <v>464.28571428571428</v>
      </c>
      <c r="V622" s="455">
        <f t="shared" si="49"/>
        <v>-6000</v>
      </c>
      <c r="W622" s="126" t="s">
        <v>710</v>
      </c>
      <c r="X622" s="126"/>
      <c r="Y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</row>
    <row r="623" spans="1:133" s="133" customFormat="1" ht="16.5" customHeight="1">
      <c r="A623" s="435" t="s">
        <v>413</v>
      </c>
      <c r="B623" s="347">
        <v>26000</v>
      </c>
      <c r="C623" s="145"/>
      <c r="D623" s="145"/>
      <c r="E623" s="55"/>
      <c r="F623" s="145"/>
      <c r="G623" s="89">
        <v>15000</v>
      </c>
      <c r="H623" s="347">
        <f t="shared" si="48"/>
        <v>32000</v>
      </c>
      <c r="I623" s="159">
        <v>2000</v>
      </c>
      <c r="J623" s="90">
        <v>1000</v>
      </c>
      <c r="K623" s="159">
        <v>2000</v>
      </c>
      <c r="L623" s="55">
        <v>4000</v>
      </c>
      <c r="M623" s="145"/>
      <c r="N623" s="145"/>
      <c r="O623" s="145"/>
      <c r="P623" s="55"/>
      <c r="Q623" s="93"/>
      <c r="R623" s="93">
        <f>SUM(K623:Q623)</f>
        <v>6000</v>
      </c>
      <c r="S623" s="699">
        <f t="shared" si="47"/>
        <v>38.956521739130437</v>
      </c>
      <c r="T623" s="268">
        <v>23000</v>
      </c>
      <c r="U623" s="467">
        <f t="shared" si="46"/>
        <v>821.42857142857144</v>
      </c>
      <c r="V623" s="466">
        <f t="shared" si="49"/>
        <v>-9000</v>
      </c>
      <c r="W623" s="126" t="s">
        <v>703</v>
      </c>
      <c r="X623" s="126"/>
      <c r="Y623"/>
      <c r="Z623"/>
    </row>
    <row r="624" spans="1:133" s="136" customFormat="1" ht="15.6">
      <c r="A624" s="436" t="s">
        <v>612</v>
      </c>
      <c r="B624" s="20">
        <v>17000</v>
      </c>
      <c r="C624" s="55"/>
      <c r="D624" s="145"/>
      <c r="E624" s="55"/>
      <c r="F624" s="55"/>
      <c r="G624" s="89">
        <v>10300</v>
      </c>
      <c r="H624" s="20">
        <f t="shared" si="48"/>
        <v>24300</v>
      </c>
      <c r="I624" s="90"/>
      <c r="J624" s="90">
        <v>1000</v>
      </c>
      <c r="K624" s="90"/>
      <c r="L624" s="55">
        <v>2000</v>
      </c>
      <c r="M624" s="55"/>
      <c r="N624" s="55"/>
      <c r="O624" s="55"/>
      <c r="P624" s="55"/>
      <c r="Q624" s="93"/>
      <c r="R624" s="93">
        <f>SUM(K624:Q624)</f>
        <v>2000</v>
      </c>
      <c r="S624" s="778">
        <f t="shared" si="47"/>
        <v>56.7</v>
      </c>
      <c r="T624" s="79">
        <v>12000</v>
      </c>
      <c r="U624" s="448">
        <f t="shared" si="46"/>
        <v>428.57142857142856</v>
      </c>
      <c r="V624" s="455">
        <f t="shared" si="49"/>
        <v>-12300</v>
      </c>
      <c r="W624" s="126" t="s">
        <v>703</v>
      </c>
      <c r="X624"/>
      <c r="Y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</row>
    <row r="625" spans="1:133" s="136" customFormat="1" ht="18" customHeight="1">
      <c r="A625" s="433" t="s">
        <v>613</v>
      </c>
      <c r="B625" s="20">
        <v>2000</v>
      </c>
      <c r="C625" s="55"/>
      <c r="D625" s="245"/>
      <c r="E625" s="55"/>
      <c r="F625" s="55"/>
      <c r="G625" s="89"/>
      <c r="H625" s="20">
        <f t="shared" si="48"/>
        <v>2000</v>
      </c>
      <c r="I625" s="90"/>
      <c r="J625" s="90"/>
      <c r="K625" s="90"/>
      <c r="L625" s="55"/>
      <c r="M625" s="55"/>
      <c r="N625" s="55"/>
      <c r="O625" s="55"/>
      <c r="P625" s="55"/>
      <c r="Q625" s="93"/>
      <c r="R625" s="93"/>
      <c r="S625" s="624" t="e">
        <f t="shared" si="47"/>
        <v>#DIV/0!</v>
      </c>
      <c r="T625" s="79">
        <v>0</v>
      </c>
      <c r="U625" s="448">
        <f t="shared" si="46"/>
        <v>0</v>
      </c>
      <c r="V625" s="455">
        <f t="shared" si="49"/>
        <v>-2000</v>
      </c>
      <c r="W625" s="126"/>
      <c r="X625"/>
      <c r="Y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</row>
    <row r="626" spans="1:133" s="136" customFormat="1" ht="15.6">
      <c r="A626" s="435" t="s">
        <v>614</v>
      </c>
      <c r="B626" s="20">
        <v>3000</v>
      </c>
      <c r="C626" s="145"/>
      <c r="D626" s="245"/>
      <c r="E626" s="55"/>
      <c r="F626" s="55"/>
      <c r="G626" s="89"/>
      <c r="H626" s="20">
        <f t="shared" si="48"/>
        <v>3000</v>
      </c>
      <c r="I626" s="90"/>
      <c r="J626" s="90"/>
      <c r="K626" s="90"/>
      <c r="L626" s="55"/>
      <c r="M626" s="55"/>
      <c r="N626" s="55"/>
      <c r="O626" s="55"/>
      <c r="P626" s="55"/>
      <c r="Q626" s="93"/>
      <c r="R626" s="93"/>
      <c r="S626" s="624">
        <f t="shared" si="47"/>
        <v>84</v>
      </c>
      <c r="T626" s="79">
        <v>1000</v>
      </c>
      <c r="U626" s="448">
        <f t="shared" si="46"/>
        <v>35.714285714285715</v>
      </c>
      <c r="V626" s="455">
        <f t="shared" si="49"/>
        <v>-2000</v>
      </c>
      <c r="W626" s="126"/>
      <c r="X626" s="126"/>
      <c r="Y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</row>
    <row r="627" spans="1:133" s="136" customFormat="1" ht="17.25" customHeight="1">
      <c r="A627" s="435" t="s">
        <v>981</v>
      </c>
      <c r="B627" s="20">
        <v>24000</v>
      </c>
      <c r="C627" s="55"/>
      <c r="D627" s="145"/>
      <c r="E627" s="55"/>
      <c r="F627" s="55"/>
      <c r="G627" s="89">
        <v>10000</v>
      </c>
      <c r="H627" s="20">
        <f t="shared" si="48"/>
        <v>26000</v>
      </c>
      <c r="I627" s="90">
        <v>4000</v>
      </c>
      <c r="J627" s="90"/>
      <c r="K627" s="90"/>
      <c r="L627" s="55">
        <v>2000</v>
      </c>
      <c r="M627" s="55">
        <v>2000</v>
      </c>
      <c r="N627" s="55"/>
      <c r="O627" s="55"/>
      <c r="P627" s="55"/>
      <c r="Q627" s="93"/>
      <c r="R627" s="93">
        <f>SUM(K627:Q627)</f>
        <v>4000</v>
      </c>
      <c r="S627" s="801">
        <f t="shared" si="47"/>
        <v>28.831683168316829</v>
      </c>
      <c r="T627" s="79">
        <v>25250</v>
      </c>
      <c r="U627" s="448">
        <f t="shared" si="46"/>
        <v>901.78571428571433</v>
      </c>
      <c r="V627" s="455">
        <f t="shared" si="49"/>
        <v>-750</v>
      </c>
      <c r="W627" s="126"/>
      <c r="X627" s="126"/>
      <c r="Y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</row>
    <row r="628" spans="1:133" s="136" customFormat="1" ht="15.6">
      <c r="A628" s="435" t="s">
        <v>830</v>
      </c>
      <c r="B628" s="20">
        <v>7000</v>
      </c>
      <c r="C628" s="55"/>
      <c r="D628" s="145"/>
      <c r="E628" s="55"/>
      <c r="F628" s="55"/>
      <c r="G628" s="89">
        <v>3000</v>
      </c>
      <c r="H628" s="20">
        <f t="shared" si="48"/>
        <v>7000</v>
      </c>
      <c r="I628" s="90"/>
      <c r="J628" s="90">
        <v>2000</v>
      </c>
      <c r="K628" s="90"/>
      <c r="L628" s="55"/>
      <c r="M628" s="55">
        <v>1000</v>
      </c>
      <c r="N628" s="55"/>
      <c r="O628" s="55"/>
      <c r="P628" s="55"/>
      <c r="Q628" s="93"/>
      <c r="R628" s="93">
        <f>SUM(K628:Q628)</f>
        <v>1000</v>
      </c>
      <c r="S628" s="699">
        <f t="shared" si="47"/>
        <v>19.599999999999998</v>
      </c>
      <c r="T628" s="79">
        <v>10000</v>
      </c>
      <c r="U628" s="448">
        <f t="shared" si="46"/>
        <v>357.14285714285717</v>
      </c>
      <c r="V628" s="455">
        <f t="shared" si="49"/>
        <v>3000</v>
      </c>
      <c r="W628" s="126" t="s">
        <v>703</v>
      </c>
      <c r="X628"/>
      <c r="Y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</row>
    <row r="629" spans="1:133" s="133" customFormat="1" ht="15.6">
      <c r="A629" s="435" t="s">
        <v>679</v>
      </c>
      <c r="B629" s="347">
        <v>8000</v>
      </c>
      <c r="C629" s="145"/>
      <c r="D629" s="145"/>
      <c r="E629" s="145"/>
      <c r="F629" s="145"/>
      <c r="G629" s="89">
        <v>5000</v>
      </c>
      <c r="H629" s="347">
        <f t="shared" si="48"/>
        <v>10000</v>
      </c>
      <c r="I629" s="159">
        <v>1000</v>
      </c>
      <c r="J629" s="159"/>
      <c r="K629" s="159">
        <v>2000</v>
      </c>
      <c r="L629" s="145"/>
      <c r="M629" s="145"/>
      <c r="N629" s="145"/>
      <c r="O629" s="145"/>
      <c r="P629" s="55"/>
      <c r="Q629" s="93"/>
      <c r="R629" s="93">
        <f>SUM(K629:Q629)</f>
        <v>2000</v>
      </c>
      <c r="S629" s="802">
        <f t="shared" si="47"/>
        <v>35</v>
      </c>
      <c r="T629" s="268">
        <v>8000</v>
      </c>
      <c r="U629" s="467">
        <f t="shared" si="46"/>
        <v>285.71428571428572</v>
      </c>
      <c r="V629" s="466">
        <f t="shared" si="49"/>
        <v>-2000</v>
      </c>
      <c r="W629" s="126"/>
      <c r="X629" s="212"/>
    </row>
    <row r="630" spans="1:133" s="136" customFormat="1" ht="15" customHeight="1">
      <c r="A630" s="435" t="s">
        <v>843</v>
      </c>
      <c r="B630" s="20">
        <v>7000</v>
      </c>
      <c r="C630" s="55"/>
      <c r="D630" s="245"/>
      <c r="E630" s="55"/>
      <c r="F630" s="55"/>
      <c r="G630" s="89">
        <v>3000</v>
      </c>
      <c r="H630" s="20">
        <f t="shared" si="48"/>
        <v>9000</v>
      </c>
      <c r="I630" s="90"/>
      <c r="J630" s="90">
        <v>1000</v>
      </c>
      <c r="K630" s="90"/>
      <c r="L630" s="55"/>
      <c r="M630" s="55"/>
      <c r="N630" s="55"/>
      <c r="O630" s="55"/>
      <c r="P630" s="55"/>
      <c r="Q630" s="93"/>
      <c r="R630" s="93"/>
      <c r="S630" s="699">
        <f t="shared" si="47"/>
        <v>84</v>
      </c>
      <c r="T630" s="79">
        <v>3000</v>
      </c>
      <c r="U630" s="448">
        <f t="shared" si="46"/>
        <v>107.14285714285714</v>
      </c>
      <c r="V630" s="455">
        <f t="shared" si="49"/>
        <v>-6000</v>
      </c>
      <c r="W630" s="126" t="s">
        <v>236</v>
      </c>
      <c r="X630" s="126"/>
      <c r="Y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</row>
    <row r="631" spans="1:133" s="136" customFormat="1" ht="15.6">
      <c r="A631" s="435" t="s">
        <v>521</v>
      </c>
      <c r="B631" s="20">
        <v>9000</v>
      </c>
      <c r="C631" s="55"/>
      <c r="D631" s="245"/>
      <c r="E631" s="55"/>
      <c r="F631" s="55"/>
      <c r="G631" s="89">
        <v>5000</v>
      </c>
      <c r="H631" s="20">
        <f t="shared" si="48"/>
        <v>12000</v>
      </c>
      <c r="I631" s="90">
        <v>2000</v>
      </c>
      <c r="J631" s="90"/>
      <c r="K631" s="90"/>
      <c r="L631" s="55"/>
      <c r="M631" s="55"/>
      <c r="N631" s="55"/>
      <c r="O631" s="55"/>
      <c r="P631" s="55"/>
      <c r="Q631" s="93"/>
      <c r="R631" s="93"/>
      <c r="S631" s="802">
        <f t="shared" si="47"/>
        <v>42</v>
      </c>
      <c r="T631" s="79">
        <v>8000</v>
      </c>
      <c r="U631" s="448">
        <f t="shared" si="46"/>
        <v>285.71428571428572</v>
      </c>
      <c r="V631" s="455">
        <f t="shared" si="49"/>
        <v>-4000</v>
      </c>
      <c r="W631" s="126"/>
      <c r="X631" s="126"/>
      <c r="Y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</row>
    <row r="632" spans="1:133" s="136" customFormat="1" ht="15.6">
      <c r="A632" s="435" t="s">
        <v>273</v>
      </c>
      <c r="B632" s="20">
        <v>11000</v>
      </c>
      <c r="C632" s="55"/>
      <c r="D632" s="245"/>
      <c r="E632" s="55"/>
      <c r="F632" s="55"/>
      <c r="G632" s="89">
        <v>10000</v>
      </c>
      <c r="H632" s="20">
        <f t="shared" si="48"/>
        <v>19000</v>
      </c>
      <c r="I632" s="90"/>
      <c r="J632" s="90"/>
      <c r="K632" s="90">
        <v>2000</v>
      </c>
      <c r="L632" s="55"/>
      <c r="M632" s="55"/>
      <c r="N632" s="55"/>
      <c r="O632" s="55"/>
      <c r="P632" s="55"/>
      <c r="Q632" s="93"/>
      <c r="R632" s="93">
        <f>SUM(K632:Q632)</f>
        <v>2000</v>
      </c>
      <c r="S632" s="699">
        <f t="shared" si="47"/>
        <v>44.333333333333336</v>
      </c>
      <c r="T632" s="79">
        <v>12000</v>
      </c>
      <c r="U632" s="448">
        <f t="shared" si="46"/>
        <v>428.57142857142856</v>
      </c>
      <c r="V632" s="455">
        <f t="shared" si="49"/>
        <v>-7000</v>
      </c>
      <c r="W632" s="126" t="s">
        <v>703</v>
      </c>
      <c r="X632" s="126"/>
      <c r="Y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</row>
    <row r="633" spans="1:133" s="136" customFormat="1" ht="15.6">
      <c r="A633" s="433" t="s">
        <v>255</v>
      </c>
      <c r="B633" s="20">
        <v>3000</v>
      </c>
      <c r="C633" s="55"/>
      <c r="D633" s="245"/>
      <c r="E633" s="55"/>
      <c r="F633" s="55"/>
      <c r="G633" s="89"/>
      <c r="H633" s="20">
        <f t="shared" si="48"/>
        <v>3000</v>
      </c>
      <c r="I633" s="90"/>
      <c r="J633" s="90"/>
      <c r="K633" s="90"/>
      <c r="L633" s="55"/>
      <c r="M633" s="55"/>
      <c r="N633" s="55"/>
      <c r="O633" s="55"/>
      <c r="P633" s="55"/>
      <c r="Q633" s="93"/>
      <c r="R633" s="93"/>
      <c r="S633" s="81" t="e">
        <f t="shared" si="47"/>
        <v>#DIV/0!</v>
      </c>
      <c r="T633" s="79">
        <v>0</v>
      </c>
      <c r="U633" s="448">
        <f t="shared" si="46"/>
        <v>0</v>
      </c>
      <c r="V633" s="455">
        <f t="shared" si="49"/>
        <v>-3000</v>
      </c>
      <c r="W633" s="213"/>
      <c r="X633"/>
      <c r="Y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</row>
    <row r="634" spans="1:133" ht="15.6">
      <c r="A634" s="193"/>
      <c r="B634" s="135">
        <v>0</v>
      </c>
      <c r="C634" s="55"/>
      <c r="D634" s="55"/>
      <c r="E634" s="55"/>
      <c r="F634" s="55"/>
      <c r="G634" s="89"/>
      <c r="H634" s="135">
        <f t="shared" si="48"/>
        <v>0</v>
      </c>
      <c r="I634" s="90"/>
      <c r="J634" s="90"/>
      <c r="K634" s="90"/>
      <c r="L634" s="55"/>
      <c r="M634" s="55"/>
      <c r="N634" s="55"/>
      <c r="O634" s="55"/>
      <c r="P634" s="55"/>
      <c r="Q634" s="93"/>
      <c r="R634" s="93"/>
      <c r="S634" s="160" t="e">
        <f t="shared" si="47"/>
        <v>#DIV/0!</v>
      </c>
      <c r="T634" s="156">
        <v>0</v>
      </c>
      <c r="U634" s="448">
        <f t="shared" si="46"/>
        <v>0</v>
      </c>
      <c r="V634" s="459">
        <f t="shared" si="49"/>
        <v>0</v>
      </c>
      <c r="W634" s="213"/>
    </row>
    <row r="635" spans="1:133" ht="15.6">
      <c r="A635" s="432" t="s">
        <v>629</v>
      </c>
      <c r="B635" s="135">
        <v>0</v>
      </c>
      <c r="C635" s="55"/>
      <c r="D635" s="55"/>
      <c r="E635" s="55"/>
      <c r="F635" s="55"/>
      <c r="G635" s="89"/>
      <c r="H635" s="135">
        <f t="shared" si="48"/>
        <v>0</v>
      </c>
      <c r="I635" s="167"/>
      <c r="J635" s="167"/>
      <c r="K635" s="167"/>
      <c r="L635" s="104"/>
      <c r="M635" s="104"/>
      <c r="N635" s="104"/>
      <c r="O635" s="104"/>
      <c r="P635" s="104"/>
      <c r="Q635" s="168"/>
      <c r="R635" s="168"/>
      <c r="S635" s="160" t="e">
        <f t="shared" si="47"/>
        <v>#DIV/0!</v>
      </c>
      <c r="T635" s="156">
        <v>0</v>
      </c>
      <c r="U635" s="448">
        <f t="shared" si="46"/>
        <v>0</v>
      </c>
      <c r="V635" s="459">
        <f t="shared" si="49"/>
        <v>0</v>
      </c>
      <c r="W635" s="126"/>
    </row>
    <row r="636" spans="1:133" ht="15.6">
      <c r="A636" s="218" t="s">
        <v>943</v>
      </c>
      <c r="B636" s="88">
        <v>660</v>
      </c>
      <c r="C636" s="70"/>
      <c r="D636" s="70"/>
      <c r="E636" s="70"/>
      <c r="F636" s="70"/>
      <c r="G636" s="71"/>
      <c r="H636" s="88">
        <f t="shared" si="48"/>
        <v>660</v>
      </c>
      <c r="I636" s="69"/>
      <c r="J636" s="69"/>
      <c r="K636" s="69"/>
      <c r="L636" s="70"/>
      <c r="M636" s="289"/>
      <c r="N636" s="289"/>
      <c r="O636" s="289"/>
      <c r="P636" s="289"/>
      <c r="Q636" s="290"/>
      <c r="R636" s="290"/>
      <c r="S636" s="34" t="e">
        <f t="shared" si="47"/>
        <v>#DIV/0!</v>
      </c>
      <c r="T636" s="45">
        <v>0</v>
      </c>
      <c r="U636" s="456">
        <f t="shared" ref="U636:U699" si="50">T636/28</f>
        <v>0</v>
      </c>
      <c r="V636" s="451">
        <f t="shared" si="49"/>
        <v>-660</v>
      </c>
    </row>
    <row r="637" spans="1:133" ht="15.6">
      <c r="A637" s="218" t="s">
        <v>256</v>
      </c>
      <c r="B637" s="88">
        <v>507</v>
      </c>
      <c r="C637" s="70"/>
      <c r="D637" s="70"/>
      <c r="E637" s="70"/>
      <c r="F637" s="70"/>
      <c r="G637" s="71"/>
      <c r="H637" s="88">
        <f t="shared" si="48"/>
        <v>507</v>
      </c>
      <c r="I637" s="69"/>
      <c r="J637" s="69"/>
      <c r="K637" s="69"/>
      <c r="L637" s="70"/>
      <c r="M637" s="70"/>
      <c r="N637" s="70"/>
      <c r="O637" s="70"/>
      <c r="P637" s="70"/>
      <c r="Q637" s="73"/>
      <c r="R637" s="73"/>
      <c r="S637" s="34" t="e">
        <f t="shared" si="47"/>
        <v>#DIV/0!</v>
      </c>
      <c r="T637" s="45">
        <v>0</v>
      </c>
      <c r="U637" s="456">
        <f t="shared" si="50"/>
        <v>0</v>
      </c>
      <c r="V637" s="451">
        <f t="shared" si="49"/>
        <v>-507</v>
      </c>
    </row>
    <row r="638" spans="1:133" ht="16.5" customHeight="1">
      <c r="A638" s="431" t="s">
        <v>1189</v>
      </c>
      <c r="B638" s="4">
        <v>1130</v>
      </c>
      <c r="C638" s="55"/>
      <c r="D638" s="55"/>
      <c r="E638" s="55"/>
      <c r="F638" s="55"/>
      <c r="G638" s="89"/>
      <c r="H638" s="4">
        <f t="shared" si="48"/>
        <v>1130</v>
      </c>
      <c r="I638" s="90"/>
      <c r="J638" s="90"/>
      <c r="K638" s="90"/>
      <c r="L638" s="55"/>
      <c r="M638" s="55"/>
      <c r="N638" s="55"/>
      <c r="O638" s="55"/>
      <c r="P638" s="55"/>
      <c r="Q638" s="93"/>
      <c r="R638" s="93"/>
      <c r="S638" s="81" t="e">
        <f t="shared" ref="S638:S696" si="51">H638/U638</f>
        <v>#DIV/0!</v>
      </c>
      <c r="T638" s="79">
        <v>0</v>
      </c>
      <c r="U638" s="448">
        <f t="shared" si="50"/>
        <v>0</v>
      </c>
      <c r="V638" s="455">
        <f t="shared" si="49"/>
        <v>-1130</v>
      </c>
      <c r="W638" s="213"/>
    </row>
    <row r="639" spans="1:133" ht="15.6">
      <c r="A639" s="226" t="s">
        <v>257</v>
      </c>
      <c r="B639" s="4">
        <v>3000</v>
      </c>
      <c r="C639" s="55"/>
      <c r="D639" s="55"/>
      <c r="E639" s="55"/>
      <c r="F639" s="55"/>
      <c r="G639" s="89">
        <v>5000</v>
      </c>
      <c r="H639" s="4">
        <f t="shared" si="48"/>
        <v>7000</v>
      </c>
      <c r="I639" s="90"/>
      <c r="J639" s="90"/>
      <c r="K639" s="90"/>
      <c r="L639" s="55"/>
      <c r="M639" s="55">
        <v>1000</v>
      </c>
      <c r="N639" s="55"/>
      <c r="O639" s="55"/>
      <c r="P639" s="55"/>
      <c r="Q639" s="93"/>
      <c r="R639" s="93">
        <f>SUM(K639:Q639)</f>
        <v>1000</v>
      </c>
      <c r="S639" s="746">
        <f t="shared" si="51"/>
        <v>49</v>
      </c>
      <c r="T639" s="79">
        <v>4000</v>
      </c>
      <c r="U639" s="457">
        <f t="shared" si="50"/>
        <v>142.85714285714286</v>
      </c>
      <c r="V639" s="455">
        <f t="shared" si="49"/>
        <v>-3000</v>
      </c>
      <c r="W639" s="126" t="s">
        <v>703</v>
      </c>
    </row>
    <row r="640" spans="1:133" ht="15.6">
      <c r="A640" s="226" t="s">
        <v>178</v>
      </c>
      <c r="B640" s="4">
        <v>3750</v>
      </c>
      <c r="C640" s="55"/>
      <c r="D640" s="55"/>
      <c r="E640" s="55"/>
      <c r="F640" s="55"/>
      <c r="G640" s="89">
        <v>5000</v>
      </c>
      <c r="H640" s="4">
        <f t="shared" si="48"/>
        <v>7500</v>
      </c>
      <c r="I640" s="90"/>
      <c r="J640" s="90"/>
      <c r="K640" s="90"/>
      <c r="L640" s="55"/>
      <c r="M640" s="55">
        <v>1250</v>
      </c>
      <c r="N640" s="55"/>
      <c r="O640" s="55"/>
      <c r="P640" s="55"/>
      <c r="Q640" s="93"/>
      <c r="R640" s="93">
        <f>SUM(K640:Q640)</f>
        <v>1250</v>
      </c>
      <c r="S640" s="757">
        <f t="shared" si="51"/>
        <v>56.000000000000007</v>
      </c>
      <c r="T640" s="79">
        <v>3750</v>
      </c>
      <c r="U640" s="448">
        <f t="shared" si="50"/>
        <v>133.92857142857142</v>
      </c>
      <c r="V640" s="455">
        <f t="shared" si="49"/>
        <v>-3750.0000000000005</v>
      </c>
      <c r="W640" s="126" t="s">
        <v>703</v>
      </c>
    </row>
    <row r="641" spans="1:24" ht="15.6">
      <c r="A641" s="226" t="s">
        <v>258</v>
      </c>
      <c r="B641" s="4">
        <v>3000</v>
      </c>
      <c r="C641" s="55"/>
      <c r="D641" s="55"/>
      <c r="E641" s="55">
        <v>6000</v>
      </c>
      <c r="F641" s="55"/>
      <c r="G641" s="89"/>
      <c r="H641" s="4">
        <f t="shared" si="48"/>
        <v>9000</v>
      </c>
      <c r="I641" s="90"/>
      <c r="J641" s="90"/>
      <c r="K641" s="90"/>
      <c r="L641" s="55"/>
      <c r="M641" s="55"/>
      <c r="N641" s="55"/>
      <c r="O641" s="55"/>
      <c r="P641" s="55"/>
      <c r="Q641" s="93"/>
      <c r="R641" s="93"/>
      <c r="S641" s="779">
        <f t="shared" si="51"/>
        <v>72</v>
      </c>
      <c r="T641" s="79">
        <v>3500</v>
      </c>
      <c r="U641" s="457">
        <f t="shared" si="50"/>
        <v>125</v>
      </c>
      <c r="V641" s="455">
        <f t="shared" si="49"/>
        <v>-5500</v>
      </c>
      <c r="W641" s="126"/>
    </row>
    <row r="642" spans="1:24" ht="15.6">
      <c r="A642" s="226" t="s">
        <v>487</v>
      </c>
      <c r="B642" s="4">
        <v>5000</v>
      </c>
      <c r="C642" s="55"/>
      <c r="D642" s="55"/>
      <c r="E642" s="106"/>
      <c r="F642" s="55"/>
      <c r="G642" s="89"/>
      <c r="H642" s="4">
        <f t="shared" si="48"/>
        <v>5000</v>
      </c>
      <c r="I642" s="90"/>
      <c r="J642" s="90"/>
      <c r="K642" s="90"/>
      <c r="L642" s="55"/>
      <c r="M642" s="55"/>
      <c r="N642" s="55"/>
      <c r="O642" s="55"/>
      <c r="P642" s="55"/>
      <c r="Q642" s="93"/>
      <c r="R642" s="93"/>
      <c r="S642" s="81" t="e">
        <f t="shared" si="51"/>
        <v>#DIV/0!</v>
      </c>
      <c r="T642" s="79">
        <v>0</v>
      </c>
      <c r="U642" s="448">
        <f t="shared" si="50"/>
        <v>0</v>
      </c>
      <c r="V642" s="455">
        <f t="shared" si="49"/>
        <v>-5000</v>
      </c>
      <c r="W642" s="126"/>
    </row>
    <row r="643" spans="1:24" ht="15.6">
      <c r="A643" s="226" t="s">
        <v>89</v>
      </c>
      <c r="B643" s="4">
        <v>3000</v>
      </c>
      <c r="C643" s="55"/>
      <c r="D643" s="55"/>
      <c r="E643" s="55"/>
      <c r="F643" s="55"/>
      <c r="G643" s="89"/>
      <c r="H643" s="4">
        <f t="shared" si="48"/>
        <v>3000</v>
      </c>
      <c r="I643" s="90"/>
      <c r="J643" s="90"/>
      <c r="K643" s="90"/>
      <c r="L643" s="55"/>
      <c r="M643" s="55"/>
      <c r="N643" s="55"/>
      <c r="O643" s="55"/>
      <c r="P643" s="55"/>
      <c r="Q643" s="93"/>
      <c r="R643" s="93"/>
      <c r="S643" s="81" t="e">
        <f t="shared" si="51"/>
        <v>#DIV/0!</v>
      </c>
      <c r="T643" s="79">
        <v>0</v>
      </c>
      <c r="U643" s="448">
        <f t="shared" si="50"/>
        <v>0</v>
      </c>
      <c r="V643" s="455">
        <f t="shared" si="49"/>
        <v>-3000</v>
      </c>
      <c r="W643" s="126"/>
    </row>
    <row r="644" spans="1:24" ht="15.6">
      <c r="A644" s="218" t="s">
        <v>708</v>
      </c>
      <c r="B644" s="88">
        <v>5000</v>
      </c>
      <c r="C644" s="70"/>
      <c r="D644" s="70"/>
      <c r="E644" s="70"/>
      <c r="F644" s="70"/>
      <c r="G644" s="71"/>
      <c r="H644" s="88">
        <f t="shared" si="48"/>
        <v>5000</v>
      </c>
      <c r="I644" s="69"/>
      <c r="J644" s="69"/>
      <c r="K644" s="69"/>
      <c r="L644" s="70"/>
      <c r="M644" s="70"/>
      <c r="N644" s="70"/>
      <c r="O644" s="70"/>
      <c r="P644" s="70"/>
      <c r="Q644" s="73"/>
      <c r="R644" s="73"/>
      <c r="S644" s="34" t="e">
        <f t="shared" si="51"/>
        <v>#DIV/0!</v>
      </c>
      <c r="T644" s="45">
        <v>0</v>
      </c>
      <c r="U644" s="456">
        <f t="shared" si="50"/>
        <v>0</v>
      </c>
      <c r="V644" s="451">
        <f t="shared" si="49"/>
        <v>-5000</v>
      </c>
      <c r="W644" s="126"/>
    </row>
    <row r="645" spans="1:24" ht="15.6">
      <c r="A645" s="226" t="s">
        <v>726</v>
      </c>
      <c r="B645" s="4">
        <v>1500</v>
      </c>
      <c r="C645" s="55"/>
      <c r="D645" s="55"/>
      <c r="E645" s="55"/>
      <c r="F645" s="55"/>
      <c r="G645" s="89">
        <v>3000</v>
      </c>
      <c r="H645" s="4">
        <f t="shared" si="48"/>
        <v>4500</v>
      </c>
      <c r="I645" s="90"/>
      <c r="J645" s="90"/>
      <c r="K645" s="90"/>
      <c r="L645" s="55"/>
      <c r="M645" s="55"/>
      <c r="N645" s="55"/>
      <c r="O645" s="55"/>
      <c r="P645" s="55"/>
      <c r="Q645" s="93"/>
      <c r="R645" s="93"/>
      <c r="S645" s="760">
        <f t="shared" si="51"/>
        <v>84</v>
      </c>
      <c r="T645" s="79">
        <v>1500</v>
      </c>
      <c r="U645" s="448">
        <f t="shared" si="50"/>
        <v>53.571428571428569</v>
      </c>
      <c r="V645" s="455">
        <f t="shared" si="49"/>
        <v>-3000</v>
      </c>
      <c r="W645" s="126" t="s">
        <v>236</v>
      </c>
    </row>
    <row r="646" spans="1:24" ht="15.6">
      <c r="A646" s="218" t="s">
        <v>204</v>
      </c>
      <c r="B646" s="88">
        <v>450</v>
      </c>
      <c r="C646" s="70"/>
      <c r="D646" s="70"/>
      <c r="E646" s="70"/>
      <c r="F646" s="70"/>
      <c r="G646" s="71"/>
      <c r="H646" s="88">
        <f t="shared" si="48"/>
        <v>450</v>
      </c>
      <c r="I646" s="69"/>
      <c r="J646" s="69"/>
      <c r="K646" s="69"/>
      <c r="L646" s="70"/>
      <c r="M646" s="70"/>
      <c r="N646" s="70"/>
      <c r="O646" s="70"/>
      <c r="P646" s="70"/>
      <c r="Q646" s="73"/>
      <c r="R646" s="73"/>
      <c r="S646" s="34" t="e">
        <f t="shared" si="51"/>
        <v>#DIV/0!</v>
      </c>
      <c r="T646" s="45">
        <v>0</v>
      </c>
      <c r="U646" s="456">
        <f t="shared" si="50"/>
        <v>0</v>
      </c>
      <c r="V646" s="451">
        <f t="shared" si="49"/>
        <v>-450</v>
      </c>
    </row>
    <row r="647" spans="1:24" ht="15.6">
      <c r="A647" s="226" t="s">
        <v>199</v>
      </c>
      <c r="B647" s="4">
        <v>3000</v>
      </c>
      <c r="C647" s="55"/>
      <c r="D647" s="55"/>
      <c r="E647" s="55">
        <v>7000</v>
      </c>
      <c r="F647" s="55"/>
      <c r="G647" s="89"/>
      <c r="H647" s="4">
        <f t="shared" si="48"/>
        <v>9000</v>
      </c>
      <c r="I647" s="90"/>
      <c r="J647" s="90"/>
      <c r="K647" s="90"/>
      <c r="L647" s="55">
        <v>1000</v>
      </c>
      <c r="M647" s="55"/>
      <c r="N647" s="55"/>
      <c r="O647" s="55"/>
      <c r="P647" s="55"/>
      <c r="Q647" s="93"/>
      <c r="R647" s="93">
        <f>SUM(K647:Q647)</f>
        <v>1000</v>
      </c>
      <c r="S647" s="34">
        <f t="shared" si="51"/>
        <v>42</v>
      </c>
      <c r="T647" s="79">
        <v>6000</v>
      </c>
      <c r="U647" s="448">
        <f t="shared" si="50"/>
        <v>214.28571428571428</v>
      </c>
      <c r="V647" s="455">
        <f t="shared" si="49"/>
        <v>-3000</v>
      </c>
      <c r="W647" s="170"/>
    </row>
    <row r="648" spans="1:24" ht="15.6">
      <c r="A648" s="226" t="s">
        <v>866</v>
      </c>
      <c r="B648" s="4">
        <v>1500</v>
      </c>
      <c r="C648" s="55"/>
      <c r="D648" s="55"/>
      <c r="E648" s="55"/>
      <c r="F648" s="55"/>
      <c r="G648" s="89">
        <v>3000</v>
      </c>
      <c r="H648" s="4">
        <f t="shared" si="48"/>
        <v>4500</v>
      </c>
      <c r="I648" s="90"/>
      <c r="J648" s="90"/>
      <c r="K648" s="90"/>
      <c r="L648" s="55"/>
      <c r="M648" s="55"/>
      <c r="N648" s="55"/>
      <c r="O648" s="55"/>
      <c r="P648" s="55"/>
      <c r="Q648" s="93"/>
      <c r="R648" s="93"/>
      <c r="S648" s="760">
        <f t="shared" si="51"/>
        <v>63</v>
      </c>
      <c r="T648" s="79">
        <v>2000</v>
      </c>
      <c r="U648" s="448">
        <f t="shared" si="50"/>
        <v>71.428571428571431</v>
      </c>
      <c r="V648" s="455">
        <f t="shared" si="49"/>
        <v>-2500</v>
      </c>
      <c r="W648" s="170" t="s">
        <v>236</v>
      </c>
    </row>
    <row r="649" spans="1:24" ht="15.6">
      <c r="A649" s="218" t="s">
        <v>197</v>
      </c>
      <c r="B649" s="88">
        <v>3463</v>
      </c>
      <c r="C649" s="70"/>
      <c r="D649" s="70"/>
      <c r="E649" s="70"/>
      <c r="F649" s="70"/>
      <c r="G649" s="252"/>
      <c r="H649" s="88">
        <f t="shared" si="48"/>
        <v>3463</v>
      </c>
      <c r="I649" s="69"/>
      <c r="J649" s="69"/>
      <c r="K649" s="69"/>
      <c r="L649" s="70"/>
      <c r="M649" s="70"/>
      <c r="N649" s="70"/>
      <c r="O649" s="70"/>
      <c r="P649" s="70"/>
      <c r="Q649" s="73"/>
      <c r="R649" s="73"/>
      <c r="S649" s="34" t="e">
        <f t="shared" si="51"/>
        <v>#DIV/0!</v>
      </c>
      <c r="T649" s="45">
        <v>0</v>
      </c>
      <c r="U649" s="456">
        <f t="shared" si="50"/>
        <v>0</v>
      </c>
      <c r="V649" s="451">
        <f t="shared" si="49"/>
        <v>-3463</v>
      </c>
      <c r="W649" s="126"/>
    </row>
    <row r="650" spans="1:24" ht="15.6">
      <c r="A650" s="226" t="s">
        <v>605</v>
      </c>
      <c r="B650" s="4">
        <v>5000</v>
      </c>
      <c r="C650" s="55"/>
      <c r="D650" s="55"/>
      <c r="E650" s="55"/>
      <c r="F650" s="55"/>
      <c r="G650" s="89"/>
      <c r="H650" s="4">
        <f t="shared" si="48"/>
        <v>5000</v>
      </c>
      <c r="I650" s="90"/>
      <c r="J650" s="90"/>
      <c r="K650" s="90"/>
      <c r="L650" s="55"/>
      <c r="M650" s="55"/>
      <c r="N650" s="55"/>
      <c r="O650" s="55"/>
      <c r="P650" s="55"/>
      <c r="Q650" s="93"/>
      <c r="R650" s="93"/>
      <c r="S650" s="34" t="e">
        <f t="shared" si="51"/>
        <v>#DIV/0!</v>
      </c>
      <c r="T650" s="45">
        <v>0</v>
      </c>
      <c r="U650" s="456">
        <f t="shared" si="50"/>
        <v>0</v>
      </c>
      <c r="V650" s="451">
        <f t="shared" si="49"/>
        <v>-5000</v>
      </c>
      <c r="W650" s="126"/>
    </row>
    <row r="651" spans="1:24" ht="15.6">
      <c r="A651" s="218" t="s">
        <v>198</v>
      </c>
      <c r="B651" s="88">
        <v>2000</v>
      </c>
      <c r="C651" s="70"/>
      <c r="D651" s="70"/>
      <c r="E651" s="70"/>
      <c r="F651" s="70"/>
      <c r="G651" s="71"/>
      <c r="H651" s="88">
        <f t="shared" si="48"/>
        <v>2000</v>
      </c>
      <c r="I651" s="69"/>
      <c r="J651" s="69"/>
      <c r="K651" s="69"/>
      <c r="L651" s="70"/>
      <c r="M651" s="70"/>
      <c r="N651" s="70"/>
      <c r="O651" s="70"/>
      <c r="P651" s="70"/>
      <c r="Q651" s="73"/>
      <c r="R651" s="73"/>
      <c r="S651" s="34" t="e">
        <f t="shared" si="51"/>
        <v>#DIV/0!</v>
      </c>
      <c r="T651" s="45">
        <v>0</v>
      </c>
      <c r="U651" s="456">
        <f t="shared" si="50"/>
        <v>0</v>
      </c>
      <c r="V651" s="451">
        <f t="shared" si="49"/>
        <v>-2000</v>
      </c>
      <c r="W651" s="126"/>
    </row>
    <row r="652" spans="1:24" ht="15.6">
      <c r="A652" s="226" t="s">
        <v>1158</v>
      </c>
      <c r="B652" s="4">
        <v>3000</v>
      </c>
      <c r="C652" s="55"/>
      <c r="D652" s="55"/>
      <c r="E652" s="55"/>
      <c r="F652" s="55"/>
      <c r="G652" s="89"/>
      <c r="H652" s="4">
        <f t="shared" si="48"/>
        <v>3000</v>
      </c>
      <c r="I652" s="90"/>
      <c r="J652" s="90"/>
      <c r="K652" s="90"/>
      <c r="L652" s="55"/>
      <c r="M652" s="55"/>
      <c r="N652" s="55"/>
      <c r="O652" s="55"/>
      <c r="P652" s="55"/>
      <c r="Q652" s="93"/>
      <c r="R652" s="93"/>
      <c r="S652" s="34">
        <f t="shared" si="51"/>
        <v>56</v>
      </c>
      <c r="T652" s="79">
        <v>1500</v>
      </c>
      <c r="U652" s="448">
        <f t="shared" si="50"/>
        <v>53.571428571428569</v>
      </c>
      <c r="V652" s="455">
        <f t="shared" si="49"/>
        <v>-1500</v>
      </c>
      <c r="W652" s="126"/>
    </row>
    <row r="653" spans="1:24" ht="15.6">
      <c r="A653" s="226" t="s">
        <v>269</v>
      </c>
      <c r="B653" s="4">
        <v>4000</v>
      </c>
      <c r="C653" s="55"/>
      <c r="D653" s="55"/>
      <c r="E653" s="55"/>
      <c r="F653" s="55"/>
      <c r="G653" s="89"/>
      <c r="H653" s="4">
        <f t="shared" si="48"/>
        <v>4000</v>
      </c>
      <c r="I653" s="90"/>
      <c r="J653" s="90"/>
      <c r="K653" s="90"/>
      <c r="L653" s="55"/>
      <c r="M653" s="55"/>
      <c r="N653" s="55"/>
      <c r="O653" s="55"/>
      <c r="P653" s="55"/>
      <c r="Q653" s="93"/>
      <c r="R653" s="93"/>
      <c r="S653" s="81" t="e">
        <f t="shared" si="51"/>
        <v>#DIV/0!</v>
      </c>
      <c r="T653" s="79">
        <v>0</v>
      </c>
      <c r="U653" s="448">
        <f t="shared" si="50"/>
        <v>0</v>
      </c>
      <c r="V653" s="455">
        <f t="shared" si="49"/>
        <v>-4000</v>
      </c>
      <c r="W653" s="126"/>
    </row>
    <row r="654" spans="1:24" ht="15.6">
      <c r="A654" s="226" t="s">
        <v>711</v>
      </c>
      <c r="B654" s="4">
        <v>3750</v>
      </c>
      <c r="C654" s="55"/>
      <c r="D654" s="55"/>
      <c r="E654" s="55"/>
      <c r="F654" s="55"/>
      <c r="G654" s="89"/>
      <c r="H654" s="4">
        <f t="shared" si="48"/>
        <v>2500</v>
      </c>
      <c r="I654" s="90"/>
      <c r="J654" s="90">
        <v>1250</v>
      </c>
      <c r="K654" s="90"/>
      <c r="L654" s="55"/>
      <c r="M654" s="55"/>
      <c r="N654" s="55"/>
      <c r="O654" s="55"/>
      <c r="P654" s="55"/>
      <c r="Q654" s="93"/>
      <c r="R654" s="93"/>
      <c r="S654" s="81">
        <f t="shared" si="51"/>
        <v>31.111111111111111</v>
      </c>
      <c r="T654" s="79">
        <v>2250</v>
      </c>
      <c r="U654" s="448">
        <f t="shared" si="50"/>
        <v>80.357142857142861</v>
      </c>
      <c r="V654" s="455">
        <f t="shared" si="49"/>
        <v>-250</v>
      </c>
      <c r="W654" s="126"/>
    </row>
    <row r="655" spans="1:24" ht="15.6">
      <c r="A655" s="218" t="s">
        <v>400</v>
      </c>
      <c r="B655" s="88">
        <v>3000</v>
      </c>
      <c r="C655" s="70"/>
      <c r="D655" s="70"/>
      <c r="E655" s="70"/>
      <c r="F655" s="70"/>
      <c r="G655" s="71"/>
      <c r="H655" s="88">
        <f t="shared" si="48"/>
        <v>3000</v>
      </c>
      <c r="I655" s="69"/>
      <c r="J655" s="69"/>
      <c r="K655" s="69"/>
      <c r="L655" s="70"/>
      <c r="M655" s="70"/>
      <c r="N655" s="70"/>
      <c r="O655" s="70"/>
      <c r="P655" s="70"/>
      <c r="Q655" s="73"/>
      <c r="R655" s="73"/>
      <c r="S655" s="34" t="e">
        <f t="shared" si="51"/>
        <v>#DIV/0!</v>
      </c>
      <c r="T655" s="45">
        <v>0</v>
      </c>
      <c r="U655" s="456">
        <f t="shared" si="50"/>
        <v>0</v>
      </c>
      <c r="V655" s="451">
        <f t="shared" si="49"/>
        <v>-3000</v>
      </c>
      <c r="W655" s="126"/>
      <c r="X655" s="126"/>
    </row>
    <row r="656" spans="1:24" ht="15.6">
      <c r="A656" s="431" t="s">
        <v>823</v>
      </c>
      <c r="B656" s="4">
        <v>2000</v>
      </c>
      <c r="C656" s="55"/>
      <c r="D656" s="55"/>
      <c r="E656" s="55"/>
      <c r="F656" s="55">
        <v>3000</v>
      </c>
      <c r="G656" s="89"/>
      <c r="H656" s="4">
        <f t="shared" si="48"/>
        <v>3000</v>
      </c>
      <c r="I656" s="90">
        <v>1000</v>
      </c>
      <c r="J656" s="90"/>
      <c r="K656" s="90">
        <v>1000</v>
      </c>
      <c r="L656" s="55"/>
      <c r="M656" s="55"/>
      <c r="N656" s="55"/>
      <c r="O656" s="55"/>
      <c r="P656" s="55"/>
      <c r="Q656" s="93"/>
      <c r="R656" s="93">
        <f>SUM(K656:Q656)</f>
        <v>1000</v>
      </c>
      <c r="S656" s="34">
        <f t="shared" si="51"/>
        <v>42</v>
      </c>
      <c r="T656" s="79">
        <v>2000</v>
      </c>
      <c r="U656" s="448">
        <f t="shared" si="50"/>
        <v>71.428571428571431</v>
      </c>
      <c r="V656" s="455">
        <f t="shared" si="49"/>
        <v>-1000</v>
      </c>
      <c r="W656" s="126"/>
      <c r="X656" s="126"/>
    </row>
    <row r="657" spans="1:24" ht="15.6">
      <c r="A657" s="226" t="s">
        <v>839</v>
      </c>
      <c r="B657" s="4">
        <v>2000</v>
      </c>
      <c r="C657" s="55"/>
      <c r="D657" s="55"/>
      <c r="E657" s="55"/>
      <c r="F657" s="55"/>
      <c r="G657" s="89"/>
      <c r="H657" s="4">
        <f t="shared" si="48"/>
        <v>2000</v>
      </c>
      <c r="I657" s="90"/>
      <c r="J657" s="90"/>
      <c r="K657" s="90"/>
      <c r="L657" s="55"/>
      <c r="M657" s="55"/>
      <c r="N657" s="55"/>
      <c r="O657" s="55"/>
      <c r="P657" s="55"/>
      <c r="Q657" s="93"/>
      <c r="R657" s="93"/>
      <c r="S657" s="81" t="e">
        <f t="shared" si="51"/>
        <v>#DIV/0!</v>
      </c>
      <c r="T657" s="79">
        <v>0</v>
      </c>
      <c r="U657" s="448">
        <f t="shared" si="50"/>
        <v>0</v>
      </c>
      <c r="V657" s="455">
        <f t="shared" si="49"/>
        <v>-2000</v>
      </c>
      <c r="W657" s="126"/>
      <c r="X657" s="126"/>
    </row>
    <row r="658" spans="1:24" ht="15.6">
      <c r="A658" s="218" t="s">
        <v>1157</v>
      </c>
      <c r="B658" s="88">
        <v>2000</v>
      </c>
      <c r="C658" s="70"/>
      <c r="D658" s="70"/>
      <c r="E658" s="70"/>
      <c r="F658" s="70"/>
      <c r="G658" s="71"/>
      <c r="H658" s="88">
        <f t="shared" si="48"/>
        <v>2000</v>
      </c>
      <c r="I658" s="69"/>
      <c r="J658" s="69"/>
      <c r="K658" s="69"/>
      <c r="L658" s="70"/>
      <c r="M658" s="70"/>
      <c r="N658" s="70"/>
      <c r="O658" s="70"/>
      <c r="P658" s="70"/>
      <c r="Q658" s="73"/>
      <c r="R658" s="73"/>
      <c r="S658" s="34" t="e">
        <f t="shared" si="51"/>
        <v>#DIV/0!</v>
      </c>
      <c r="T658" s="45">
        <v>0</v>
      </c>
      <c r="U658" s="456">
        <f t="shared" si="50"/>
        <v>0</v>
      </c>
      <c r="V658" s="451">
        <f t="shared" si="49"/>
        <v>-2000</v>
      </c>
      <c r="W658" s="126"/>
      <c r="X658" s="126"/>
    </row>
    <row r="659" spans="1:24" ht="18" customHeight="1">
      <c r="A659" s="431" t="s">
        <v>649</v>
      </c>
      <c r="B659" s="4">
        <v>700</v>
      </c>
      <c r="C659" s="55"/>
      <c r="D659" s="55"/>
      <c r="E659" s="55"/>
      <c r="F659" s="55"/>
      <c r="G659" s="89"/>
      <c r="H659" s="4">
        <f t="shared" si="48"/>
        <v>700</v>
      </c>
      <c r="I659" s="90"/>
      <c r="J659" s="90"/>
      <c r="K659" s="90"/>
      <c r="L659" s="55"/>
      <c r="M659" s="55"/>
      <c r="N659" s="55"/>
      <c r="O659" s="55"/>
      <c r="P659" s="55"/>
      <c r="Q659" s="93"/>
      <c r="R659" s="93"/>
      <c r="S659" s="81" t="e">
        <f t="shared" si="51"/>
        <v>#DIV/0!</v>
      </c>
      <c r="T659" s="79">
        <v>0</v>
      </c>
      <c r="U659" s="448">
        <f t="shared" si="50"/>
        <v>0</v>
      </c>
      <c r="V659" s="455">
        <f t="shared" si="49"/>
        <v>-700</v>
      </c>
    </row>
    <row r="660" spans="1:24" ht="19.5" customHeight="1">
      <c r="A660" s="431" t="s">
        <v>650</v>
      </c>
      <c r="B660" s="4">
        <v>627</v>
      </c>
      <c r="C660" s="55"/>
      <c r="D660" s="55"/>
      <c r="E660" s="55"/>
      <c r="F660" s="55"/>
      <c r="G660" s="89"/>
      <c r="H660" s="4">
        <f t="shared" si="48"/>
        <v>627</v>
      </c>
      <c r="I660" s="90"/>
      <c r="J660" s="90"/>
      <c r="K660" s="90"/>
      <c r="L660" s="55"/>
      <c r="M660" s="55"/>
      <c r="N660" s="55"/>
      <c r="O660" s="55"/>
      <c r="P660" s="55"/>
      <c r="Q660" s="93"/>
      <c r="R660" s="93"/>
      <c r="S660" s="81" t="e">
        <f t="shared" si="51"/>
        <v>#DIV/0!</v>
      </c>
      <c r="T660" s="79">
        <v>0</v>
      </c>
      <c r="U660" s="448">
        <f t="shared" si="50"/>
        <v>0</v>
      </c>
      <c r="V660" s="455">
        <f t="shared" si="49"/>
        <v>-627</v>
      </c>
      <c r="W660" s="126"/>
      <c r="X660" s="126"/>
    </row>
    <row r="661" spans="1:24" ht="17.25" customHeight="1">
      <c r="A661" s="431" t="s">
        <v>375</v>
      </c>
      <c r="B661" s="4">
        <v>680</v>
      </c>
      <c r="C661" s="55"/>
      <c r="D661" s="55"/>
      <c r="E661" s="55"/>
      <c r="F661" s="55"/>
      <c r="G661" s="89"/>
      <c r="H661" s="4">
        <f t="shared" si="48"/>
        <v>680</v>
      </c>
      <c r="I661" s="90"/>
      <c r="J661" s="90"/>
      <c r="K661" s="90"/>
      <c r="L661" s="55"/>
      <c r="M661" s="55"/>
      <c r="N661" s="55"/>
      <c r="O661" s="55"/>
      <c r="P661" s="55"/>
      <c r="Q661" s="93"/>
      <c r="R661" s="93"/>
      <c r="S661" s="81" t="e">
        <f t="shared" si="51"/>
        <v>#DIV/0!</v>
      </c>
      <c r="T661" s="79">
        <v>0</v>
      </c>
      <c r="U661" s="448">
        <f t="shared" si="50"/>
        <v>0</v>
      </c>
      <c r="V661" s="455">
        <f t="shared" si="49"/>
        <v>-680</v>
      </c>
      <c r="W661" s="126"/>
      <c r="X661" s="126"/>
    </row>
    <row r="662" spans="1:24" ht="15.6">
      <c r="A662" s="218" t="s">
        <v>481</v>
      </c>
      <c r="B662" s="88">
        <v>500</v>
      </c>
      <c r="C662" s="70"/>
      <c r="D662" s="70"/>
      <c r="E662" s="70"/>
      <c r="F662" s="70"/>
      <c r="G662" s="71"/>
      <c r="H662" s="88">
        <f t="shared" si="48"/>
        <v>500</v>
      </c>
      <c r="I662" s="69"/>
      <c r="J662" s="69"/>
      <c r="K662" s="69"/>
      <c r="L662" s="70"/>
      <c r="M662" s="70"/>
      <c r="N662" s="70"/>
      <c r="O662" s="70"/>
      <c r="P662" s="70"/>
      <c r="Q662" s="73"/>
      <c r="R662" s="73"/>
      <c r="S662" s="34" t="e">
        <f t="shared" si="51"/>
        <v>#DIV/0!</v>
      </c>
      <c r="T662" s="45">
        <v>0</v>
      </c>
      <c r="U662" s="456">
        <f t="shared" si="50"/>
        <v>0</v>
      </c>
      <c r="V662" s="451">
        <f t="shared" si="49"/>
        <v>-500</v>
      </c>
      <c r="W662" s="126"/>
      <c r="X662" s="126"/>
    </row>
    <row r="663" spans="1:24" ht="15.6">
      <c r="A663" s="218" t="s">
        <v>829</v>
      </c>
      <c r="B663" s="88">
        <v>533</v>
      </c>
      <c r="C663" s="70"/>
      <c r="D663" s="70"/>
      <c r="E663" s="70"/>
      <c r="F663" s="70"/>
      <c r="G663" s="71"/>
      <c r="H663" s="88">
        <f t="shared" si="48"/>
        <v>533</v>
      </c>
      <c r="I663" s="69"/>
      <c r="J663" s="69"/>
      <c r="K663" s="69"/>
      <c r="L663" s="70"/>
      <c r="M663" s="70"/>
      <c r="N663" s="70"/>
      <c r="O663" s="70"/>
      <c r="P663" s="70"/>
      <c r="Q663" s="73"/>
      <c r="R663" s="73"/>
      <c r="S663" s="34" t="e">
        <f t="shared" si="51"/>
        <v>#DIV/0!</v>
      </c>
      <c r="T663" s="45">
        <v>0</v>
      </c>
      <c r="U663" s="456">
        <f t="shared" si="50"/>
        <v>0</v>
      </c>
      <c r="V663" s="451">
        <f t="shared" si="49"/>
        <v>-533</v>
      </c>
      <c r="W663" s="126"/>
      <c r="X663" s="126"/>
    </row>
    <row r="664" spans="1:24" ht="15.6">
      <c r="A664" s="426" t="s">
        <v>1065</v>
      </c>
      <c r="B664" s="4">
        <v>469</v>
      </c>
      <c r="C664" s="55"/>
      <c r="D664" s="55"/>
      <c r="E664" s="55"/>
      <c r="F664" s="55"/>
      <c r="G664" s="89"/>
      <c r="H664" s="4">
        <f t="shared" si="48"/>
        <v>469</v>
      </c>
      <c r="I664" s="90"/>
      <c r="J664" s="90"/>
      <c r="K664" s="90"/>
      <c r="L664" s="55"/>
      <c r="M664" s="55"/>
      <c r="N664" s="55"/>
      <c r="O664" s="55"/>
      <c r="P664" s="55"/>
      <c r="Q664" s="93"/>
      <c r="R664" s="93"/>
      <c r="S664" s="34" t="e">
        <f t="shared" si="51"/>
        <v>#DIV/0!</v>
      </c>
      <c r="T664" s="45">
        <v>0</v>
      </c>
      <c r="U664" s="456">
        <f t="shared" si="50"/>
        <v>0</v>
      </c>
      <c r="V664" s="451">
        <f t="shared" si="49"/>
        <v>-469</v>
      </c>
      <c r="W664" s="126"/>
      <c r="X664" s="126"/>
    </row>
    <row r="665" spans="1:24" ht="15.6">
      <c r="A665" s="218" t="s">
        <v>618</v>
      </c>
      <c r="B665" s="88">
        <v>871</v>
      </c>
      <c r="C665" s="70"/>
      <c r="D665" s="70"/>
      <c r="E665" s="70"/>
      <c r="F665" s="70"/>
      <c r="G665" s="71"/>
      <c r="H665" s="88">
        <f t="shared" si="48"/>
        <v>871</v>
      </c>
      <c r="I665" s="69"/>
      <c r="J665" s="69"/>
      <c r="K665" s="69"/>
      <c r="L665" s="70"/>
      <c r="M665" s="70"/>
      <c r="N665" s="70"/>
      <c r="O665" s="70"/>
      <c r="P665" s="70"/>
      <c r="Q665" s="73"/>
      <c r="R665" s="73"/>
      <c r="S665" s="34" t="e">
        <f t="shared" si="51"/>
        <v>#DIV/0!</v>
      </c>
      <c r="T665" s="45">
        <v>0</v>
      </c>
      <c r="U665" s="456">
        <f t="shared" si="50"/>
        <v>0</v>
      </c>
      <c r="V665" s="451">
        <f t="shared" si="49"/>
        <v>-871</v>
      </c>
      <c r="W665" s="126"/>
      <c r="X665" s="126"/>
    </row>
    <row r="666" spans="1:24" ht="17.25" customHeight="1">
      <c r="A666" s="193" t="s">
        <v>271</v>
      </c>
      <c r="B666" s="4">
        <v>7000</v>
      </c>
      <c r="C666" s="55"/>
      <c r="D666" s="55"/>
      <c r="E666" s="55"/>
      <c r="F666" s="55"/>
      <c r="G666" s="89"/>
      <c r="H666" s="4">
        <f t="shared" ref="H666:H730" si="52">B666+SUM(C666:G666)-SUM(I666:P666)</f>
        <v>5000</v>
      </c>
      <c r="I666" s="90"/>
      <c r="J666" s="90"/>
      <c r="K666" s="90"/>
      <c r="L666" s="55"/>
      <c r="M666" s="55"/>
      <c r="N666" s="55">
        <v>2000</v>
      </c>
      <c r="O666" s="55"/>
      <c r="P666" s="55"/>
      <c r="Q666" s="93"/>
      <c r="R666" s="93">
        <f>SUM(K666:Q666)</f>
        <v>2000</v>
      </c>
      <c r="S666" s="34">
        <f t="shared" si="51"/>
        <v>55.999999999999993</v>
      </c>
      <c r="T666" s="45">
        <v>2500</v>
      </c>
      <c r="U666" s="456">
        <f t="shared" si="50"/>
        <v>89.285714285714292</v>
      </c>
      <c r="V666" s="451">
        <f t="shared" ref="V666:V730" si="53">U666*28-H666</f>
        <v>-2500</v>
      </c>
      <c r="W666" s="126"/>
      <c r="X666" s="126"/>
    </row>
    <row r="667" spans="1:24" ht="15.6">
      <c r="A667" s="218" t="s">
        <v>1049</v>
      </c>
      <c r="B667" s="88">
        <v>372</v>
      </c>
      <c r="C667" s="70"/>
      <c r="D667" s="70"/>
      <c r="E667" s="70"/>
      <c r="F667" s="70"/>
      <c r="G667" s="71"/>
      <c r="H667" s="88">
        <f t="shared" si="52"/>
        <v>372</v>
      </c>
      <c r="I667" s="69"/>
      <c r="J667" s="69"/>
      <c r="K667" s="69"/>
      <c r="L667" s="70"/>
      <c r="M667" s="70"/>
      <c r="N667" s="70"/>
      <c r="O667" s="70"/>
      <c r="P667" s="70"/>
      <c r="Q667" s="73"/>
      <c r="R667" s="73"/>
      <c r="S667" s="34" t="e">
        <f t="shared" si="51"/>
        <v>#DIV/0!</v>
      </c>
      <c r="T667" s="45">
        <v>0</v>
      </c>
      <c r="U667" s="456">
        <f t="shared" si="50"/>
        <v>0</v>
      </c>
      <c r="V667" s="451">
        <f t="shared" si="53"/>
        <v>-372</v>
      </c>
      <c r="W667" s="126"/>
      <c r="X667" s="126"/>
    </row>
    <row r="668" spans="1:24" ht="15.6">
      <c r="A668" s="218" t="s">
        <v>196</v>
      </c>
      <c r="B668" s="88">
        <v>879</v>
      </c>
      <c r="C668" s="70"/>
      <c r="D668" s="70"/>
      <c r="E668" s="70"/>
      <c r="F668" s="70"/>
      <c r="G668" s="71"/>
      <c r="H668" s="88">
        <f t="shared" si="52"/>
        <v>879</v>
      </c>
      <c r="I668" s="69"/>
      <c r="J668" s="69"/>
      <c r="K668" s="69"/>
      <c r="L668" s="70"/>
      <c r="M668" s="70"/>
      <c r="N668" s="70"/>
      <c r="O668" s="70"/>
      <c r="P668" s="70"/>
      <c r="Q668" s="73"/>
      <c r="R668" s="73"/>
      <c r="S668" s="34" t="e">
        <f t="shared" si="51"/>
        <v>#DIV/0!</v>
      </c>
      <c r="T668" s="45">
        <v>0</v>
      </c>
      <c r="U668" s="456">
        <f t="shared" si="50"/>
        <v>0</v>
      </c>
      <c r="V668" s="451">
        <f t="shared" si="53"/>
        <v>-879</v>
      </c>
      <c r="W668" s="126"/>
      <c r="X668" s="126"/>
    </row>
    <row r="669" spans="1:24" ht="15.6">
      <c r="A669" s="437" t="s">
        <v>203</v>
      </c>
      <c r="B669" s="4">
        <v>3000</v>
      </c>
      <c r="C669" s="55"/>
      <c r="D669" s="55"/>
      <c r="E669" s="55"/>
      <c r="F669" s="55"/>
      <c r="G669" s="89"/>
      <c r="H669" s="4">
        <f t="shared" si="52"/>
        <v>3000</v>
      </c>
      <c r="I669" s="90"/>
      <c r="J669" s="90"/>
      <c r="K669" s="90"/>
      <c r="L669" s="55"/>
      <c r="M669" s="55"/>
      <c r="N669" s="55"/>
      <c r="O669" s="55"/>
      <c r="P669" s="55"/>
      <c r="Q669" s="93"/>
      <c r="R669" s="93"/>
      <c r="S669" s="34" t="e">
        <f t="shared" si="51"/>
        <v>#DIV/0!</v>
      </c>
      <c r="T669" s="79">
        <v>0</v>
      </c>
      <c r="U669" s="448">
        <f t="shared" si="50"/>
        <v>0</v>
      </c>
      <c r="V669" s="455">
        <f t="shared" si="53"/>
        <v>-3000</v>
      </c>
      <c r="W669" s="126"/>
      <c r="X669" s="126"/>
    </row>
    <row r="670" spans="1:24" ht="15.6">
      <c r="A670" s="209" t="s">
        <v>1064</v>
      </c>
      <c r="B670" s="4">
        <v>1234</v>
      </c>
      <c r="C670" s="55"/>
      <c r="D670" s="55"/>
      <c r="E670" s="55"/>
      <c r="F670" s="55"/>
      <c r="G670" s="89"/>
      <c r="H670" s="4">
        <f t="shared" si="52"/>
        <v>1234</v>
      </c>
      <c r="I670" s="90"/>
      <c r="J670" s="90"/>
      <c r="K670" s="90"/>
      <c r="L670" s="55"/>
      <c r="M670" s="55"/>
      <c r="N670" s="55"/>
      <c r="O670" s="55"/>
      <c r="P670" s="55"/>
      <c r="Q670" s="93"/>
      <c r="R670" s="93"/>
      <c r="S670" s="34" t="e">
        <f t="shared" si="51"/>
        <v>#DIV/0!</v>
      </c>
      <c r="T670" s="79">
        <v>0</v>
      </c>
      <c r="U670" s="448">
        <f t="shared" si="50"/>
        <v>0</v>
      </c>
      <c r="V670" s="455">
        <f t="shared" si="53"/>
        <v>-1234</v>
      </c>
      <c r="W670" s="126"/>
      <c r="X670" s="126"/>
    </row>
    <row r="671" spans="1:24" ht="15.6">
      <c r="A671" s="209" t="s">
        <v>631</v>
      </c>
      <c r="B671" s="4">
        <v>2000</v>
      </c>
      <c r="C671" s="55"/>
      <c r="D671" s="55"/>
      <c r="E671" s="55"/>
      <c r="F671" s="55"/>
      <c r="G671" s="89"/>
      <c r="H671" s="4">
        <f t="shared" si="52"/>
        <v>2000</v>
      </c>
      <c r="I671" s="90"/>
      <c r="J671" s="90"/>
      <c r="K671" s="90"/>
      <c r="L671" s="55"/>
      <c r="M671" s="55"/>
      <c r="N671" s="55"/>
      <c r="O671" s="55"/>
      <c r="P671" s="55"/>
      <c r="Q671" s="93"/>
      <c r="R671" s="93"/>
      <c r="S671" s="641">
        <f t="shared" si="51"/>
        <v>28</v>
      </c>
      <c r="T671" s="79">
        <v>2000</v>
      </c>
      <c r="U671" s="448">
        <f t="shared" si="50"/>
        <v>71.428571428571431</v>
      </c>
      <c r="V671" s="455">
        <f t="shared" si="53"/>
        <v>0</v>
      </c>
      <c r="W671" s="126"/>
      <c r="X671" s="126"/>
    </row>
    <row r="672" spans="1:24" ht="15.6">
      <c r="A672" s="438" t="s">
        <v>1188</v>
      </c>
      <c r="B672" s="4">
        <v>530</v>
      </c>
      <c r="C672" s="55"/>
      <c r="D672" s="55"/>
      <c r="E672" s="55"/>
      <c r="F672" s="55"/>
      <c r="G672" s="89"/>
      <c r="H672" s="4">
        <f t="shared" si="52"/>
        <v>530</v>
      </c>
      <c r="I672" s="90"/>
      <c r="J672" s="90"/>
      <c r="K672" s="90"/>
      <c r="L672" s="55"/>
      <c r="M672" s="55"/>
      <c r="N672" s="55"/>
      <c r="O672" s="55"/>
      <c r="P672" s="55"/>
      <c r="Q672" s="93"/>
      <c r="R672" s="93"/>
      <c r="S672" s="81" t="e">
        <f t="shared" si="51"/>
        <v>#DIV/0!</v>
      </c>
      <c r="T672" s="79">
        <v>0</v>
      </c>
      <c r="U672" s="448">
        <f t="shared" si="50"/>
        <v>0</v>
      </c>
      <c r="V672" s="455">
        <f t="shared" si="53"/>
        <v>-530</v>
      </c>
      <c r="W672" s="126"/>
      <c r="X672" s="126"/>
    </row>
    <row r="673" spans="1:133" ht="15.6">
      <c r="A673" s="438" t="s">
        <v>846</v>
      </c>
      <c r="B673" s="4">
        <v>7500</v>
      </c>
      <c r="C673" s="55"/>
      <c r="D673" s="55"/>
      <c r="E673" s="55"/>
      <c r="F673" s="55"/>
      <c r="G673" s="89"/>
      <c r="H673" s="4">
        <f t="shared" si="52"/>
        <v>7500</v>
      </c>
      <c r="I673" s="90"/>
      <c r="J673" s="90"/>
      <c r="K673" s="90"/>
      <c r="L673" s="55"/>
      <c r="M673" s="55"/>
      <c r="N673" s="55"/>
      <c r="O673" s="55"/>
      <c r="P673" s="55"/>
      <c r="Q673" s="93"/>
      <c r="R673" s="93"/>
      <c r="S673" s="81">
        <f t="shared" si="51"/>
        <v>84</v>
      </c>
      <c r="T673" s="79">
        <v>2500</v>
      </c>
      <c r="U673" s="448">
        <f t="shared" si="50"/>
        <v>89.285714285714292</v>
      </c>
      <c r="V673" s="455">
        <f t="shared" si="53"/>
        <v>-5000</v>
      </c>
      <c r="W673" s="126"/>
      <c r="X673" s="126"/>
    </row>
    <row r="674" spans="1:133" ht="15.6">
      <c r="A674" s="218" t="s">
        <v>152</v>
      </c>
      <c r="B674" s="88">
        <v>508</v>
      </c>
      <c r="C674" s="70"/>
      <c r="D674" s="70"/>
      <c r="E674" s="70"/>
      <c r="F674" s="70"/>
      <c r="G674" s="71"/>
      <c r="H674" s="88">
        <f t="shared" si="52"/>
        <v>508</v>
      </c>
      <c r="I674" s="69"/>
      <c r="J674" s="69"/>
      <c r="K674" s="69"/>
      <c r="L674" s="70"/>
      <c r="M674" s="70"/>
      <c r="N674" s="70"/>
      <c r="O674" s="70"/>
      <c r="P674" s="70"/>
      <c r="Q674" s="73"/>
      <c r="R674" s="73"/>
      <c r="S674" s="34" t="e">
        <f t="shared" si="51"/>
        <v>#DIV/0!</v>
      </c>
      <c r="T674" s="45">
        <v>0</v>
      </c>
      <c r="U674" s="456">
        <f t="shared" si="50"/>
        <v>0</v>
      </c>
      <c r="V674" s="451">
        <f t="shared" si="53"/>
        <v>-508</v>
      </c>
      <c r="W674" s="126"/>
      <c r="X674" s="126"/>
    </row>
    <row r="675" spans="1:133" ht="15.6">
      <c r="A675" s="426" t="s">
        <v>153</v>
      </c>
      <c r="B675" s="4">
        <v>11000</v>
      </c>
      <c r="C675" s="55"/>
      <c r="D675" s="55"/>
      <c r="E675" s="55"/>
      <c r="F675" s="55"/>
      <c r="G675" s="89"/>
      <c r="H675" s="4">
        <f t="shared" si="52"/>
        <v>9000</v>
      </c>
      <c r="I675" s="90"/>
      <c r="J675" s="90"/>
      <c r="K675" s="90">
        <v>2000</v>
      </c>
      <c r="L675" s="55"/>
      <c r="M675" s="55"/>
      <c r="N675" s="55"/>
      <c r="O675" s="55"/>
      <c r="P675" s="55"/>
      <c r="Q675" s="93"/>
      <c r="R675" s="93">
        <f>SUM(K675:Q675)</f>
        <v>2000</v>
      </c>
      <c r="S675" s="34">
        <f t="shared" si="51"/>
        <v>45.81818181818182</v>
      </c>
      <c r="T675" s="45">
        <v>5500</v>
      </c>
      <c r="U675" s="456">
        <f t="shared" si="50"/>
        <v>196.42857142857142</v>
      </c>
      <c r="V675" s="451">
        <f t="shared" si="53"/>
        <v>-3500</v>
      </c>
      <c r="W675" s="212"/>
      <c r="X675" s="126"/>
    </row>
    <row r="676" spans="1:133" ht="15.6">
      <c r="A676" s="218" t="s">
        <v>154</v>
      </c>
      <c r="B676" s="88">
        <v>650</v>
      </c>
      <c r="C676" s="70"/>
      <c r="D676" s="70"/>
      <c r="E676" s="70"/>
      <c r="F676" s="70"/>
      <c r="G676" s="71"/>
      <c r="H676" s="88">
        <f t="shared" si="52"/>
        <v>650</v>
      </c>
      <c r="I676" s="69"/>
      <c r="J676" s="69"/>
      <c r="K676" s="69"/>
      <c r="L676" s="70"/>
      <c r="M676" s="70"/>
      <c r="N676" s="70"/>
      <c r="O676" s="70"/>
      <c r="P676" s="70"/>
      <c r="Q676" s="73"/>
      <c r="R676" s="73"/>
      <c r="S676" s="34" t="e">
        <f t="shared" si="51"/>
        <v>#DIV/0!</v>
      </c>
      <c r="T676" s="45">
        <v>0</v>
      </c>
      <c r="U676" s="456">
        <f t="shared" si="50"/>
        <v>0</v>
      </c>
      <c r="V676" s="451">
        <f t="shared" si="53"/>
        <v>-650</v>
      </c>
      <c r="W676" s="212"/>
      <c r="X676" s="126"/>
    </row>
    <row r="677" spans="1:133" ht="15.6">
      <c r="A677" s="426" t="s">
        <v>1077</v>
      </c>
      <c r="B677" s="4">
        <v>3400</v>
      </c>
      <c r="C677" s="55"/>
      <c r="D677" s="55"/>
      <c r="E677" s="55"/>
      <c r="F677" s="55"/>
      <c r="G677" s="89"/>
      <c r="H677" s="4">
        <f t="shared" si="52"/>
        <v>3400</v>
      </c>
      <c r="I677" s="90"/>
      <c r="J677" s="90"/>
      <c r="K677" s="90"/>
      <c r="L677" s="55"/>
      <c r="M677" s="55"/>
      <c r="N677" s="55"/>
      <c r="O677" s="55"/>
      <c r="P677" s="55"/>
      <c r="Q677" s="93"/>
      <c r="R677" s="93"/>
      <c r="S677" s="34" t="e">
        <f t="shared" si="51"/>
        <v>#DIV/0!</v>
      </c>
      <c r="T677" s="45">
        <v>0</v>
      </c>
      <c r="U677" s="456">
        <f t="shared" si="50"/>
        <v>0</v>
      </c>
      <c r="V677" s="451">
        <f t="shared" si="53"/>
        <v>-3400</v>
      </c>
      <c r="W677" s="126"/>
      <c r="X677" s="126"/>
    </row>
    <row r="678" spans="1:133" ht="15.6">
      <c r="A678" s="218" t="s">
        <v>1078</v>
      </c>
      <c r="B678" s="88">
        <v>1000</v>
      </c>
      <c r="C678" s="70"/>
      <c r="D678" s="70"/>
      <c r="E678" s="70"/>
      <c r="F678" s="70"/>
      <c r="G678" s="71"/>
      <c r="H678" s="88">
        <f t="shared" si="52"/>
        <v>1000</v>
      </c>
      <c r="I678" s="69"/>
      <c r="J678" s="69"/>
      <c r="K678" s="69"/>
      <c r="L678" s="70"/>
      <c r="M678" s="70"/>
      <c r="N678" s="70"/>
      <c r="O678" s="70"/>
      <c r="P678" s="70"/>
      <c r="Q678" s="73"/>
      <c r="R678" s="73"/>
      <c r="S678" s="34" t="e">
        <f t="shared" si="51"/>
        <v>#DIV/0!</v>
      </c>
      <c r="T678" s="45">
        <v>0</v>
      </c>
      <c r="U678" s="456">
        <f t="shared" si="50"/>
        <v>0</v>
      </c>
      <c r="V678" s="451">
        <f t="shared" si="53"/>
        <v>-1000</v>
      </c>
      <c r="W678" s="126"/>
      <c r="X678" s="126"/>
    </row>
    <row r="679" spans="1:133" ht="15.6">
      <c r="A679" s="426" t="s">
        <v>918</v>
      </c>
      <c r="B679" s="4">
        <v>4800</v>
      </c>
      <c r="C679" s="55"/>
      <c r="D679" s="55"/>
      <c r="E679" s="55"/>
      <c r="F679" s="55"/>
      <c r="G679" s="89"/>
      <c r="H679" s="4">
        <f t="shared" si="52"/>
        <v>3800</v>
      </c>
      <c r="I679" s="90"/>
      <c r="J679" s="90"/>
      <c r="K679" s="90">
        <v>1000</v>
      </c>
      <c r="L679" s="55"/>
      <c r="M679" s="55"/>
      <c r="N679" s="55"/>
      <c r="O679" s="55"/>
      <c r="P679" s="55"/>
      <c r="Q679" s="93"/>
      <c r="R679" s="93">
        <f>SUM(K679:Q679)</f>
        <v>1000</v>
      </c>
      <c r="S679" s="34">
        <f t="shared" si="51"/>
        <v>106.39999999999999</v>
      </c>
      <c r="T679" s="45">
        <v>1000</v>
      </c>
      <c r="U679" s="456">
        <f t="shared" si="50"/>
        <v>35.714285714285715</v>
      </c>
      <c r="V679" s="451">
        <f t="shared" si="53"/>
        <v>-2800</v>
      </c>
      <c r="W679" s="126"/>
      <c r="X679" s="126"/>
    </row>
    <row r="680" spans="1:133" ht="15.6">
      <c r="A680" s="426" t="s">
        <v>427</v>
      </c>
      <c r="B680" s="4">
        <v>5000</v>
      </c>
      <c r="C680" s="55"/>
      <c r="D680" s="55"/>
      <c r="E680" s="55"/>
      <c r="F680" s="55"/>
      <c r="G680" s="89"/>
      <c r="H680" s="4">
        <f t="shared" si="52"/>
        <v>4000</v>
      </c>
      <c r="I680" s="90"/>
      <c r="J680" s="90"/>
      <c r="K680" s="90"/>
      <c r="L680" s="55">
        <v>1000</v>
      </c>
      <c r="M680" s="55"/>
      <c r="N680" s="55"/>
      <c r="O680" s="55"/>
      <c r="P680" s="55"/>
      <c r="Q680" s="93"/>
      <c r="R680" s="93">
        <f>SUM(K680:Q680)</f>
        <v>1000</v>
      </c>
      <c r="S680" s="759">
        <f t="shared" si="51"/>
        <v>20.363636363636363</v>
      </c>
      <c r="T680" s="79">
        <v>5500</v>
      </c>
      <c r="U680" s="448">
        <f t="shared" si="50"/>
        <v>196.42857142857142</v>
      </c>
      <c r="V680" s="455">
        <f t="shared" si="53"/>
        <v>1500</v>
      </c>
      <c r="W680" s="671"/>
      <c r="X680" s="126"/>
    </row>
    <row r="681" spans="1:133" s="136" customFormat="1" ht="15.6">
      <c r="A681" s="426" t="s">
        <v>262</v>
      </c>
      <c r="B681" s="4">
        <v>2500</v>
      </c>
      <c r="C681" s="55"/>
      <c r="D681" s="55"/>
      <c r="E681" s="55"/>
      <c r="F681" s="55"/>
      <c r="G681" s="89"/>
      <c r="H681" s="4">
        <f t="shared" si="52"/>
        <v>2500</v>
      </c>
      <c r="I681" s="90"/>
      <c r="J681" s="90"/>
      <c r="K681" s="90"/>
      <c r="L681" s="55"/>
      <c r="M681" s="55"/>
      <c r="N681" s="55"/>
      <c r="O681" s="55"/>
      <c r="P681" s="55"/>
      <c r="Q681" s="93"/>
      <c r="R681" s="93"/>
      <c r="S681" s="677">
        <f t="shared" si="51"/>
        <v>70</v>
      </c>
      <c r="T681" s="79">
        <v>1000</v>
      </c>
      <c r="U681" s="448">
        <f t="shared" si="50"/>
        <v>35.714285714285715</v>
      </c>
      <c r="V681" s="455">
        <f t="shared" si="53"/>
        <v>-1500</v>
      </c>
      <c r="W681" s="126"/>
      <c r="X681" s="126"/>
      <c r="Y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</row>
    <row r="682" spans="1:133" s="136" customFormat="1" ht="15.6">
      <c r="A682" s="193"/>
      <c r="B682" s="4">
        <v>0</v>
      </c>
      <c r="C682" s="55"/>
      <c r="D682" s="55"/>
      <c r="E682" s="55"/>
      <c r="F682" s="55"/>
      <c r="G682" s="89"/>
      <c r="H682" s="479">
        <f t="shared" si="52"/>
        <v>0</v>
      </c>
      <c r="I682" s="418"/>
      <c r="J682" s="418"/>
      <c r="K682" s="418"/>
      <c r="L682" s="419"/>
      <c r="M682" s="419"/>
      <c r="N682" s="419"/>
      <c r="O682" s="419"/>
      <c r="P682" s="419"/>
      <c r="Q682" s="414"/>
      <c r="R682" s="414"/>
      <c r="S682" s="478" t="e">
        <f t="shared" si="51"/>
        <v>#DIV/0!</v>
      </c>
      <c r="T682" s="40">
        <v>0</v>
      </c>
      <c r="U682" s="448">
        <f t="shared" si="50"/>
        <v>0</v>
      </c>
      <c r="V682" s="451">
        <f t="shared" si="53"/>
        <v>0</v>
      </c>
      <c r="W682" s="126"/>
      <c r="X682" s="126"/>
      <c r="Y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</row>
    <row r="683" spans="1:133" s="136" customFormat="1" ht="15.6">
      <c r="A683" s="426" t="s">
        <v>583</v>
      </c>
      <c r="B683" s="4">
        <v>2000</v>
      </c>
      <c r="C683" s="55"/>
      <c r="D683" s="55"/>
      <c r="E683" s="55"/>
      <c r="F683" s="55"/>
      <c r="G683" s="89"/>
      <c r="H683" s="4">
        <f t="shared" si="52"/>
        <v>2000</v>
      </c>
      <c r="I683" s="90"/>
      <c r="J683" s="90"/>
      <c r="K683" s="90"/>
      <c r="L683" s="55"/>
      <c r="M683" s="55"/>
      <c r="N683" s="55"/>
      <c r="O683" s="55"/>
      <c r="P683" s="55"/>
      <c r="Q683" s="93"/>
      <c r="R683" s="93"/>
      <c r="S683" s="732">
        <f t="shared" si="51"/>
        <v>16.184971098265898</v>
      </c>
      <c r="T683" s="79">
        <v>3460</v>
      </c>
      <c r="U683" s="448">
        <f t="shared" si="50"/>
        <v>123.57142857142857</v>
      </c>
      <c r="V683" s="455">
        <f t="shared" si="53"/>
        <v>1460</v>
      </c>
      <c r="W683" s="126"/>
      <c r="X683" s="126"/>
      <c r="Y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</row>
    <row r="684" spans="1:133" s="136" customFormat="1" ht="15.6">
      <c r="A684" s="194"/>
      <c r="B684" s="4">
        <v>0</v>
      </c>
      <c r="C684" s="55"/>
      <c r="D684" s="55"/>
      <c r="E684" s="55"/>
      <c r="F684" s="55"/>
      <c r="G684" s="89"/>
      <c r="H684" s="579">
        <f t="shared" si="52"/>
        <v>0</v>
      </c>
      <c r="I684" s="573"/>
      <c r="J684" s="573"/>
      <c r="K684" s="573"/>
      <c r="L684" s="574"/>
      <c r="M684" s="574"/>
      <c r="N684" s="574"/>
      <c r="O684" s="574"/>
      <c r="P684" s="574"/>
      <c r="Q684" s="584"/>
      <c r="R684" s="584"/>
      <c r="S684" s="575" t="e">
        <f t="shared" si="51"/>
        <v>#DIV/0!</v>
      </c>
      <c r="T684" s="576">
        <v>0</v>
      </c>
      <c r="U684" s="577">
        <f t="shared" si="50"/>
        <v>0</v>
      </c>
      <c r="V684" s="578">
        <f t="shared" si="53"/>
        <v>0</v>
      </c>
      <c r="W684" s="126"/>
      <c r="X684" s="126"/>
      <c r="Y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</row>
    <row r="685" spans="1:133" s="136" customFormat="1" ht="15.6">
      <c r="A685" s="426" t="s">
        <v>1083</v>
      </c>
      <c r="B685" s="4">
        <v>0</v>
      </c>
      <c r="C685" s="55"/>
      <c r="D685" s="55"/>
      <c r="E685" s="55"/>
      <c r="F685" s="55"/>
      <c r="G685" s="89"/>
      <c r="H685" s="4">
        <f t="shared" si="52"/>
        <v>0</v>
      </c>
      <c r="I685" s="90"/>
      <c r="J685" s="90"/>
      <c r="K685" s="90"/>
      <c r="L685" s="55"/>
      <c r="M685" s="55"/>
      <c r="N685" s="55"/>
      <c r="O685" s="55"/>
      <c r="P685" s="55"/>
      <c r="Q685" s="93"/>
      <c r="R685" s="93"/>
      <c r="S685" s="729">
        <f t="shared" si="51"/>
        <v>0</v>
      </c>
      <c r="T685" s="79">
        <v>1000</v>
      </c>
      <c r="U685" s="448">
        <f t="shared" si="50"/>
        <v>35.714285714285715</v>
      </c>
      <c r="V685" s="455">
        <f t="shared" si="53"/>
        <v>1000</v>
      </c>
      <c r="W685" s="126" t="s">
        <v>236</v>
      </c>
      <c r="X685" s="126"/>
      <c r="Y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</row>
    <row r="686" spans="1:133" s="136" customFormat="1" ht="15.6">
      <c r="A686" s="426" t="s">
        <v>1084</v>
      </c>
      <c r="B686" s="4">
        <v>1000</v>
      </c>
      <c r="C686" s="55"/>
      <c r="D686" s="55"/>
      <c r="E686" s="55"/>
      <c r="F686" s="55"/>
      <c r="G686" s="89"/>
      <c r="H686" s="4">
        <f t="shared" si="52"/>
        <v>1000</v>
      </c>
      <c r="I686" s="90"/>
      <c r="J686" s="90"/>
      <c r="K686" s="90"/>
      <c r="L686" s="55"/>
      <c r="M686" s="55"/>
      <c r="N686" s="55"/>
      <c r="O686" s="55"/>
      <c r="P686" s="55"/>
      <c r="Q686" s="93"/>
      <c r="R686" s="93"/>
      <c r="S686" s="729">
        <f t="shared" si="51"/>
        <v>28</v>
      </c>
      <c r="T686" s="79">
        <v>1000</v>
      </c>
      <c r="U686" s="448">
        <f t="shared" si="50"/>
        <v>35.714285714285715</v>
      </c>
      <c r="V686" s="455">
        <f t="shared" si="53"/>
        <v>0</v>
      </c>
      <c r="W686" s="126" t="s">
        <v>236</v>
      </c>
      <c r="X686" s="126"/>
      <c r="Y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</row>
    <row r="687" spans="1:133" s="136" customFormat="1" ht="15.6">
      <c r="A687" s="426" t="s">
        <v>1085</v>
      </c>
      <c r="B687" s="4">
        <v>0</v>
      </c>
      <c r="C687" s="55"/>
      <c r="D687" s="55"/>
      <c r="E687" s="55"/>
      <c r="F687" s="55"/>
      <c r="G687" s="89"/>
      <c r="H687" s="4">
        <f t="shared" si="52"/>
        <v>0</v>
      </c>
      <c r="I687" s="90"/>
      <c r="J687" s="90"/>
      <c r="K687" s="90"/>
      <c r="L687" s="55"/>
      <c r="M687" s="55"/>
      <c r="N687" s="55"/>
      <c r="O687" s="55"/>
      <c r="P687" s="55"/>
      <c r="Q687" s="93"/>
      <c r="R687" s="93"/>
      <c r="S687" s="729">
        <f t="shared" si="51"/>
        <v>0</v>
      </c>
      <c r="T687" s="79">
        <v>1000</v>
      </c>
      <c r="U687" s="448">
        <f t="shared" si="50"/>
        <v>35.714285714285715</v>
      </c>
      <c r="V687" s="455">
        <f t="shared" si="53"/>
        <v>1000</v>
      </c>
      <c r="W687" s="126" t="s">
        <v>236</v>
      </c>
      <c r="X687" s="126"/>
      <c r="Y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</row>
    <row r="688" spans="1:133" s="136" customFormat="1" ht="15.6">
      <c r="A688" s="426" t="s">
        <v>425</v>
      </c>
      <c r="B688" s="4">
        <v>3000</v>
      </c>
      <c r="C688" s="55"/>
      <c r="D688" s="55"/>
      <c r="E688" s="55"/>
      <c r="F688" s="55"/>
      <c r="G688" s="89"/>
      <c r="H688" s="4">
        <f t="shared" si="52"/>
        <v>3000</v>
      </c>
      <c r="I688" s="90"/>
      <c r="J688" s="90"/>
      <c r="K688" s="90"/>
      <c r="L688" s="55"/>
      <c r="M688" s="55"/>
      <c r="N688" s="55"/>
      <c r="O688" s="55"/>
      <c r="P688" s="55"/>
      <c r="Q688" s="93"/>
      <c r="R688" s="93"/>
      <c r="S688" s="734">
        <f t="shared" si="51"/>
        <v>84</v>
      </c>
      <c r="T688" s="79">
        <v>1000</v>
      </c>
      <c r="U688" s="448">
        <f t="shared" si="50"/>
        <v>35.714285714285715</v>
      </c>
      <c r="V688" s="455">
        <f t="shared" si="53"/>
        <v>-2000</v>
      </c>
      <c r="W688" s="126"/>
      <c r="X688" s="126"/>
      <c r="Y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</row>
    <row r="689" spans="1:133" s="136" customFormat="1" ht="15.6">
      <c r="A689" s="193"/>
      <c r="B689" s="135">
        <v>0</v>
      </c>
      <c r="C689" s="55"/>
      <c r="D689" s="55"/>
      <c r="E689" s="55"/>
      <c r="F689" s="55"/>
      <c r="G689" s="89"/>
      <c r="H689" s="135">
        <f t="shared" si="52"/>
        <v>0</v>
      </c>
      <c r="I689" s="167"/>
      <c r="J689" s="167"/>
      <c r="K689" s="167"/>
      <c r="L689" s="104"/>
      <c r="M689" s="104"/>
      <c r="N689" s="104"/>
      <c r="O689" s="104"/>
      <c r="P689" s="104"/>
      <c r="Q689" s="168"/>
      <c r="R689" s="168"/>
      <c r="S689" s="580" t="e">
        <f t="shared" si="51"/>
        <v>#DIV/0!</v>
      </c>
      <c r="T689" s="581">
        <v>0</v>
      </c>
      <c r="U689" s="582">
        <f t="shared" si="50"/>
        <v>0</v>
      </c>
      <c r="V689" s="583">
        <f t="shared" si="53"/>
        <v>0</v>
      </c>
      <c r="W689" s="126"/>
      <c r="X689" s="126"/>
      <c r="Y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</row>
    <row r="690" spans="1:133" s="136" customFormat="1" ht="15.6">
      <c r="A690" s="439" t="s">
        <v>919</v>
      </c>
      <c r="B690" s="135">
        <v>0</v>
      </c>
      <c r="C690" s="55"/>
      <c r="D690" s="55"/>
      <c r="E690" s="55"/>
      <c r="F690" s="55"/>
      <c r="G690" s="89"/>
      <c r="H690" s="135">
        <f t="shared" si="52"/>
        <v>0</v>
      </c>
      <c r="I690" s="90"/>
      <c r="J690" s="90"/>
      <c r="K690" s="90"/>
      <c r="L690" s="55"/>
      <c r="M690" s="55"/>
      <c r="N690" s="55"/>
      <c r="O690" s="55"/>
      <c r="P690" s="55"/>
      <c r="Q690" s="93"/>
      <c r="R690" s="93"/>
      <c r="S690" s="580" t="e">
        <f t="shared" si="51"/>
        <v>#DIV/0!</v>
      </c>
      <c r="T690" s="581">
        <v>0</v>
      </c>
      <c r="U690" s="582">
        <f t="shared" si="50"/>
        <v>0</v>
      </c>
      <c r="V690" s="583">
        <f t="shared" si="53"/>
        <v>0</v>
      </c>
      <c r="W690" s="126"/>
      <c r="X690" s="126"/>
      <c r="Y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</row>
    <row r="691" spans="1:133" s="136" customFormat="1" ht="16.5" customHeight="1">
      <c r="A691" s="426" t="s">
        <v>107</v>
      </c>
      <c r="B691" s="4">
        <v>8000</v>
      </c>
      <c r="C691" s="55">
        <v>14000</v>
      </c>
      <c r="D691" s="55"/>
      <c r="E691" s="55"/>
      <c r="F691" s="55"/>
      <c r="G691" s="89"/>
      <c r="H691" s="4">
        <f t="shared" si="52"/>
        <v>20000</v>
      </c>
      <c r="I691" s="90"/>
      <c r="J691" s="90"/>
      <c r="K691" s="90"/>
      <c r="L691" s="55">
        <v>2000</v>
      </c>
      <c r="M691" s="55"/>
      <c r="N691" s="55"/>
      <c r="O691" s="55"/>
      <c r="P691" s="55"/>
      <c r="Q691" s="93"/>
      <c r="R691" s="93">
        <f>SUM(K691:Q691)</f>
        <v>2000</v>
      </c>
      <c r="S691" s="763">
        <f t="shared" si="51"/>
        <v>55.999999999999993</v>
      </c>
      <c r="T691" s="79">
        <v>10000</v>
      </c>
      <c r="U691" s="448">
        <f t="shared" si="50"/>
        <v>357.14285714285717</v>
      </c>
      <c r="V691" s="455">
        <f t="shared" si="53"/>
        <v>-10000</v>
      </c>
      <c r="W691" s="170"/>
      <c r="X691"/>
      <c r="Y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</row>
    <row r="692" spans="1:133" s="136" customFormat="1" ht="15.6">
      <c r="A692" s="426" t="s">
        <v>108</v>
      </c>
      <c r="B692" s="4">
        <v>5000</v>
      </c>
      <c r="C692" s="55"/>
      <c r="D692" s="55"/>
      <c r="E692" s="55"/>
      <c r="F692" s="55">
        <v>10600</v>
      </c>
      <c r="G692" s="89"/>
      <c r="H692" s="4">
        <f t="shared" si="52"/>
        <v>15600</v>
      </c>
      <c r="I692" s="90"/>
      <c r="J692" s="90"/>
      <c r="K692" s="90"/>
      <c r="L692" s="55"/>
      <c r="M692" s="55"/>
      <c r="N692" s="55"/>
      <c r="O692" s="55"/>
      <c r="P692" s="55"/>
      <c r="Q692" s="93"/>
      <c r="R692" s="93"/>
      <c r="S692" s="763">
        <f t="shared" si="51"/>
        <v>43.68</v>
      </c>
      <c r="T692" s="79">
        <v>10000</v>
      </c>
      <c r="U692" s="448">
        <f t="shared" si="50"/>
        <v>357.14285714285717</v>
      </c>
      <c r="V692" s="455">
        <f t="shared" si="53"/>
        <v>-5600</v>
      </c>
      <c r="W692" s="126"/>
      <c r="X692"/>
      <c r="Y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</row>
    <row r="693" spans="1:133" s="136" customFormat="1" ht="17.25" customHeight="1">
      <c r="A693" s="426" t="s">
        <v>162</v>
      </c>
      <c r="B693" s="4">
        <v>16000</v>
      </c>
      <c r="C693" s="55"/>
      <c r="D693" s="55"/>
      <c r="E693" s="55"/>
      <c r="F693" s="55"/>
      <c r="G693" s="89"/>
      <c r="H693" s="4">
        <f t="shared" si="52"/>
        <v>6000</v>
      </c>
      <c r="I693" s="90">
        <v>2000</v>
      </c>
      <c r="J693" s="90"/>
      <c r="K693" s="90">
        <v>8000</v>
      </c>
      <c r="L693" s="55"/>
      <c r="M693" s="55"/>
      <c r="N693" s="55"/>
      <c r="O693" s="55"/>
      <c r="P693" s="55"/>
      <c r="Q693" s="93"/>
      <c r="R693" s="93">
        <f>SUM(K693:Q693)</f>
        <v>8000</v>
      </c>
      <c r="S693" s="778">
        <f t="shared" si="51"/>
        <v>19.718309859154932</v>
      </c>
      <c r="T693" s="79">
        <v>8520</v>
      </c>
      <c r="U693" s="448">
        <f t="shared" si="50"/>
        <v>304.28571428571428</v>
      </c>
      <c r="V693" s="455">
        <f t="shared" si="53"/>
        <v>2520</v>
      </c>
      <c r="W693" s="126" t="s">
        <v>710</v>
      </c>
      <c r="X693" s="133"/>
      <c r="Y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</row>
    <row r="694" spans="1:133" s="136" customFormat="1" ht="15.6">
      <c r="A694" s="426" t="s">
        <v>163</v>
      </c>
      <c r="B694" s="4">
        <v>9460</v>
      </c>
      <c r="C694" s="55"/>
      <c r="D694" s="55"/>
      <c r="E694" s="55"/>
      <c r="F694" s="55"/>
      <c r="G694" s="89"/>
      <c r="H694" s="4">
        <f t="shared" si="52"/>
        <v>9460</v>
      </c>
      <c r="I694" s="90"/>
      <c r="J694" s="90"/>
      <c r="K694" s="90"/>
      <c r="L694" s="55"/>
      <c r="M694" s="55"/>
      <c r="N694" s="55"/>
      <c r="O694" s="55"/>
      <c r="P694" s="55"/>
      <c r="Q694" s="93"/>
      <c r="R694" s="93"/>
      <c r="S694" s="591" t="e">
        <f t="shared" si="51"/>
        <v>#DIV/0!</v>
      </c>
      <c r="T694" s="79">
        <v>0</v>
      </c>
      <c r="U694" s="448">
        <f t="shared" si="50"/>
        <v>0</v>
      </c>
      <c r="V694" s="455">
        <f t="shared" si="53"/>
        <v>-9460</v>
      </c>
      <c r="W694" s="126"/>
      <c r="X694" s="133"/>
      <c r="Y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</row>
    <row r="695" spans="1:133" s="136" customFormat="1" ht="15.6">
      <c r="A695" s="426" t="s">
        <v>128</v>
      </c>
      <c r="B695" s="4">
        <v>0</v>
      </c>
      <c r="C695" s="55"/>
      <c r="D695" s="55"/>
      <c r="E695" s="55"/>
      <c r="F695" s="55">
        <v>10000</v>
      </c>
      <c r="G695" s="89"/>
      <c r="H695" s="4">
        <f t="shared" si="52"/>
        <v>10000</v>
      </c>
      <c r="I695" s="90"/>
      <c r="J695" s="90"/>
      <c r="K695" s="90"/>
      <c r="L695" s="55"/>
      <c r="M695" s="55"/>
      <c r="N695" s="55"/>
      <c r="O695" s="55"/>
      <c r="P695" s="55"/>
      <c r="Q695" s="93"/>
      <c r="R695" s="93"/>
      <c r="S695" s="729">
        <f t="shared" si="51"/>
        <v>27.999999999999996</v>
      </c>
      <c r="T695" s="79">
        <v>10000</v>
      </c>
      <c r="U695" s="448">
        <f t="shared" si="50"/>
        <v>357.14285714285717</v>
      </c>
      <c r="V695" s="455">
        <f t="shared" si="53"/>
        <v>0</v>
      </c>
      <c r="W695" s="126" t="s">
        <v>703</v>
      </c>
      <c r="X695"/>
      <c r="Y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</row>
    <row r="696" spans="1:133" s="136" customFormat="1" ht="15.6">
      <c r="A696" s="426" t="s">
        <v>229</v>
      </c>
      <c r="B696" s="4">
        <v>2000</v>
      </c>
      <c r="C696" s="55"/>
      <c r="D696" s="55"/>
      <c r="E696" s="55"/>
      <c r="F696" s="55"/>
      <c r="G696" s="89"/>
      <c r="H696" s="4">
        <f t="shared" si="52"/>
        <v>0</v>
      </c>
      <c r="I696" s="90"/>
      <c r="J696" s="90"/>
      <c r="K696" s="90"/>
      <c r="L696" s="55"/>
      <c r="M696" s="55">
        <v>2000</v>
      </c>
      <c r="N696" s="55"/>
      <c r="O696" s="55"/>
      <c r="P696" s="55"/>
      <c r="Q696" s="93"/>
      <c r="R696" s="93">
        <f>SUM(K696:Q696)</f>
        <v>2000</v>
      </c>
      <c r="S696" s="717">
        <f t="shared" si="51"/>
        <v>0</v>
      </c>
      <c r="T696" s="79">
        <v>10000</v>
      </c>
      <c r="U696" s="448">
        <f t="shared" si="50"/>
        <v>357.14285714285717</v>
      </c>
      <c r="V696" s="455">
        <f t="shared" si="53"/>
        <v>10000</v>
      </c>
      <c r="W696" s="126" t="s">
        <v>849</v>
      </c>
      <c r="X696"/>
      <c r="Y696" s="133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</row>
    <row r="697" spans="1:133" s="136" customFormat="1" ht="18" customHeight="1">
      <c r="A697" s="426" t="s">
        <v>272</v>
      </c>
      <c r="B697" s="4">
        <v>2000</v>
      </c>
      <c r="C697" s="55"/>
      <c r="D697" s="55"/>
      <c r="E697" s="55"/>
      <c r="F697" s="55"/>
      <c r="G697" s="89"/>
      <c r="H697" s="4">
        <f t="shared" si="52"/>
        <v>2000</v>
      </c>
      <c r="I697" s="90"/>
      <c r="J697" s="90"/>
      <c r="K697" s="90"/>
      <c r="L697" s="55"/>
      <c r="M697" s="55"/>
      <c r="N697" s="55"/>
      <c r="O697" s="55"/>
      <c r="P697" s="55"/>
      <c r="Q697" s="93"/>
      <c r="R697" s="93"/>
      <c r="S697" s="758">
        <f>H697/U697</f>
        <v>14</v>
      </c>
      <c r="T697" s="79">
        <v>4000</v>
      </c>
      <c r="U697" s="448">
        <f t="shared" si="50"/>
        <v>142.85714285714286</v>
      </c>
      <c r="V697" s="455">
        <f t="shared" si="53"/>
        <v>2000</v>
      </c>
      <c r="W697" s="126" t="s">
        <v>849</v>
      </c>
      <c r="X697"/>
      <c r="Y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</row>
    <row r="698" spans="1:133" s="136" customFormat="1" ht="16.5" customHeight="1">
      <c r="A698" s="426" t="s">
        <v>457</v>
      </c>
      <c r="B698" s="4">
        <v>29000</v>
      </c>
      <c r="C698" s="55"/>
      <c r="D698" s="55"/>
      <c r="E698" s="55"/>
      <c r="F698" s="55">
        <v>20000</v>
      </c>
      <c r="G698" s="89"/>
      <c r="H698" s="4">
        <f t="shared" si="52"/>
        <v>28000</v>
      </c>
      <c r="I698" s="90"/>
      <c r="J698" s="90"/>
      <c r="K698" s="90">
        <v>8000</v>
      </c>
      <c r="L698" s="55">
        <v>4000</v>
      </c>
      <c r="M698" s="55">
        <v>500</v>
      </c>
      <c r="N698" s="55">
        <v>4500</v>
      </c>
      <c r="O698" s="55">
        <v>4000</v>
      </c>
      <c r="P698" s="55"/>
      <c r="Q698" s="93"/>
      <c r="R698" s="93">
        <f>SUM(K698:Q698)</f>
        <v>21000</v>
      </c>
      <c r="S698" s="699">
        <f t="shared" ref="S698:S707" si="54">H698/U698</f>
        <v>23.058823529411764</v>
      </c>
      <c r="T698" s="79">
        <v>34000</v>
      </c>
      <c r="U698" s="448">
        <f t="shared" si="50"/>
        <v>1214.2857142857142</v>
      </c>
      <c r="V698" s="455">
        <f t="shared" si="53"/>
        <v>6000</v>
      </c>
      <c r="W698" s="126" t="s">
        <v>704</v>
      </c>
      <c r="X698" s="133"/>
      <c r="Y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</row>
    <row r="699" spans="1:133" s="136" customFormat="1" ht="16.5" customHeight="1">
      <c r="A699" s="426" t="s">
        <v>458</v>
      </c>
      <c r="B699" s="4">
        <v>3500</v>
      </c>
      <c r="C699" s="55"/>
      <c r="D699" s="55"/>
      <c r="E699" s="55"/>
      <c r="F699" s="55"/>
      <c r="G699" s="89"/>
      <c r="H699" s="4">
        <f t="shared" si="52"/>
        <v>1500</v>
      </c>
      <c r="I699" s="90"/>
      <c r="J699" s="90"/>
      <c r="K699" s="90"/>
      <c r="L699" s="55"/>
      <c r="M699" s="55"/>
      <c r="N699" s="55">
        <v>2000</v>
      </c>
      <c r="O699" s="55"/>
      <c r="P699" s="55"/>
      <c r="Q699" s="93"/>
      <c r="R699" s="93">
        <f>SUM(K699:Q699)</f>
        <v>2000</v>
      </c>
      <c r="S699" s="702">
        <f t="shared" si="54"/>
        <v>28</v>
      </c>
      <c r="T699" s="79">
        <v>1500</v>
      </c>
      <c r="U699" s="448">
        <f t="shared" si="50"/>
        <v>53.571428571428569</v>
      </c>
      <c r="V699" s="455">
        <f t="shared" si="53"/>
        <v>0</v>
      </c>
      <c r="W699" s="126"/>
      <c r="X699" s="133"/>
      <c r="Y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</row>
    <row r="700" spans="1:133" s="136" customFormat="1" ht="15.6">
      <c r="A700" s="426" t="s">
        <v>853</v>
      </c>
      <c r="B700" s="4">
        <v>5000</v>
      </c>
      <c r="C700" s="55"/>
      <c r="D700" s="55"/>
      <c r="E700" s="55"/>
      <c r="F700" s="55"/>
      <c r="G700" s="89"/>
      <c r="H700" s="4">
        <f t="shared" si="52"/>
        <v>5000</v>
      </c>
      <c r="I700" s="90"/>
      <c r="J700" s="90"/>
      <c r="K700" s="90"/>
      <c r="L700" s="55"/>
      <c r="M700" s="55"/>
      <c r="N700" s="55"/>
      <c r="O700" s="55"/>
      <c r="P700" s="55"/>
      <c r="Q700" s="93"/>
      <c r="R700" s="93"/>
      <c r="S700" s="702" t="e">
        <f t="shared" si="54"/>
        <v>#DIV/0!</v>
      </c>
      <c r="T700" s="79">
        <v>0</v>
      </c>
      <c r="U700" s="448">
        <f t="shared" ref="U700:U763" si="55">T700/28</f>
        <v>0</v>
      </c>
      <c r="V700" s="455">
        <f t="shared" si="53"/>
        <v>-5000</v>
      </c>
      <c r="W700" s="126"/>
      <c r="X700"/>
      <c r="Y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</row>
    <row r="701" spans="1:133" s="136" customFormat="1" ht="15.6">
      <c r="A701" s="426" t="s">
        <v>53</v>
      </c>
      <c r="B701" s="4">
        <v>2500</v>
      </c>
      <c r="C701" s="55"/>
      <c r="D701" s="55"/>
      <c r="E701" s="55"/>
      <c r="F701" s="55"/>
      <c r="G701" s="89"/>
      <c r="H701" s="4">
        <f t="shared" si="52"/>
        <v>2500</v>
      </c>
      <c r="I701" s="90"/>
      <c r="J701" s="90"/>
      <c r="K701" s="90"/>
      <c r="L701" s="55"/>
      <c r="M701" s="55"/>
      <c r="N701" s="55"/>
      <c r="O701" s="55"/>
      <c r="P701" s="55"/>
      <c r="Q701" s="93"/>
      <c r="R701" s="93"/>
      <c r="S701" s="616" t="e">
        <f t="shared" si="54"/>
        <v>#DIV/0!</v>
      </c>
      <c r="T701" s="79">
        <v>0</v>
      </c>
      <c r="U701" s="448">
        <f t="shared" si="55"/>
        <v>0</v>
      </c>
      <c r="V701" s="455">
        <f t="shared" si="53"/>
        <v>-2500</v>
      </c>
      <c r="W701" s="126"/>
      <c r="X701"/>
      <c r="Y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</row>
    <row r="702" spans="1:133" s="136" customFormat="1" ht="15.6">
      <c r="A702" s="426" t="s">
        <v>499</v>
      </c>
      <c r="B702" s="4">
        <v>6980</v>
      </c>
      <c r="C702" s="55"/>
      <c r="D702" s="55"/>
      <c r="E702" s="55"/>
      <c r="F702" s="55"/>
      <c r="G702" s="89"/>
      <c r="H702" s="4">
        <f t="shared" si="52"/>
        <v>6980</v>
      </c>
      <c r="I702" s="90"/>
      <c r="J702" s="90"/>
      <c r="K702" s="90"/>
      <c r="L702" s="55"/>
      <c r="M702" s="55"/>
      <c r="N702" s="55"/>
      <c r="O702" s="55"/>
      <c r="P702" s="55"/>
      <c r="Q702" s="93"/>
      <c r="R702" s="93"/>
      <c r="S702" s="81">
        <f t="shared" si="54"/>
        <v>78.175999999999988</v>
      </c>
      <c r="T702" s="79">
        <v>2500</v>
      </c>
      <c r="U702" s="448">
        <f t="shared" si="55"/>
        <v>89.285714285714292</v>
      </c>
      <c r="V702" s="455">
        <f t="shared" si="53"/>
        <v>-4480</v>
      </c>
      <c r="W702" s="126"/>
      <c r="X702"/>
      <c r="Y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</row>
    <row r="703" spans="1:133" s="136" customFormat="1" ht="15.6">
      <c r="A703" s="426" t="s">
        <v>500</v>
      </c>
      <c r="B703" s="4">
        <v>2000</v>
      </c>
      <c r="C703" s="55"/>
      <c r="D703" s="55"/>
      <c r="E703" s="55"/>
      <c r="F703" s="55"/>
      <c r="G703" s="89"/>
      <c r="H703" s="4">
        <f t="shared" si="52"/>
        <v>2000</v>
      </c>
      <c r="I703" s="90"/>
      <c r="J703" s="90"/>
      <c r="K703" s="90"/>
      <c r="L703" s="55"/>
      <c r="M703" s="55"/>
      <c r="N703" s="55"/>
      <c r="O703" s="55"/>
      <c r="P703" s="55"/>
      <c r="Q703" s="93"/>
      <c r="R703" s="93"/>
      <c r="S703" s="81" t="e">
        <f t="shared" si="54"/>
        <v>#DIV/0!</v>
      </c>
      <c r="T703" s="79">
        <v>0</v>
      </c>
      <c r="U703" s="448">
        <f t="shared" si="55"/>
        <v>0</v>
      </c>
      <c r="V703" s="455">
        <f t="shared" si="53"/>
        <v>-2000</v>
      </c>
      <c r="W703" s="126"/>
      <c r="X703"/>
      <c r="Y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</row>
    <row r="704" spans="1:133" s="136" customFormat="1" ht="15.6">
      <c r="A704" s="218" t="s">
        <v>685</v>
      </c>
      <c r="B704" s="88">
        <v>3000</v>
      </c>
      <c r="C704" s="70"/>
      <c r="D704" s="70"/>
      <c r="E704" s="70"/>
      <c r="F704" s="70"/>
      <c r="G704" s="71"/>
      <c r="H704" s="88">
        <f t="shared" si="52"/>
        <v>3000</v>
      </c>
      <c r="I704" s="69"/>
      <c r="J704" s="69"/>
      <c r="K704" s="69"/>
      <c r="L704" s="70"/>
      <c r="M704" s="70"/>
      <c r="N704" s="70"/>
      <c r="O704" s="70"/>
      <c r="P704" s="70"/>
      <c r="Q704" s="73"/>
      <c r="R704" s="73"/>
      <c r="S704" s="35" t="e">
        <f t="shared" si="54"/>
        <v>#DIV/0!</v>
      </c>
      <c r="T704" s="45">
        <v>0</v>
      </c>
      <c r="U704" s="456">
        <f t="shared" si="55"/>
        <v>0</v>
      </c>
      <c r="V704" s="451">
        <f t="shared" si="53"/>
        <v>-3000</v>
      </c>
      <c r="W704" s="126"/>
      <c r="X704"/>
      <c r="Y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</row>
    <row r="705" spans="1:133" s="136" customFormat="1" ht="15.6">
      <c r="A705" s="426" t="s">
        <v>232</v>
      </c>
      <c r="B705" s="4">
        <v>2500</v>
      </c>
      <c r="C705" s="55"/>
      <c r="D705" s="55"/>
      <c r="E705" s="55"/>
      <c r="F705" s="55"/>
      <c r="G705" s="89"/>
      <c r="H705" s="4">
        <f t="shared" si="52"/>
        <v>2500</v>
      </c>
      <c r="I705" s="90"/>
      <c r="J705" s="90"/>
      <c r="K705" s="90"/>
      <c r="L705" s="55"/>
      <c r="M705" s="55"/>
      <c r="N705" s="55"/>
      <c r="O705" s="55"/>
      <c r="P705" s="55"/>
      <c r="Q705" s="93"/>
      <c r="R705" s="93"/>
      <c r="S705" s="81" t="e">
        <f t="shared" si="54"/>
        <v>#DIV/0!</v>
      </c>
      <c r="T705" s="79">
        <v>0</v>
      </c>
      <c r="U705" s="448">
        <f t="shared" si="55"/>
        <v>0</v>
      </c>
      <c r="V705" s="455">
        <f t="shared" si="53"/>
        <v>-2500</v>
      </c>
      <c r="W705" s="126"/>
      <c r="X705"/>
      <c r="Y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</row>
    <row r="706" spans="1:133" s="136" customFormat="1" ht="15.6">
      <c r="A706" s="426" t="s">
        <v>852</v>
      </c>
      <c r="B706" s="4">
        <v>5000</v>
      </c>
      <c r="C706" s="55"/>
      <c r="D706" s="55"/>
      <c r="E706" s="55"/>
      <c r="F706" s="55"/>
      <c r="G706" s="89"/>
      <c r="H706" s="4">
        <f t="shared" si="52"/>
        <v>5000</v>
      </c>
      <c r="I706" s="90"/>
      <c r="J706" s="90"/>
      <c r="K706" s="90"/>
      <c r="L706" s="55"/>
      <c r="M706" s="55"/>
      <c r="N706" s="55"/>
      <c r="O706" s="55"/>
      <c r="P706" s="55"/>
      <c r="Q706" s="93"/>
      <c r="R706" s="93"/>
      <c r="S706" s="661" t="e">
        <f t="shared" si="54"/>
        <v>#DIV/0!</v>
      </c>
      <c r="T706" s="79">
        <v>0</v>
      </c>
      <c r="U706" s="448">
        <f t="shared" si="55"/>
        <v>0</v>
      </c>
      <c r="V706" s="455">
        <f t="shared" si="53"/>
        <v>-5000</v>
      </c>
      <c r="W706" s="126"/>
      <c r="X706"/>
      <c r="Y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</row>
    <row r="707" spans="1:133" ht="15.6">
      <c r="A707" s="431" t="s">
        <v>552</v>
      </c>
      <c r="B707" s="4">
        <v>1500</v>
      </c>
      <c r="C707" s="55"/>
      <c r="D707" s="55"/>
      <c r="E707" s="55"/>
      <c r="F707" s="55"/>
      <c r="G707" s="89"/>
      <c r="H707" s="4">
        <f t="shared" si="52"/>
        <v>1500</v>
      </c>
      <c r="I707" s="90"/>
      <c r="J707" s="90"/>
      <c r="K707" s="90"/>
      <c r="L707" s="55"/>
      <c r="M707" s="55"/>
      <c r="N707" s="55"/>
      <c r="O707" s="55"/>
      <c r="P707" s="55"/>
      <c r="Q707" s="93"/>
      <c r="R707" s="93"/>
      <c r="S707" s="661">
        <f t="shared" si="54"/>
        <v>21</v>
      </c>
      <c r="T707" s="79">
        <v>2000</v>
      </c>
      <c r="U707" s="448">
        <f t="shared" si="55"/>
        <v>71.428571428571431</v>
      </c>
      <c r="V707" s="455">
        <f t="shared" si="53"/>
        <v>500</v>
      </c>
      <c r="W707" s="126"/>
    </row>
    <row r="708" spans="1:133" ht="15.6">
      <c r="A708" s="439" t="s">
        <v>57</v>
      </c>
      <c r="B708" s="135">
        <v>0</v>
      </c>
      <c r="C708" s="55"/>
      <c r="D708" s="55"/>
      <c r="E708" s="55"/>
      <c r="F708" s="55"/>
      <c r="G708" s="89"/>
      <c r="H708" s="135">
        <f t="shared" si="52"/>
        <v>0</v>
      </c>
      <c r="I708" s="90"/>
      <c r="J708" s="90"/>
      <c r="K708" s="90"/>
      <c r="L708" s="55"/>
      <c r="M708" s="55"/>
      <c r="N708" s="55"/>
      <c r="O708" s="55"/>
      <c r="P708" s="55"/>
      <c r="Q708" s="93"/>
      <c r="R708" s="93"/>
      <c r="S708" s="160"/>
      <c r="T708" s="156">
        <v>0</v>
      </c>
      <c r="U708" s="448">
        <f t="shared" si="55"/>
        <v>0</v>
      </c>
      <c r="V708" s="459">
        <f t="shared" si="53"/>
        <v>0</v>
      </c>
      <c r="W708" s="126"/>
    </row>
    <row r="709" spans="1:133" ht="15.6">
      <c r="A709" s="606" t="s">
        <v>349</v>
      </c>
      <c r="B709" s="88">
        <v>11250</v>
      </c>
      <c r="C709" s="70"/>
      <c r="D709" s="70"/>
      <c r="E709" s="70"/>
      <c r="F709" s="70"/>
      <c r="G709" s="71"/>
      <c r="H709" s="88">
        <f t="shared" si="52"/>
        <v>11250</v>
      </c>
      <c r="I709" s="69"/>
      <c r="J709" s="69"/>
      <c r="K709" s="69"/>
      <c r="L709" s="70"/>
      <c r="M709" s="70"/>
      <c r="N709" s="70"/>
      <c r="O709" s="526"/>
      <c r="P709" s="526"/>
      <c r="Q709" s="546"/>
      <c r="R709" s="546"/>
      <c r="S709" s="605" t="e">
        <f t="shared" ref="S709:S741" si="56">H709/U709</f>
        <v>#DIV/0!</v>
      </c>
      <c r="T709" s="45">
        <v>0</v>
      </c>
      <c r="U709" s="456">
        <f t="shared" si="55"/>
        <v>0</v>
      </c>
      <c r="V709" s="451">
        <f t="shared" si="53"/>
        <v>-11250</v>
      </c>
      <c r="W709" s="219"/>
      <c r="X709" s="126"/>
    </row>
    <row r="710" spans="1:133" ht="15.6">
      <c r="A710" s="440" t="s">
        <v>888</v>
      </c>
      <c r="B710" s="4">
        <v>2500</v>
      </c>
      <c r="C710" s="55"/>
      <c r="D710" s="55"/>
      <c r="E710" s="55">
        <v>5400</v>
      </c>
      <c r="F710" s="55"/>
      <c r="G710" s="89"/>
      <c r="H710" s="4">
        <f t="shared" si="52"/>
        <v>7900</v>
      </c>
      <c r="I710" s="90"/>
      <c r="J710" s="90"/>
      <c r="K710" s="90"/>
      <c r="L710" s="55"/>
      <c r="M710" s="55"/>
      <c r="N710" s="55"/>
      <c r="O710" s="55"/>
      <c r="P710" s="55"/>
      <c r="Q710" s="93"/>
      <c r="R710" s="93"/>
      <c r="S710" s="605">
        <f t="shared" si="56"/>
        <v>88.47999999999999</v>
      </c>
      <c r="T710" s="79">
        <v>2500</v>
      </c>
      <c r="U710" s="448">
        <f t="shared" si="55"/>
        <v>89.285714285714292</v>
      </c>
      <c r="V710" s="455">
        <f t="shared" si="53"/>
        <v>-5400</v>
      </c>
      <c r="W710" s="219"/>
      <c r="X710" s="126"/>
    </row>
    <row r="711" spans="1:133" ht="17.25" customHeight="1">
      <c r="A711" s="193" t="s">
        <v>13</v>
      </c>
      <c r="B711" s="4">
        <v>10750</v>
      </c>
      <c r="C711" s="55"/>
      <c r="D711" s="55"/>
      <c r="E711" s="55"/>
      <c r="F711" s="55"/>
      <c r="G711" s="89"/>
      <c r="H711" s="4">
        <f t="shared" si="52"/>
        <v>5750</v>
      </c>
      <c r="I711" s="90">
        <v>5000</v>
      </c>
      <c r="J711" s="90"/>
      <c r="K711" s="90"/>
      <c r="L711" s="55"/>
      <c r="M711" s="55"/>
      <c r="N711" s="55"/>
      <c r="O711" s="55"/>
      <c r="P711" s="55"/>
      <c r="Q711" s="93"/>
      <c r="R711" s="93"/>
      <c r="S711" s="605" t="e">
        <f t="shared" si="56"/>
        <v>#DIV/0!</v>
      </c>
      <c r="T711" s="79">
        <v>0</v>
      </c>
      <c r="U711" s="448">
        <f t="shared" si="55"/>
        <v>0</v>
      </c>
      <c r="V711" s="455">
        <f t="shared" si="53"/>
        <v>-5750</v>
      </c>
      <c r="W711" s="126"/>
      <c r="X711" s="126"/>
    </row>
    <row r="712" spans="1:133" ht="15.6">
      <c r="A712" s="211" t="s">
        <v>1012</v>
      </c>
      <c r="B712" s="4">
        <v>32500</v>
      </c>
      <c r="C712" s="55"/>
      <c r="D712" s="55"/>
      <c r="E712" s="55"/>
      <c r="F712" s="55"/>
      <c r="G712" s="89"/>
      <c r="H712" s="4">
        <f t="shared" si="52"/>
        <v>32500</v>
      </c>
      <c r="I712" s="90"/>
      <c r="J712" s="90"/>
      <c r="K712" s="90"/>
      <c r="L712" s="55"/>
      <c r="M712" s="55"/>
      <c r="N712" s="55"/>
      <c r="O712" s="55"/>
      <c r="P712" s="55"/>
      <c r="Q712" s="93"/>
      <c r="R712" s="93"/>
      <c r="S712" s="605">
        <f t="shared" si="56"/>
        <v>145.6</v>
      </c>
      <c r="T712" s="79">
        <v>6250</v>
      </c>
      <c r="U712" s="448">
        <f t="shared" si="55"/>
        <v>223.21428571428572</v>
      </c>
      <c r="V712" s="455">
        <f t="shared" si="53"/>
        <v>-26250</v>
      </c>
      <c r="W712" s="126"/>
      <c r="X712" s="126"/>
    </row>
    <row r="713" spans="1:133" ht="15.6">
      <c r="A713" s="211" t="s">
        <v>496</v>
      </c>
      <c r="B713" s="4">
        <v>30000</v>
      </c>
      <c r="C713" s="55"/>
      <c r="D713" s="55"/>
      <c r="E713" s="55"/>
      <c r="F713" s="55"/>
      <c r="G713" s="89"/>
      <c r="H713" s="4">
        <f t="shared" si="52"/>
        <v>30000</v>
      </c>
      <c r="I713" s="90"/>
      <c r="J713" s="90"/>
      <c r="K713" s="90"/>
      <c r="L713" s="55"/>
      <c r="M713" s="55"/>
      <c r="N713" s="55"/>
      <c r="O713" s="55"/>
      <c r="P713" s="55"/>
      <c r="Q713" s="93"/>
      <c r="R713" s="93"/>
      <c r="S713" s="515">
        <f t="shared" si="56"/>
        <v>96</v>
      </c>
      <c r="T713" s="79">
        <v>8750</v>
      </c>
      <c r="U713" s="448">
        <f t="shared" si="55"/>
        <v>312.5</v>
      </c>
      <c r="V713" s="455">
        <f t="shared" si="53"/>
        <v>-21250</v>
      </c>
      <c r="W713" s="647" t="s">
        <v>508</v>
      </c>
      <c r="X713" s="126"/>
    </row>
    <row r="714" spans="1:133" ht="15.6">
      <c r="A714" s="218" t="s">
        <v>565</v>
      </c>
      <c r="B714" s="88">
        <v>5950</v>
      </c>
      <c r="C714" s="70"/>
      <c r="D714" s="70"/>
      <c r="E714" s="70"/>
      <c r="F714" s="70"/>
      <c r="G714" s="71"/>
      <c r="H714" s="88">
        <f t="shared" si="52"/>
        <v>5950</v>
      </c>
      <c r="I714" s="69"/>
      <c r="J714" s="69"/>
      <c r="K714" s="613"/>
      <c r="L714" s="614"/>
      <c r="M714" s="614"/>
      <c r="N714" s="614"/>
      <c r="O714" s="526"/>
      <c r="P714" s="526"/>
      <c r="Q714" s="546"/>
      <c r="R714" s="546"/>
      <c r="S714" s="34" t="e">
        <f t="shared" si="56"/>
        <v>#DIV/0!</v>
      </c>
      <c r="T714" s="45">
        <v>0</v>
      </c>
      <c r="U714" s="456">
        <f t="shared" si="55"/>
        <v>0</v>
      </c>
      <c r="V714" s="451">
        <f t="shared" si="53"/>
        <v>-5950</v>
      </c>
      <c r="W714" s="126"/>
      <c r="X714" s="126"/>
    </row>
    <row r="715" spans="1:133" ht="15.6">
      <c r="A715" s="193" t="s">
        <v>566</v>
      </c>
      <c r="B715" s="4">
        <v>6250</v>
      </c>
      <c r="C715" s="55"/>
      <c r="D715" s="55"/>
      <c r="E715" s="55"/>
      <c r="F715" s="55"/>
      <c r="G715" s="89"/>
      <c r="H715" s="4">
        <f t="shared" si="52"/>
        <v>6250</v>
      </c>
      <c r="I715" s="90"/>
      <c r="J715" s="90"/>
      <c r="K715" s="90"/>
      <c r="L715" s="55"/>
      <c r="M715" s="55"/>
      <c r="N715" s="55"/>
      <c r="O715" s="55"/>
      <c r="P715" s="55"/>
      <c r="Q715" s="93"/>
      <c r="R715" s="93"/>
      <c r="S715" s="34">
        <f t="shared" si="56"/>
        <v>46.666666666666671</v>
      </c>
      <c r="T715" s="79">
        <v>3750</v>
      </c>
      <c r="U715" s="448">
        <f t="shared" si="55"/>
        <v>133.92857142857142</v>
      </c>
      <c r="V715" s="455">
        <f t="shared" si="53"/>
        <v>-2500.0000000000005</v>
      </c>
      <c r="W715" s="126"/>
      <c r="X715" s="126"/>
    </row>
    <row r="716" spans="1:133" ht="15.6">
      <c r="A716" s="218" t="s">
        <v>1195</v>
      </c>
      <c r="B716" s="88">
        <v>7000</v>
      </c>
      <c r="C716" s="70"/>
      <c r="D716" s="70"/>
      <c r="E716" s="70"/>
      <c r="F716" s="70"/>
      <c r="G716" s="71"/>
      <c r="H716" s="88">
        <f t="shared" si="52"/>
        <v>7000</v>
      </c>
      <c r="I716" s="69"/>
      <c r="J716" s="69"/>
      <c r="K716" s="69"/>
      <c r="L716" s="70"/>
      <c r="M716" s="70"/>
      <c r="N716" s="70"/>
      <c r="O716" s="526"/>
      <c r="P716" s="526"/>
      <c r="Q716" s="546"/>
      <c r="R716" s="546"/>
      <c r="S716" s="34" t="e">
        <f t="shared" si="56"/>
        <v>#DIV/0!</v>
      </c>
      <c r="T716" s="45">
        <v>0</v>
      </c>
      <c r="U716" s="456">
        <f t="shared" si="55"/>
        <v>0</v>
      </c>
      <c r="V716" s="451">
        <f t="shared" si="53"/>
        <v>-7000</v>
      </c>
      <c r="W716" s="492"/>
      <c r="X716" s="126"/>
    </row>
    <row r="717" spans="1:133" ht="15.6">
      <c r="A717" s="193" t="s">
        <v>567</v>
      </c>
      <c r="B717" s="4">
        <v>2500</v>
      </c>
      <c r="C717" s="55"/>
      <c r="D717" s="55"/>
      <c r="E717" s="55"/>
      <c r="F717" s="55"/>
      <c r="G717" s="89"/>
      <c r="H717" s="4">
        <f t="shared" si="52"/>
        <v>0</v>
      </c>
      <c r="I717" s="90">
        <v>2500</v>
      </c>
      <c r="J717" s="90"/>
      <c r="K717" s="90"/>
      <c r="L717" s="55"/>
      <c r="M717" s="55"/>
      <c r="N717" s="55"/>
      <c r="O717" s="55"/>
      <c r="P717" s="55"/>
      <c r="Q717" s="93"/>
      <c r="R717" s="93"/>
      <c r="S717" s="760">
        <f t="shared" si="56"/>
        <v>0</v>
      </c>
      <c r="T717" s="79">
        <v>8000</v>
      </c>
      <c r="U717" s="456">
        <f t="shared" si="55"/>
        <v>285.71428571428572</v>
      </c>
      <c r="V717" s="451">
        <f t="shared" si="53"/>
        <v>8000</v>
      </c>
      <c r="W717" s="219" t="s">
        <v>167</v>
      </c>
      <c r="X717" s="126"/>
    </row>
    <row r="718" spans="1:133" ht="15.6">
      <c r="A718" s="193" t="s">
        <v>74</v>
      </c>
      <c r="B718" s="4">
        <v>4500</v>
      </c>
      <c r="C718" s="55"/>
      <c r="D718" s="55"/>
      <c r="E718" s="55">
        <v>4000</v>
      </c>
      <c r="F718" s="55"/>
      <c r="G718" s="89"/>
      <c r="H718" s="4">
        <f t="shared" si="52"/>
        <v>7000</v>
      </c>
      <c r="I718" s="90">
        <v>1500</v>
      </c>
      <c r="J718" s="90"/>
      <c r="K718" s="90"/>
      <c r="L718" s="55"/>
      <c r="M718" s="55"/>
      <c r="N718" s="55"/>
      <c r="O718" s="55"/>
      <c r="P718" s="55"/>
      <c r="Q718" s="93"/>
      <c r="R718" s="93"/>
      <c r="S718" s="776">
        <f t="shared" si="56"/>
        <v>130.66666666666669</v>
      </c>
      <c r="T718" s="79">
        <v>1500</v>
      </c>
      <c r="U718" s="448">
        <f t="shared" si="55"/>
        <v>53.571428571428569</v>
      </c>
      <c r="V718" s="455">
        <f t="shared" si="53"/>
        <v>-5500</v>
      </c>
      <c r="W718" s="212"/>
    </row>
    <row r="719" spans="1:133" ht="15.6">
      <c r="A719" s="193" t="s">
        <v>50</v>
      </c>
      <c r="B719" s="4">
        <v>1250</v>
      </c>
      <c r="C719" s="55"/>
      <c r="D719" s="55"/>
      <c r="E719" s="55">
        <v>4000</v>
      </c>
      <c r="F719" s="55"/>
      <c r="G719" s="89"/>
      <c r="H719" s="4">
        <f t="shared" si="52"/>
        <v>4000</v>
      </c>
      <c r="I719" s="90">
        <v>1250</v>
      </c>
      <c r="J719" s="90"/>
      <c r="K719" s="90"/>
      <c r="L719" s="55"/>
      <c r="M719" s="55"/>
      <c r="N719" s="55"/>
      <c r="O719" s="55"/>
      <c r="P719" s="55"/>
      <c r="Q719" s="93"/>
      <c r="R719" s="93"/>
      <c r="S719" s="776">
        <f t="shared" si="56"/>
        <v>44.8</v>
      </c>
      <c r="T719" s="79">
        <v>2500</v>
      </c>
      <c r="U719" s="448">
        <f t="shared" si="55"/>
        <v>89.285714285714292</v>
      </c>
      <c r="V719" s="455">
        <f t="shared" si="53"/>
        <v>-1500</v>
      </c>
      <c r="W719" s="212"/>
    </row>
    <row r="720" spans="1:133" ht="15.6">
      <c r="A720" s="193" t="s">
        <v>51</v>
      </c>
      <c r="B720" s="4">
        <v>3000</v>
      </c>
      <c r="C720" s="55"/>
      <c r="D720" s="55"/>
      <c r="E720" s="55"/>
      <c r="F720" s="55"/>
      <c r="G720" s="89"/>
      <c r="H720" s="4">
        <f t="shared" si="52"/>
        <v>3000</v>
      </c>
      <c r="I720" s="90"/>
      <c r="J720" s="90"/>
      <c r="K720" s="90"/>
      <c r="L720" s="55"/>
      <c r="M720" s="55"/>
      <c r="N720" s="55"/>
      <c r="O720" s="55"/>
      <c r="P720" s="55"/>
      <c r="Q720" s="93"/>
      <c r="R720" s="93"/>
      <c r="S720" s="776">
        <f t="shared" si="56"/>
        <v>37.333333333333329</v>
      </c>
      <c r="T720" s="79">
        <v>2250</v>
      </c>
      <c r="U720" s="448">
        <f t="shared" si="55"/>
        <v>80.357142857142861</v>
      </c>
      <c r="V720" s="455">
        <f t="shared" si="53"/>
        <v>-750</v>
      </c>
      <c r="W720" s="212"/>
    </row>
    <row r="721" spans="1:23" ht="15.6">
      <c r="A721" s="193" t="s">
        <v>52</v>
      </c>
      <c r="B721" s="4">
        <v>3000</v>
      </c>
      <c r="C721" s="55"/>
      <c r="D721" s="55"/>
      <c r="E721" s="55">
        <v>3000</v>
      </c>
      <c r="F721" s="55"/>
      <c r="G721" s="89"/>
      <c r="H721" s="4">
        <f t="shared" si="52"/>
        <v>4500</v>
      </c>
      <c r="I721" s="90">
        <v>1500</v>
      </c>
      <c r="J721" s="90"/>
      <c r="K721" s="90"/>
      <c r="L721" s="55"/>
      <c r="M721" s="55"/>
      <c r="N721" s="55"/>
      <c r="O721" s="55"/>
      <c r="P721" s="55"/>
      <c r="Q721" s="93"/>
      <c r="R721" s="93"/>
      <c r="S721" s="776">
        <f t="shared" si="56"/>
        <v>84</v>
      </c>
      <c r="T721" s="79">
        <v>1500</v>
      </c>
      <c r="U721" s="448">
        <f t="shared" si="55"/>
        <v>53.571428571428569</v>
      </c>
      <c r="V721" s="455">
        <f t="shared" si="53"/>
        <v>-3000</v>
      </c>
      <c r="W721" s="212"/>
    </row>
    <row r="722" spans="1:23" ht="15.6">
      <c r="A722" s="193" t="s">
        <v>1196</v>
      </c>
      <c r="B722" s="4">
        <v>500</v>
      </c>
      <c r="C722" s="55"/>
      <c r="D722" s="55"/>
      <c r="E722" s="55"/>
      <c r="F722" s="55"/>
      <c r="G722" s="89"/>
      <c r="H722" s="4">
        <f t="shared" si="52"/>
        <v>500</v>
      </c>
      <c r="I722" s="90"/>
      <c r="J722" s="90"/>
      <c r="K722" s="90"/>
      <c r="L722" s="55"/>
      <c r="M722" s="55"/>
      <c r="N722" s="55"/>
      <c r="O722" s="55"/>
      <c r="P722" s="55"/>
      <c r="Q722" s="93"/>
      <c r="R722" s="93"/>
      <c r="S722" s="81" t="e">
        <f t="shared" si="56"/>
        <v>#DIV/0!</v>
      </c>
      <c r="T722" s="79">
        <v>0</v>
      </c>
      <c r="U722" s="448">
        <f t="shared" si="55"/>
        <v>0</v>
      </c>
      <c r="V722" s="455">
        <f t="shared" si="53"/>
        <v>-500</v>
      </c>
      <c r="W722" s="126"/>
    </row>
    <row r="723" spans="1:23" ht="15.6">
      <c r="A723" s="193" t="s">
        <v>360</v>
      </c>
      <c r="B723" s="4">
        <v>3180</v>
      </c>
      <c r="C723" s="10"/>
      <c r="E723" s="55">
        <v>4840</v>
      </c>
      <c r="F723" s="55"/>
      <c r="G723" s="89"/>
      <c r="H723" s="4">
        <f t="shared" si="52"/>
        <v>8020</v>
      </c>
      <c r="I723" s="90"/>
      <c r="J723" s="90"/>
      <c r="K723" s="90"/>
      <c r="L723" s="55"/>
      <c r="M723" s="55"/>
      <c r="N723" s="55"/>
      <c r="O723" s="55"/>
      <c r="P723" s="55"/>
      <c r="Q723" s="93"/>
      <c r="R723" s="93"/>
      <c r="S723" s="81">
        <f t="shared" si="56"/>
        <v>89.823999999999998</v>
      </c>
      <c r="T723" s="45">
        <v>2500</v>
      </c>
      <c r="U723" s="456">
        <f t="shared" si="55"/>
        <v>89.285714285714292</v>
      </c>
      <c r="V723" s="451">
        <f t="shared" si="53"/>
        <v>-5520</v>
      </c>
      <c r="W723" s="219"/>
    </row>
    <row r="724" spans="1:23" ht="15.6">
      <c r="A724" s="218" t="s">
        <v>1115</v>
      </c>
      <c r="B724" s="88">
        <v>2000</v>
      </c>
      <c r="C724" s="70"/>
      <c r="D724" s="70"/>
      <c r="E724" s="70"/>
      <c r="F724" s="70"/>
      <c r="G724" s="71"/>
      <c r="H724" s="88">
        <f t="shared" si="52"/>
        <v>2000</v>
      </c>
      <c r="I724" s="69"/>
      <c r="J724" s="69"/>
      <c r="K724" s="69"/>
      <c r="L724" s="70"/>
      <c r="M724" s="70"/>
      <c r="N724" s="70"/>
      <c r="O724" s="70"/>
      <c r="P724" s="70"/>
      <c r="Q724" s="73"/>
      <c r="R724" s="73"/>
      <c r="S724" s="81" t="e">
        <f t="shared" si="56"/>
        <v>#DIV/0!</v>
      </c>
      <c r="T724" s="45">
        <v>0</v>
      </c>
      <c r="U724" s="456">
        <f t="shared" si="55"/>
        <v>0</v>
      </c>
      <c r="V724" s="451">
        <f t="shared" si="53"/>
        <v>-2000</v>
      </c>
      <c r="W724" s="126"/>
    </row>
    <row r="725" spans="1:23" ht="15.6">
      <c r="A725" s="426" t="s">
        <v>1116</v>
      </c>
      <c r="B725" s="4">
        <v>1500</v>
      </c>
      <c r="C725" s="55"/>
      <c r="D725" s="55"/>
      <c r="E725" s="55">
        <v>5000</v>
      </c>
      <c r="F725" s="55"/>
      <c r="G725" s="89"/>
      <c r="H725" s="4">
        <f t="shared" si="52"/>
        <v>6500</v>
      </c>
      <c r="I725" s="90"/>
      <c r="J725" s="90"/>
      <c r="K725" s="90"/>
      <c r="L725" s="55"/>
      <c r="M725" s="55"/>
      <c r="N725" s="55"/>
      <c r="O725" s="55"/>
      <c r="P725" s="55"/>
      <c r="Q725" s="93"/>
      <c r="R725" s="93"/>
      <c r="S725" s="81">
        <f t="shared" si="56"/>
        <v>45.5</v>
      </c>
      <c r="T725" s="79">
        <v>4000</v>
      </c>
      <c r="U725" s="448">
        <f t="shared" si="55"/>
        <v>142.85714285714286</v>
      </c>
      <c r="V725" s="455">
        <f t="shared" si="53"/>
        <v>-2500</v>
      </c>
      <c r="W725" s="126"/>
    </row>
    <row r="726" spans="1:23" ht="15.6">
      <c r="A726" s="426" t="s">
        <v>643</v>
      </c>
      <c r="B726" s="4">
        <v>6000</v>
      </c>
      <c r="C726" s="55"/>
      <c r="D726" s="55"/>
      <c r="E726" s="55"/>
      <c r="F726" s="55"/>
      <c r="G726" s="89"/>
      <c r="H726" s="4">
        <f t="shared" si="52"/>
        <v>6000</v>
      </c>
      <c r="I726" s="90"/>
      <c r="J726" s="90"/>
      <c r="K726" s="90"/>
      <c r="L726" s="55"/>
      <c r="M726" s="55"/>
      <c r="N726" s="55"/>
      <c r="O726" s="55"/>
      <c r="P726" s="55"/>
      <c r="Q726" s="93"/>
      <c r="R726" s="93"/>
      <c r="S726" s="81" t="e">
        <f t="shared" si="56"/>
        <v>#DIV/0!</v>
      </c>
      <c r="T726" s="79">
        <v>0</v>
      </c>
      <c r="U726" s="448">
        <f t="shared" si="55"/>
        <v>0</v>
      </c>
      <c r="V726" s="455">
        <f t="shared" si="53"/>
        <v>-6000</v>
      </c>
      <c r="W726" s="126"/>
    </row>
    <row r="727" spans="1:23" ht="15.6">
      <c r="A727" s="426" t="s">
        <v>382</v>
      </c>
      <c r="B727" s="4">
        <v>6500</v>
      </c>
      <c r="C727" s="55"/>
      <c r="D727" s="55"/>
      <c r="E727" s="55"/>
      <c r="F727" s="55"/>
      <c r="G727" s="89"/>
      <c r="H727" s="4">
        <f t="shared" si="52"/>
        <v>6500</v>
      </c>
      <c r="I727" s="90"/>
      <c r="J727" s="90"/>
      <c r="K727" s="90"/>
      <c r="L727" s="55"/>
      <c r="M727" s="55"/>
      <c r="N727" s="55"/>
      <c r="O727" s="55"/>
      <c r="P727" s="55"/>
      <c r="Q727" s="93"/>
      <c r="R727" s="93"/>
      <c r="S727" s="81" t="e">
        <f t="shared" si="56"/>
        <v>#DIV/0!</v>
      </c>
      <c r="T727" s="79">
        <v>0</v>
      </c>
      <c r="U727" s="448">
        <f t="shared" si="55"/>
        <v>0</v>
      </c>
      <c r="V727" s="455">
        <f t="shared" si="53"/>
        <v>-6500</v>
      </c>
      <c r="W727" s="126"/>
    </row>
    <row r="728" spans="1:23" ht="15.6">
      <c r="A728" s="426" t="s">
        <v>644</v>
      </c>
      <c r="B728" s="4">
        <v>3000</v>
      </c>
      <c r="C728" s="55"/>
      <c r="D728" s="55"/>
      <c r="E728" s="55"/>
      <c r="F728" s="55"/>
      <c r="G728" s="89"/>
      <c r="H728" s="4">
        <f t="shared" si="52"/>
        <v>3000</v>
      </c>
      <c r="I728" s="90"/>
      <c r="J728" s="90"/>
      <c r="K728" s="90"/>
      <c r="L728" s="55"/>
      <c r="M728" s="55"/>
      <c r="N728" s="55"/>
      <c r="O728" s="55"/>
      <c r="P728" s="55"/>
      <c r="Q728" s="93"/>
      <c r="R728" s="93"/>
      <c r="S728" s="497" t="e">
        <f t="shared" si="56"/>
        <v>#DIV/0!</v>
      </c>
      <c r="T728" s="79">
        <v>0</v>
      </c>
      <c r="U728" s="448">
        <f t="shared" si="55"/>
        <v>0</v>
      </c>
      <c r="V728" s="455">
        <f t="shared" si="53"/>
        <v>-3000</v>
      </c>
      <c r="W728" s="126"/>
    </row>
    <row r="729" spans="1:23" ht="15.6">
      <c r="A729" s="218" t="s">
        <v>559</v>
      </c>
      <c r="B729" s="88">
        <v>2000</v>
      </c>
      <c r="C729" s="70"/>
      <c r="D729" s="70"/>
      <c r="E729" s="70"/>
      <c r="F729" s="70"/>
      <c r="G729" s="71"/>
      <c r="H729" s="88">
        <f t="shared" si="52"/>
        <v>2000</v>
      </c>
      <c r="I729" s="69"/>
      <c r="J729" s="69"/>
      <c r="K729" s="69"/>
      <c r="L729" s="70"/>
      <c r="M729" s="70"/>
      <c r="N729" s="70"/>
      <c r="O729" s="70"/>
      <c r="P729" s="70"/>
      <c r="Q729" s="73"/>
      <c r="R729" s="73"/>
      <c r="S729" s="498" t="e">
        <f t="shared" si="56"/>
        <v>#DIV/0!</v>
      </c>
      <c r="T729" s="45">
        <v>0</v>
      </c>
      <c r="U729" s="456">
        <f t="shared" si="55"/>
        <v>0</v>
      </c>
      <c r="V729" s="451">
        <f t="shared" si="53"/>
        <v>-2000</v>
      </c>
      <c r="W729" s="126"/>
    </row>
    <row r="730" spans="1:23" ht="16.5" customHeight="1">
      <c r="A730" s="426" t="s">
        <v>560</v>
      </c>
      <c r="B730" s="4">
        <v>3000</v>
      </c>
      <c r="C730" s="55"/>
      <c r="D730" s="55"/>
      <c r="E730" s="55"/>
      <c r="F730" s="55"/>
      <c r="G730" s="89"/>
      <c r="H730" s="4">
        <f t="shared" si="52"/>
        <v>3000</v>
      </c>
      <c r="I730" s="90"/>
      <c r="J730" s="90"/>
      <c r="K730" s="90"/>
      <c r="L730" s="55"/>
      <c r="M730" s="55"/>
      <c r="N730" s="55"/>
      <c r="O730" s="55"/>
      <c r="P730" s="55"/>
      <c r="Q730" s="93"/>
      <c r="R730" s="93"/>
      <c r="S730" s="81" t="e">
        <f t="shared" si="56"/>
        <v>#DIV/0!</v>
      </c>
      <c r="T730" s="79">
        <v>0</v>
      </c>
      <c r="U730" s="448">
        <f t="shared" si="55"/>
        <v>0</v>
      </c>
      <c r="V730" s="455">
        <f t="shared" si="53"/>
        <v>-3000</v>
      </c>
      <c r="W730" s="126"/>
    </row>
    <row r="731" spans="1:23" ht="15.6">
      <c r="A731" s="439" t="s">
        <v>695</v>
      </c>
      <c r="B731" s="135">
        <v>0</v>
      </c>
      <c r="C731" s="55"/>
      <c r="D731" s="55"/>
      <c r="E731" s="55"/>
      <c r="F731" s="55"/>
      <c r="G731" s="89"/>
      <c r="H731" s="135">
        <f t="shared" ref="H731:H777" si="57">B731+SUM(C731:G731)-SUM(I731:P731)</f>
        <v>0</v>
      </c>
      <c r="I731" s="167"/>
      <c r="J731" s="167"/>
      <c r="K731" s="167"/>
      <c r="L731" s="104"/>
      <c r="M731" s="104"/>
      <c r="N731" s="104"/>
      <c r="O731" s="104"/>
      <c r="P731" s="104"/>
      <c r="Q731" s="168"/>
      <c r="R731" s="168"/>
      <c r="S731" s="160" t="e">
        <f t="shared" si="56"/>
        <v>#DIV/0!</v>
      </c>
      <c r="T731" s="156">
        <v>0</v>
      </c>
      <c r="U731" s="463">
        <f t="shared" si="55"/>
        <v>0</v>
      </c>
      <c r="V731" s="459">
        <f t="shared" ref="V731:V794" si="58">U731*28-H731</f>
        <v>0</v>
      </c>
      <c r="W731" s="126"/>
    </row>
    <row r="732" spans="1:23" ht="15.6">
      <c r="A732" s="432" t="s">
        <v>920</v>
      </c>
      <c r="B732" s="4">
        <v>12000</v>
      </c>
      <c r="C732" s="55"/>
      <c r="D732" s="55"/>
      <c r="E732" s="55"/>
      <c r="F732" s="55"/>
      <c r="G732" s="89"/>
      <c r="H732" s="4">
        <f t="shared" si="57"/>
        <v>12000</v>
      </c>
      <c r="I732" s="90"/>
      <c r="J732" s="90"/>
      <c r="K732" s="90"/>
      <c r="L732" s="55"/>
      <c r="M732" s="55"/>
      <c r="N732" s="55"/>
      <c r="O732" s="55"/>
      <c r="P732" s="55"/>
      <c r="Q732" s="93"/>
      <c r="R732" s="93"/>
      <c r="S732" s="570">
        <f t="shared" si="56"/>
        <v>42</v>
      </c>
      <c r="T732" s="79">
        <v>8000</v>
      </c>
      <c r="U732" s="448">
        <f t="shared" si="55"/>
        <v>285.71428571428572</v>
      </c>
      <c r="V732" s="455">
        <f t="shared" si="58"/>
        <v>-4000</v>
      </c>
      <c r="W732" s="126"/>
    </row>
    <row r="733" spans="1:23" ht="15.6">
      <c r="A733" s="441" t="s">
        <v>1132</v>
      </c>
      <c r="B733" s="4">
        <v>10000</v>
      </c>
      <c r="C733" s="55"/>
      <c r="D733" s="55"/>
      <c r="E733" s="55"/>
      <c r="F733" s="55"/>
      <c r="G733" s="89"/>
      <c r="H733" s="4">
        <f t="shared" si="57"/>
        <v>10000</v>
      </c>
      <c r="I733" s="90"/>
      <c r="J733" s="90"/>
      <c r="K733" s="90"/>
      <c r="L733" s="55"/>
      <c r="M733" s="55"/>
      <c r="N733" s="55"/>
      <c r="O733" s="55"/>
      <c r="P733" s="55"/>
      <c r="Q733" s="93"/>
      <c r="R733" s="93"/>
      <c r="S733" s="570" t="e">
        <f t="shared" si="56"/>
        <v>#DIV/0!</v>
      </c>
      <c r="T733" s="79">
        <v>0</v>
      </c>
      <c r="U733" s="448">
        <f t="shared" si="55"/>
        <v>0</v>
      </c>
      <c r="V733" s="455">
        <f t="shared" si="58"/>
        <v>-10000</v>
      </c>
      <c r="W733" s="170"/>
    </row>
    <row r="734" spans="1:23" ht="15.6">
      <c r="A734" s="441" t="s">
        <v>780</v>
      </c>
      <c r="B734" s="4">
        <v>5000</v>
      </c>
      <c r="C734" s="55"/>
      <c r="D734" s="55"/>
      <c r="E734" s="55"/>
      <c r="F734" s="55"/>
      <c r="G734" s="89"/>
      <c r="H734" s="4">
        <f t="shared" si="57"/>
        <v>5000</v>
      </c>
      <c r="I734" s="90"/>
      <c r="J734" s="90"/>
      <c r="K734" s="90"/>
      <c r="L734" s="55"/>
      <c r="M734" s="55"/>
      <c r="N734" s="55"/>
      <c r="O734" s="55"/>
      <c r="P734" s="55"/>
      <c r="Q734" s="93"/>
      <c r="R734" s="93"/>
      <c r="S734" s="570" t="e">
        <f t="shared" si="56"/>
        <v>#DIV/0!</v>
      </c>
      <c r="T734" s="79">
        <v>0</v>
      </c>
      <c r="U734" s="448">
        <f t="shared" si="55"/>
        <v>0</v>
      </c>
      <c r="V734" s="455">
        <f t="shared" si="58"/>
        <v>-5000</v>
      </c>
      <c r="W734" s="170"/>
    </row>
    <row r="735" spans="1:23" ht="18" customHeight="1">
      <c r="A735" s="432" t="s">
        <v>319</v>
      </c>
      <c r="B735" s="4">
        <v>0</v>
      </c>
      <c r="C735" s="55"/>
      <c r="D735" s="55"/>
      <c r="E735" s="55"/>
      <c r="F735" s="55"/>
      <c r="G735" s="89"/>
      <c r="H735" s="4">
        <f t="shared" si="57"/>
        <v>0</v>
      </c>
      <c r="I735" s="90"/>
      <c r="J735" s="90"/>
      <c r="K735" s="90"/>
      <c r="L735" s="55"/>
      <c r="M735" s="55"/>
      <c r="N735" s="55"/>
      <c r="O735" s="55"/>
      <c r="P735" s="55"/>
      <c r="Q735" s="93"/>
      <c r="R735" s="93"/>
      <c r="S735" s="798" t="e">
        <f t="shared" si="56"/>
        <v>#DIV/0!</v>
      </c>
      <c r="T735" s="79">
        <v>0</v>
      </c>
      <c r="U735" s="448">
        <f t="shared" si="55"/>
        <v>0</v>
      </c>
      <c r="V735" s="455">
        <f t="shared" si="58"/>
        <v>0</v>
      </c>
      <c r="W735" s="126" t="s">
        <v>236</v>
      </c>
    </row>
    <row r="736" spans="1:23" ht="16.5" customHeight="1">
      <c r="A736" s="432" t="s">
        <v>173</v>
      </c>
      <c r="B736" s="4">
        <v>0</v>
      </c>
      <c r="C736" s="55"/>
      <c r="D736" s="55"/>
      <c r="E736" s="55"/>
      <c r="F736" s="55"/>
      <c r="G736" s="89">
        <v>3000</v>
      </c>
      <c r="H736" s="4">
        <f t="shared" si="57"/>
        <v>2000</v>
      </c>
      <c r="I736" s="90"/>
      <c r="J736" s="90"/>
      <c r="K736" s="90"/>
      <c r="L736" s="55"/>
      <c r="M736" s="55">
        <v>1000</v>
      </c>
      <c r="N736" s="55"/>
      <c r="O736" s="55"/>
      <c r="P736" s="55"/>
      <c r="Q736" s="93"/>
      <c r="R736" s="93">
        <f>SUM(K736:Q736)</f>
        <v>1000</v>
      </c>
      <c r="S736" s="746" t="e">
        <f t="shared" si="56"/>
        <v>#DIV/0!</v>
      </c>
      <c r="T736" s="79">
        <v>0</v>
      </c>
      <c r="U736" s="448">
        <f t="shared" si="55"/>
        <v>0</v>
      </c>
      <c r="V736" s="455">
        <f t="shared" si="58"/>
        <v>-2000</v>
      </c>
      <c r="W736" s="170" t="s">
        <v>236</v>
      </c>
    </row>
    <row r="737" spans="1:23" ht="15.6">
      <c r="A737" s="432" t="s">
        <v>822</v>
      </c>
      <c r="B737" s="4">
        <v>2000</v>
      </c>
      <c r="C737" s="55"/>
      <c r="D737" s="55"/>
      <c r="E737" s="55"/>
      <c r="F737" s="55"/>
      <c r="G737" s="89"/>
      <c r="H737" s="4">
        <f t="shared" si="57"/>
        <v>1000</v>
      </c>
      <c r="I737" s="90"/>
      <c r="J737" s="90"/>
      <c r="K737" s="90"/>
      <c r="L737" s="55">
        <v>1000</v>
      </c>
      <c r="M737" s="55"/>
      <c r="N737" s="55"/>
      <c r="O737" s="55"/>
      <c r="P737" s="55"/>
      <c r="Q737" s="93"/>
      <c r="R737" s="93">
        <f>SUM(K737:Q737)</f>
        <v>1000</v>
      </c>
      <c r="S737" s="798" t="e">
        <f t="shared" si="56"/>
        <v>#DIV/0!</v>
      </c>
      <c r="T737" s="79">
        <v>0</v>
      </c>
      <c r="U737" s="448">
        <f t="shared" si="55"/>
        <v>0</v>
      </c>
      <c r="V737" s="455">
        <f t="shared" si="58"/>
        <v>-1000</v>
      </c>
      <c r="W737" s="170" t="s">
        <v>236</v>
      </c>
    </row>
    <row r="738" spans="1:23" ht="15.6">
      <c r="A738" s="432" t="s">
        <v>455</v>
      </c>
      <c r="B738" s="4">
        <v>1000</v>
      </c>
      <c r="C738" s="55"/>
      <c r="D738" s="55"/>
      <c r="E738" s="55"/>
      <c r="F738" s="55"/>
      <c r="G738" s="89">
        <v>3000</v>
      </c>
      <c r="H738" s="4">
        <f t="shared" si="57"/>
        <v>4000</v>
      </c>
      <c r="I738" s="90"/>
      <c r="J738" s="90"/>
      <c r="K738" s="90"/>
      <c r="L738" s="55"/>
      <c r="M738" s="55"/>
      <c r="N738" s="55"/>
      <c r="O738" s="55"/>
      <c r="P738" s="55"/>
      <c r="Q738" s="93"/>
      <c r="R738" s="93"/>
      <c r="S738" s="757">
        <f t="shared" si="56"/>
        <v>56</v>
      </c>
      <c r="T738" s="79">
        <v>2000</v>
      </c>
      <c r="U738" s="448">
        <f t="shared" si="55"/>
        <v>71.428571428571431</v>
      </c>
      <c r="V738" s="455">
        <f t="shared" si="58"/>
        <v>-2000</v>
      </c>
      <c r="W738" s="170" t="s">
        <v>236</v>
      </c>
    </row>
    <row r="739" spans="1:23" ht="15.6">
      <c r="A739" s="432" t="s">
        <v>230</v>
      </c>
      <c r="B739" s="4">
        <v>18000</v>
      </c>
      <c r="C739" s="55"/>
      <c r="D739" s="55"/>
      <c r="E739" s="55"/>
      <c r="F739" s="55"/>
      <c r="G739" s="89"/>
      <c r="H739" s="4">
        <f t="shared" si="57"/>
        <v>18000</v>
      </c>
      <c r="I739" s="90"/>
      <c r="J739" s="90"/>
      <c r="K739" s="90"/>
      <c r="L739" s="55"/>
      <c r="M739" s="55"/>
      <c r="N739" s="55"/>
      <c r="O739" s="55"/>
      <c r="P739" s="55"/>
      <c r="Q739" s="93"/>
      <c r="R739" s="93"/>
      <c r="S739" s="81" t="e">
        <f t="shared" si="56"/>
        <v>#DIV/0!</v>
      </c>
      <c r="T739" s="79">
        <v>0</v>
      </c>
      <c r="U739" s="448">
        <f t="shared" si="55"/>
        <v>0</v>
      </c>
      <c r="V739" s="455">
        <f t="shared" si="58"/>
        <v>-18000</v>
      </c>
      <c r="W739" s="170" t="s">
        <v>315</v>
      </c>
    </row>
    <row r="740" spans="1:23" ht="15.6">
      <c r="A740" s="432" t="s">
        <v>492</v>
      </c>
      <c r="B740" s="4">
        <v>0</v>
      </c>
      <c r="C740" s="55"/>
      <c r="D740" s="55"/>
      <c r="E740" s="55"/>
      <c r="F740" s="55"/>
      <c r="G740" s="89"/>
      <c r="H740" s="4">
        <f t="shared" si="57"/>
        <v>0</v>
      </c>
      <c r="I740" s="90"/>
      <c r="J740" s="90"/>
      <c r="K740" s="90"/>
      <c r="L740" s="55"/>
      <c r="M740" s="55"/>
      <c r="N740" s="55"/>
      <c r="O740" s="55"/>
      <c r="P740" s="55"/>
      <c r="Q740" s="93"/>
      <c r="R740" s="93"/>
      <c r="S740" s="715">
        <f t="shared" si="56"/>
        <v>0</v>
      </c>
      <c r="T740" s="79">
        <v>5000</v>
      </c>
      <c r="U740" s="448">
        <f t="shared" si="55"/>
        <v>178.57142857142858</v>
      </c>
      <c r="V740" s="455">
        <f t="shared" si="58"/>
        <v>5000</v>
      </c>
      <c r="W740" s="170" t="s">
        <v>997</v>
      </c>
    </row>
    <row r="741" spans="1:23" ht="15.6">
      <c r="A741" s="432" t="s">
        <v>1059</v>
      </c>
      <c r="B741" s="4">
        <v>2500</v>
      </c>
      <c r="C741" s="55"/>
      <c r="D741" s="55"/>
      <c r="E741" s="55"/>
      <c r="F741" s="55"/>
      <c r="G741" s="89"/>
      <c r="H741" s="4">
        <f t="shared" si="57"/>
        <v>2500</v>
      </c>
      <c r="I741" s="90"/>
      <c r="J741" s="90"/>
      <c r="K741" s="90"/>
      <c r="L741" s="55"/>
      <c r="M741" s="55"/>
      <c r="N741" s="55"/>
      <c r="O741" s="55"/>
      <c r="P741" s="55"/>
      <c r="Q741" s="93"/>
      <c r="R741" s="93"/>
      <c r="S741" s="798">
        <f t="shared" si="56"/>
        <v>27.999999999999996</v>
      </c>
      <c r="T741" s="79">
        <v>2500</v>
      </c>
      <c r="U741" s="448">
        <f t="shared" si="55"/>
        <v>89.285714285714292</v>
      </c>
      <c r="V741" s="455">
        <f t="shared" si="58"/>
        <v>0</v>
      </c>
      <c r="W741" s="170" t="s">
        <v>236</v>
      </c>
    </row>
    <row r="742" spans="1:23" ht="15.6">
      <c r="A742" s="439" t="s">
        <v>75</v>
      </c>
      <c r="B742" s="135">
        <v>0</v>
      </c>
      <c r="C742" s="55"/>
      <c r="D742" s="55"/>
      <c r="E742" s="55"/>
      <c r="F742" s="55"/>
      <c r="G742" s="89"/>
      <c r="H742" s="135">
        <f t="shared" si="57"/>
        <v>0</v>
      </c>
      <c r="I742" s="90"/>
      <c r="J742" s="90"/>
      <c r="K742" s="90"/>
      <c r="L742" s="55"/>
      <c r="M742" s="55"/>
      <c r="N742" s="55"/>
      <c r="O742" s="55"/>
      <c r="P742" s="55"/>
      <c r="Q742" s="93"/>
      <c r="R742" s="93"/>
      <c r="S742" s="457"/>
      <c r="T742" s="156">
        <v>0</v>
      </c>
      <c r="U742" s="448">
        <f t="shared" si="55"/>
        <v>0</v>
      </c>
      <c r="V742" s="459">
        <f t="shared" si="58"/>
        <v>0</v>
      </c>
      <c r="W742" s="126"/>
    </row>
    <row r="743" spans="1:23" ht="15.6">
      <c r="A743" s="193" t="s">
        <v>76</v>
      </c>
      <c r="B743" s="4">
        <v>3000</v>
      </c>
      <c r="C743" s="55"/>
      <c r="D743" s="55"/>
      <c r="E743" s="55"/>
      <c r="F743" s="55"/>
      <c r="G743" s="89"/>
      <c r="H743" s="4">
        <f t="shared" si="57"/>
        <v>3000</v>
      </c>
      <c r="I743" s="90"/>
      <c r="J743" s="90"/>
      <c r="K743" s="90"/>
      <c r="L743" s="55"/>
      <c r="M743" s="55"/>
      <c r="N743" s="55"/>
      <c r="O743" s="55"/>
      <c r="P743" s="55"/>
      <c r="Q743" s="93"/>
      <c r="R743" s="93"/>
      <c r="S743" s="796">
        <f t="shared" ref="S743:S759" si="59">H743/U743</f>
        <v>28</v>
      </c>
      <c r="T743" s="79">
        <v>3000</v>
      </c>
      <c r="U743" s="448">
        <f t="shared" si="55"/>
        <v>107.14285714285714</v>
      </c>
      <c r="V743" s="455">
        <f t="shared" si="58"/>
        <v>0</v>
      </c>
      <c r="W743" s="126" t="s">
        <v>236</v>
      </c>
    </row>
    <row r="744" spans="1:23" ht="15.6">
      <c r="A744" s="193" t="s">
        <v>886</v>
      </c>
      <c r="B744" s="4">
        <v>2000</v>
      </c>
      <c r="C744" s="55"/>
      <c r="D744" s="55"/>
      <c r="E744" s="55"/>
      <c r="F744" s="55"/>
      <c r="G744" s="89"/>
      <c r="H744" s="4">
        <f t="shared" si="57"/>
        <v>2000</v>
      </c>
      <c r="I744" s="90"/>
      <c r="J744" s="90"/>
      <c r="K744" s="90"/>
      <c r="L744" s="55"/>
      <c r="M744" s="55"/>
      <c r="N744" s="55"/>
      <c r="O744" s="55"/>
      <c r="P744" s="55"/>
      <c r="Q744" s="93"/>
      <c r="R744" s="93"/>
      <c r="S744" s="746">
        <f t="shared" si="59"/>
        <v>14</v>
      </c>
      <c r="T744" s="79">
        <v>4000</v>
      </c>
      <c r="U744" s="448">
        <f t="shared" si="55"/>
        <v>142.85714285714286</v>
      </c>
      <c r="V744" s="455">
        <f t="shared" si="58"/>
        <v>2000</v>
      </c>
      <c r="W744" s="126" t="s">
        <v>415</v>
      </c>
    </row>
    <row r="745" spans="1:23" ht="15.6">
      <c r="A745" s="193" t="s">
        <v>516</v>
      </c>
      <c r="B745" s="4">
        <v>10000</v>
      </c>
      <c r="C745" s="55"/>
      <c r="D745" s="55"/>
      <c r="E745" s="55"/>
      <c r="F745" s="55"/>
      <c r="G745" s="89"/>
      <c r="H745" s="4">
        <f t="shared" si="57"/>
        <v>10000</v>
      </c>
      <c r="I745" s="90"/>
      <c r="J745" s="90"/>
      <c r="K745" s="90"/>
      <c r="L745" s="55"/>
      <c r="M745" s="55"/>
      <c r="N745" s="55"/>
      <c r="O745" s="55"/>
      <c r="P745" s="55"/>
      <c r="Q745" s="93"/>
      <c r="R745" s="93"/>
      <c r="S745" s="624" t="e">
        <f t="shared" si="59"/>
        <v>#DIV/0!</v>
      </c>
      <c r="T745" s="79">
        <v>0</v>
      </c>
      <c r="U745" s="448">
        <f t="shared" si="55"/>
        <v>0</v>
      </c>
      <c r="V745" s="455">
        <f t="shared" si="58"/>
        <v>-10000</v>
      </c>
      <c r="W745" s="126"/>
    </row>
    <row r="746" spans="1:23" ht="15.6">
      <c r="A746" s="193" t="s">
        <v>130</v>
      </c>
      <c r="B746" s="4">
        <v>1000</v>
      </c>
      <c r="C746" s="55"/>
      <c r="D746" s="55"/>
      <c r="E746" s="55"/>
      <c r="F746" s="55"/>
      <c r="G746" s="89"/>
      <c r="H746" s="4">
        <f t="shared" si="57"/>
        <v>1000</v>
      </c>
      <c r="I746" s="90"/>
      <c r="J746" s="90"/>
      <c r="K746" s="90"/>
      <c r="L746" s="55"/>
      <c r="M746" s="55"/>
      <c r="N746" s="55"/>
      <c r="O746" s="55"/>
      <c r="P746" s="55"/>
      <c r="Q746" s="93"/>
      <c r="R746" s="93"/>
      <c r="S746" s="796">
        <f t="shared" si="59"/>
        <v>8</v>
      </c>
      <c r="T746" s="79">
        <v>3500</v>
      </c>
      <c r="U746" s="448">
        <f t="shared" si="55"/>
        <v>125</v>
      </c>
      <c r="V746" s="455">
        <f t="shared" si="58"/>
        <v>2500</v>
      </c>
      <c r="W746" s="126" t="s">
        <v>703</v>
      </c>
    </row>
    <row r="747" spans="1:23" ht="15.6">
      <c r="A747" s="193" t="s">
        <v>131</v>
      </c>
      <c r="B747" s="4">
        <v>2500</v>
      </c>
      <c r="C747" s="55"/>
      <c r="D747" s="55"/>
      <c r="E747" s="55"/>
      <c r="F747" s="55"/>
      <c r="G747" s="89"/>
      <c r="H747" s="4">
        <f t="shared" si="57"/>
        <v>2500</v>
      </c>
      <c r="I747" s="90"/>
      <c r="J747" s="90"/>
      <c r="K747" s="90"/>
      <c r="L747" s="55"/>
      <c r="M747" s="55"/>
      <c r="N747" s="55"/>
      <c r="O747" s="55"/>
      <c r="P747" s="55"/>
      <c r="Q747" s="93"/>
      <c r="R747" s="93"/>
      <c r="S747" s="669" t="e">
        <f t="shared" si="59"/>
        <v>#DIV/0!</v>
      </c>
      <c r="T747" s="79">
        <v>0</v>
      </c>
      <c r="U747" s="448">
        <f t="shared" si="55"/>
        <v>0</v>
      </c>
      <c r="V747" s="455">
        <f t="shared" si="58"/>
        <v>-2500</v>
      </c>
      <c r="W747" s="219"/>
    </row>
    <row r="748" spans="1:23" ht="15.6">
      <c r="A748" s="193" t="s">
        <v>151</v>
      </c>
      <c r="B748" s="4">
        <v>3000</v>
      </c>
      <c r="C748" s="55"/>
      <c r="D748" s="55"/>
      <c r="E748" s="55"/>
      <c r="F748" s="55"/>
      <c r="G748" s="89"/>
      <c r="H748" s="4">
        <f t="shared" si="57"/>
        <v>3000</v>
      </c>
      <c r="I748" s="90"/>
      <c r="J748" s="90"/>
      <c r="K748" s="90"/>
      <c r="L748" s="55"/>
      <c r="M748" s="55"/>
      <c r="N748" s="55"/>
      <c r="O748" s="55"/>
      <c r="P748" s="55"/>
      <c r="Q748" s="93"/>
      <c r="R748" s="93"/>
      <c r="S748" s="796">
        <f t="shared" si="59"/>
        <v>28</v>
      </c>
      <c r="T748" s="79">
        <v>3000</v>
      </c>
      <c r="U748" s="448">
        <f t="shared" si="55"/>
        <v>107.14285714285714</v>
      </c>
      <c r="V748" s="455">
        <f t="shared" si="58"/>
        <v>0</v>
      </c>
      <c r="W748" s="126" t="s">
        <v>236</v>
      </c>
    </row>
    <row r="749" spans="1:23" ht="15.6">
      <c r="A749" s="228" t="s">
        <v>287</v>
      </c>
      <c r="B749" s="4">
        <v>3000</v>
      </c>
      <c r="C749" s="55"/>
      <c r="D749" s="55"/>
      <c r="E749" s="55"/>
      <c r="F749" s="55"/>
      <c r="G749" s="89"/>
      <c r="H749" s="4">
        <f t="shared" si="57"/>
        <v>3000</v>
      </c>
      <c r="I749" s="90"/>
      <c r="J749" s="90"/>
      <c r="K749" s="90"/>
      <c r="L749" s="55"/>
      <c r="M749" s="55"/>
      <c r="N749" s="55"/>
      <c r="O749" s="55"/>
      <c r="P749" s="55"/>
      <c r="Q749" s="93"/>
      <c r="R749" s="93"/>
      <c r="S749" s="81" t="e">
        <f t="shared" si="59"/>
        <v>#DIV/0!</v>
      </c>
      <c r="T749" s="79">
        <v>0</v>
      </c>
      <c r="U749" s="448">
        <f t="shared" si="55"/>
        <v>0</v>
      </c>
      <c r="V749" s="455">
        <f t="shared" si="58"/>
        <v>-3000</v>
      </c>
      <c r="W749" s="126"/>
    </row>
    <row r="750" spans="1:23" ht="15.6">
      <c r="A750" s="228" t="s">
        <v>836</v>
      </c>
      <c r="B750" s="4">
        <v>2000</v>
      </c>
      <c r="C750" s="55"/>
      <c r="D750" s="55"/>
      <c r="E750" s="55"/>
      <c r="F750" s="55">
        <v>6000</v>
      </c>
      <c r="G750" s="89"/>
      <c r="H750" s="4">
        <f t="shared" si="57"/>
        <v>8000</v>
      </c>
      <c r="I750" s="90"/>
      <c r="J750" s="90"/>
      <c r="K750" s="90"/>
      <c r="L750" s="55"/>
      <c r="M750" s="55"/>
      <c r="N750" s="55"/>
      <c r="O750" s="55"/>
      <c r="P750" s="55"/>
      <c r="Q750" s="93"/>
      <c r="R750" s="93"/>
      <c r="S750" s="81">
        <f t="shared" si="59"/>
        <v>56</v>
      </c>
      <c r="T750" s="79">
        <v>4000</v>
      </c>
      <c r="U750" s="448">
        <f t="shared" si="55"/>
        <v>142.85714285714286</v>
      </c>
      <c r="V750" s="455">
        <f t="shared" si="58"/>
        <v>-4000</v>
      </c>
      <c r="W750" s="126"/>
    </row>
    <row r="751" spans="1:23" ht="15.6">
      <c r="A751" s="193" t="s">
        <v>962</v>
      </c>
      <c r="B751" s="4">
        <v>2000</v>
      </c>
      <c r="C751" s="55"/>
      <c r="D751" s="55"/>
      <c r="E751" s="55"/>
      <c r="F751" s="55"/>
      <c r="G751" s="89"/>
      <c r="H751" s="4">
        <f t="shared" si="57"/>
        <v>2000</v>
      </c>
      <c r="I751" s="90"/>
      <c r="J751" s="90"/>
      <c r="K751" s="90"/>
      <c r="L751" s="55"/>
      <c r="M751" s="55"/>
      <c r="N751" s="55"/>
      <c r="O751" s="55"/>
      <c r="P751" s="55"/>
      <c r="Q751" s="93"/>
      <c r="R751" s="93"/>
      <c r="S751" s="796">
        <f t="shared" si="59"/>
        <v>28</v>
      </c>
      <c r="T751" s="79">
        <v>2000</v>
      </c>
      <c r="U751" s="448">
        <f t="shared" si="55"/>
        <v>71.428571428571431</v>
      </c>
      <c r="V751" s="455">
        <f t="shared" si="58"/>
        <v>0</v>
      </c>
      <c r="W751" s="126" t="s">
        <v>294</v>
      </c>
    </row>
    <row r="752" spans="1:23" ht="15.6">
      <c r="A752" s="193" t="s">
        <v>430</v>
      </c>
      <c r="B752" s="4">
        <v>1000</v>
      </c>
      <c r="C752" s="55"/>
      <c r="D752" s="55"/>
      <c r="E752" s="55"/>
      <c r="F752" s="55"/>
      <c r="G752" s="89"/>
      <c r="H752" s="4">
        <f t="shared" si="57"/>
        <v>0</v>
      </c>
      <c r="I752" s="90"/>
      <c r="J752" s="90"/>
      <c r="K752" s="90"/>
      <c r="L752" s="55">
        <v>1000</v>
      </c>
      <c r="M752" s="55"/>
      <c r="N752" s="55"/>
      <c r="O752" s="55"/>
      <c r="P752" s="55"/>
      <c r="Q752" s="93"/>
      <c r="R752" s="93">
        <f>SUM(K752:Q752)</f>
        <v>1000</v>
      </c>
      <c r="S752" s="796">
        <f t="shared" si="59"/>
        <v>0</v>
      </c>
      <c r="T752" s="79">
        <v>2000</v>
      </c>
      <c r="U752" s="448">
        <f t="shared" si="55"/>
        <v>71.428571428571431</v>
      </c>
      <c r="V752" s="455">
        <f t="shared" si="58"/>
        <v>2000</v>
      </c>
      <c r="W752" s="126" t="s">
        <v>329</v>
      </c>
    </row>
    <row r="753" spans="1:23" ht="15.6">
      <c r="A753" s="193" t="s">
        <v>963</v>
      </c>
      <c r="B753" s="4">
        <v>3000</v>
      </c>
      <c r="C753" s="55"/>
      <c r="D753" s="55"/>
      <c r="E753" s="55"/>
      <c r="F753" s="55"/>
      <c r="G753" s="89"/>
      <c r="H753" s="4">
        <f t="shared" si="57"/>
        <v>3000</v>
      </c>
      <c r="I753" s="90"/>
      <c r="J753" s="90"/>
      <c r="K753" s="90"/>
      <c r="L753" s="55"/>
      <c r="M753" s="55"/>
      <c r="N753" s="55"/>
      <c r="O753" s="55"/>
      <c r="P753" s="55"/>
      <c r="Q753" s="93"/>
      <c r="R753" s="93"/>
      <c r="S753" s="502">
        <f t="shared" si="59"/>
        <v>84</v>
      </c>
      <c r="T753" s="79">
        <v>1000</v>
      </c>
      <c r="U753" s="448">
        <f t="shared" si="55"/>
        <v>35.714285714285715</v>
      </c>
      <c r="V753" s="455">
        <f t="shared" si="58"/>
        <v>-2000</v>
      </c>
      <c r="W753" s="126"/>
    </row>
    <row r="754" spans="1:23" ht="15.6">
      <c r="A754" s="193" t="s">
        <v>988</v>
      </c>
      <c r="B754" s="4">
        <v>2000</v>
      </c>
      <c r="C754" s="55"/>
      <c r="D754" s="55"/>
      <c r="E754" s="55"/>
      <c r="F754" s="55"/>
      <c r="G754" s="89"/>
      <c r="H754" s="4">
        <f t="shared" si="57"/>
        <v>2000</v>
      </c>
      <c r="I754" s="90"/>
      <c r="J754" s="90"/>
      <c r="K754" s="90"/>
      <c r="L754" s="55"/>
      <c r="M754" s="55"/>
      <c r="N754" s="55"/>
      <c r="O754" s="55"/>
      <c r="P754" s="55"/>
      <c r="Q754" s="93"/>
      <c r="R754" s="93"/>
      <c r="S754" s="548" t="e">
        <f t="shared" si="59"/>
        <v>#DIV/0!</v>
      </c>
      <c r="T754" s="79">
        <v>0</v>
      </c>
      <c r="U754" s="448">
        <f t="shared" si="55"/>
        <v>0</v>
      </c>
      <c r="V754" s="455">
        <f t="shared" si="58"/>
        <v>-2000</v>
      </c>
      <c r="W754" s="126"/>
    </row>
    <row r="755" spans="1:23" ht="15.6">
      <c r="A755" s="442" t="s">
        <v>509</v>
      </c>
      <c r="B755" s="135">
        <v>0</v>
      </c>
      <c r="C755" s="55"/>
      <c r="D755" s="104"/>
      <c r="E755" s="104"/>
      <c r="F755" s="104"/>
      <c r="G755" s="264"/>
      <c r="H755" s="135">
        <f t="shared" si="57"/>
        <v>0</v>
      </c>
      <c r="I755" s="167"/>
      <c r="J755" s="167"/>
      <c r="K755" s="167"/>
      <c r="L755" s="104"/>
      <c r="M755" s="104"/>
      <c r="N755" s="104"/>
      <c r="O755" s="104"/>
      <c r="P755" s="104"/>
      <c r="Q755" s="168"/>
      <c r="R755" s="168"/>
      <c r="S755" s="458" t="e">
        <f t="shared" si="59"/>
        <v>#DIV/0!</v>
      </c>
      <c r="T755" s="156">
        <v>0</v>
      </c>
      <c r="U755" s="448">
        <f t="shared" si="55"/>
        <v>0</v>
      </c>
      <c r="V755" s="459">
        <f t="shared" si="58"/>
        <v>0</v>
      </c>
      <c r="W755" s="126"/>
    </row>
    <row r="756" spans="1:23" ht="15.6">
      <c r="A756" s="193" t="s">
        <v>510</v>
      </c>
      <c r="B756" s="4">
        <v>10000</v>
      </c>
      <c r="C756" s="55"/>
      <c r="D756" s="55"/>
      <c r="E756" s="55"/>
      <c r="F756" s="55"/>
      <c r="G756" s="89">
        <v>10000</v>
      </c>
      <c r="H756" s="4">
        <f t="shared" si="57"/>
        <v>16000</v>
      </c>
      <c r="I756" s="90">
        <v>2000</v>
      </c>
      <c r="J756" s="90"/>
      <c r="K756" s="90"/>
      <c r="L756" s="55"/>
      <c r="M756" s="55">
        <v>2000</v>
      </c>
      <c r="N756" s="55"/>
      <c r="O756" s="55"/>
      <c r="P756" s="55"/>
      <c r="Q756" s="93"/>
      <c r="R756" s="93">
        <f>SUM(K756:Q756)</f>
        <v>2000</v>
      </c>
      <c r="S756" s="746">
        <f t="shared" si="59"/>
        <v>56</v>
      </c>
      <c r="T756" s="79">
        <v>8000</v>
      </c>
      <c r="U756" s="448">
        <f t="shared" si="55"/>
        <v>285.71428571428572</v>
      </c>
      <c r="V756" s="455">
        <f t="shared" si="58"/>
        <v>-8000</v>
      </c>
      <c r="W756" s="126" t="s">
        <v>710</v>
      </c>
    </row>
    <row r="757" spans="1:23" ht="15.6">
      <c r="A757" s="439" t="s">
        <v>283</v>
      </c>
      <c r="B757" s="135">
        <v>0</v>
      </c>
      <c r="C757" s="55"/>
      <c r="D757" s="55"/>
      <c r="E757" s="55"/>
      <c r="F757" s="55"/>
      <c r="G757" s="89"/>
      <c r="H757" s="135">
        <f t="shared" si="57"/>
        <v>0</v>
      </c>
      <c r="I757" s="90"/>
      <c r="J757" s="90"/>
      <c r="K757" s="90"/>
      <c r="L757" s="55"/>
      <c r="M757" s="55"/>
      <c r="N757" s="55"/>
      <c r="O757" s="55"/>
      <c r="P757" s="55"/>
      <c r="Q757" s="93"/>
      <c r="R757" s="93"/>
      <c r="S757" s="160" t="e">
        <f t="shared" si="59"/>
        <v>#DIV/0!</v>
      </c>
      <c r="T757" s="156">
        <v>0</v>
      </c>
      <c r="U757" s="448">
        <f t="shared" si="55"/>
        <v>0</v>
      </c>
      <c r="V757" s="459">
        <f t="shared" si="58"/>
        <v>0</v>
      </c>
      <c r="W757" s="126"/>
    </row>
    <row r="758" spans="1:23" ht="15.6">
      <c r="A758" s="194" t="s">
        <v>815</v>
      </c>
      <c r="B758" s="415">
        <v>7200</v>
      </c>
      <c r="C758" s="22"/>
      <c r="D758" s="22"/>
      <c r="E758" s="22"/>
      <c r="F758" s="22"/>
      <c r="G758" s="18"/>
      <c r="H758" s="20">
        <f t="shared" si="57"/>
        <v>3600</v>
      </c>
      <c r="I758" s="36"/>
      <c r="J758" s="36"/>
      <c r="K758" s="36"/>
      <c r="L758" s="22"/>
      <c r="M758" s="22"/>
      <c r="N758" s="22"/>
      <c r="O758" s="55">
        <v>3600</v>
      </c>
      <c r="P758" s="55"/>
      <c r="Q758" s="93"/>
      <c r="R758" s="93">
        <f>SUM(K758:Q758)</f>
        <v>3600</v>
      </c>
      <c r="S758" s="609">
        <f t="shared" si="59"/>
        <v>27.999999999999996</v>
      </c>
      <c r="T758" s="79">
        <v>3600</v>
      </c>
      <c r="U758" s="448">
        <f t="shared" si="55"/>
        <v>128.57142857142858</v>
      </c>
      <c r="V758" s="455">
        <f t="shared" si="58"/>
        <v>0</v>
      </c>
      <c r="W758" s="126" t="s">
        <v>46</v>
      </c>
    </row>
    <row r="759" spans="1:23" ht="15.6">
      <c r="A759" s="194" t="s">
        <v>714</v>
      </c>
      <c r="B759" s="415">
        <v>0</v>
      </c>
      <c r="C759" s="22"/>
      <c r="D759" s="22"/>
      <c r="E759" s="22"/>
      <c r="F759" s="22"/>
      <c r="G759" s="18">
        <v>6080</v>
      </c>
      <c r="H759" s="20">
        <f t="shared" si="57"/>
        <v>4560</v>
      </c>
      <c r="I759" s="36"/>
      <c r="J759" s="36"/>
      <c r="K759" s="36"/>
      <c r="L759" s="22"/>
      <c r="M759" s="22">
        <v>1520</v>
      </c>
      <c r="N759" s="22"/>
      <c r="O759" s="55"/>
      <c r="P759" s="55"/>
      <c r="Q759" s="93"/>
      <c r="R759" s="93">
        <f>SUM(K759:Q759)</f>
        <v>1520</v>
      </c>
      <c r="S759" s="609" t="e">
        <f t="shared" si="59"/>
        <v>#DIV/0!</v>
      </c>
      <c r="T759" s="79">
        <v>0</v>
      </c>
      <c r="U759" s="448">
        <f t="shared" si="55"/>
        <v>0</v>
      </c>
      <c r="V759" s="455">
        <f t="shared" si="58"/>
        <v>-4560</v>
      </c>
      <c r="W759" s="126"/>
    </row>
    <row r="760" spans="1:23" ht="15.6">
      <c r="A760" s="439" t="s">
        <v>1082</v>
      </c>
      <c r="B760" s="135">
        <v>0</v>
      </c>
      <c r="C760" s="55"/>
      <c r="D760" s="55"/>
      <c r="E760" s="55"/>
      <c r="F760" s="55"/>
      <c r="G760" s="89"/>
      <c r="H760" s="135">
        <f t="shared" si="57"/>
        <v>0</v>
      </c>
      <c r="I760" s="167"/>
      <c r="J760" s="167"/>
      <c r="K760" s="167"/>
      <c r="L760" s="104"/>
      <c r="M760" s="104"/>
      <c r="N760" s="104"/>
      <c r="O760" s="104"/>
      <c r="P760" s="104"/>
      <c r="Q760" s="168"/>
      <c r="R760" s="168"/>
      <c r="S760" s="457"/>
      <c r="T760" s="156">
        <v>0</v>
      </c>
      <c r="U760" s="448">
        <f t="shared" si="55"/>
        <v>0</v>
      </c>
      <c r="V760" s="455">
        <f t="shared" si="58"/>
        <v>0</v>
      </c>
      <c r="W760" s="126"/>
    </row>
    <row r="761" spans="1:23" ht="15.6">
      <c r="A761" s="193" t="s">
        <v>290</v>
      </c>
      <c r="B761" s="135">
        <v>5580</v>
      </c>
      <c r="C761" s="55"/>
      <c r="D761" s="55"/>
      <c r="E761" s="55"/>
      <c r="F761" s="55"/>
      <c r="G761" s="230"/>
      <c r="H761" s="4">
        <f t="shared" si="57"/>
        <v>5580</v>
      </c>
      <c r="I761" s="90"/>
      <c r="J761" s="90"/>
      <c r="K761" s="90"/>
      <c r="L761" s="55"/>
      <c r="M761" s="55"/>
      <c r="N761" s="55"/>
      <c r="O761" s="55"/>
      <c r="P761" s="55"/>
      <c r="Q761" s="93"/>
      <c r="R761" s="93"/>
      <c r="S761" s="624" t="e">
        <f t="shared" ref="S761:S771" si="60">H761/U761</f>
        <v>#DIV/0!</v>
      </c>
      <c r="T761" s="79">
        <v>0</v>
      </c>
      <c r="U761" s="448">
        <f t="shared" si="55"/>
        <v>0</v>
      </c>
      <c r="V761" s="455">
        <f t="shared" si="58"/>
        <v>-5580</v>
      </c>
      <c r="W761" s="126"/>
    </row>
    <row r="762" spans="1:23" ht="15.6">
      <c r="A762" s="193" t="s">
        <v>966</v>
      </c>
      <c r="B762" s="135">
        <v>10800</v>
      </c>
      <c r="C762" s="55"/>
      <c r="D762" s="55"/>
      <c r="E762" s="55"/>
      <c r="F762" s="55"/>
      <c r="G762" s="89"/>
      <c r="H762" s="4">
        <f t="shared" si="57"/>
        <v>10800</v>
      </c>
      <c r="I762" s="90"/>
      <c r="J762" s="90"/>
      <c r="K762" s="90"/>
      <c r="L762" s="55"/>
      <c r="M762" s="55"/>
      <c r="N762" s="55"/>
      <c r="O762" s="55"/>
      <c r="P762" s="55"/>
      <c r="Q762" s="93"/>
      <c r="R762" s="93"/>
      <c r="S762" s="624" t="e">
        <f t="shared" si="60"/>
        <v>#DIV/0!</v>
      </c>
      <c r="T762" s="79">
        <v>0</v>
      </c>
      <c r="U762" s="448">
        <f t="shared" si="55"/>
        <v>0</v>
      </c>
      <c r="V762" s="455">
        <f t="shared" si="58"/>
        <v>-10800</v>
      </c>
      <c r="W762" s="126"/>
    </row>
    <row r="763" spans="1:23" ht="15.6">
      <c r="A763" s="193" t="s">
        <v>967</v>
      </c>
      <c r="B763" s="135">
        <v>7700</v>
      </c>
      <c r="C763" s="55"/>
      <c r="D763" s="55"/>
      <c r="E763" s="55"/>
      <c r="F763" s="55"/>
      <c r="G763" s="230"/>
      <c r="H763" s="4">
        <f t="shared" si="57"/>
        <v>7700</v>
      </c>
      <c r="I763" s="90"/>
      <c r="J763" s="90"/>
      <c r="K763" s="90"/>
      <c r="L763" s="55"/>
      <c r="M763" s="55"/>
      <c r="N763" s="55"/>
      <c r="O763" s="55"/>
      <c r="P763" s="55"/>
      <c r="Q763" s="93"/>
      <c r="R763" s="93"/>
      <c r="S763" s="624" t="e">
        <f t="shared" si="60"/>
        <v>#DIV/0!</v>
      </c>
      <c r="T763" s="79">
        <v>0</v>
      </c>
      <c r="U763" s="448">
        <f t="shared" si="55"/>
        <v>0</v>
      </c>
      <c r="V763" s="455">
        <f t="shared" si="58"/>
        <v>-7700</v>
      </c>
      <c r="W763" s="126"/>
    </row>
    <row r="764" spans="1:23" ht="15.6">
      <c r="A764" s="193" t="s">
        <v>370</v>
      </c>
      <c r="B764" s="135">
        <v>5760</v>
      </c>
      <c r="C764" s="55"/>
      <c r="D764" s="55"/>
      <c r="E764" s="55"/>
      <c r="F764" s="55"/>
      <c r="G764" s="89"/>
      <c r="H764" s="4">
        <f t="shared" si="57"/>
        <v>1320</v>
      </c>
      <c r="I764" s="90"/>
      <c r="J764" s="90"/>
      <c r="K764" s="90">
        <v>1320</v>
      </c>
      <c r="L764" s="55">
        <v>3120</v>
      </c>
      <c r="M764" s="55"/>
      <c r="N764" s="55"/>
      <c r="O764" s="55"/>
      <c r="P764" s="55"/>
      <c r="Q764" s="93"/>
      <c r="R764" s="93">
        <f>SUM(K764:Q764)</f>
        <v>4440</v>
      </c>
      <c r="S764" s="798">
        <f t="shared" si="60"/>
        <v>13.999999999999998</v>
      </c>
      <c r="T764" s="79">
        <v>2640</v>
      </c>
      <c r="U764" s="448">
        <f t="shared" ref="U764:U827" si="61">T764/28</f>
        <v>94.285714285714292</v>
      </c>
      <c r="V764" s="455">
        <f t="shared" si="58"/>
        <v>1320</v>
      </c>
      <c r="W764" s="126" t="s">
        <v>703</v>
      </c>
    </row>
    <row r="765" spans="1:23" ht="15.6">
      <c r="A765" s="193" t="s">
        <v>371</v>
      </c>
      <c r="B765" s="135">
        <v>4000</v>
      </c>
      <c r="C765" s="55"/>
      <c r="D765" s="55"/>
      <c r="E765" s="55"/>
      <c r="F765" s="55"/>
      <c r="G765" s="230"/>
      <c r="H765" s="4">
        <f t="shared" si="57"/>
        <v>4000</v>
      </c>
      <c r="I765" s="90"/>
      <c r="J765" s="90"/>
      <c r="K765" s="90"/>
      <c r="L765" s="55"/>
      <c r="M765" s="55"/>
      <c r="N765" s="55"/>
      <c r="O765" s="55"/>
      <c r="P765" s="55"/>
      <c r="Q765" s="93"/>
      <c r="R765" s="93"/>
      <c r="S765" s="624">
        <f t="shared" si="60"/>
        <v>56</v>
      </c>
      <c r="T765" s="79">
        <v>2000</v>
      </c>
      <c r="U765" s="448">
        <f t="shared" si="61"/>
        <v>71.428571428571431</v>
      </c>
      <c r="V765" s="455">
        <f t="shared" si="58"/>
        <v>-2000</v>
      </c>
      <c r="W765" s="126"/>
    </row>
    <row r="766" spans="1:23" ht="15.6">
      <c r="A766" s="193"/>
      <c r="B766" s="135">
        <v>0</v>
      </c>
      <c r="C766" s="55"/>
      <c r="D766" s="55"/>
      <c r="E766" s="55"/>
      <c r="F766" s="55"/>
      <c r="G766" s="264"/>
      <c r="H766" s="135">
        <f t="shared" si="57"/>
        <v>0</v>
      </c>
      <c r="I766" s="167"/>
      <c r="J766" s="167"/>
      <c r="K766" s="167"/>
      <c r="L766" s="104"/>
      <c r="M766" s="104"/>
      <c r="N766" s="104"/>
      <c r="O766" s="55"/>
      <c r="P766" s="55"/>
      <c r="Q766" s="93"/>
      <c r="R766" s="93"/>
      <c r="S766" s="160" t="e">
        <f t="shared" si="60"/>
        <v>#DIV/0!</v>
      </c>
      <c r="T766" s="156">
        <v>0</v>
      </c>
      <c r="U766" s="448">
        <f t="shared" si="61"/>
        <v>0</v>
      </c>
      <c r="V766" s="455">
        <f t="shared" si="58"/>
        <v>0</v>
      </c>
      <c r="W766" s="126"/>
    </row>
    <row r="767" spans="1:23" ht="15.6">
      <c r="A767" s="439" t="s">
        <v>6</v>
      </c>
      <c r="B767" s="135">
        <v>0</v>
      </c>
      <c r="C767" s="55"/>
      <c r="D767" s="55"/>
      <c r="E767" s="55"/>
      <c r="F767" s="55"/>
      <c r="G767" s="89"/>
      <c r="H767" s="415">
        <f t="shared" si="57"/>
        <v>0</v>
      </c>
      <c r="I767" s="167"/>
      <c r="J767" s="167"/>
      <c r="K767" s="167"/>
      <c r="L767" s="104"/>
      <c r="M767" s="104"/>
      <c r="N767" s="104"/>
      <c r="O767" s="104"/>
      <c r="P767" s="104"/>
      <c r="Q767" s="168"/>
      <c r="R767" s="168"/>
      <c r="S767" s="160" t="e">
        <f t="shared" si="60"/>
        <v>#DIV/0!</v>
      </c>
      <c r="T767" s="156">
        <v>0</v>
      </c>
      <c r="U767" s="448">
        <f t="shared" si="61"/>
        <v>0</v>
      </c>
      <c r="V767" s="455">
        <f t="shared" si="58"/>
        <v>0</v>
      </c>
      <c r="W767" s="126"/>
    </row>
    <row r="768" spans="1:23" ht="15.6">
      <c r="A768" s="432" t="s">
        <v>956</v>
      </c>
      <c r="B768" s="4">
        <v>24440</v>
      </c>
      <c r="C768" s="55">
        <v>15440</v>
      </c>
      <c r="D768" s="55"/>
      <c r="E768" s="55"/>
      <c r="F768" s="55"/>
      <c r="G768" s="89"/>
      <c r="H768" s="4">
        <f t="shared" si="57"/>
        <v>29880</v>
      </c>
      <c r="I768" s="90"/>
      <c r="J768" s="90">
        <v>10000</v>
      </c>
      <c r="K768" s="90"/>
      <c r="L768" s="55"/>
      <c r="M768" s="55"/>
      <c r="N768" s="55"/>
      <c r="O768" s="55"/>
      <c r="P768" s="55"/>
      <c r="Q768" s="93"/>
      <c r="R768" s="93"/>
      <c r="S768" s="763">
        <f t="shared" si="60"/>
        <v>38.029090909090911</v>
      </c>
      <c r="T768" s="79">
        <v>22000</v>
      </c>
      <c r="U768" s="448">
        <f t="shared" si="61"/>
        <v>785.71428571428567</v>
      </c>
      <c r="V768" s="455">
        <f t="shared" si="58"/>
        <v>-7880</v>
      </c>
      <c r="W768" s="126"/>
    </row>
    <row r="769" spans="1:23" ht="15.6">
      <c r="A769" s="432" t="s">
        <v>904</v>
      </c>
      <c r="B769" s="4">
        <v>6000</v>
      </c>
      <c r="C769" s="55"/>
      <c r="D769" s="55"/>
      <c r="E769" s="55"/>
      <c r="F769" s="55"/>
      <c r="G769" s="89"/>
      <c r="H769" s="4">
        <f t="shared" si="57"/>
        <v>6000</v>
      </c>
      <c r="I769" s="90"/>
      <c r="J769" s="90"/>
      <c r="K769" s="90"/>
      <c r="L769" s="55"/>
      <c r="M769" s="55"/>
      <c r="N769" s="55"/>
      <c r="O769" s="55"/>
      <c r="P769" s="55"/>
      <c r="Q769" s="93"/>
      <c r="R769" s="93"/>
      <c r="S769" s="729">
        <f t="shared" si="60"/>
        <v>8.8421052631578956</v>
      </c>
      <c r="T769" s="79">
        <v>19000</v>
      </c>
      <c r="U769" s="448">
        <f t="shared" si="61"/>
        <v>678.57142857142856</v>
      </c>
      <c r="V769" s="455">
        <f t="shared" si="58"/>
        <v>13000</v>
      </c>
      <c r="W769" s="126" t="s">
        <v>330</v>
      </c>
    </row>
    <row r="770" spans="1:23" ht="15.6">
      <c r="A770" s="432" t="s">
        <v>468</v>
      </c>
      <c r="B770" s="4">
        <v>10000</v>
      </c>
      <c r="C770" s="55"/>
      <c r="D770" s="55"/>
      <c r="E770" s="55"/>
      <c r="F770" s="55"/>
      <c r="G770" s="89"/>
      <c r="H770" s="4">
        <f t="shared" si="57"/>
        <v>8000</v>
      </c>
      <c r="I770" s="90"/>
      <c r="J770" s="90"/>
      <c r="K770" s="90"/>
      <c r="L770" s="55"/>
      <c r="M770" s="55">
        <v>2000</v>
      </c>
      <c r="N770" s="55"/>
      <c r="O770" s="55"/>
      <c r="P770" s="55"/>
      <c r="Q770" s="93"/>
      <c r="R770" s="93">
        <f>SUM(K770:Q770)</f>
        <v>2000</v>
      </c>
      <c r="S770" s="729">
        <f t="shared" si="60"/>
        <v>22.4</v>
      </c>
      <c r="T770" s="79">
        <v>10000</v>
      </c>
      <c r="U770" s="448">
        <f t="shared" si="61"/>
        <v>357.14285714285717</v>
      </c>
      <c r="V770" s="455">
        <f t="shared" si="58"/>
        <v>2000</v>
      </c>
      <c r="W770" s="126" t="s">
        <v>703</v>
      </c>
    </row>
    <row r="771" spans="1:23" ht="15.6">
      <c r="A771" s="432" t="s">
        <v>533</v>
      </c>
      <c r="B771" s="4">
        <v>0</v>
      </c>
      <c r="C771" s="55">
        <v>6000</v>
      </c>
      <c r="D771" s="55"/>
      <c r="E771" s="55"/>
      <c r="F771" s="55"/>
      <c r="G771" s="89"/>
      <c r="H771" s="4">
        <f t="shared" si="57"/>
        <v>4000</v>
      </c>
      <c r="I771" s="90"/>
      <c r="J771" s="90">
        <v>2000</v>
      </c>
      <c r="K771" s="90"/>
      <c r="L771" s="55"/>
      <c r="M771" s="55"/>
      <c r="N771" s="55"/>
      <c r="O771" s="55"/>
      <c r="P771" s="55"/>
      <c r="Q771" s="93"/>
      <c r="R771" s="93"/>
      <c r="S771" s="713">
        <f t="shared" si="60"/>
        <v>11.2</v>
      </c>
      <c r="T771" s="79">
        <v>10000</v>
      </c>
      <c r="U771" s="448">
        <f t="shared" si="61"/>
        <v>357.14285714285717</v>
      </c>
      <c r="V771" s="455">
        <f t="shared" si="58"/>
        <v>6000</v>
      </c>
      <c r="W771" s="126" t="s">
        <v>703</v>
      </c>
    </row>
    <row r="772" spans="1:23" ht="15.6">
      <c r="A772" s="193"/>
      <c r="B772" s="135">
        <v>0</v>
      </c>
      <c r="C772" s="104"/>
      <c r="D772" s="104"/>
      <c r="E772" s="104"/>
      <c r="F772" s="55"/>
      <c r="G772" s="264"/>
      <c r="H772" s="135">
        <f t="shared" si="57"/>
        <v>0</v>
      </c>
      <c r="I772" s="167"/>
      <c r="J772" s="167"/>
      <c r="K772" s="167"/>
      <c r="L772" s="104"/>
      <c r="M772" s="104"/>
      <c r="N772" s="104"/>
      <c r="O772" s="104"/>
      <c r="P772" s="104"/>
      <c r="Q772" s="168"/>
      <c r="R772" s="168"/>
      <c r="S772" s="457"/>
      <c r="T772" s="156">
        <v>0</v>
      </c>
      <c r="U772" s="448">
        <f t="shared" si="61"/>
        <v>0</v>
      </c>
      <c r="V772" s="459">
        <f t="shared" si="58"/>
        <v>0</v>
      </c>
      <c r="W772" s="126"/>
    </row>
    <row r="773" spans="1:23" ht="15.6">
      <c r="A773" s="442" t="s">
        <v>416</v>
      </c>
      <c r="B773" s="135">
        <v>-2</v>
      </c>
      <c r="C773" s="104"/>
      <c r="D773" s="104"/>
      <c r="E773" s="104"/>
      <c r="F773" s="55"/>
      <c r="G773" s="264"/>
      <c r="H773" s="135">
        <f t="shared" si="57"/>
        <v>-2</v>
      </c>
      <c r="I773" s="167"/>
      <c r="J773" s="167"/>
      <c r="K773" s="167"/>
      <c r="L773" s="104"/>
      <c r="M773" s="104"/>
      <c r="N773" s="104"/>
      <c r="O773" s="104"/>
      <c r="P773" s="104"/>
      <c r="Q773" s="168"/>
      <c r="R773" s="168"/>
      <c r="S773" s="457"/>
      <c r="T773" s="156">
        <v>0</v>
      </c>
      <c r="U773" s="448">
        <f t="shared" si="61"/>
        <v>0</v>
      </c>
      <c r="V773" s="459">
        <f t="shared" si="58"/>
        <v>2</v>
      </c>
      <c r="W773" s="126"/>
    </row>
    <row r="774" spans="1:23" ht="15.6">
      <c r="A774" s="209" t="s">
        <v>466</v>
      </c>
      <c r="B774" s="4">
        <v>4000</v>
      </c>
      <c r="C774" s="55"/>
      <c r="D774" s="55"/>
      <c r="E774" s="55"/>
      <c r="F774" s="104"/>
      <c r="G774" s="89"/>
      <c r="H774" s="4">
        <f t="shared" si="57"/>
        <v>3500</v>
      </c>
      <c r="I774" s="90"/>
      <c r="J774" s="90"/>
      <c r="K774" s="159"/>
      <c r="L774" s="145"/>
      <c r="M774" s="55">
        <v>500</v>
      </c>
      <c r="N774" s="55"/>
      <c r="O774" s="55"/>
      <c r="P774" s="145"/>
      <c r="Q774" s="248"/>
      <c r="R774" s="248">
        <f>SUM(K774:Q774)</f>
        <v>500</v>
      </c>
      <c r="S774" s="499">
        <f t="shared" ref="S774:S837" si="62">H774/U774</f>
        <v>65.333333333333343</v>
      </c>
      <c r="T774" s="79">
        <v>1500</v>
      </c>
      <c r="U774" s="448">
        <f t="shared" si="61"/>
        <v>53.571428571428569</v>
      </c>
      <c r="V774" s="455">
        <f t="shared" si="58"/>
        <v>-2000</v>
      </c>
      <c r="W774" s="671"/>
    </row>
    <row r="775" spans="1:23" ht="15.6">
      <c r="A775" s="432" t="s">
        <v>467</v>
      </c>
      <c r="B775" s="4">
        <v>4000</v>
      </c>
      <c r="C775" s="55"/>
      <c r="D775" s="55"/>
      <c r="E775" s="55"/>
      <c r="F775" s="55"/>
      <c r="G775" s="89"/>
      <c r="H775" s="4">
        <f t="shared" si="57"/>
        <v>4000</v>
      </c>
      <c r="I775" s="90"/>
      <c r="J775" s="90"/>
      <c r="K775" s="90"/>
      <c r="L775" s="55"/>
      <c r="M775" s="55"/>
      <c r="N775" s="55"/>
      <c r="O775" s="145"/>
      <c r="P775" s="145"/>
      <c r="Q775" s="248"/>
      <c r="R775" s="248"/>
      <c r="S775" s="795" t="e">
        <f t="shared" si="62"/>
        <v>#DIV/0!</v>
      </c>
      <c r="T775" s="79">
        <v>0</v>
      </c>
      <c r="U775" s="448">
        <f t="shared" si="61"/>
        <v>0</v>
      </c>
      <c r="V775" s="455">
        <f t="shared" si="58"/>
        <v>-4000</v>
      </c>
      <c r="W775" s="126"/>
    </row>
    <row r="776" spans="1:23" ht="15" customHeight="1">
      <c r="A776" s="218" t="s">
        <v>129</v>
      </c>
      <c r="B776" s="88">
        <v>3460</v>
      </c>
      <c r="C776" s="70"/>
      <c r="D776" s="70"/>
      <c r="E776" s="70"/>
      <c r="F776" s="70"/>
      <c r="G776" s="71"/>
      <c r="H776" s="88">
        <f t="shared" si="57"/>
        <v>3460</v>
      </c>
      <c r="I776" s="69"/>
      <c r="J776" s="69"/>
      <c r="K776" s="69"/>
      <c r="L776" s="70"/>
      <c r="M776" s="70"/>
      <c r="N776" s="70"/>
      <c r="O776" s="70"/>
      <c r="P776" s="289"/>
      <c r="Q776" s="290"/>
      <c r="R776" s="290"/>
      <c r="S776" s="795" t="e">
        <f t="shared" si="62"/>
        <v>#DIV/0!</v>
      </c>
      <c r="T776" s="79">
        <v>0</v>
      </c>
      <c r="U776" s="457">
        <f t="shared" si="61"/>
        <v>0</v>
      </c>
      <c r="V776" s="455">
        <f t="shared" si="58"/>
        <v>-3460</v>
      </c>
      <c r="W776" s="126" t="s">
        <v>1053</v>
      </c>
    </row>
    <row r="777" spans="1:23" ht="15.6" hidden="1">
      <c r="A777" s="443"/>
      <c r="B777" s="135">
        <v>0</v>
      </c>
      <c r="C777" s="104"/>
      <c r="D777" s="104"/>
      <c r="E777" s="104"/>
      <c r="F777" s="104"/>
      <c r="G777" s="264"/>
      <c r="H777" s="135">
        <f t="shared" si="57"/>
        <v>0</v>
      </c>
      <c r="I777" s="167"/>
      <c r="J777" s="167"/>
      <c r="K777" s="167"/>
      <c r="L777" s="104"/>
      <c r="M777" s="104"/>
      <c r="N777" s="104"/>
      <c r="O777" s="104"/>
      <c r="P777" s="104"/>
      <c r="Q777" s="168"/>
      <c r="R777" s="168"/>
      <c r="S777" s="81" t="e">
        <f t="shared" si="62"/>
        <v>#DIV/0!</v>
      </c>
      <c r="T777" s="156">
        <v>0</v>
      </c>
      <c r="U777" s="448">
        <f t="shared" si="61"/>
        <v>0</v>
      </c>
      <c r="V777" s="455">
        <f t="shared" si="58"/>
        <v>0</v>
      </c>
      <c r="W777" s="126"/>
    </row>
    <row r="778" spans="1:23" ht="15.6" hidden="1">
      <c r="A778" s="439" t="s">
        <v>778</v>
      </c>
      <c r="B778" s="135">
        <v>0</v>
      </c>
      <c r="C778" s="55"/>
      <c r="D778" s="55"/>
      <c r="E778" s="55"/>
      <c r="F778" s="55"/>
      <c r="G778" s="89"/>
      <c r="H778" s="135">
        <f>B778+SUM(C778:G778)-SUM(I778:P778)</f>
        <v>0</v>
      </c>
      <c r="I778" s="90"/>
      <c r="J778" s="90"/>
      <c r="K778" s="90"/>
      <c r="L778" s="55"/>
      <c r="M778" s="55"/>
      <c r="N778" s="55"/>
      <c r="O778" s="55"/>
      <c r="P778" s="55"/>
      <c r="Q778" s="93"/>
      <c r="R778" s="93"/>
      <c r="S778" s="81" t="e">
        <f t="shared" si="62"/>
        <v>#DIV/0!</v>
      </c>
      <c r="T778" s="156">
        <v>0</v>
      </c>
      <c r="U778" s="448">
        <f t="shared" si="61"/>
        <v>0</v>
      </c>
      <c r="V778" s="455">
        <f t="shared" si="58"/>
        <v>0</v>
      </c>
      <c r="W778" s="126"/>
    </row>
    <row r="779" spans="1:23" ht="15.6" hidden="1">
      <c r="A779" s="432" t="s">
        <v>410</v>
      </c>
      <c r="B779" s="4">
        <v>450</v>
      </c>
      <c r="C779" s="55"/>
      <c r="D779" s="55"/>
      <c r="E779" s="55"/>
      <c r="F779" s="55"/>
      <c r="G779" s="89"/>
      <c r="H779" s="4">
        <f>B779+SUM(C779:G779)-SUM(I779:P779)</f>
        <v>450</v>
      </c>
      <c r="I779" s="90"/>
      <c r="J779" s="90"/>
      <c r="K779" s="90"/>
      <c r="L779" s="55"/>
      <c r="M779" s="55"/>
      <c r="N779" s="55"/>
      <c r="O779" s="55"/>
      <c r="P779" s="55"/>
      <c r="Q779" s="93"/>
      <c r="R779" s="93"/>
      <c r="S779" s="81" t="e">
        <f t="shared" si="62"/>
        <v>#DIV/0!</v>
      </c>
      <c r="T779" s="79">
        <v>0</v>
      </c>
      <c r="U779" s="448">
        <f t="shared" si="61"/>
        <v>0</v>
      </c>
      <c r="V779" s="455">
        <f t="shared" si="58"/>
        <v>-450</v>
      </c>
      <c r="W779" s="126"/>
    </row>
    <row r="780" spans="1:23" ht="15.6" hidden="1">
      <c r="A780" s="432" t="s">
        <v>411</v>
      </c>
      <c r="B780" s="4">
        <v>450</v>
      </c>
      <c r="C780" s="55"/>
      <c r="D780" s="55"/>
      <c r="E780" s="55"/>
      <c r="F780" s="55"/>
      <c r="G780" s="89"/>
      <c r="H780" s="4">
        <f>B780+SUM(C780:G780)-SUM(I780:P780)</f>
        <v>450</v>
      </c>
      <c r="I780" s="90"/>
      <c r="J780" s="90"/>
      <c r="K780" s="90"/>
      <c r="L780" s="55"/>
      <c r="M780" s="55"/>
      <c r="N780" s="55"/>
      <c r="O780" s="55"/>
      <c r="P780" s="55"/>
      <c r="Q780" s="93"/>
      <c r="R780" s="93"/>
      <c r="S780" s="81" t="e">
        <f t="shared" si="62"/>
        <v>#DIV/0!</v>
      </c>
      <c r="T780" s="79">
        <v>0</v>
      </c>
      <c r="U780" s="448">
        <f t="shared" si="61"/>
        <v>0</v>
      </c>
      <c r="V780" s="455">
        <f t="shared" si="58"/>
        <v>-450</v>
      </c>
      <c r="W780" s="126"/>
    </row>
    <row r="781" spans="1:23" ht="15.6" hidden="1">
      <c r="A781" s="432" t="s">
        <v>8</v>
      </c>
      <c r="B781" s="4">
        <v>450</v>
      </c>
      <c r="C781" s="55"/>
      <c r="D781" s="55"/>
      <c r="E781" s="55"/>
      <c r="F781" s="55"/>
      <c r="G781" s="89"/>
      <c r="H781" s="4">
        <f>B781+SUM(C781:G781)-SUM(I781:P781)</f>
        <v>450</v>
      </c>
      <c r="I781" s="90"/>
      <c r="J781" s="90"/>
      <c r="K781" s="90"/>
      <c r="L781" s="55"/>
      <c r="M781" s="55"/>
      <c r="N781" s="55"/>
      <c r="O781" s="55"/>
      <c r="P781" s="55"/>
      <c r="Q781" s="93"/>
      <c r="R781" s="93"/>
      <c r="S781" s="81" t="e">
        <f t="shared" si="62"/>
        <v>#DIV/0!</v>
      </c>
      <c r="T781" s="79">
        <v>0</v>
      </c>
      <c r="U781" s="448">
        <f t="shared" si="61"/>
        <v>0</v>
      </c>
      <c r="V781" s="455">
        <f t="shared" si="58"/>
        <v>-450</v>
      </c>
      <c r="W781" s="126"/>
    </row>
    <row r="782" spans="1:23" ht="15.6" hidden="1">
      <c r="A782" s="432" t="s">
        <v>1022</v>
      </c>
      <c r="B782" s="4">
        <v>450</v>
      </c>
      <c r="C782" s="55"/>
      <c r="D782" s="55"/>
      <c r="E782" s="55"/>
      <c r="F782" s="55"/>
      <c r="G782" s="89"/>
      <c r="H782" s="4">
        <f>B782+SUM(C782:G782)-SUM(I782:P782)</f>
        <v>450</v>
      </c>
      <c r="I782" s="90"/>
      <c r="J782" s="90"/>
      <c r="K782" s="90"/>
      <c r="L782" s="55"/>
      <c r="M782" s="55"/>
      <c r="N782" s="55"/>
      <c r="O782" s="55"/>
      <c r="P782" s="55"/>
      <c r="Q782" s="93"/>
      <c r="R782" s="93"/>
      <c r="S782" s="81" t="e">
        <f t="shared" si="62"/>
        <v>#DIV/0!</v>
      </c>
      <c r="T782" s="79">
        <v>0</v>
      </c>
      <c r="U782" s="448">
        <f t="shared" si="61"/>
        <v>0</v>
      </c>
      <c r="V782" s="455">
        <f t="shared" si="58"/>
        <v>-450</v>
      </c>
      <c r="W782" s="126"/>
    </row>
    <row r="783" spans="1:23" ht="15.6">
      <c r="A783" s="439" t="s">
        <v>778</v>
      </c>
      <c r="B783" s="135"/>
      <c r="C783" s="104"/>
      <c r="D783" s="104"/>
      <c r="E783" s="104"/>
      <c r="F783" s="104"/>
      <c r="G783" s="264"/>
      <c r="H783" s="135"/>
      <c r="I783" s="167"/>
      <c r="J783" s="167"/>
      <c r="K783" s="167"/>
      <c r="L783" s="104"/>
      <c r="M783" s="104"/>
      <c r="N783" s="104"/>
      <c r="O783" s="104"/>
      <c r="P783" s="104"/>
      <c r="Q783" s="168"/>
      <c r="R783" s="168"/>
      <c r="S783" s="160" t="e">
        <f t="shared" si="62"/>
        <v>#DIV/0!</v>
      </c>
      <c r="T783" s="156">
        <v>0</v>
      </c>
      <c r="U783" s="448">
        <f t="shared" si="61"/>
        <v>0</v>
      </c>
      <c r="V783" s="459">
        <f t="shared" si="58"/>
        <v>0</v>
      </c>
      <c r="W783" s="126"/>
    </row>
    <row r="784" spans="1:23" ht="15.6">
      <c r="A784" s="432" t="s">
        <v>680</v>
      </c>
      <c r="B784" s="4">
        <v>450</v>
      </c>
      <c r="C784" s="55"/>
      <c r="D784" s="55"/>
      <c r="E784" s="55"/>
      <c r="F784" s="55"/>
      <c r="G784" s="89"/>
      <c r="H784" s="4">
        <f t="shared" ref="H784:H848" si="63">B784+SUM(C784:G784)-SUM(I784:P784)</f>
        <v>450</v>
      </c>
      <c r="I784" s="90"/>
      <c r="J784" s="90"/>
      <c r="K784" s="90"/>
      <c r="L784" s="55"/>
      <c r="M784" s="55"/>
      <c r="N784" s="55"/>
      <c r="O784" s="55"/>
      <c r="P784" s="55"/>
      <c r="Q784" s="93"/>
      <c r="R784" s="93"/>
      <c r="S784" s="81" t="e">
        <f t="shared" si="62"/>
        <v>#DIV/0!</v>
      </c>
      <c r="T784" s="79">
        <v>0</v>
      </c>
      <c r="U784" s="448">
        <f t="shared" si="61"/>
        <v>0</v>
      </c>
      <c r="V784" s="455">
        <f t="shared" si="58"/>
        <v>-450</v>
      </c>
      <c r="W784" s="126"/>
    </row>
    <row r="785" spans="1:23" ht="15.6">
      <c r="A785" s="432" t="s">
        <v>681</v>
      </c>
      <c r="B785" s="4">
        <v>420</v>
      </c>
      <c r="C785" s="55"/>
      <c r="D785" s="55"/>
      <c r="E785" s="55"/>
      <c r="F785" s="55"/>
      <c r="G785" s="89"/>
      <c r="H785" s="4">
        <f t="shared" si="63"/>
        <v>420</v>
      </c>
      <c r="I785" s="90"/>
      <c r="J785" s="90"/>
      <c r="K785" s="90"/>
      <c r="L785" s="55"/>
      <c r="M785" s="55"/>
      <c r="N785" s="55"/>
      <c r="O785" s="55"/>
      <c r="P785" s="145"/>
      <c r="Q785" s="248"/>
      <c r="R785" s="248"/>
      <c r="S785" s="81" t="e">
        <f t="shared" si="62"/>
        <v>#DIV/0!</v>
      </c>
      <c r="T785" s="79">
        <v>0</v>
      </c>
      <c r="U785" s="448">
        <f t="shared" si="61"/>
        <v>0</v>
      </c>
      <c r="V785" s="455">
        <f t="shared" si="58"/>
        <v>-420</v>
      </c>
      <c r="W785" s="126"/>
    </row>
    <row r="786" spans="1:23" ht="15.6">
      <c r="A786" s="432" t="s">
        <v>1026</v>
      </c>
      <c r="B786" s="4">
        <v>440</v>
      </c>
      <c r="C786" s="55"/>
      <c r="D786" s="55"/>
      <c r="E786" s="55"/>
      <c r="F786" s="55"/>
      <c r="G786" s="89"/>
      <c r="H786" s="4">
        <f t="shared" si="63"/>
        <v>440</v>
      </c>
      <c r="I786" s="90"/>
      <c r="J786" s="90"/>
      <c r="K786" s="90"/>
      <c r="L786" s="55"/>
      <c r="M786" s="55"/>
      <c r="N786" s="55"/>
      <c r="O786" s="55"/>
      <c r="P786" s="55"/>
      <c r="Q786" s="93"/>
      <c r="R786" s="93"/>
      <c r="S786" s="81" t="e">
        <f t="shared" si="62"/>
        <v>#DIV/0!</v>
      </c>
      <c r="T786" s="79">
        <v>0</v>
      </c>
      <c r="U786" s="448">
        <f t="shared" si="61"/>
        <v>0</v>
      </c>
      <c r="V786" s="455">
        <f t="shared" si="58"/>
        <v>-440</v>
      </c>
      <c r="W786" s="126"/>
    </row>
    <row r="787" spans="1:23" ht="15.6">
      <c r="A787" s="432" t="s">
        <v>303</v>
      </c>
      <c r="B787" s="4">
        <v>450</v>
      </c>
      <c r="C787" s="55"/>
      <c r="D787" s="55"/>
      <c r="E787" s="55"/>
      <c r="F787" s="55"/>
      <c r="G787" s="89"/>
      <c r="H787" s="4">
        <f t="shared" si="63"/>
        <v>450</v>
      </c>
      <c r="I787" s="90"/>
      <c r="J787" s="90"/>
      <c r="K787" s="90"/>
      <c r="L787" s="55"/>
      <c r="M787" s="55"/>
      <c r="N787" s="55"/>
      <c r="O787" s="55"/>
      <c r="P787" s="55"/>
      <c r="Q787" s="93"/>
      <c r="R787" s="93"/>
      <c r="S787" s="81" t="e">
        <f t="shared" si="62"/>
        <v>#DIV/0!</v>
      </c>
      <c r="T787" s="79">
        <v>0</v>
      </c>
      <c r="U787" s="448">
        <f t="shared" si="61"/>
        <v>0</v>
      </c>
      <c r="V787" s="455">
        <f t="shared" si="58"/>
        <v>-450</v>
      </c>
      <c r="W787" s="126"/>
    </row>
    <row r="788" spans="1:23" ht="15.6">
      <c r="A788" s="432" t="s">
        <v>304</v>
      </c>
      <c r="B788" s="4">
        <v>450</v>
      </c>
      <c r="C788" s="55"/>
      <c r="D788" s="55"/>
      <c r="E788" s="55"/>
      <c r="F788" s="55"/>
      <c r="G788" s="89"/>
      <c r="H788" s="4">
        <f t="shared" si="63"/>
        <v>450</v>
      </c>
      <c r="I788" s="90"/>
      <c r="J788" s="90"/>
      <c r="K788" s="90"/>
      <c r="L788" s="55"/>
      <c r="M788" s="55"/>
      <c r="N788" s="55"/>
      <c r="O788" s="55"/>
      <c r="P788" s="55"/>
      <c r="Q788" s="93"/>
      <c r="R788" s="93"/>
      <c r="S788" s="81" t="e">
        <f t="shared" si="62"/>
        <v>#DIV/0!</v>
      </c>
      <c r="T788" s="79">
        <v>0</v>
      </c>
      <c r="U788" s="448">
        <f t="shared" si="61"/>
        <v>0</v>
      </c>
      <c r="V788" s="455">
        <f t="shared" si="58"/>
        <v>-450</v>
      </c>
      <c r="W788" s="126"/>
    </row>
    <row r="789" spans="1:23" ht="15.6">
      <c r="A789" s="432" t="s">
        <v>1004</v>
      </c>
      <c r="B789" s="4">
        <v>450</v>
      </c>
      <c r="C789" s="55"/>
      <c r="D789" s="55"/>
      <c r="E789" s="55"/>
      <c r="F789" s="55"/>
      <c r="G789" s="89"/>
      <c r="H789" s="4">
        <f t="shared" si="63"/>
        <v>450</v>
      </c>
      <c r="I789" s="90"/>
      <c r="J789" s="90"/>
      <c r="K789" s="90"/>
      <c r="L789" s="55"/>
      <c r="M789" s="55"/>
      <c r="N789" s="55"/>
      <c r="O789" s="55"/>
      <c r="P789" s="55"/>
      <c r="Q789" s="93"/>
      <c r="R789" s="93"/>
      <c r="S789" s="81" t="e">
        <f t="shared" si="62"/>
        <v>#DIV/0!</v>
      </c>
      <c r="T789" s="79">
        <v>0</v>
      </c>
      <c r="U789" s="448">
        <f t="shared" si="61"/>
        <v>0</v>
      </c>
      <c r="V789" s="455">
        <f t="shared" si="58"/>
        <v>-450</v>
      </c>
      <c r="W789" s="126"/>
    </row>
    <row r="790" spans="1:23" ht="15.6">
      <c r="A790" s="432" t="s">
        <v>1005</v>
      </c>
      <c r="B790" s="4">
        <v>450</v>
      </c>
      <c r="C790" s="55"/>
      <c r="D790" s="55"/>
      <c r="E790" s="55"/>
      <c r="F790" s="55"/>
      <c r="G790" s="89"/>
      <c r="H790" s="4">
        <f t="shared" si="63"/>
        <v>450</v>
      </c>
      <c r="I790" s="90"/>
      <c r="J790" s="90"/>
      <c r="K790" s="90"/>
      <c r="L790" s="55"/>
      <c r="M790" s="55"/>
      <c r="N790" s="55"/>
      <c r="O790" s="55"/>
      <c r="P790" s="55"/>
      <c r="Q790" s="93"/>
      <c r="R790" s="93"/>
      <c r="S790" s="81" t="e">
        <f t="shared" si="62"/>
        <v>#DIV/0!</v>
      </c>
      <c r="T790" s="79">
        <v>0</v>
      </c>
      <c r="U790" s="448">
        <f t="shared" si="61"/>
        <v>0</v>
      </c>
      <c r="V790" s="455">
        <f t="shared" si="58"/>
        <v>-450</v>
      </c>
      <c r="W790" s="126"/>
    </row>
    <row r="791" spans="1:23" ht="15.6">
      <c r="A791" s="432" t="s">
        <v>1006</v>
      </c>
      <c r="B791" s="4">
        <v>450</v>
      </c>
      <c r="C791" s="55"/>
      <c r="D791" s="55"/>
      <c r="E791" s="55"/>
      <c r="F791" s="55"/>
      <c r="G791" s="89"/>
      <c r="H791" s="4">
        <f t="shared" si="63"/>
        <v>450</v>
      </c>
      <c r="I791" s="90"/>
      <c r="J791" s="90"/>
      <c r="K791" s="90"/>
      <c r="L791" s="55"/>
      <c r="M791" s="55"/>
      <c r="N791" s="55"/>
      <c r="O791" s="55"/>
      <c r="P791" s="55"/>
      <c r="Q791" s="93"/>
      <c r="R791" s="93"/>
      <c r="S791" s="81" t="e">
        <f t="shared" si="62"/>
        <v>#DIV/0!</v>
      </c>
      <c r="T791" s="79">
        <v>0</v>
      </c>
      <c r="U791" s="448">
        <f t="shared" si="61"/>
        <v>0</v>
      </c>
      <c r="V791" s="455">
        <f t="shared" si="58"/>
        <v>-450</v>
      </c>
      <c r="W791" s="126"/>
    </row>
    <row r="792" spans="1:23" ht="15.6">
      <c r="A792" s="432" t="s">
        <v>805</v>
      </c>
      <c r="B792" s="4">
        <v>450</v>
      </c>
      <c r="C792" s="55"/>
      <c r="D792" s="55"/>
      <c r="E792" s="55"/>
      <c r="F792" s="55"/>
      <c r="G792" s="89"/>
      <c r="H792" s="4">
        <f t="shared" si="63"/>
        <v>450</v>
      </c>
      <c r="I792" s="90"/>
      <c r="J792" s="90"/>
      <c r="K792" s="90"/>
      <c r="L792" s="55"/>
      <c r="M792" s="55"/>
      <c r="N792" s="55"/>
      <c r="O792" s="55"/>
      <c r="P792" s="55"/>
      <c r="Q792" s="93"/>
      <c r="R792" s="93"/>
      <c r="S792" s="81" t="e">
        <f t="shared" si="62"/>
        <v>#DIV/0!</v>
      </c>
      <c r="T792" s="79">
        <v>0</v>
      </c>
      <c r="U792" s="448">
        <f t="shared" si="61"/>
        <v>0</v>
      </c>
      <c r="V792" s="455">
        <f t="shared" si="58"/>
        <v>-450</v>
      </c>
      <c r="W792" s="126"/>
    </row>
    <row r="793" spans="1:23" ht="15.6">
      <c r="A793" s="432" t="s">
        <v>804</v>
      </c>
      <c r="B793" s="4">
        <v>200</v>
      </c>
      <c r="C793" s="55"/>
      <c r="D793" s="55"/>
      <c r="E793" s="55"/>
      <c r="F793" s="55"/>
      <c r="G793" s="89"/>
      <c r="H793" s="4">
        <f t="shared" si="63"/>
        <v>200</v>
      </c>
      <c r="I793" s="90"/>
      <c r="J793" s="90"/>
      <c r="K793" s="90"/>
      <c r="L793" s="55"/>
      <c r="M793" s="55"/>
      <c r="N793" s="55"/>
      <c r="O793" s="55"/>
      <c r="P793" s="55"/>
      <c r="Q793" s="93"/>
      <c r="R793" s="93"/>
      <c r="S793" s="81" t="e">
        <f t="shared" si="62"/>
        <v>#DIV/0!</v>
      </c>
      <c r="T793" s="79">
        <v>0</v>
      </c>
      <c r="U793" s="448">
        <f t="shared" si="61"/>
        <v>0</v>
      </c>
      <c r="V793" s="455">
        <f t="shared" si="58"/>
        <v>-200</v>
      </c>
      <c r="W793" s="126"/>
    </row>
    <row r="794" spans="1:23" ht="15.6">
      <c r="A794" s="432" t="s">
        <v>302</v>
      </c>
      <c r="B794" s="4">
        <v>450</v>
      </c>
      <c r="C794" s="55"/>
      <c r="D794" s="55"/>
      <c r="E794" s="55"/>
      <c r="F794" s="55"/>
      <c r="G794" s="89"/>
      <c r="H794" s="4">
        <f t="shared" si="63"/>
        <v>450</v>
      </c>
      <c r="I794" s="90"/>
      <c r="J794" s="90"/>
      <c r="K794" s="90"/>
      <c r="L794" s="55"/>
      <c r="M794" s="55"/>
      <c r="N794" s="55"/>
      <c r="O794" s="55"/>
      <c r="P794" s="55"/>
      <c r="Q794" s="93"/>
      <c r="R794" s="93"/>
      <c r="S794" s="81" t="e">
        <f t="shared" si="62"/>
        <v>#DIV/0!</v>
      </c>
      <c r="T794" s="79">
        <v>0</v>
      </c>
      <c r="U794" s="448">
        <f t="shared" si="61"/>
        <v>0</v>
      </c>
      <c r="V794" s="455">
        <f t="shared" si="58"/>
        <v>-450</v>
      </c>
      <c r="W794" s="126"/>
    </row>
    <row r="795" spans="1:23" ht="15.6">
      <c r="A795" s="432" t="s">
        <v>155</v>
      </c>
      <c r="B795" s="4">
        <v>450</v>
      </c>
      <c r="C795" s="55"/>
      <c r="D795" s="55"/>
      <c r="E795" s="55"/>
      <c r="F795" s="55"/>
      <c r="G795" s="89"/>
      <c r="H795" s="4">
        <f t="shared" si="63"/>
        <v>450</v>
      </c>
      <c r="I795" s="90"/>
      <c r="J795" s="90"/>
      <c r="K795" s="90"/>
      <c r="L795" s="55"/>
      <c r="M795" s="55"/>
      <c r="N795" s="55"/>
      <c r="O795" s="55"/>
      <c r="P795" s="55"/>
      <c r="Q795" s="93"/>
      <c r="R795" s="93"/>
      <c r="S795" s="81" t="e">
        <f t="shared" si="62"/>
        <v>#DIV/0!</v>
      </c>
      <c r="T795" s="79">
        <v>0</v>
      </c>
      <c r="U795" s="448">
        <f t="shared" si="61"/>
        <v>0</v>
      </c>
      <c r="V795" s="455">
        <f t="shared" ref="V795:V859" si="64">U795*28-H795</f>
        <v>-450</v>
      </c>
      <c r="W795" s="126"/>
    </row>
    <row r="796" spans="1:23" ht="15.6">
      <c r="A796" s="432" t="s">
        <v>156</v>
      </c>
      <c r="B796" s="4">
        <v>450</v>
      </c>
      <c r="C796" s="55"/>
      <c r="D796" s="55"/>
      <c r="E796" s="55"/>
      <c r="F796" s="55"/>
      <c r="G796" s="89"/>
      <c r="H796" s="4">
        <f t="shared" si="63"/>
        <v>450</v>
      </c>
      <c r="I796" s="90"/>
      <c r="J796" s="90"/>
      <c r="K796" s="90"/>
      <c r="L796" s="55"/>
      <c r="M796" s="55"/>
      <c r="N796" s="55"/>
      <c r="O796" s="55"/>
      <c r="P796" s="55"/>
      <c r="Q796" s="93"/>
      <c r="R796" s="93"/>
      <c r="S796" s="81" t="e">
        <f t="shared" si="62"/>
        <v>#DIV/0!</v>
      </c>
      <c r="T796" s="79">
        <v>0</v>
      </c>
      <c r="U796" s="448">
        <f t="shared" si="61"/>
        <v>0</v>
      </c>
      <c r="V796" s="455">
        <f t="shared" si="64"/>
        <v>-450</v>
      </c>
      <c r="W796" s="126"/>
    </row>
    <row r="797" spans="1:23" ht="15.6">
      <c r="A797" s="432" t="s">
        <v>275</v>
      </c>
      <c r="B797" s="4">
        <v>450</v>
      </c>
      <c r="C797" s="55"/>
      <c r="D797" s="55"/>
      <c r="E797" s="55"/>
      <c r="F797" s="55"/>
      <c r="G797" s="89"/>
      <c r="H797" s="4">
        <f t="shared" si="63"/>
        <v>450</v>
      </c>
      <c r="I797" s="90"/>
      <c r="J797" s="90"/>
      <c r="K797" s="90"/>
      <c r="L797" s="55"/>
      <c r="M797" s="55"/>
      <c r="N797" s="55"/>
      <c r="O797" s="55"/>
      <c r="P797" s="55"/>
      <c r="Q797" s="93"/>
      <c r="R797" s="93"/>
      <c r="S797" s="81" t="e">
        <f t="shared" si="62"/>
        <v>#DIV/0!</v>
      </c>
      <c r="T797" s="79">
        <v>0</v>
      </c>
      <c r="U797" s="448">
        <f t="shared" si="61"/>
        <v>0</v>
      </c>
      <c r="V797" s="455">
        <f t="shared" si="64"/>
        <v>-450</v>
      </c>
      <c r="W797" s="126"/>
    </row>
    <row r="798" spans="1:23" ht="15.6">
      <c r="A798" s="432" t="s">
        <v>276</v>
      </c>
      <c r="B798" s="4">
        <v>450</v>
      </c>
      <c r="C798" s="55"/>
      <c r="D798" s="55"/>
      <c r="E798" s="55"/>
      <c r="F798" s="55"/>
      <c r="G798" s="89"/>
      <c r="H798" s="4">
        <f t="shared" si="63"/>
        <v>450</v>
      </c>
      <c r="I798" s="90"/>
      <c r="J798" s="90"/>
      <c r="K798" s="90"/>
      <c r="L798" s="55"/>
      <c r="M798" s="55"/>
      <c r="N798" s="55"/>
      <c r="O798" s="55"/>
      <c r="P798" s="55"/>
      <c r="Q798" s="93"/>
      <c r="R798" s="93"/>
      <c r="S798" s="81" t="e">
        <f t="shared" si="62"/>
        <v>#DIV/0!</v>
      </c>
      <c r="T798" s="79">
        <v>0</v>
      </c>
      <c r="U798" s="448">
        <f t="shared" si="61"/>
        <v>0</v>
      </c>
      <c r="V798" s="455">
        <f t="shared" si="64"/>
        <v>-450</v>
      </c>
      <c r="W798" s="126"/>
    </row>
    <row r="799" spans="1:23" ht="15.6">
      <c r="A799" s="432" t="s">
        <v>847</v>
      </c>
      <c r="B799" s="4">
        <v>450</v>
      </c>
      <c r="C799" s="55"/>
      <c r="D799" s="55"/>
      <c r="E799" s="55"/>
      <c r="F799" s="55"/>
      <c r="G799" s="89"/>
      <c r="H799" s="4">
        <f t="shared" si="63"/>
        <v>450</v>
      </c>
      <c r="I799" s="90"/>
      <c r="J799" s="90"/>
      <c r="K799" s="90"/>
      <c r="L799" s="55"/>
      <c r="M799" s="55"/>
      <c r="N799" s="55"/>
      <c r="O799" s="55"/>
      <c r="P799" s="55"/>
      <c r="Q799" s="93"/>
      <c r="R799" s="93"/>
      <c r="S799" s="81" t="e">
        <f t="shared" si="62"/>
        <v>#DIV/0!</v>
      </c>
      <c r="T799" s="79">
        <v>0</v>
      </c>
      <c r="U799" s="448">
        <f t="shared" si="61"/>
        <v>0</v>
      </c>
      <c r="V799" s="455">
        <f t="shared" si="64"/>
        <v>-450</v>
      </c>
      <c r="W799" s="126"/>
    </row>
    <row r="800" spans="1:23" ht="15.6">
      <c r="A800" s="432" t="s">
        <v>206</v>
      </c>
      <c r="B800" s="4">
        <v>450</v>
      </c>
      <c r="C800" s="55"/>
      <c r="D800" s="55"/>
      <c r="E800" s="55"/>
      <c r="F800" s="55"/>
      <c r="G800" s="89"/>
      <c r="H800" s="4">
        <f t="shared" si="63"/>
        <v>450</v>
      </c>
      <c r="I800" s="90"/>
      <c r="J800" s="90"/>
      <c r="K800" s="90"/>
      <c r="L800" s="55"/>
      <c r="M800" s="55"/>
      <c r="N800" s="55"/>
      <c r="O800" s="55"/>
      <c r="P800" s="55"/>
      <c r="Q800" s="93"/>
      <c r="R800" s="93"/>
      <c r="S800" s="81" t="e">
        <f t="shared" si="62"/>
        <v>#DIV/0!</v>
      </c>
      <c r="T800" s="79">
        <v>0</v>
      </c>
      <c r="U800" s="448">
        <f t="shared" si="61"/>
        <v>0</v>
      </c>
      <c r="V800" s="455">
        <f t="shared" si="64"/>
        <v>-450</v>
      </c>
      <c r="W800" s="126"/>
    </row>
    <row r="801" spans="1:24" ht="15.6">
      <c r="A801" s="432" t="s">
        <v>903</v>
      </c>
      <c r="B801" s="4">
        <v>430</v>
      </c>
      <c r="C801" s="55"/>
      <c r="D801" s="55"/>
      <c r="E801" s="55"/>
      <c r="F801" s="55"/>
      <c r="G801" s="89"/>
      <c r="H801" s="4">
        <f t="shared" si="63"/>
        <v>430</v>
      </c>
      <c r="I801" s="90"/>
      <c r="J801" s="90"/>
      <c r="K801" s="90"/>
      <c r="L801" s="55"/>
      <c r="M801" s="55"/>
      <c r="N801" s="55"/>
      <c r="O801" s="55"/>
      <c r="P801" s="55"/>
      <c r="Q801" s="93"/>
      <c r="R801" s="93"/>
      <c r="S801" s="81" t="e">
        <f t="shared" si="62"/>
        <v>#DIV/0!</v>
      </c>
      <c r="T801" s="79">
        <v>0</v>
      </c>
      <c r="U801" s="448">
        <f t="shared" si="61"/>
        <v>0</v>
      </c>
      <c r="V801" s="455">
        <f t="shared" si="64"/>
        <v>-430</v>
      </c>
      <c r="W801" s="126"/>
    </row>
    <row r="802" spans="1:24" ht="15.6">
      <c r="A802" s="432" t="s">
        <v>848</v>
      </c>
      <c r="B802" s="4">
        <v>450</v>
      </c>
      <c r="C802" s="55"/>
      <c r="D802" s="55"/>
      <c r="E802" s="55"/>
      <c r="F802" s="55"/>
      <c r="G802" s="89"/>
      <c r="H802" s="4">
        <f t="shared" si="63"/>
        <v>450</v>
      </c>
      <c r="I802" s="90"/>
      <c r="J802" s="90"/>
      <c r="K802" s="90"/>
      <c r="L802" s="55"/>
      <c r="M802" s="55"/>
      <c r="N802" s="55"/>
      <c r="O802" s="55"/>
      <c r="P802" s="55"/>
      <c r="Q802" s="93"/>
      <c r="R802" s="93"/>
      <c r="S802" s="81" t="e">
        <f t="shared" si="62"/>
        <v>#DIV/0!</v>
      </c>
      <c r="T802" s="79">
        <v>0</v>
      </c>
      <c r="U802" s="448">
        <f t="shared" si="61"/>
        <v>0</v>
      </c>
      <c r="V802" s="455">
        <f t="shared" si="64"/>
        <v>-450</v>
      </c>
      <c r="W802" s="126"/>
    </row>
    <row r="803" spans="1:24" ht="17.25" customHeight="1">
      <c r="A803" s="444" t="s">
        <v>628</v>
      </c>
      <c r="B803" s="135">
        <v>0</v>
      </c>
      <c r="C803" s="10"/>
      <c r="D803" s="10"/>
      <c r="E803" s="10"/>
      <c r="F803" s="10"/>
      <c r="G803" s="11"/>
      <c r="H803" s="135">
        <f t="shared" si="63"/>
        <v>0</v>
      </c>
      <c r="I803" s="9"/>
      <c r="J803" s="9"/>
      <c r="K803" s="9"/>
      <c r="L803" s="10"/>
      <c r="M803" s="22"/>
      <c r="N803" s="22"/>
      <c r="O803" s="10"/>
      <c r="P803" s="10"/>
      <c r="Q803" s="15"/>
      <c r="R803" s="15"/>
      <c r="S803" s="478" t="e">
        <f t="shared" si="62"/>
        <v>#DIV/0!</v>
      </c>
      <c r="T803" s="156">
        <v>0</v>
      </c>
      <c r="U803" s="448">
        <f t="shared" si="61"/>
        <v>0</v>
      </c>
      <c r="V803" s="459">
        <f t="shared" si="64"/>
        <v>0</v>
      </c>
      <c r="X803" s="231"/>
    </row>
    <row r="804" spans="1:24" ht="15.6">
      <c r="A804" s="445" t="s">
        <v>284</v>
      </c>
      <c r="B804" s="4">
        <v>5000</v>
      </c>
      <c r="C804" s="55"/>
      <c r="D804" s="55"/>
      <c r="E804" s="55"/>
      <c r="F804" s="55"/>
      <c r="G804" s="89">
        <v>3000</v>
      </c>
      <c r="H804" s="4">
        <f t="shared" si="63"/>
        <v>8000</v>
      </c>
      <c r="I804" s="90"/>
      <c r="J804" s="90"/>
      <c r="K804" s="90"/>
      <c r="L804" s="55"/>
      <c r="M804" s="55"/>
      <c r="N804" s="55"/>
      <c r="O804" s="55"/>
      <c r="P804" s="55"/>
      <c r="Q804" s="93"/>
      <c r="R804" s="93"/>
      <c r="S804" s="713">
        <f t="shared" si="62"/>
        <v>32</v>
      </c>
      <c r="T804" s="79">
        <v>7000</v>
      </c>
      <c r="U804" s="448">
        <f t="shared" si="61"/>
        <v>250</v>
      </c>
      <c r="V804" s="455">
        <f t="shared" si="64"/>
        <v>-1000</v>
      </c>
      <c r="W804" s="126" t="s">
        <v>703</v>
      </c>
      <c r="X804" s="126"/>
    </row>
    <row r="805" spans="1:24" ht="15.6">
      <c r="A805" s="445" t="s">
        <v>285</v>
      </c>
      <c r="B805" s="4">
        <v>6000</v>
      </c>
      <c r="C805" s="55"/>
      <c r="D805" s="55"/>
      <c r="E805" s="55"/>
      <c r="F805" s="55"/>
      <c r="G805" s="143">
        <v>5000</v>
      </c>
      <c r="H805" s="4">
        <f t="shared" si="63"/>
        <v>8000</v>
      </c>
      <c r="I805" s="90"/>
      <c r="J805" s="90"/>
      <c r="K805" s="90"/>
      <c r="L805" s="55"/>
      <c r="M805" s="55">
        <v>3000</v>
      </c>
      <c r="N805" s="55"/>
      <c r="O805" s="55"/>
      <c r="P805" s="55"/>
      <c r="Q805" s="93"/>
      <c r="R805" s="93">
        <f>SUM(K805:Q805)</f>
        <v>3000</v>
      </c>
      <c r="S805" s="713">
        <f t="shared" si="62"/>
        <v>16</v>
      </c>
      <c r="T805" s="79">
        <v>14000</v>
      </c>
      <c r="U805" s="448">
        <f t="shared" si="61"/>
        <v>500</v>
      </c>
      <c r="V805" s="455">
        <f t="shared" si="64"/>
        <v>6000</v>
      </c>
      <c r="W805" s="212" t="s">
        <v>710</v>
      </c>
      <c r="X805" s="84"/>
    </row>
    <row r="806" spans="1:24" ht="16.5" customHeight="1">
      <c r="A806" s="445" t="s">
        <v>912</v>
      </c>
      <c r="B806" s="4">
        <v>13000</v>
      </c>
      <c r="C806" s="10"/>
      <c r="D806" s="10"/>
      <c r="E806" s="10"/>
      <c r="F806" s="10"/>
      <c r="G806" s="89">
        <v>5300</v>
      </c>
      <c r="H806" s="4">
        <f t="shared" si="63"/>
        <v>15300</v>
      </c>
      <c r="I806" s="9"/>
      <c r="J806" s="9"/>
      <c r="K806" s="9"/>
      <c r="L806" s="10">
        <v>3000</v>
      </c>
      <c r="M806" s="22"/>
      <c r="N806" s="22"/>
      <c r="O806" s="10"/>
      <c r="P806" s="10"/>
      <c r="Q806" s="15"/>
      <c r="R806" s="15">
        <f>SUM(K806:Q806)</f>
        <v>3000</v>
      </c>
      <c r="S806" s="713">
        <f t="shared" si="62"/>
        <v>32.953846153846158</v>
      </c>
      <c r="T806" s="28">
        <v>13000</v>
      </c>
      <c r="U806" s="448">
        <f t="shared" si="61"/>
        <v>464.28571428571428</v>
      </c>
      <c r="V806" s="455">
        <f t="shared" si="64"/>
        <v>-2300</v>
      </c>
      <c r="W806" s="212" t="s">
        <v>703</v>
      </c>
      <c r="X806" s="84"/>
    </row>
    <row r="807" spans="1:24" ht="15.6">
      <c r="A807" s="445" t="s">
        <v>544</v>
      </c>
      <c r="B807" s="4">
        <v>10500</v>
      </c>
      <c r="C807" s="10"/>
      <c r="D807" s="10"/>
      <c r="E807" s="10"/>
      <c r="F807" s="10"/>
      <c r="G807" s="89">
        <v>5000</v>
      </c>
      <c r="H807" s="4">
        <f t="shared" si="63"/>
        <v>12500</v>
      </c>
      <c r="I807" s="9"/>
      <c r="J807" s="9"/>
      <c r="K807" s="9"/>
      <c r="L807" s="10"/>
      <c r="M807" s="22">
        <v>3000</v>
      </c>
      <c r="N807" s="22"/>
      <c r="O807" s="10"/>
      <c r="P807" s="10"/>
      <c r="Q807" s="15"/>
      <c r="R807" s="15">
        <f>SUM(K807:Q807)</f>
        <v>3000</v>
      </c>
      <c r="S807" s="713">
        <f t="shared" si="62"/>
        <v>35</v>
      </c>
      <c r="T807" s="28">
        <v>10000</v>
      </c>
      <c r="U807" s="448">
        <f t="shared" si="61"/>
        <v>357.14285714285717</v>
      </c>
      <c r="V807" s="450">
        <f t="shared" si="64"/>
        <v>-2500</v>
      </c>
      <c r="W807" s="212" t="s">
        <v>703</v>
      </c>
      <c r="X807" s="126"/>
    </row>
    <row r="808" spans="1:24" ht="16.5" customHeight="1">
      <c r="A808" s="228" t="s">
        <v>405</v>
      </c>
      <c r="B808" s="20">
        <v>7000</v>
      </c>
      <c r="C808" s="12"/>
      <c r="D808" s="102"/>
      <c r="E808" s="13"/>
      <c r="F808" s="13"/>
      <c r="G808" s="80">
        <v>5300</v>
      </c>
      <c r="H808" s="4">
        <f t="shared" si="63"/>
        <v>10300</v>
      </c>
      <c r="I808" s="12"/>
      <c r="J808" s="12">
        <v>2000</v>
      </c>
      <c r="K808" s="12"/>
      <c r="L808" s="13"/>
      <c r="M808" s="49"/>
      <c r="N808" s="49"/>
      <c r="O808" s="13"/>
      <c r="P808" s="13"/>
      <c r="Q808" s="15"/>
      <c r="R808" s="15"/>
      <c r="S808" s="713">
        <f t="shared" si="62"/>
        <v>26.218181818181819</v>
      </c>
      <c r="T808" s="28">
        <v>11000</v>
      </c>
      <c r="U808" s="448">
        <f t="shared" si="61"/>
        <v>392.85714285714283</v>
      </c>
      <c r="V808" s="455">
        <f t="shared" si="64"/>
        <v>700</v>
      </c>
      <c r="W808" s="126" t="s">
        <v>703</v>
      </c>
    </row>
    <row r="809" spans="1:24" ht="15.6">
      <c r="A809" s="228" t="s">
        <v>506</v>
      </c>
      <c r="B809" s="20">
        <v>2000</v>
      </c>
      <c r="C809" s="12"/>
      <c r="D809" s="102"/>
      <c r="E809" s="13"/>
      <c r="F809" s="13"/>
      <c r="G809" s="80">
        <v>3300</v>
      </c>
      <c r="H809" s="4">
        <f t="shared" si="63"/>
        <v>5300</v>
      </c>
      <c r="I809" s="12"/>
      <c r="J809" s="12"/>
      <c r="K809" s="12"/>
      <c r="L809" s="13"/>
      <c r="M809" s="49"/>
      <c r="N809" s="49"/>
      <c r="O809" s="13"/>
      <c r="P809" s="13"/>
      <c r="Q809" s="15"/>
      <c r="R809" s="15"/>
      <c r="S809" s="713">
        <f t="shared" si="62"/>
        <v>24.733333333333334</v>
      </c>
      <c r="T809" s="28">
        <v>6000</v>
      </c>
      <c r="U809" s="448">
        <f t="shared" si="61"/>
        <v>214.28571428571428</v>
      </c>
      <c r="V809" s="455">
        <f t="shared" si="64"/>
        <v>700</v>
      </c>
      <c r="W809" s="126" t="s">
        <v>703</v>
      </c>
      <c r="X809" s="126"/>
    </row>
    <row r="810" spans="1:24" ht="15.6">
      <c r="A810" s="228" t="s">
        <v>407</v>
      </c>
      <c r="B810" s="4">
        <v>5000</v>
      </c>
      <c r="C810" s="12"/>
      <c r="D810" s="102"/>
      <c r="E810" s="13"/>
      <c r="F810" s="13"/>
      <c r="G810" s="80"/>
      <c r="H810" s="4">
        <f t="shared" si="63"/>
        <v>5000</v>
      </c>
      <c r="I810" s="12"/>
      <c r="J810" s="12"/>
      <c r="K810" s="12"/>
      <c r="L810" s="13"/>
      <c r="M810" s="49"/>
      <c r="N810" s="49"/>
      <c r="O810" s="13"/>
      <c r="P810" s="13"/>
      <c r="Q810" s="15"/>
      <c r="R810" s="15"/>
      <c r="S810" s="556">
        <f t="shared" si="62"/>
        <v>70</v>
      </c>
      <c r="T810" s="28">
        <v>2000</v>
      </c>
      <c r="U810" s="448">
        <f t="shared" si="61"/>
        <v>71.428571428571431</v>
      </c>
      <c r="V810" s="455">
        <f t="shared" si="64"/>
        <v>-3000</v>
      </c>
      <c r="W810" s="126"/>
    </row>
    <row r="811" spans="1:24" ht="15.6">
      <c r="A811" s="228" t="s">
        <v>437</v>
      </c>
      <c r="B811" s="4">
        <v>6500</v>
      </c>
      <c r="C811" s="12"/>
      <c r="D811" s="102"/>
      <c r="E811" s="13"/>
      <c r="F811" s="13"/>
      <c r="G811" s="80"/>
      <c r="H811" s="4">
        <f t="shared" si="63"/>
        <v>4500</v>
      </c>
      <c r="I811" s="12"/>
      <c r="J811" s="12"/>
      <c r="K811" s="12">
        <v>2000</v>
      </c>
      <c r="L811" s="13"/>
      <c r="M811" s="49"/>
      <c r="N811" s="49"/>
      <c r="O811" s="13"/>
      <c r="P811" s="13"/>
      <c r="Q811" s="15"/>
      <c r="R811" s="15">
        <f>SUM(K811:Q811)</f>
        <v>2000</v>
      </c>
      <c r="S811" s="556">
        <f t="shared" si="62"/>
        <v>63</v>
      </c>
      <c r="T811" s="28">
        <v>2000</v>
      </c>
      <c r="U811" s="448">
        <f t="shared" si="61"/>
        <v>71.428571428571431</v>
      </c>
      <c r="V811" s="455">
        <f t="shared" si="64"/>
        <v>-2500</v>
      </c>
      <c r="W811" s="126"/>
      <c r="X811" s="126"/>
    </row>
    <row r="812" spans="1:24" ht="15.6">
      <c r="A812" s="228" t="s">
        <v>406</v>
      </c>
      <c r="B812" s="4">
        <v>11000</v>
      </c>
      <c r="C812" s="12"/>
      <c r="D812" s="102"/>
      <c r="E812" s="13"/>
      <c r="F812" s="13"/>
      <c r="G812" s="80">
        <v>15000</v>
      </c>
      <c r="H812" s="4">
        <f t="shared" si="63"/>
        <v>23000</v>
      </c>
      <c r="I812" s="12"/>
      <c r="J812" s="12"/>
      <c r="K812" s="12">
        <v>3000</v>
      </c>
      <c r="L812" s="13"/>
      <c r="M812" s="49"/>
      <c r="N812" s="49"/>
      <c r="O812" s="13"/>
      <c r="P812" s="13"/>
      <c r="Q812" s="15"/>
      <c r="R812" s="15">
        <f>SUM(K812:Q812)</f>
        <v>3000</v>
      </c>
      <c r="S812" s="713">
        <f t="shared" si="62"/>
        <v>35.777777777777779</v>
      </c>
      <c r="T812" s="28">
        <v>18000</v>
      </c>
      <c r="U812" s="448">
        <f t="shared" si="61"/>
        <v>642.85714285714289</v>
      </c>
      <c r="V812" s="455">
        <f t="shared" si="64"/>
        <v>-5000</v>
      </c>
      <c r="W812" s="212" t="s">
        <v>710</v>
      </c>
      <c r="X812" s="126"/>
    </row>
    <row r="813" spans="1:24" ht="15.6">
      <c r="A813" s="228" t="s">
        <v>200</v>
      </c>
      <c r="B813" s="20">
        <v>500</v>
      </c>
      <c r="C813" s="103"/>
      <c r="D813" s="102"/>
      <c r="E813" s="102"/>
      <c r="F813" s="102"/>
      <c r="G813" s="80"/>
      <c r="H813" s="4">
        <f t="shared" si="63"/>
        <v>500</v>
      </c>
      <c r="I813" s="103"/>
      <c r="J813" s="103"/>
      <c r="K813" s="103"/>
      <c r="L813" s="102"/>
      <c r="M813" s="102"/>
      <c r="N813" s="102"/>
      <c r="O813" s="102"/>
      <c r="P813" s="102"/>
      <c r="Q813" s="93"/>
      <c r="R813" s="93"/>
      <c r="S813" s="81" t="e">
        <f t="shared" si="62"/>
        <v>#DIV/0!</v>
      </c>
      <c r="T813" s="79">
        <v>0</v>
      </c>
      <c r="U813" s="448">
        <f t="shared" si="61"/>
        <v>0</v>
      </c>
      <c r="V813" s="455">
        <f t="shared" si="64"/>
        <v>-500</v>
      </c>
      <c r="W813" s="126"/>
      <c r="X813" s="126"/>
    </row>
    <row r="814" spans="1:24" ht="15.6">
      <c r="A814" s="228" t="s">
        <v>201</v>
      </c>
      <c r="B814" s="20">
        <v>500</v>
      </c>
      <c r="C814" s="12"/>
      <c r="D814" s="102"/>
      <c r="E814" s="13"/>
      <c r="F814" s="13"/>
      <c r="G814" s="80"/>
      <c r="H814" s="4">
        <f t="shared" si="63"/>
        <v>500</v>
      </c>
      <c r="I814" s="12"/>
      <c r="J814" s="12"/>
      <c r="K814" s="12"/>
      <c r="L814" s="13"/>
      <c r="M814" s="49"/>
      <c r="N814" s="49"/>
      <c r="O814" s="13"/>
      <c r="P814" s="13"/>
      <c r="Q814" s="15"/>
      <c r="R814" s="15"/>
      <c r="S814" s="81" t="e">
        <f t="shared" si="62"/>
        <v>#DIV/0!</v>
      </c>
      <c r="T814" s="28">
        <v>0</v>
      </c>
      <c r="U814" s="448">
        <f t="shared" si="61"/>
        <v>0</v>
      </c>
      <c r="V814" s="450">
        <f t="shared" si="64"/>
        <v>-500</v>
      </c>
      <c r="W814" s="126"/>
      <c r="X814" s="126"/>
    </row>
    <row r="815" spans="1:24" ht="15.6">
      <c r="A815" s="228" t="s">
        <v>690</v>
      </c>
      <c r="B815" s="20">
        <v>0</v>
      </c>
      <c r="C815" s="10"/>
      <c r="D815" s="102"/>
      <c r="E815" s="13"/>
      <c r="F815" s="13"/>
      <c r="G815" s="80"/>
      <c r="H815" s="4">
        <f t="shared" si="63"/>
        <v>0</v>
      </c>
      <c r="I815" s="12"/>
      <c r="J815" s="12"/>
      <c r="K815" s="12"/>
      <c r="L815" s="13"/>
      <c r="M815" s="49"/>
      <c r="N815" s="49"/>
      <c r="O815" s="13"/>
      <c r="P815" s="13"/>
      <c r="Q815" s="15"/>
      <c r="R815" s="15"/>
      <c r="S815" s="81" t="e">
        <f t="shared" si="62"/>
        <v>#DIV/0!</v>
      </c>
      <c r="T815" s="28">
        <v>0</v>
      </c>
      <c r="U815" s="448">
        <f t="shared" si="61"/>
        <v>0</v>
      </c>
      <c r="V815" s="450">
        <f t="shared" si="64"/>
        <v>0</v>
      </c>
      <c r="W815" s="126"/>
    </row>
    <row r="816" spans="1:24" ht="15.6">
      <c r="A816" s="228" t="s">
        <v>202</v>
      </c>
      <c r="B816" s="20">
        <v>2000</v>
      </c>
      <c r="C816" s="12"/>
      <c r="D816" s="102"/>
      <c r="E816" s="13"/>
      <c r="F816" s="13"/>
      <c r="G816" s="80"/>
      <c r="H816" s="4">
        <f t="shared" si="63"/>
        <v>2000</v>
      </c>
      <c r="I816" s="12"/>
      <c r="J816" s="12"/>
      <c r="K816" s="12"/>
      <c r="L816" s="13"/>
      <c r="M816" s="49"/>
      <c r="N816" s="49"/>
      <c r="O816" s="13"/>
      <c r="P816" s="13"/>
      <c r="Q816" s="15"/>
      <c r="R816" s="15"/>
      <c r="S816" s="81" t="e">
        <f t="shared" si="62"/>
        <v>#DIV/0!</v>
      </c>
      <c r="T816" s="28">
        <v>0</v>
      </c>
      <c r="U816" s="448">
        <f t="shared" si="61"/>
        <v>0</v>
      </c>
      <c r="V816" s="450">
        <f t="shared" si="64"/>
        <v>-2000</v>
      </c>
      <c r="W816" s="126"/>
      <c r="X816" s="212"/>
    </row>
    <row r="817" spans="1:24" ht="15.6">
      <c r="A817" s="228" t="s">
        <v>816</v>
      </c>
      <c r="B817" s="20">
        <v>3000</v>
      </c>
      <c r="C817" s="12"/>
      <c r="D817" s="102"/>
      <c r="E817" s="13"/>
      <c r="F817" s="13"/>
      <c r="G817" s="80"/>
      <c r="H817" s="4">
        <f t="shared" si="63"/>
        <v>3000</v>
      </c>
      <c r="I817" s="12"/>
      <c r="J817" s="12"/>
      <c r="K817" s="12"/>
      <c r="L817" s="13"/>
      <c r="M817" s="49"/>
      <c r="N817" s="49"/>
      <c r="O817" s="13"/>
      <c r="P817" s="13"/>
      <c r="Q817" s="15"/>
      <c r="R817" s="15"/>
      <c r="S817" s="81" t="e">
        <f t="shared" si="62"/>
        <v>#DIV/0!</v>
      </c>
      <c r="T817" s="28">
        <v>0</v>
      </c>
      <c r="U817" s="448">
        <f t="shared" si="61"/>
        <v>0</v>
      </c>
      <c r="V817" s="450">
        <f t="shared" si="64"/>
        <v>-3000</v>
      </c>
      <c r="W817" s="126"/>
      <c r="X817" s="126"/>
    </row>
    <row r="818" spans="1:24" ht="15.6">
      <c r="A818" s="228" t="s">
        <v>817</v>
      </c>
      <c r="B818" s="20">
        <v>7000</v>
      </c>
      <c r="C818" s="12"/>
      <c r="D818" s="276"/>
      <c r="E818" s="13"/>
      <c r="F818" s="13"/>
      <c r="G818" s="80"/>
      <c r="H818" s="4">
        <f t="shared" si="63"/>
        <v>5000</v>
      </c>
      <c r="I818" s="12"/>
      <c r="J818" s="12"/>
      <c r="K818" s="12">
        <v>1000</v>
      </c>
      <c r="L818" s="13"/>
      <c r="M818" s="49"/>
      <c r="N818" s="49"/>
      <c r="O818" s="13">
        <v>1000</v>
      </c>
      <c r="P818" s="13"/>
      <c r="Q818" s="15"/>
      <c r="R818" s="15">
        <f>SUM(K818:Q818)</f>
        <v>2000</v>
      </c>
      <c r="S818" s="81">
        <f t="shared" si="62"/>
        <v>35</v>
      </c>
      <c r="T818" s="28">
        <v>4000</v>
      </c>
      <c r="U818" s="448">
        <f t="shared" si="61"/>
        <v>142.85714285714286</v>
      </c>
      <c r="V818" s="450">
        <f t="shared" si="64"/>
        <v>-1000</v>
      </c>
      <c r="W818" s="671"/>
      <c r="X818" s="126"/>
    </row>
    <row r="819" spans="1:24" ht="15.6">
      <c r="A819" s="195"/>
      <c r="B819" s="135">
        <v>0</v>
      </c>
      <c r="C819" s="10"/>
      <c r="D819" s="10"/>
      <c r="E819" s="10"/>
      <c r="F819" s="10"/>
      <c r="G819" s="11"/>
      <c r="H819" s="135">
        <f t="shared" si="63"/>
        <v>0</v>
      </c>
      <c r="I819" s="9"/>
      <c r="J819" s="9"/>
      <c r="K819" s="9"/>
      <c r="L819" s="10"/>
      <c r="M819" s="22"/>
      <c r="N819" s="22"/>
      <c r="O819" s="10"/>
      <c r="P819" s="10"/>
      <c r="Q819" s="15"/>
      <c r="R819" s="15"/>
      <c r="S819" s="81" t="e">
        <f t="shared" si="62"/>
        <v>#DIV/0!</v>
      </c>
      <c r="T819" s="46">
        <v>0</v>
      </c>
      <c r="U819" s="448">
        <f t="shared" si="61"/>
        <v>0</v>
      </c>
      <c r="V819" s="462">
        <f t="shared" si="64"/>
        <v>0</v>
      </c>
    </row>
    <row r="820" spans="1:24" ht="18" customHeight="1">
      <c r="A820" s="190" t="s">
        <v>265</v>
      </c>
      <c r="B820" s="4">
        <v>500</v>
      </c>
      <c r="C820" s="10"/>
      <c r="D820" s="10"/>
      <c r="E820" s="10"/>
      <c r="F820" s="10"/>
      <c r="G820" s="11"/>
      <c r="H820" s="4">
        <f t="shared" si="63"/>
        <v>300</v>
      </c>
      <c r="I820" s="9"/>
      <c r="J820" s="9"/>
      <c r="K820" s="9"/>
      <c r="L820" s="10"/>
      <c r="M820" s="22">
        <v>200</v>
      </c>
      <c r="N820" s="22"/>
      <c r="O820" s="10"/>
      <c r="P820" s="10"/>
      <c r="Q820" s="15"/>
      <c r="R820" s="15">
        <f>SUM(K820:Q820)</f>
        <v>200</v>
      </c>
      <c r="S820" s="798">
        <f t="shared" si="62"/>
        <v>28.000000000000004</v>
      </c>
      <c r="T820" s="28">
        <v>300</v>
      </c>
      <c r="U820" s="448">
        <f t="shared" si="61"/>
        <v>10.714285714285714</v>
      </c>
      <c r="V820" s="450">
        <f t="shared" si="64"/>
        <v>0</v>
      </c>
      <c r="W820" s="126" t="s">
        <v>698</v>
      </c>
      <c r="X820" s="124" t="s">
        <v>784</v>
      </c>
    </row>
    <row r="821" spans="1:24" ht="18" customHeight="1">
      <c r="A821" s="190" t="s">
        <v>266</v>
      </c>
      <c r="B821" s="4">
        <v>2000</v>
      </c>
      <c r="C821" s="10"/>
      <c r="D821" s="10"/>
      <c r="E821" s="10"/>
      <c r="F821" s="10"/>
      <c r="G821" s="11"/>
      <c r="H821" s="4">
        <f t="shared" si="63"/>
        <v>1800</v>
      </c>
      <c r="I821" s="9"/>
      <c r="J821" s="9"/>
      <c r="K821" s="9"/>
      <c r="L821" s="10">
        <v>200</v>
      </c>
      <c r="M821" s="22"/>
      <c r="N821" s="22"/>
      <c r="O821" s="10"/>
      <c r="P821" s="10"/>
      <c r="Q821" s="15"/>
      <c r="R821" s="15">
        <f>SUM(K821:Q821)</f>
        <v>200</v>
      </c>
      <c r="S821" s="798">
        <f t="shared" si="62"/>
        <v>45.81818181818182</v>
      </c>
      <c r="T821" s="28">
        <v>1100</v>
      </c>
      <c r="U821" s="448">
        <f t="shared" si="61"/>
        <v>39.285714285714285</v>
      </c>
      <c r="V821" s="450">
        <f t="shared" si="64"/>
        <v>-700</v>
      </c>
      <c r="W821" s="126" t="s">
        <v>699</v>
      </c>
      <c r="X821" s="124" t="s">
        <v>787</v>
      </c>
    </row>
    <row r="822" spans="1:24" ht="20.25" customHeight="1">
      <c r="A822" s="190" t="s">
        <v>469</v>
      </c>
      <c r="B822" s="4">
        <v>2500</v>
      </c>
      <c r="C822" s="10"/>
      <c r="D822" s="10"/>
      <c r="E822" s="10"/>
      <c r="F822" s="10"/>
      <c r="G822" s="11"/>
      <c r="H822" s="4">
        <f t="shared" si="63"/>
        <v>2100</v>
      </c>
      <c r="I822" s="9">
        <v>200</v>
      </c>
      <c r="J822" s="9"/>
      <c r="K822" s="9"/>
      <c r="L822" s="10">
        <v>100</v>
      </c>
      <c r="M822" s="22"/>
      <c r="N822" s="22">
        <v>100</v>
      </c>
      <c r="O822" s="10"/>
      <c r="P822" s="10"/>
      <c r="Q822" s="15"/>
      <c r="R822" s="15">
        <f>SUM(K822:Q822)</f>
        <v>200</v>
      </c>
      <c r="S822" s="798">
        <f t="shared" si="62"/>
        <v>42</v>
      </c>
      <c r="T822" s="28">
        <v>1400</v>
      </c>
      <c r="U822" s="448">
        <f t="shared" si="61"/>
        <v>50</v>
      </c>
      <c r="V822" s="450">
        <f t="shared" si="64"/>
        <v>-700</v>
      </c>
      <c r="W822" s="212" t="s">
        <v>700</v>
      </c>
      <c r="X822" s="124" t="s">
        <v>786</v>
      </c>
    </row>
    <row r="823" spans="1:24" ht="18.75" customHeight="1">
      <c r="A823" s="190" t="s">
        <v>470</v>
      </c>
      <c r="B823" s="4">
        <v>6600</v>
      </c>
      <c r="C823" s="10"/>
      <c r="D823" s="10"/>
      <c r="E823" s="10"/>
      <c r="F823" s="10"/>
      <c r="G823" s="11"/>
      <c r="H823" s="4">
        <f t="shared" si="63"/>
        <v>5200</v>
      </c>
      <c r="I823" s="9">
        <v>400</v>
      </c>
      <c r="J823" s="9">
        <v>200</v>
      </c>
      <c r="K823" s="9">
        <v>300</v>
      </c>
      <c r="L823" s="10">
        <v>200</v>
      </c>
      <c r="M823" s="22"/>
      <c r="N823" s="22">
        <v>200</v>
      </c>
      <c r="O823" s="10">
        <v>100</v>
      </c>
      <c r="P823" s="10"/>
      <c r="Q823" s="15"/>
      <c r="R823" s="15">
        <f>SUM(K823:Q823)</f>
        <v>800</v>
      </c>
      <c r="S823" s="798">
        <f t="shared" si="62"/>
        <v>31.65217391304348</v>
      </c>
      <c r="T823" s="28">
        <v>4600</v>
      </c>
      <c r="U823" s="448">
        <f t="shared" si="61"/>
        <v>164.28571428571428</v>
      </c>
      <c r="V823" s="450">
        <f t="shared" si="64"/>
        <v>-600</v>
      </c>
      <c r="W823" s="126" t="s">
        <v>701</v>
      </c>
      <c r="X823" s="124" t="s">
        <v>785</v>
      </c>
    </row>
    <row r="824" spans="1:24" ht="18.75" customHeight="1">
      <c r="A824" s="190" t="s">
        <v>471</v>
      </c>
      <c r="B824" s="4">
        <v>400</v>
      </c>
      <c r="C824" s="10"/>
      <c r="D824" s="10"/>
      <c r="E824" s="10"/>
      <c r="F824" s="10"/>
      <c r="G824" s="11"/>
      <c r="H824" s="4">
        <f t="shared" si="63"/>
        <v>200</v>
      </c>
      <c r="I824" s="9"/>
      <c r="J824" s="9"/>
      <c r="K824" s="9"/>
      <c r="L824" s="10"/>
      <c r="M824" s="22">
        <v>200</v>
      </c>
      <c r="N824" s="22"/>
      <c r="O824" s="10"/>
      <c r="P824" s="10"/>
      <c r="Q824" s="15"/>
      <c r="R824" s="15">
        <f>SUM(K824:Q824)</f>
        <v>200</v>
      </c>
      <c r="S824" s="798">
        <f t="shared" si="62"/>
        <v>56</v>
      </c>
      <c r="T824" s="28">
        <v>100</v>
      </c>
      <c r="U824" s="448">
        <f t="shared" si="61"/>
        <v>3.5714285714285716</v>
      </c>
      <c r="V824" s="450">
        <f t="shared" si="64"/>
        <v>-100</v>
      </c>
      <c r="W824" s="212" t="s">
        <v>697</v>
      </c>
      <c r="X824" s="124" t="s">
        <v>788</v>
      </c>
    </row>
    <row r="825" spans="1:24" ht="28.5" customHeight="1">
      <c r="A825" s="662" t="s">
        <v>781</v>
      </c>
      <c r="B825" s="663">
        <v>13800</v>
      </c>
      <c r="C825" s="664"/>
      <c r="D825" s="664"/>
      <c r="E825" s="664"/>
      <c r="F825" s="664"/>
      <c r="G825" s="665"/>
      <c r="H825" s="663">
        <f t="shared" si="63"/>
        <v>13800</v>
      </c>
      <c r="I825" s="666"/>
      <c r="J825" s="666"/>
      <c r="K825" s="666"/>
      <c r="L825" s="664"/>
      <c r="M825" s="664"/>
      <c r="N825" s="384"/>
      <c r="O825" s="381"/>
      <c r="P825" s="381"/>
      <c r="Q825" s="387"/>
      <c r="R825" s="387"/>
      <c r="S825" s="520" t="e">
        <f t="shared" si="62"/>
        <v>#DIV/0!</v>
      </c>
      <c r="T825" s="385">
        <v>0</v>
      </c>
      <c r="U825" s="448">
        <f t="shared" si="61"/>
        <v>0</v>
      </c>
      <c r="V825" s="468">
        <f t="shared" si="64"/>
        <v>-13800</v>
      </c>
      <c r="W825" s="126" t="s">
        <v>809</v>
      </c>
      <c r="X825" s="42"/>
    </row>
    <row r="826" spans="1:24" ht="28.5" customHeight="1">
      <c r="A826" s="380" t="s">
        <v>781</v>
      </c>
      <c r="B826" s="386">
        <v>4000</v>
      </c>
      <c r="C826" s="381"/>
      <c r="D826" s="381"/>
      <c r="E826" s="381"/>
      <c r="F826" s="381"/>
      <c r="G826" s="382"/>
      <c r="H826" s="386">
        <f t="shared" si="63"/>
        <v>0</v>
      </c>
      <c r="I826" s="383"/>
      <c r="J826" s="383"/>
      <c r="K826" s="383"/>
      <c r="L826" s="381"/>
      <c r="M826" s="384"/>
      <c r="N826" s="384">
        <v>4000</v>
      </c>
      <c r="O826" s="381"/>
      <c r="P826" s="381"/>
      <c r="Q826" s="387"/>
      <c r="R826" s="387">
        <f>SUM(K826:Q826)</f>
        <v>4000</v>
      </c>
      <c r="S826" s="520" t="e">
        <f t="shared" si="62"/>
        <v>#DIV/0!</v>
      </c>
      <c r="T826" s="385">
        <v>0</v>
      </c>
      <c r="U826" s="448">
        <f t="shared" si="61"/>
        <v>0</v>
      </c>
      <c r="V826" s="468">
        <f t="shared" si="64"/>
        <v>0</v>
      </c>
      <c r="W826" s="126"/>
      <c r="X826" s="42"/>
    </row>
    <row r="827" spans="1:24" ht="28.5" customHeight="1">
      <c r="A827" s="380" t="s">
        <v>902</v>
      </c>
      <c r="B827" s="4">
        <v>600</v>
      </c>
      <c r="C827" s="381"/>
      <c r="D827" s="381"/>
      <c r="E827" s="381"/>
      <c r="F827" s="381"/>
      <c r="G827" s="382"/>
      <c r="H827" s="4">
        <f t="shared" si="63"/>
        <v>300</v>
      </c>
      <c r="I827" s="383"/>
      <c r="J827" s="383"/>
      <c r="K827" s="383"/>
      <c r="L827" s="381"/>
      <c r="M827" s="384"/>
      <c r="N827" s="384"/>
      <c r="O827" s="381">
        <v>300</v>
      </c>
      <c r="P827" s="381"/>
      <c r="Q827" s="387"/>
      <c r="R827" s="387">
        <f>SUM(K827:Q827)</f>
        <v>300</v>
      </c>
      <c r="S827" s="761">
        <f t="shared" si="62"/>
        <v>28.000000000000004</v>
      </c>
      <c r="T827" s="385">
        <v>300</v>
      </c>
      <c r="U827" s="448">
        <f t="shared" si="61"/>
        <v>10.714285714285714</v>
      </c>
      <c r="V827" s="468">
        <f t="shared" si="64"/>
        <v>0</v>
      </c>
      <c r="W827" s="126" t="s">
        <v>423</v>
      </c>
      <c r="X827" s="42"/>
    </row>
    <row r="828" spans="1:24" ht="28.5" customHeight="1">
      <c r="A828" s="380" t="s">
        <v>980</v>
      </c>
      <c r="B828" s="386">
        <v>700</v>
      </c>
      <c r="C828" s="381"/>
      <c r="D828" s="381"/>
      <c r="E828" s="381"/>
      <c r="F828" s="381"/>
      <c r="G828" s="382"/>
      <c r="H828" s="386">
        <f t="shared" si="63"/>
        <v>700</v>
      </c>
      <c r="I828" s="383"/>
      <c r="J828" s="383"/>
      <c r="K828" s="383"/>
      <c r="L828" s="381"/>
      <c r="M828" s="384"/>
      <c r="N828" s="384"/>
      <c r="O828" s="381"/>
      <c r="P828" s="381"/>
      <c r="Q828" s="387"/>
      <c r="R828" s="387"/>
      <c r="S828" s="761">
        <f t="shared" si="62"/>
        <v>65.333333333333343</v>
      </c>
      <c r="T828" s="385">
        <v>300</v>
      </c>
      <c r="U828" s="448">
        <f t="shared" ref="U828:U894" si="65">T828/28</f>
        <v>10.714285714285714</v>
      </c>
      <c r="V828" s="468">
        <f t="shared" si="64"/>
        <v>-400</v>
      </c>
      <c r="W828" s="126" t="s">
        <v>166</v>
      </c>
      <c r="X828" s="42"/>
    </row>
    <row r="829" spans="1:24" ht="27" customHeight="1">
      <c r="A829" s="380" t="s">
        <v>134</v>
      </c>
      <c r="B829" s="4">
        <v>0</v>
      </c>
      <c r="C829" s="381"/>
      <c r="D829" s="381"/>
      <c r="E829" s="381"/>
      <c r="F829" s="381"/>
      <c r="G829" s="382"/>
      <c r="H829" s="4">
        <f t="shared" si="63"/>
        <v>0</v>
      </c>
      <c r="I829" s="383"/>
      <c r="J829" s="383"/>
      <c r="K829" s="383"/>
      <c r="L829" s="381"/>
      <c r="M829" s="384"/>
      <c r="N829" s="384"/>
      <c r="O829" s="381"/>
      <c r="P829" s="381"/>
      <c r="Q829" s="387"/>
      <c r="R829" s="387"/>
      <c r="S829" s="761">
        <f t="shared" si="62"/>
        <v>0</v>
      </c>
      <c r="T829" s="385">
        <v>600</v>
      </c>
      <c r="U829" s="448">
        <f t="shared" si="65"/>
        <v>21.428571428571427</v>
      </c>
      <c r="V829" s="468">
        <f t="shared" si="64"/>
        <v>600</v>
      </c>
      <c r="W829" s="126" t="s">
        <v>165</v>
      </c>
      <c r="X829" s="42"/>
    </row>
    <row r="830" spans="1:24" ht="30" customHeight="1">
      <c r="A830" s="380" t="s">
        <v>264</v>
      </c>
      <c r="B830" s="386">
        <v>0</v>
      </c>
      <c r="C830" s="381"/>
      <c r="D830" s="381"/>
      <c r="E830" s="381"/>
      <c r="F830" s="381"/>
      <c r="G830" s="382"/>
      <c r="H830" s="386">
        <f t="shared" si="63"/>
        <v>0</v>
      </c>
      <c r="I830" s="383"/>
      <c r="J830" s="383"/>
      <c r="K830" s="383"/>
      <c r="L830" s="381"/>
      <c r="M830" s="384"/>
      <c r="N830" s="384"/>
      <c r="O830" s="381"/>
      <c r="P830" s="381"/>
      <c r="Q830" s="387"/>
      <c r="R830" s="387"/>
      <c r="S830" s="761">
        <f t="shared" si="62"/>
        <v>0</v>
      </c>
      <c r="T830" s="385">
        <v>900</v>
      </c>
      <c r="U830" s="448">
        <f t="shared" si="65"/>
        <v>32.142857142857146</v>
      </c>
      <c r="V830" s="468">
        <f t="shared" si="64"/>
        <v>900.00000000000011</v>
      </c>
      <c r="W830" s="126" t="s">
        <v>114</v>
      </c>
      <c r="X830" s="42"/>
    </row>
    <row r="831" spans="1:24" ht="20.25" customHeight="1">
      <c r="A831" s="380" t="s">
        <v>573</v>
      </c>
      <c r="B831" s="4">
        <v>2550</v>
      </c>
      <c r="C831" s="381"/>
      <c r="D831" s="381"/>
      <c r="E831" s="381"/>
      <c r="F831" s="381"/>
      <c r="G831" s="382"/>
      <c r="H831" s="4">
        <f t="shared" si="63"/>
        <v>2250</v>
      </c>
      <c r="I831" s="383"/>
      <c r="J831" s="383"/>
      <c r="K831" s="383"/>
      <c r="L831" s="381"/>
      <c r="M831" s="384"/>
      <c r="N831" s="384">
        <v>300</v>
      </c>
      <c r="O831" s="381"/>
      <c r="P831" s="381"/>
      <c r="Q831" s="387"/>
      <c r="R831" s="387">
        <f>SUM(K831:Q831)</f>
        <v>300</v>
      </c>
      <c r="S831" s="765">
        <f t="shared" si="62"/>
        <v>26.808510638297872</v>
      </c>
      <c r="T831" s="385">
        <v>2350</v>
      </c>
      <c r="U831" s="448">
        <f t="shared" si="65"/>
        <v>83.928571428571431</v>
      </c>
      <c r="V831" s="468">
        <f t="shared" si="64"/>
        <v>100</v>
      </c>
      <c r="W831" s="126" t="s">
        <v>115</v>
      </c>
      <c r="X831" s="42"/>
    </row>
    <row r="832" spans="1:24" ht="18" customHeight="1">
      <c r="A832" s="196" t="s">
        <v>1131</v>
      </c>
      <c r="B832" s="88">
        <v>2390</v>
      </c>
      <c r="C832" s="70"/>
      <c r="D832" s="70"/>
      <c r="E832" s="70"/>
      <c r="F832" s="70"/>
      <c r="G832" s="71"/>
      <c r="H832" s="88">
        <f t="shared" si="63"/>
        <v>2390</v>
      </c>
      <c r="I832" s="69"/>
      <c r="J832" s="69"/>
      <c r="K832" s="69"/>
      <c r="L832" s="70"/>
      <c r="M832" s="70"/>
      <c r="N832" s="70"/>
      <c r="O832" s="70"/>
      <c r="P832" s="70"/>
      <c r="Q832" s="73"/>
      <c r="R832" s="73"/>
      <c r="S832" s="615" t="e">
        <f t="shared" si="62"/>
        <v>#DIV/0!</v>
      </c>
      <c r="T832" s="45">
        <v>0</v>
      </c>
      <c r="U832" s="456">
        <f t="shared" si="65"/>
        <v>0</v>
      </c>
      <c r="V832" s="451">
        <f t="shared" si="64"/>
        <v>-2390</v>
      </c>
      <c r="W832" s="212"/>
    </row>
    <row r="833" spans="1:24" ht="17.25" customHeight="1">
      <c r="A833" s="188" t="s">
        <v>1124</v>
      </c>
      <c r="B833" s="4">
        <v>57000</v>
      </c>
      <c r="C833" s="10"/>
      <c r="D833" s="10"/>
      <c r="E833" s="10"/>
      <c r="F833" s="10"/>
      <c r="G833" s="11">
        <v>36000</v>
      </c>
      <c r="H833" s="4">
        <f t="shared" si="63"/>
        <v>88000</v>
      </c>
      <c r="I833" s="9">
        <v>1000</v>
      </c>
      <c r="J833" s="9">
        <v>2000</v>
      </c>
      <c r="K833" s="9"/>
      <c r="L833" s="10"/>
      <c r="M833" s="22">
        <v>2000</v>
      </c>
      <c r="N833" s="22"/>
      <c r="O833" s="10"/>
      <c r="P833" s="10"/>
      <c r="Q833" s="15"/>
      <c r="R833" s="15">
        <f>SUM(K833:Q833)</f>
        <v>2000</v>
      </c>
      <c r="S833" s="803">
        <f t="shared" si="62"/>
        <v>117.33333333333333</v>
      </c>
      <c r="T833" s="28">
        <v>21000</v>
      </c>
      <c r="U833" s="448">
        <f t="shared" si="65"/>
        <v>750</v>
      </c>
      <c r="V833" s="450">
        <f t="shared" si="64"/>
        <v>-67000</v>
      </c>
      <c r="W833" s="126"/>
    </row>
    <row r="834" spans="1:24" ht="17.25" customHeight="1">
      <c r="A834" s="190" t="s">
        <v>789</v>
      </c>
      <c r="B834" s="4">
        <v>900</v>
      </c>
      <c r="C834" s="10"/>
      <c r="D834" s="10"/>
      <c r="E834" s="10"/>
      <c r="F834" s="10"/>
      <c r="G834" s="11"/>
      <c r="H834" s="4">
        <f t="shared" si="63"/>
        <v>700</v>
      </c>
      <c r="I834" s="9"/>
      <c r="J834" s="9"/>
      <c r="K834" s="9">
        <v>200</v>
      </c>
      <c r="L834" s="10"/>
      <c r="M834" s="22"/>
      <c r="N834" s="22"/>
      <c r="O834" s="10"/>
      <c r="P834" s="10"/>
      <c r="Q834" s="15"/>
      <c r="R834" s="15">
        <f>SUM(K834:Q834)</f>
        <v>200</v>
      </c>
      <c r="S834" s="799">
        <f t="shared" si="62"/>
        <v>13.066666666666666</v>
      </c>
      <c r="T834" s="45">
        <v>1500</v>
      </c>
      <c r="U834" s="448">
        <f t="shared" si="65"/>
        <v>53.571428571428569</v>
      </c>
      <c r="V834" s="451">
        <f t="shared" si="64"/>
        <v>800</v>
      </c>
      <c r="W834" s="126" t="s">
        <v>121</v>
      </c>
      <c r="X834" s="124" t="s">
        <v>790</v>
      </c>
    </row>
    <row r="835" spans="1:24" ht="16.5" customHeight="1">
      <c r="A835" s="358" t="s">
        <v>511</v>
      </c>
      <c r="B835" s="135">
        <v>0</v>
      </c>
      <c r="C835" s="10"/>
      <c r="D835" s="10"/>
      <c r="E835" s="10"/>
      <c r="F835" s="104"/>
      <c r="G835" s="264"/>
      <c r="H835" s="135">
        <f t="shared" si="63"/>
        <v>0</v>
      </c>
      <c r="I835" s="167"/>
      <c r="J835" s="167"/>
      <c r="K835" s="167"/>
      <c r="L835" s="104"/>
      <c r="M835" s="104"/>
      <c r="N835" s="104"/>
      <c r="O835" s="104"/>
      <c r="P835" s="104"/>
      <c r="Q835" s="168"/>
      <c r="R835" s="168"/>
      <c r="S835" s="160" t="e">
        <f t="shared" si="62"/>
        <v>#DIV/0!</v>
      </c>
      <c r="T835" s="156">
        <v>0</v>
      </c>
      <c r="U835" s="448">
        <f t="shared" si="65"/>
        <v>0</v>
      </c>
      <c r="V835" s="459">
        <f t="shared" si="64"/>
        <v>0</v>
      </c>
      <c r="W835" s="212"/>
    </row>
    <row r="836" spans="1:24" ht="18" customHeight="1">
      <c r="A836" s="188" t="s">
        <v>512</v>
      </c>
      <c r="B836" s="4">
        <v>0</v>
      </c>
      <c r="C836" s="10"/>
      <c r="D836" s="10"/>
      <c r="E836" s="10"/>
      <c r="F836" s="10"/>
      <c r="G836" s="11"/>
      <c r="H836" s="4">
        <f t="shared" si="63"/>
        <v>0</v>
      </c>
      <c r="I836" s="9"/>
      <c r="J836" s="9"/>
      <c r="K836" s="9"/>
      <c r="L836" s="10"/>
      <c r="M836" s="22"/>
      <c r="N836" s="22"/>
      <c r="O836" s="10"/>
      <c r="P836" s="10"/>
      <c r="Q836" s="15"/>
      <c r="R836" s="15"/>
      <c r="S836" s="640" t="e">
        <f t="shared" si="62"/>
        <v>#DIV/0!</v>
      </c>
      <c r="T836" s="28">
        <v>0</v>
      </c>
      <c r="U836" s="448">
        <f t="shared" si="65"/>
        <v>0</v>
      </c>
      <c r="V836" s="450">
        <f t="shared" si="64"/>
        <v>0</v>
      </c>
      <c r="W836" s="212"/>
    </row>
    <row r="837" spans="1:24" ht="18" customHeight="1">
      <c r="A837" s="188" t="s">
        <v>513</v>
      </c>
      <c r="B837" s="4">
        <v>0</v>
      </c>
      <c r="C837" s="10"/>
      <c r="D837" s="10"/>
      <c r="E837" s="10"/>
      <c r="F837" s="10"/>
      <c r="G837" s="11"/>
      <c r="H837" s="4">
        <f t="shared" si="63"/>
        <v>0</v>
      </c>
      <c r="I837" s="9"/>
      <c r="J837" s="9"/>
      <c r="K837" s="9"/>
      <c r="L837" s="10"/>
      <c r="M837" s="22"/>
      <c r="N837" s="22"/>
      <c r="O837" s="10"/>
      <c r="P837" s="10"/>
      <c r="Q837" s="15"/>
      <c r="R837" s="15"/>
      <c r="S837" s="640" t="e">
        <f t="shared" si="62"/>
        <v>#DIV/0!</v>
      </c>
      <c r="T837" s="28">
        <v>0</v>
      </c>
      <c r="U837" s="448">
        <f t="shared" si="65"/>
        <v>0</v>
      </c>
      <c r="V837" s="450">
        <f t="shared" si="64"/>
        <v>0</v>
      </c>
      <c r="W837" s="212"/>
    </row>
    <row r="838" spans="1:24" ht="18" customHeight="1">
      <c r="A838" s="188" t="s">
        <v>514</v>
      </c>
      <c r="B838" s="4">
        <v>0</v>
      </c>
      <c r="C838" s="10"/>
      <c r="D838" s="10"/>
      <c r="E838" s="10"/>
      <c r="F838" s="10"/>
      <c r="G838" s="11"/>
      <c r="H838" s="4">
        <f t="shared" si="63"/>
        <v>0</v>
      </c>
      <c r="I838" s="9"/>
      <c r="J838" s="9"/>
      <c r="K838" s="9"/>
      <c r="L838" s="10"/>
      <c r="M838" s="22"/>
      <c r="N838" s="22"/>
      <c r="O838" s="10"/>
      <c r="P838" s="10"/>
      <c r="Q838" s="15"/>
      <c r="R838" s="15"/>
      <c r="S838" s="35" t="e">
        <f t="shared" ref="S838:S904" si="66">H838/U838</f>
        <v>#DIV/0!</v>
      </c>
      <c r="T838" s="28">
        <v>0</v>
      </c>
      <c r="U838" s="448">
        <f t="shared" si="65"/>
        <v>0</v>
      </c>
      <c r="V838" s="450">
        <f t="shared" si="64"/>
        <v>0</v>
      </c>
      <c r="W838" s="212"/>
    </row>
    <row r="839" spans="1:24" ht="18" customHeight="1">
      <c r="A839" s="188" t="s">
        <v>515</v>
      </c>
      <c r="B839" s="4">
        <v>0</v>
      </c>
      <c r="C839" s="10"/>
      <c r="D839" s="10"/>
      <c r="E839" s="10"/>
      <c r="F839" s="10"/>
      <c r="G839" s="11"/>
      <c r="H839" s="4">
        <f t="shared" si="63"/>
        <v>0</v>
      </c>
      <c r="I839" s="9"/>
      <c r="J839" s="9"/>
      <c r="K839" s="9"/>
      <c r="L839" s="10"/>
      <c r="M839" s="22"/>
      <c r="N839" s="22"/>
      <c r="O839" s="10"/>
      <c r="P839" s="10"/>
      <c r="Q839" s="15"/>
      <c r="R839" s="15"/>
      <c r="S839" s="35" t="e">
        <f t="shared" si="66"/>
        <v>#DIV/0!</v>
      </c>
      <c r="T839" s="28">
        <v>0</v>
      </c>
      <c r="U839" s="448">
        <f t="shared" si="65"/>
        <v>0</v>
      </c>
      <c r="V839" s="450">
        <f t="shared" si="64"/>
        <v>0</v>
      </c>
      <c r="W839" s="126" t="s">
        <v>391</v>
      </c>
    </row>
    <row r="840" spans="1:24" ht="17.25" customHeight="1">
      <c r="A840" s="187" t="s">
        <v>175</v>
      </c>
      <c r="B840" s="4">
        <v>17750</v>
      </c>
      <c r="C840" s="10"/>
      <c r="D840" s="10"/>
      <c r="E840" s="10"/>
      <c r="F840" s="10"/>
      <c r="G840" s="11"/>
      <c r="H840" s="4">
        <f t="shared" si="63"/>
        <v>17000</v>
      </c>
      <c r="I840" s="9">
        <v>750</v>
      </c>
      <c r="J840" s="9"/>
      <c r="K840" s="255"/>
      <c r="L840" s="10"/>
      <c r="M840" s="22"/>
      <c r="N840" s="22"/>
      <c r="O840" s="10"/>
      <c r="P840" s="10"/>
      <c r="Q840" s="15"/>
      <c r="R840" s="15"/>
      <c r="S840" s="611">
        <f t="shared" si="66"/>
        <v>126.93333333333335</v>
      </c>
      <c r="T840" s="28">
        <v>3750</v>
      </c>
      <c r="U840" s="448">
        <f t="shared" si="65"/>
        <v>133.92857142857142</v>
      </c>
      <c r="V840" s="450">
        <f t="shared" si="64"/>
        <v>-13250</v>
      </c>
      <c r="W840" s="126"/>
    </row>
    <row r="841" spans="1:24" ht="17.25" customHeight="1">
      <c r="A841" s="187" t="s">
        <v>361</v>
      </c>
      <c r="B841" s="4">
        <v>100</v>
      </c>
      <c r="C841" s="10"/>
      <c r="D841" s="10"/>
      <c r="E841" s="10">
        <v>500</v>
      </c>
      <c r="F841" s="10"/>
      <c r="G841" s="11"/>
      <c r="H841" s="4">
        <f t="shared" si="63"/>
        <v>600</v>
      </c>
      <c r="I841" s="9"/>
      <c r="J841" s="9"/>
      <c r="K841" s="255"/>
      <c r="L841" s="10"/>
      <c r="M841" s="22"/>
      <c r="N841" s="22"/>
      <c r="O841" s="10"/>
      <c r="P841" s="10"/>
      <c r="Q841" s="15"/>
      <c r="R841" s="15"/>
      <c r="S841" s="611">
        <f t="shared" si="66"/>
        <v>84</v>
      </c>
      <c r="T841" s="28">
        <v>200</v>
      </c>
      <c r="U841" s="448">
        <f t="shared" si="65"/>
        <v>7.1428571428571432</v>
      </c>
      <c r="V841" s="450">
        <f t="shared" si="64"/>
        <v>-400</v>
      </c>
      <c r="W841" s="126"/>
    </row>
    <row r="842" spans="1:24" ht="15.75" customHeight="1">
      <c r="A842" s="191" t="s">
        <v>537</v>
      </c>
      <c r="B842" s="4">
        <v>0</v>
      </c>
      <c r="C842" s="55"/>
      <c r="D842" s="10">
        <v>138000</v>
      </c>
      <c r="E842" s="10"/>
      <c r="F842" s="10"/>
      <c r="G842" s="11"/>
      <c r="H842" s="4">
        <f t="shared" si="63"/>
        <v>115000</v>
      </c>
      <c r="I842" s="9"/>
      <c r="J842" s="9"/>
      <c r="K842" s="9"/>
      <c r="L842" s="10"/>
      <c r="M842" s="22">
        <v>23000</v>
      </c>
      <c r="N842" s="22"/>
      <c r="O842" s="10"/>
      <c r="P842" s="10"/>
      <c r="Q842" s="15"/>
      <c r="R842" s="15">
        <f>SUM(K842:Q842)</f>
        <v>23000</v>
      </c>
      <c r="S842" s="762">
        <f t="shared" si="66"/>
        <v>25</v>
      </c>
      <c r="T842" s="28">
        <v>128800</v>
      </c>
      <c r="U842" s="448">
        <f t="shared" si="65"/>
        <v>4600</v>
      </c>
      <c r="V842" s="450">
        <f t="shared" si="64"/>
        <v>13800</v>
      </c>
      <c r="W842" s="550"/>
    </row>
    <row r="843" spans="1:24" ht="15.6">
      <c r="A843" s="191" t="s">
        <v>538</v>
      </c>
      <c r="B843" s="4">
        <v>198000</v>
      </c>
      <c r="C843" s="55"/>
      <c r="D843" s="10"/>
      <c r="E843" s="140"/>
      <c r="F843" s="10"/>
      <c r="G843" s="11">
        <v>378000</v>
      </c>
      <c r="H843" s="4">
        <f t="shared" si="63"/>
        <v>360000</v>
      </c>
      <c r="I843" s="9"/>
      <c r="J843" s="9">
        <v>75000</v>
      </c>
      <c r="K843" s="9">
        <v>72000</v>
      </c>
      <c r="L843" s="10"/>
      <c r="M843" s="22">
        <v>69000</v>
      </c>
      <c r="N843" s="22"/>
      <c r="O843" s="10"/>
      <c r="P843" s="10"/>
      <c r="Q843" s="15"/>
      <c r="R843" s="15">
        <f>SUM(K843:Q843)</f>
        <v>141000</v>
      </c>
      <c r="S843" s="800">
        <f t="shared" si="66"/>
        <v>10.500000000000002</v>
      </c>
      <c r="T843" s="28">
        <v>960000</v>
      </c>
      <c r="U843" s="448">
        <f t="shared" si="65"/>
        <v>34285.714285714283</v>
      </c>
      <c r="V843" s="450">
        <f t="shared" si="64"/>
        <v>599999.99999999988</v>
      </c>
      <c r="W843" s="126"/>
      <c r="X843" s="133"/>
    </row>
    <row r="844" spans="1:24" ht="15.6">
      <c r="A844" s="191" t="s">
        <v>798</v>
      </c>
      <c r="B844" s="4">
        <v>219000</v>
      </c>
      <c r="C844" s="55"/>
      <c r="D844" s="10"/>
      <c r="E844" s="140"/>
      <c r="F844" s="10"/>
      <c r="G844" s="11"/>
      <c r="H844" s="4">
        <f t="shared" si="63"/>
        <v>189000</v>
      </c>
      <c r="I844" s="9"/>
      <c r="J844" s="9"/>
      <c r="K844" s="9">
        <v>30000</v>
      </c>
      <c r="L844" s="10"/>
      <c r="M844" s="22"/>
      <c r="N844" s="22"/>
      <c r="O844" s="10"/>
      <c r="P844" s="10"/>
      <c r="Q844" s="15"/>
      <c r="R844" s="15">
        <f>SUM(K844:Q844)</f>
        <v>30000</v>
      </c>
      <c r="S844" s="789">
        <f t="shared" si="66"/>
        <v>58.800000000000004</v>
      </c>
      <c r="T844" s="28">
        <v>90000</v>
      </c>
      <c r="U844" s="448">
        <f t="shared" si="65"/>
        <v>3214.2857142857142</v>
      </c>
      <c r="V844" s="450">
        <f t="shared" si="64"/>
        <v>-99000</v>
      </c>
      <c r="W844" s="126"/>
    </row>
    <row r="845" spans="1:24" ht="15.6">
      <c r="A845" s="191" t="s">
        <v>799</v>
      </c>
      <c r="B845" s="4">
        <v>420000</v>
      </c>
      <c r="C845" s="55"/>
      <c r="D845" s="10"/>
      <c r="E845" s="10"/>
      <c r="F845" s="11"/>
      <c r="G845" s="11"/>
      <c r="H845" s="4">
        <f t="shared" si="63"/>
        <v>390000</v>
      </c>
      <c r="I845" s="9"/>
      <c r="J845" s="9">
        <v>30000</v>
      </c>
      <c r="K845" s="9"/>
      <c r="L845" s="10"/>
      <c r="M845" s="22"/>
      <c r="N845" s="22"/>
      <c r="O845" s="10"/>
      <c r="P845" s="10"/>
      <c r="Q845" s="15"/>
      <c r="R845" s="15"/>
      <c r="S845" s="789">
        <f t="shared" si="66"/>
        <v>67.407407407407419</v>
      </c>
      <c r="T845" s="28">
        <v>162000</v>
      </c>
      <c r="U845" s="448">
        <f t="shared" si="65"/>
        <v>5785.7142857142853</v>
      </c>
      <c r="V845" s="450">
        <f t="shared" si="64"/>
        <v>-228000</v>
      </c>
      <c r="W845" s="126"/>
    </row>
    <row r="846" spans="1:24" ht="15.6">
      <c r="A846" s="191" t="s">
        <v>917</v>
      </c>
      <c r="B846" s="4">
        <v>180000</v>
      </c>
      <c r="C846" s="55"/>
      <c r="D846" s="10"/>
      <c r="E846" s="10"/>
      <c r="F846" s="11"/>
      <c r="G846" s="11"/>
      <c r="H846" s="4">
        <f t="shared" si="63"/>
        <v>180000</v>
      </c>
      <c r="I846" s="9"/>
      <c r="J846" s="9"/>
      <c r="K846" s="9"/>
      <c r="L846" s="10"/>
      <c r="M846" s="22"/>
      <c r="N846" s="22"/>
      <c r="O846" s="10"/>
      <c r="P846" s="10"/>
      <c r="Q846" s="15"/>
      <c r="R846" s="15"/>
      <c r="S846" s="493" t="e">
        <f t="shared" si="66"/>
        <v>#DIV/0!</v>
      </c>
      <c r="T846" s="28">
        <v>0</v>
      </c>
      <c r="U846" s="448">
        <f t="shared" si="65"/>
        <v>0</v>
      </c>
      <c r="V846" s="450">
        <f t="shared" si="64"/>
        <v>-180000</v>
      </c>
      <c r="W846" s="126"/>
    </row>
    <row r="847" spans="1:24" ht="15.6">
      <c r="A847" s="191" t="s">
        <v>867</v>
      </c>
      <c r="B847" s="4">
        <v>219000</v>
      </c>
      <c r="C847" s="55"/>
      <c r="D847" s="10"/>
      <c r="E847" s="10"/>
      <c r="F847" s="11"/>
      <c r="G847" s="129"/>
      <c r="H847" s="4">
        <f t="shared" si="63"/>
        <v>219000</v>
      </c>
      <c r="I847" s="9"/>
      <c r="J847" s="9"/>
      <c r="K847" s="255"/>
      <c r="L847" s="10"/>
      <c r="M847" s="22"/>
      <c r="N847" s="22"/>
      <c r="O847" s="10"/>
      <c r="P847" s="10"/>
      <c r="Q847" s="15"/>
      <c r="R847" s="15"/>
      <c r="S847" s="493" t="e">
        <f t="shared" si="66"/>
        <v>#DIV/0!</v>
      </c>
      <c r="T847" s="28">
        <v>0</v>
      </c>
      <c r="U847" s="448">
        <f t="shared" si="65"/>
        <v>0</v>
      </c>
      <c r="V847" s="450">
        <f t="shared" si="64"/>
        <v>-219000</v>
      </c>
      <c r="W847" s="126"/>
    </row>
    <row r="848" spans="1:24" ht="15.6">
      <c r="A848" s="191" t="s">
        <v>868</v>
      </c>
      <c r="B848" s="4">
        <v>183000</v>
      </c>
      <c r="C848" s="55"/>
      <c r="D848" s="140"/>
      <c r="E848" s="140"/>
      <c r="F848" s="11"/>
      <c r="G848" s="129"/>
      <c r="H848" s="4">
        <f t="shared" si="63"/>
        <v>183000</v>
      </c>
      <c r="I848" s="9"/>
      <c r="J848" s="9"/>
      <c r="K848" s="255"/>
      <c r="L848" s="10"/>
      <c r="M848" s="22"/>
      <c r="N848" s="22"/>
      <c r="O848" s="10"/>
      <c r="P848" s="10"/>
      <c r="Q848" s="15"/>
      <c r="R848" s="15"/>
      <c r="S848" s="493">
        <f t="shared" si="66"/>
        <v>85.4</v>
      </c>
      <c r="T848" s="28">
        <v>60000</v>
      </c>
      <c r="U848" s="448">
        <f t="shared" si="65"/>
        <v>2142.8571428571427</v>
      </c>
      <c r="V848" s="450">
        <f t="shared" si="64"/>
        <v>-123000</v>
      </c>
      <c r="W848" s="126"/>
    </row>
    <row r="849" spans="1:133" ht="15.6">
      <c r="A849" s="191" t="s">
        <v>105</v>
      </c>
      <c r="B849" s="4">
        <v>30000</v>
      </c>
      <c r="C849" s="55"/>
      <c r="D849" s="140"/>
      <c r="E849" s="140"/>
      <c r="F849" s="11"/>
      <c r="G849" s="129"/>
      <c r="H849" s="4">
        <f t="shared" ref="H849:H913" si="67">B849+SUM(C849:G849)-SUM(I849:P849)</f>
        <v>30000</v>
      </c>
      <c r="I849" s="9"/>
      <c r="J849" s="9"/>
      <c r="K849" s="255"/>
      <c r="L849" s="10"/>
      <c r="M849" s="22"/>
      <c r="N849" s="22"/>
      <c r="O849" s="10"/>
      <c r="P849" s="10"/>
      <c r="Q849" s="15"/>
      <c r="R849" s="15"/>
      <c r="S849" s="549" t="e">
        <f t="shared" si="66"/>
        <v>#DIV/0!</v>
      </c>
      <c r="T849" s="28">
        <v>0</v>
      </c>
      <c r="U849" s="448">
        <f t="shared" si="65"/>
        <v>0</v>
      </c>
      <c r="V849" s="450">
        <f t="shared" si="64"/>
        <v>-30000</v>
      </c>
      <c r="W849" s="212"/>
    </row>
    <row r="850" spans="1:133" ht="15.6">
      <c r="A850" s="191" t="s">
        <v>35</v>
      </c>
      <c r="B850" s="4">
        <v>23460</v>
      </c>
      <c r="C850" s="55"/>
      <c r="D850" s="10">
        <v>92000</v>
      </c>
      <c r="E850" s="10"/>
      <c r="F850" s="11"/>
      <c r="G850" s="11"/>
      <c r="H850" s="4">
        <f t="shared" si="67"/>
        <v>108560</v>
      </c>
      <c r="I850" s="9"/>
      <c r="J850" s="9">
        <v>2300</v>
      </c>
      <c r="K850" s="9"/>
      <c r="L850" s="10">
        <v>4600</v>
      </c>
      <c r="M850" s="22"/>
      <c r="N850" s="22"/>
      <c r="O850" s="10"/>
      <c r="P850" s="10"/>
      <c r="Q850" s="15"/>
      <c r="R850" s="15">
        <f>SUM(K850:Q850)</f>
        <v>4600</v>
      </c>
      <c r="S850" s="549">
        <f t="shared" si="66"/>
        <v>137.66666666666666</v>
      </c>
      <c r="T850" s="28">
        <v>22080</v>
      </c>
      <c r="U850" s="448">
        <f t="shared" si="65"/>
        <v>788.57142857142856</v>
      </c>
      <c r="V850" s="450">
        <f t="shared" si="64"/>
        <v>-86480</v>
      </c>
      <c r="W850" s="212"/>
    </row>
    <row r="851" spans="1:133" ht="15.6">
      <c r="A851" s="191" t="s">
        <v>55</v>
      </c>
      <c r="B851" s="4">
        <v>90000</v>
      </c>
      <c r="C851" s="55"/>
      <c r="D851" s="10"/>
      <c r="E851" s="10"/>
      <c r="F851" s="11"/>
      <c r="G851" s="11"/>
      <c r="H851" s="4">
        <f t="shared" si="67"/>
        <v>90000</v>
      </c>
      <c r="I851" s="9"/>
      <c r="J851" s="9"/>
      <c r="K851" s="9"/>
      <c r="L851" s="10"/>
      <c r="M851" s="22"/>
      <c r="N851" s="22"/>
      <c r="O851" s="10"/>
      <c r="P851" s="10"/>
      <c r="Q851" s="15"/>
      <c r="R851" s="15"/>
      <c r="S851" s="549">
        <f t="shared" si="66"/>
        <v>70</v>
      </c>
      <c r="T851" s="28">
        <v>36000</v>
      </c>
      <c r="U851" s="448">
        <f t="shared" si="65"/>
        <v>1285.7142857142858</v>
      </c>
      <c r="V851" s="450">
        <f t="shared" si="64"/>
        <v>-54000</v>
      </c>
      <c r="W851" s="212"/>
    </row>
    <row r="852" spans="1:133" ht="15.6">
      <c r="A852" s="196" t="s">
        <v>56</v>
      </c>
      <c r="B852" s="88">
        <v>63000</v>
      </c>
      <c r="C852" s="70"/>
      <c r="D852" s="70"/>
      <c r="E852" s="70"/>
      <c r="F852" s="71"/>
      <c r="G852" s="71"/>
      <c r="H852" s="88">
        <f t="shared" si="67"/>
        <v>63000</v>
      </c>
      <c r="I852" s="69"/>
      <c r="J852" s="69"/>
      <c r="K852" s="69"/>
      <c r="L852" s="70"/>
      <c r="M852" s="70"/>
      <c r="N852" s="70"/>
      <c r="O852" s="70"/>
      <c r="P852" s="70"/>
      <c r="Q852" s="73"/>
      <c r="R852" s="73"/>
      <c r="S852" s="34" t="e">
        <f t="shared" si="66"/>
        <v>#DIV/0!</v>
      </c>
      <c r="T852" s="45">
        <v>0</v>
      </c>
      <c r="U852" s="456">
        <f t="shared" si="65"/>
        <v>0</v>
      </c>
      <c r="V852" s="451">
        <f t="shared" si="64"/>
        <v>-63000</v>
      </c>
      <c r="W852" s="212"/>
      <c r="X852" s="405" t="s">
        <v>874</v>
      </c>
      <c r="Y852" s="288"/>
    </row>
    <row r="853" spans="1:133" ht="17.25" customHeight="1">
      <c r="A853" s="187" t="s">
        <v>460</v>
      </c>
      <c r="B853" s="4">
        <v>15060</v>
      </c>
      <c r="C853" s="55">
        <v>26670</v>
      </c>
      <c r="D853" s="55"/>
      <c r="E853" s="145"/>
      <c r="F853" s="55"/>
      <c r="G853" s="143"/>
      <c r="H853" s="4">
        <f t="shared" si="67"/>
        <v>27950</v>
      </c>
      <c r="I853" s="90">
        <v>1920</v>
      </c>
      <c r="J853" s="90">
        <v>2560</v>
      </c>
      <c r="K853" s="90">
        <v>1280</v>
      </c>
      <c r="L853" s="55">
        <v>2560</v>
      </c>
      <c r="M853" s="55">
        <v>2900</v>
      </c>
      <c r="N853" s="55"/>
      <c r="O853" s="55">
        <v>2560</v>
      </c>
      <c r="P853" s="55"/>
      <c r="Q853" s="93"/>
      <c r="R853" s="93">
        <f>SUM(K853:Q853)</f>
        <v>9300</v>
      </c>
      <c r="S853" s="757">
        <f t="shared" si="66"/>
        <v>13.323572474377746</v>
      </c>
      <c r="T853" s="79">
        <v>58738</v>
      </c>
      <c r="U853" s="448">
        <f t="shared" si="65"/>
        <v>2097.7857142857142</v>
      </c>
      <c r="V853" s="455">
        <f t="shared" si="64"/>
        <v>30788</v>
      </c>
      <c r="W853" s="170" t="s">
        <v>169</v>
      </c>
      <c r="X853" s="288">
        <v>70</v>
      </c>
      <c r="Y853" s="206"/>
      <c r="Z853" s="288"/>
      <c r="AA853" s="286"/>
      <c r="AB853" s="288"/>
      <c r="AC853" s="288"/>
    </row>
    <row r="854" spans="1:133" ht="17.25" customHeight="1">
      <c r="A854" s="187" t="s">
        <v>73</v>
      </c>
      <c r="B854" s="4">
        <v>4956</v>
      </c>
      <c r="C854" s="5">
        <v>4739</v>
      </c>
      <c r="D854" s="55"/>
      <c r="E854" s="145"/>
      <c r="F854" s="143"/>
      <c r="G854" s="143"/>
      <c r="H854" s="4">
        <f t="shared" si="67"/>
        <v>5663</v>
      </c>
      <c r="I854" s="90">
        <v>504</v>
      </c>
      <c r="J854" s="90">
        <v>1008</v>
      </c>
      <c r="K854" s="90"/>
      <c r="L854" s="55">
        <v>504</v>
      </c>
      <c r="M854" s="55">
        <v>1008</v>
      </c>
      <c r="N854" s="55">
        <v>504</v>
      </c>
      <c r="O854" s="55">
        <v>504</v>
      </c>
      <c r="P854" s="55"/>
      <c r="Q854" s="93"/>
      <c r="R854" s="93">
        <f>SUM(K854:Q854)</f>
        <v>2520</v>
      </c>
      <c r="S854" s="757">
        <f t="shared" si="66"/>
        <v>10.856086539778174</v>
      </c>
      <c r="T854" s="79">
        <v>14606</v>
      </c>
      <c r="U854" s="448">
        <f t="shared" si="65"/>
        <v>521.64285714285711</v>
      </c>
      <c r="V854" s="451">
        <f t="shared" si="64"/>
        <v>8943</v>
      </c>
      <c r="W854" s="170" t="s">
        <v>170</v>
      </c>
      <c r="X854" s="288">
        <v>20</v>
      </c>
      <c r="Y854" s="206"/>
      <c r="Z854" s="288"/>
      <c r="AA854" s="286"/>
      <c r="AB854" s="288"/>
      <c r="AC854" s="288"/>
    </row>
    <row r="855" spans="1:133" ht="15.6">
      <c r="A855" s="187" t="s">
        <v>66</v>
      </c>
      <c r="B855" s="4">
        <v>1193</v>
      </c>
      <c r="C855" s="10"/>
      <c r="D855" s="10"/>
      <c r="E855" s="145"/>
      <c r="F855" s="10"/>
      <c r="G855" s="11"/>
      <c r="H855" s="4">
        <f t="shared" si="67"/>
        <v>1109</v>
      </c>
      <c r="I855" s="9"/>
      <c r="J855" s="9"/>
      <c r="K855" s="9"/>
      <c r="L855" s="10">
        <v>84</v>
      </c>
      <c r="M855" s="151"/>
      <c r="N855" s="151"/>
      <c r="O855" s="10"/>
      <c r="P855" s="10"/>
      <c r="Q855" s="15"/>
      <c r="R855" s="15">
        <f>SUM(K855:Q855)</f>
        <v>84</v>
      </c>
      <c r="S855" s="660">
        <f t="shared" si="66"/>
        <v>41.074074074074076</v>
      </c>
      <c r="T855" s="28">
        <v>756</v>
      </c>
      <c r="U855" s="448">
        <f t="shared" si="65"/>
        <v>27</v>
      </c>
      <c r="V855" s="450">
        <f t="shared" si="64"/>
        <v>-353</v>
      </c>
      <c r="W855" s="170"/>
      <c r="X855" s="288">
        <v>5</v>
      </c>
      <c r="Y855" s="206"/>
      <c r="Z855" s="288"/>
      <c r="AA855" s="286"/>
      <c r="AB855" s="288"/>
      <c r="AC855" s="288"/>
    </row>
    <row r="856" spans="1:133" ht="17.25" customHeight="1">
      <c r="A856" s="187" t="s">
        <v>662</v>
      </c>
      <c r="B856" s="4">
        <v>1640</v>
      </c>
      <c r="C856" s="10"/>
      <c r="D856" s="10"/>
      <c r="E856" s="10"/>
      <c r="F856" s="10"/>
      <c r="G856" s="11"/>
      <c r="H856" s="4">
        <f t="shared" si="67"/>
        <v>920</v>
      </c>
      <c r="I856" s="9"/>
      <c r="J856" s="9"/>
      <c r="K856" s="9">
        <v>720</v>
      </c>
      <c r="L856" s="10"/>
      <c r="M856" s="22"/>
      <c r="N856" s="22"/>
      <c r="O856" s="10"/>
      <c r="P856" s="10"/>
      <c r="Q856" s="15"/>
      <c r="R856" s="15">
        <f>SUM(K856:Q856)</f>
        <v>720</v>
      </c>
      <c r="S856" s="660">
        <f t="shared" si="66"/>
        <v>17.888888888888889</v>
      </c>
      <c r="T856" s="28">
        <v>1440</v>
      </c>
      <c r="U856" s="448">
        <f t="shared" si="65"/>
        <v>51.428571428571431</v>
      </c>
      <c r="V856" s="450">
        <f t="shared" si="64"/>
        <v>520</v>
      </c>
      <c r="W856" s="170" t="s">
        <v>171</v>
      </c>
      <c r="X856" s="288">
        <v>3</v>
      </c>
      <c r="Y856" s="288"/>
      <c r="Z856" s="288"/>
      <c r="AA856" s="286"/>
      <c r="AB856" s="288"/>
      <c r="AC856" s="288"/>
    </row>
    <row r="857" spans="1:133" ht="15.6">
      <c r="A857" s="188" t="s">
        <v>684</v>
      </c>
      <c r="B857" s="78">
        <v>2198</v>
      </c>
      <c r="C857" s="55"/>
      <c r="D857" s="55"/>
      <c r="E857" s="55"/>
      <c r="F857" s="55"/>
      <c r="G857" s="89"/>
      <c r="H857" s="78">
        <f t="shared" si="67"/>
        <v>2198</v>
      </c>
      <c r="I857" s="90"/>
      <c r="J857" s="90"/>
      <c r="K857" s="90"/>
      <c r="L857" s="55"/>
      <c r="M857" s="55"/>
      <c r="N857" s="55"/>
      <c r="O857" s="55"/>
      <c r="P857" s="55"/>
      <c r="Q857" s="93"/>
      <c r="R857" s="93"/>
      <c r="S857" s="81">
        <f t="shared" si="66"/>
        <v>976.88888888888891</v>
      </c>
      <c r="T857" s="79">
        <v>63</v>
      </c>
      <c r="U857" s="448">
        <f t="shared" si="65"/>
        <v>2.25</v>
      </c>
      <c r="V857" s="455">
        <f t="shared" si="64"/>
        <v>-2135</v>
      </c>
      <c r="W857" s="212"/>
      <c r="X857" s="288"/>
      <c r="Y857" s="288"/>
    </row>
    <row r="858" spans="1:133" ht="15.6">
      <c r="A858" s="188" t="s">
        <v>70</v>
      </c>
      <c r="B858" s="78">
        <v>2232</v>
      </c>
      <c r="C858" s="55"/>
      <c r="D858" s="55"/>
      <c r="E858" s="55"/>
      <c r="F858" s="55"/>
      <c r="G858" s="89"/>
      <c r="H858" s="78">
        <f t="shared" si="67"/>
        <v>2232</v>
      </c>
      <c r="I858" s="90"/>
      <c r="J858" s="90"/>
      <c r="K858" s="90"/>
      <c r="L858" s="55"/>
      <c r="M858" s="55"/>
      <c r="N858" s="55"/>
      <c r="O858" s="55"/>
      <c r="P858" s="55"/>
      <c r="Q858" s="93"/>
      <c r="R858" s="93"/>
      <c r="S858" s="81" t="e">
        <f t="shared" si="66"/>
        <v>#DIV/0!</v>
      </c>
      <c r="T858" s="79">
        <v>0</v>
      </c>
      <c r="U858" s="448">
        <f t="shared" si="65"/>
        <v>0</v>
      </c>
      <c r="V858" s="455">
        <f t="shared" si="64"/>
        <v>-2232</v>
      </c>
      <c r="W858" s="212"/>
      <c r="X858" s="288"/>
      <c r="Y858" s="206"/>
    </row>
    <row r="859" spans="1:133" ht="15.6">
      <c r="A859" s="188" t="s">
        <v>348</v>
      </c>
      <c r="B859" s="78">
        <v>960</v>
      </c>
      <c r="C859" s="55"/>
      <c r="D859" s="55"/>
      <c r="E859" s="55"/>
      <c r="F859" s="55"/>
      <c r="G859" s="89"/>
      <c r="H859" s="78">
        <f t="shared" si="67"/>
        <v>960</v>
      </c>
      <c r="I859" s="90"/>
      <c r="J859" s="90"/>
      <c r="K859" s="90"/>
      <c r="L859" s="55"/>
      <c r="M859" s="55"/>
      <c r="N859" s="55"/>
      <c r="O859" s="55"/>
      <c r="P859" s="55"/>
      <c r="Q859" s="93"/>
      <c r="R859" s="93"/>
      <c r="S859" s="81" t="e">
        <f t="shared" si="66"/>
        <v>#DIV/0!</v>
      </c>
      <c r="T859" s="79">
        <v>0</v>
      </c>
      <c r="U859" s="448">
        <f t="shared" si="65"/>
        <v>0</v>
      </c>
      <c r="V859" s="455">
        <f t="shared" si="64"/>
        <v>-960</v>
      </c>
      <c r="W859" s="212"/>
      <c r="X859" s="288"/>
      <c r="Y859" s="206"/>
    </row>
    <row r="860" spans="1:133" ht="15.6">
      <c r="A860" s="188" t="s">
        <v>369</v>
      </c>
      <c r="B860" s="78">
        <v>3932</v>
      </c>
      <c r="C860" s="55"/>
      <c r="D860" s="55"/>
      <c r="E860" s="55"/>
      <c r="F860" s="55"/>
      <c r="G860" s="89"/>
      <c r="H860" s="78">
        <f t="shared" si="67"/>
        <v>3932</v>
      </c>
      <c r="I860" s="90"/>
      <c r="J860" s="90"/>
      <c r="K860" s="90"/>
      <c r="L860" s="55"/>
      <c r="M860" s="55"/>
      <c r="N860" s="55"/>
      <c r="O860" s="55"/>
      <c r="P860" s="55"/>
      <c r="Q860" s="93"/>
      <c r="R860" s="93"/>
      <c r="S860" s="81" t="e">
        <f t="shared" si="66"/>
        <v>#DIV/0!</v>
      </c>
      <c r="T860" s="79">
        <v>0</v>
      </c>
      <c r="U860" s="448">
        <f t="shared" si="65"/>
        <v>0</v>
      </c>
      <c r="V860" s="455">
        <f t="shared" ref="V860:V924" si="68">U860*28-H860</f>
        <v>-3932</v>
      </c>
      <c r="W860" s="212"/>
      <c r="X860" s="288"/>
      <c r="Y860" s="206"/>
    </row>
    <row r="861" spans="1:133" ht="15.6">
      <c r="A861" s="187" t="s">
        <v>572</v>
      </c>
      <c r="B861" s="78">
        <v>1512</v>
      </c>
      <c r="C861" s="55"/>
      <c r="D861" s="55"/>
      <c r="E861" s="55"/>
      <c r="F861" s="55"/>
      <c r="G861" s="89"/>
      <c r="H861" s="78">
        <f t="shared" si="67"/>
        <v>1260</v>
      </c>
      <c r="I861" s="90"/>
      <c r="J861" s="90"/>
      <c r="K861" s="90"/>
      <c r="L861" s="55"/>
      <c r="M861" s="55"/>
      <c r="N861" s="55"/>
      <c r="O861" s="55">
        <v>252</v>
      </c>
      <c r="P861" s="55"/>
      <c r="Q861" s="93"/>
      <c r="R861" s="93">
        <f>SUM(K861:Q861)</f>
        <v>252</v>
      </c>
      <c r="S861" s="81">
        <f t="shared" si="66"/>
        <v>35</v>
      </c>
      <c r="T861" s="79">
        <v>1008</v>
      </c>
      <c r="U861" s="448">
        <f t="shared" si="65"/>
        <v>36</v>
      </c>
      <c r="V861" s="455">
        <f t="shared" si="68"/>
        <v>-252</v>
      </c>
      <c r="W861" s="126"/>
      <c r="X861" s="288"/>
      <c r="Y861" s="206"/>
    </row>
    <row r="862" spans="1:133" s="136" customFormat="1" ht="15.6">
      <c r="A862" s="196" t="s">
        <v>364</v>
      </c>
      <c r="B862" s="88">
        <v>249</v>
      </c>
      <c r="C862" s="70"/>
      <c r="D862" s="70"/>
      <c r="E862" s="70"/>
      <c r="F862" s="70"/>
      <c r="G862" s="71"/>
      <c r="H862" s="88">
        <f t="shared" si="67"/>
        <v>249</v>
      </c>
      <c r="I862" s="69"/>
      <c r="J862" s="69"/>
      <c r="K862" s="69"/>
      <c r="L862" s="70"/>
      <c r="M862" s="70"/>
      <c r="N862" s="70"/>
      <c r="O862" s="70"/>
      <c r="P862" s="70"/>
      <c r="Q862" s="73"/>
      <c r="R862" s="73"/>
      <c r="S862" s="34" t="e">
        <f t="shared" si="66"/>
        <v>#DIV/0!</v>
      </c>
      <c r="T862" s="45">
        <v>0</v>
      </c>
      <c r="U862" s="456">
        <f t="shared" si="65"/>
        <v>0</v>
      </c>
      <c r="V862" s="451">
        <f t="shared" si="68"/>
        <v>-249</v>
      </c>
      <c r="W862" s="212"/>
      <c r="X862"/>
      <c r="Y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</row>
    <row r="863" spans="1:133" s="136" customFormat="1" ht="15.6">
      <c r="A863" s="196" t="s">
        <v>707</v>
      </c>
      <c r="B863" s="88">
        <v>349</v>
      </c>
      <c r="C863" s="70"/>
      <c r="D863" s="70"/>
      <c r="E863" s="70"/>
      <c r="F863" s="70"/>
      <c r="G863" s="71"/>
      <c r="H863" s="88">
        <f t="shared" si="67"/>
        <v>349</v>
      </c>
      <c r="I863" s="69"/>
      <c r="J863" s="69"/>
      <c r="K863" s="69"/>
      <c r="L863" s="70"/>
      <c r="M863" s="70"/>
      <c r="N863" s="70"/>
      <c r="O863" s="70"/>
      <c r="P863" s="70"/>
      <c r="Q863" s="73"/>
      <c r="R863" s="73"/>
      <c r="S863" s="34" t="e">
        <f t="shared" si="66"/>
        <v>#DIV/0!</v>
      </c>
      <c r="T863" s="45">
        <v>0</v>
      </c>
      <c r="U863" s="456">
        <f t="shared" si="65"/>
        <v>0</v>
      </c>
      <c r="V863" s="451">
        <f t="shared" si="68"/>
        <v>-349</v>
      </c>
      <c r="W863" s="212"/>
      <c r="X863"/>
      <c r="Y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</row>
    <row r="864" spans="1:133" s="136" customFormat="1" ht="15.6">
      <c r="A864" s="196" t="s">
        <v>60</v>
      </c>
      <c r="B864" s="88">
        <v>500</v>
      </c>
      <c r="C864" s="70"/>
      <c r="D864" s="70"/>
      <c r="E864" s="70"/>
      <c r="F864" s="70"/>
      <c r="G864" s="71"/>
      <c r="H864" s="88">
        <f t="shared" si="67"/>
        <v>500</v>
      </c>
      <c r="I864" s="69"/>
      <c r="J864" s="69"/>
      <c r="K864" s="69"/>
      <c r="L864" s="70"/>
      <c r="M864" s="70"/>
      <c r="N864" s="70"/>
      <c r="O864" s="70"/>
      <c r="P864" s="70"/>
      <c r="Q864" s="73"/>
      <c r="R864" s="73"/>
      <c r="S864" s="34" t="e">
        <f t="shared" si="66"/>
        <v>#DIV/0!</v>
      </c>
      <c r="T864" s="45">
        <v>0</v>
      </c>
      <c r="U864" s="456">
        <f t="shared" si="65"/>
        <v>0</v>
      </c>
      <c r="V864" s="451">
        <f t="shared" si="68"/>
        <v>-500</v>
      </c>
      <c r="W864" s="212"/>
      <c r="X864"/>
      <c r="Y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</row>
    <row r="865" spans="1:133" s="136" customFormat="1" ht="17.25" customHeight="1">
      <c r="A865" s="190" t="s">
        <v>24</v>
      </c>
      <c r="B865" s="4">
        <v>770</v>
      </c>
      <c r="C865" s="10"/>
      <c r="D865" s="10">
        <v>185</v>
      </c>
      <c r="E865" s="10"/>
      <c r="F865" s="10"/>
      <c r="G865" s="11"/>
      <c r="H865" s="4">
        <f t="shared" si="67"/>
        <v>525</v>
      </c>
      <c r="I865" s="9">
        <v>10</v>
      </c>
      <c r="J865" s="9"/>
      <c r="K865" s="9">
        <v>140</v>
      </c>
      <c r="L865" s="10">
        <v>140</v>
      </c>
      <c r="M865" s="22"/>
      <c r="N865" s="22">
        <v>140</v>
      </c>
      <c r="O865" s="10"/>
      <c r="P865" s="10"/>
      <c r="Q865" s="15"/>
      <c r="R865" s="15">
        <f>SUM(K865:Q865)</f>
        <v>420</v>
      </c>
      <c r="S865" s="766">
        <f t="shared" si="66"/>
        <v>10.729927007299271</v>
      </c>
      <c r="T865" s="28">
        <v>1370</v>
      </c>
      <c r="U865" s="448">
        <f t="shared" si="65"/>
        <v>48.928571428571431</v>
      </c>
      <c r="V865" s="450">
        <f t="shared" si="68"/>
        <v>845</v>
      </c>
      <c r="W865" s="212"/>
      <c r="X865"/>
      <c r="Y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</row>
    <row r="866" spans="1:133" s="136" customFormat="1" ht="15.6">
      <c r="A866" s="190" t="s">
        <v>495</v>
      </c>
      <c r="B866" s="4">
        <v>260</v>
      </c>
      <c r="C866" s="10"/>
      <c r="D866" s="140"/>
      <c r="E866" s="140"/>
      <c r="F866" s="10"/>
      <c r="G866" s="11"/>
      <c r="H866" s="4">
        <f t="shared" si="67"/>
        <v>260</v>
      </c>
      <c r="I866" s="9"/>
      <c r="J866" s="9"/>
      <c r="K866" s="9"/>
      <c r="L866" s="10"/>
      <c r="M866" s="22"/>
      <c r="N866" s="22"/>
      <c r="O866" s="10"/>
      <c r="P866" s="10"/>
      <c r="Q866" s="15"/>
      <c r="R866" s="15"/>
      <c r="S866" s="610">
        <f t="shared" si="66"/>
        <v>145.6</v>
      </c>
      <c r="T866" s="28">
        <v>50</v>
      </c>
      <c r="U866" s="448">
        <f t="shared" si="65"/>
        <v>1.7857142857142858</v>
      </c>
      <c r="V866" s="450">
        <f t="shared" si="68"/>
        <v>-210</v>
      </c>
      <c r="W866" s="212"/>
      <c r="X866"/>
      <c r="Y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</row>
    <row r="867" spans="1:133" s="136" customFormat="1" ht="15.6">
      <c r="A867" s="188" t="s">
        <v>859</v>
      </c>
      <c r="B867" s="4">
        <v>20</v>
      </c>
      <c r="C867" s="55"/>
      <c r="D867" s="55"/>
      <c r="E867" s="55"/>
      <c r="F867" s="55"/>
      <c r="G867" s="89"/>
      <c r="H867" s="4">
        <f t="shared" si="67"/>
        <v>20</v>
      </c>
      <c r="I867" s="90"/>
      <c r="J867" s="90"/>
      <c r="K867" s="90"/>
      <c r="L867" s="55"/>
      <c r="M867" s="55"/>
      <c r="N867" s="55"/>
      <c r="O867" s="55"/>
      <c r="P867" s="55"/>
      <c r="Q867" s="93"/>
      <c r="R867" s="93"/>
      <c r="S867" s="585" t="e">
        <f t="shared" si="66"/>
        <v>#DIV/0!</v>
      </c>
      <c r="T867" s="79">
        <v>0</v>
      </c>
      <c r="U867" s="448">
        <f t="shared" si="65"/>
        <v>0</v>
      </c>
      <c r="V867" s="450">
        <f t="shared" si="68"/>
        <v>-20</v>
      </c>
      <c r="W867" s="212"/>
      <c r="X867"/>
      <c r="Y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</row>
    <row r="868" spans="1:133" s="136" customFormat="1" ht="15.6">
      <c r="A868" s="188" t="s">
        <v>1038</v>
      </c>
      <c r="B868" s="4">
        <v>10</v>
      </c>
      <c r="C868" s="55"/>
      <c r="D868" s="55"/>
      <c r="E868" s="55"/>
      <c r="F868" s="55"/>
      <c r="G868" s="89"/>
      <c r="H868" s="4">
        <f t="shared" si="67"/>
        <v>10</v>
      </c>
      <c r="I868" s="90"/>
      <c r="J868" s="90"/>
      <c r="K868" s="90"/>
      <c r="L868" s="55"/>
      <c r="M868" s="55"/>
      <c r="N868" s="55"/>
      <c r="O868" s="55"/>
      <c r="P868" s="55"/>
      <c r="Q868" s="93"/>
      <c r="R868" s="93"/>
      <c r="S868" s="585" t="e">
        <f t="shared" si="66"/>
        <v>#DIV/0!</v>
      </c>
      <c r="T868" s="79">
        <v>0</v>
      </c>
      <c r="U868" s="472">
        <f t="shared" si="65"/>
        <v>0</v>
      </c>
      <c r="V868" s="455">
        <f t="shared" si="68"/>
        <v>-10</v>
      </c>
      <c r="W868" s="212"/>
      <c r="X868"/>
      <c r="Y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</row>
    <row r="869" spans="1:133" s="136" customFormat="1" ht="16.5" customHeight="1">
      <c r="A869" s="188" t="s">
        <v>641</v>
      </c>
      <c r="B869" s="4">
        <v>13</v>
      </c>
      <c r="C869" s="10"/>
      <c r="D869" s="10"/>
      <c r="E869" s="10"/>
      <c r="F869" s="10"/>
      <c r="G869" s="11"/>
      <c r="H869" s="4">
        <f t="shared" si="67"/>
        <v>13</v>
      </c>
      <c r="I869" s="9"/>
      <c r="J869" s="9"/>
      <c r="K869" s="9"/>
      <c r="L869" s="10"/>
      <c r="M869" s="22"/>
      <c r="N869" s="22"/>
      <c r="O869" s="10"/>
      <c r="P869" s="10"/>
      <c r="Q869" s="15"/>
      <c r="R869" s="15"/>
      <c r="S869" s="585">
        <f t="shared" si="66"/>
        <v>36.4</v>
      </c>
      <c r="T869" s="28">
        <v>10</v>
      </c>
      <c r="U869" s="448">
        <f t="shared" si="65"/>
        <v>0.35714285714285715</v>
      </c>
      <c r="V869" s="450">
        <f t="shared" si="68"/>
        <v>-3</v>
      </c>
      <c r="W869" s="212"/>
      <c r="X869" s="391"/>
      <c r="Y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</row>
    <row r="870" spans="1:133" s="136" customFormat="1" ht="15.6">
      <c r="A870" s="190" t="s">
        <v>1120</v>
      </c>
      <c r="B870" s="4">
        <v>5510</v>
      </c>
      <c r="C870" s="10"/>
      <c r="D870" s="10"/>
      <c r="E870" s="10"/>
      <c r="F870" s="10"/>
      <c r="G870" s="11"/>
      <c r="H870" s="4">
        <f t="shared" si="67"/>
        <v>5510</v>
      </c>
      <c r="I870" s="9"/>
      <c r="J870" s="9"/>
      <c r="K870" s="9"/>
      <c r="L870" s="10"/>
      <c r="M870" s="22"/>
      <c r="N870" s="22"/>
      <c r="O870" s="10"/>
      <c r="P870" s="10"/>
      <c r="Q870" s="15"/>
      <c r="R870" s="15"/>
      <c r="S870" s="585">
        <f t="shared" si="66"/>
        <v>30.855999999999998</v>
      </c>
      <c r="T870" s="28">
        <v>5000</v>
      </c>
      <c r="U870" s="448">
        <f t="shared" si="65"/>
        <v>178.57142857142858</v>
      </c>
      <c r="V870" s="450">
        <f t="shared" si="68"/>
        <v>-510</v>
      </c>
      <c r="W870" s="212"/>
      <c r="X870"/>
      <c r="Y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</row>
    <row r="871" spans="1:133" s="136" customFormat="1" ht="15.6">
      <c r="A871" s="190" t="s">
        <v>899</v>
      </c>
      <c r="B871" s="4">
        <v>2480</v>
      </c>
      <c r="C871" s="10"/>
      <c r="D871" s="10"/>
      <c r="E871" s="10"/>
      <c r="F871" s="10"/>
      <c r="G871" s="89"/>
      <c r="H871" s="4">
        <f t="shared" si="67"/>
        <v>2480</v>
      </c>
      <c r="I871" s="9"/>
      <c r="J871" s="9"/>
      <c r="K871" s="9"/>
      <c r="L871" s="10"/>
      <c r="M871" s="22"/>
      <c r="N871" s="22"/>
      <c r="O871" s="10"/>
      <c r="P871" s="10"/>
      <c r="Q871" s="15"/>
      <c r="R871" s="15"/>
      <c r="S871" s="34" t="e">
        <f t="shared" si="66"/>
        <v>#DIV/0!</v>
      </c>
      <c r="T871" s="28">
        <v>0</v>
      </c>
      <c r="U871" s="448">
        <f t="shared" si="65"/>
        <v>0</v>
      </c>
      <c r="V871" s="450">
        <f t="shared" si="68"/>
        <v>-2480</v>
      </c>
      <c r="W871" s="212"/>
      <c r="X871"/>
      <c r="Y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</row>
    <row r="872" spans="1:133" s="136" customFormat="1" ht="15.6">
      <c r="A872" s="190" t="s">
        <v>627</v>
      </c>
      <c r="B872" s="4">
        <v>7920</v>
      </c>
      <c r="C872" s="10"/>
      <c r="D872" s="10"/>
      <c r="E872" s="10"/>
      <c r="F872" s="10"/>
      <c r="G872" s="89"/>
      <c r="H872" s="4">
        <f t="shared" si="67"/>
        <v>7920</v>
      </c>
      <c r="I872" s="9"/>
      <c r="J872" s="9"/>
      <c r="K872" s="9"/>
      <c r="L872" s="10"/>
      <c r="M872" s="22"/>
      <c r="N872" s="22"/>
      <c r="O872" s="10"/>
      <c r="P872" s="10"/>
      <c r="Q872" s="15"/>
      <c r="R872" s="15"/>
      <c r="S872" s="34">
        <f t="shared" si="66"/>
        <v>443.52</v>
      </c>
      <c r="T872" s="28">
        <v>500</v>
      </c>
      <c r="U872" s="448">
        <f t="shared" si="65"/>
        <v>17.857142857142858</v>
      </c>
      <c r="V872" s="450">
        <f t="shared" si="68"/>
        <v>-7420</v>
      </c>
      <c r="W872" s="412"/>
      <c r="X872"/>
      <c r="Y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</row>
    <row r="873" spans="1:133" s="136" customFormat="1" ht="15.6">
      <c r="A873" s="190" t="s">
        <v>36</v>
      </c>
      <c r="B873" s="4">
        <v>2660</v>
      </c>
      <c r="C873" s="10"/>
      <c r="D873" s="10"/>
      <c r="E873" s="10"/>
      <c r="F873" s="10"/>
      <c r="G873" s="89"/>
      <c r="H873" s="4">
        <f t="shared" si="67"/>
        <v>2660</v>
      </c>
      <c r="I873" s="9"/>
      <c r="J873" s="9"/>
      <c r="K873" s="9"/>
      <c r="L873" s="10"/>
      <c r="M873" s="22"/>
      <c r="N873" s="22"/>
      <c r="O873" s="10"/>
      <c r="P873" s="10"/>
      <c r="Q873" s="15"/>
      <c r="R873" s="15"/>
      <c r="S873" s="34" t="e">
        <f t="shared" si="66"/>
        <v>#DIV/0!</v>
      </c>
      <c r="T873" s="28">
        <v>0</v>
      </c>
      <c r="U873" s="448">
        <f t="shared" si="65"/>
        <v>0</v>
      </c>
      <c r="V873" s="450">
        <f t="shared" si="68"/>
        <v>-2660</v>
      </c>
      <c r="W873" s="212"/>
      <c r="X873"/>
      <c r="Y873" s="136" t="s">
        <v>626</v>
      </c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</row>
    <row r="874" spans="1:133" s="136" customFormat="1" ht="15.6">
      <c r="A874" s="190" t="s">
        <v>215</v>
      </c>
      <c r="B874" s="4">
        <v>40000</v>
      </c>
      <c r="C874" s="10"/>
      <c r="D874" s="10"/>
      <c r="E874" s="10"/>
      <c r="F874" s="10"/>
      <c r="G874" s="89"/>
      <c r="H874" s="4">
        <f t="shared" si="67"/>
        <v>36000</v>
      </c>
      <c r="I874" s="9"/>
      <c r="J874" s="9"/>
      <c r="K874" s="9">
        <v>2000</v>
      </c>
      <c r="L874" s="10"/>
      <c r="M874" s="22"/>
      <c r="N874" s="22"/>
      <c r="O874" s="10">
        <v>2000</v>
      </c>
      <c r="P874" s="10"/>
      <c r="Q874" s="15"/>
      <c r="R874" s="15">
        <f>SUM(K874:Q874)</f>
        <v>4000</v>
      </c>
      <c r="S874" s="784">
        <f t="shared" si="66"/>
        <v>100.8</v>
      </c>
      <c r="T874" s="28">
        <v>10000</v>
      </c>
      <c r="U874" s="448">
        <f t="shared" si="65"/>
        <v>357.14285714285717</v>
      </c>
      <c r="V874" s="450">
        <f t="shared" si="68"/>
        <v>-26000</v>
      </c>
      <c r="W874" s="212" t="s">
        <v>31</v>
      </c>
      <c r="X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</row>
    <row r="875" spans="1:133" s="136" customFormat="1" ht="15.6">
      <c r="A875" s="190" t="s">
        <v>1197</v>
      </c>
      <c r="B875" s="4">
        <v>19535</v>
      </c>
      <c r="C875" s="10"/>
      <c r="D875" s="10"/>
      <c r="E875" s="10"/>
      <c r="F875" s="10"/>
      <c r="G875" s="89"/>
      <c r="H875" s="4">
        <f t="shared" si="67"/>
        <v>19535</v>
      </c>
      <c r="I875" s="9"/>
      <c r="J875" s="9"/>
      <c r="K875" s="9"/>
      <c r="L875" s="10"/>
      <c r="M875" s="22"/>
      <c r="N875" s="22"/>
      <c r="O875" s="10"/>
      <c r="P875" s="10"/>
      <c r="Q875" s="15"/>
      <c r="R875" s="15"/>
      <c r="S875" s="784">
        <f t="shared" si="66"/>
        <v>54.697999999999993</v>
      </c>
      <c r="T875" s="28">
        <v>10000</v>
      </c>
      <c r="U875" s="448">
        <f t="shared" si="65"/>
        <v>357.14285714285717</v>
      </c>
      <c r="V875" s="450">
        <f t="shared" si="68"/>
        <v>-9535</v>
      </c>
      <c r="W875" s="212" t="s">
        <v>873</v>
      </c>
      <c r="X875"/>
      <c r="Y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</row>
    <row r="876" spans="1:133" s="136" customFormat="1" ht="17.25" customHeight="1">
      <c r="A876" s="190" t="s">
        <v>29</v>
      </c>
      <c r="B876" s="4">
        <v>2000</v>
      </c>
      <c r="C876" s="10"/>
      <c r="D876" s="10"/>
      <c r="E876" s="10"/>
      <c r="F876" s="10"/>
      <c r="G876" s="89"/>
      <c r="H876" s="4">
        <f t="shared" si="67"/>
        <v>500</v>
      </c>
      <c r="I876" s="9"/>
      <c r="J876" s="9"/>
      <c r="K876" s="9">
        <v>1000</v>
      </c>
      <c r="L876" s="10"/>
      <c r="M876" s="22"/>
      <c r="N876" s="22"/>
      <c r="O876" s="10">
        <v>500</v>
      </c>
      <c r="P876" s="10"/>
      <c r="Q876" s="15"/>
      <c r="R876" s="15">
        <f>SUM(K876:Q876)</f>
        <v>1500</v>
      </c>
      <c r="S876" s="784">
        <f t="shared" si="66"/>
        <v>3.5</v>
      </c>
      <c r="T876" s="28">
        <v>4000</v>
      </c>
      <c r="U876" s="448">
        <f t="shared" si="65"/>
        <v>142.85714285714286</v>
      </c>
      <c r="V876" s="450">
        <f t="shared" si="68"/>
        <v>3500</v>
      </c>
      <c r="W876" s="212" t="s">
        <v>473</v>
      </c>
      <c r="X876"/>
      <c r="Y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</row>
    <row r="877" spans="1:133" s="136" customFormat="1" ht="17.25" customHeight="1">
      <c r="A877" s="190" t="s">
        <v>359</v>
      </c>
      <c r="B877" s="4">
        <v>4000</v>
      </c>
      <c r="C877" s="10"/>
      <c r="D877" s="10"/>
      <c r="E877" s="10"/>
      <c r="F877" s="10"/>
      <c r="G877" s="89"/>
      <c r="H877" s="4">
        <f t="shared" si="67"/>
        <v>3500</v>
      </c>
      <c r="I877" s="9"/>
      <c r="J877" s="9"/>
      <c r="K877" s="9">
        <v>500</v>
      </c>
      <c r="L877" s="10"/>
      <c r="M877" s="22"/>
      <c r="N877" s="22"/>
      <c r="O877" s="10"/>
      <c r="P877" s="10"/>
      <c r="Q877" s="15"/>
      <c r="R877" s="15">
        <f>SUM(K877:Q877)</f>
        <v>500</v>
      </c>
      <c r="S877" s="784">
        <f t="shared" si="66"/>
        <v>65.333333333333343</v>
      </c>
      <c r="T877" s="28">
        <v>1500</v>
      </c>
      <c r="U877" s="448">
        <f t="shared" si="65"/>
        <v>53.571428571428569</v>
      </c>
      <c r="V877" s="450">
        <f t="shared" si="68"/>
        <v>-2000</v>
      </c>
      <c r="W877" s="212" t="s">
        <v>703</v>
      </c>
      <c r="X877"/>
      <c r="Y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</row>
    <row r="878" spans="1:133" ht="17.25" customHeight="1">
      <c r="A878" s="190" t="s">
        <v>28</v>
      </c>
      <c r="B878" s="4">
        <v>5500</v>
      </c>
      <c r="C878" s="10"/>
      <c r="D878" s="10"/>
      <c r="E878" s="10"/>
      <c r="F878" s="10"/>
      <c r="G878" s="89"/>
      <c r="H878" s="4">
        <f t="shared" si="67"/>
        <v>5500</v>
      </c>
      <c r="I878" s="9"/>
      <c r="J878" s="9"/>
      <c r="K878" s="9"/>
      <c r="L878" s="10"/>
      <c r="M878" s="22"/>
      <c r="N878" s="22"/>
      <c r="O878" s="10"/>
      <c r="P878" s="10"/>
      <c r="Q878" s="15"/>
      <c r="R878" s="15"/>
      <c r="S878" s="785">
        <f t="shared" si="66"/>
        <v>154</v>
      </c>
      <c r="T878" s="28">
        <v>1000</v>
      </c>
      <c r="U878" s="448">
        <f t="shared" si="65"/>
        <v>35.714285714285715</v>
      </c>
      <c r="V878" s="450">
        <f t="shared" si="68"/>
        <v>-4500</v>
      </c>
      <c r="W878" s="212"/>
    </row>
    <row r="879" spans="1:133" ht="16.5" customHeight="1">
      <c r="A879" s="260"/>
      <c r="B879" s="135">
        <v>0</v>
      </c>
      <c r="C879" s="43"/>
      <c r="D879" s="10"/>
      <c r="E879" s="10"/>
      <c r="F879" s="10"/>
      <c r="G879" s="11"/>
      <c r="H879" s="135">
        <f t="shared" si="67"/>
        <v>0</v>
      </c>
      <c r="I879" s="29"/>
      <c r="J879" s="29"/>
      <c r="K879" s="29"/>
      <c r="L879" s="30"/>
      <c r="M879" s="65"/>
      <c r="N879" s="65"/>
      <c r="O879" s="30"/>
      <c r="P879" s="30"/>
      <c r="Q879" s="39"/>
      <c r="R879" s="39"/>
      <c r="S879" s="33" t="e">
        <f t="shared" si="66"/>
        <v>#DIV/0!</v>
      </c>
      <c r="T879" s="46">
        <v>0</v>
      </c>
      <c r="U879" s="448">
        <f t="shared" si="65"/>
        <v>0</v>
      </c>
      <c r="V879" s="450">
        <f t="shared" si="68"/>
        <v>0</v>
      </c>
      <c r="W879" s="212"/>
    </row>
    <row r="880" spans="1:133" ht="17.25" customHeight="1">
      <c r="A880" s="338" t="s">
        <v>675</v>
      </c>
      <c r="B880" s="4">
        <v>4300</v>
      </c>
      <c r="C880" s="55"/>
      <c r="D880" s="55"/>
      <c r="E880" s="55"/>
      <c r="F880" s="145"/>
      <c r="G880" s="89"/>
      <c r="H880" s="4">
        <f t="shared" si="67"/>
        <v>3100</v>
      </c>
      <c r="I880" s="90">
        <v>200</v>
      </c>
      <c r="J880" s="90">
        <v>300</v>
      </c>
      <c r="K880" s="90">
        <v>300</v>
      </c>
      <c r="L880" s="55">
        <v>200</v>
      </c>
      <c r="M880" s="55">
        <v>200</v>
      </c>
      <c r="N880" s="55"/>
      <c r="O880" s="55"/>
      <c r="P880" s="55"/>
      <c r="Q880" s="93"/>
      <c r="R880" s="93">
        <f>SUM(K880:Q880)</f>
        <v>700</v>
      </c>
      <c r="S880" s="719">
        <f t="shared" si="66"/>
        <v>17.36</v>
      </c>
      <c r="T880" s="79">
        <v>5000</v>
      </c>
      <c r="U880" s="448">
        <f t="shared" si="65"/>
        <v>178.57142857142858</v>
      </c>
      <c r="V880" s="455">
        <f t="shared" si="68"/>
        <v>1900</v>
      </c>
      <c r="W880" s="557"/>
    </row>
    <row r="881" spans="1:133" ht="15.6">
      <c r="A881" s="339" t="s">
        <v>639</v>
      </c>
      <c r="B881" s="4">
        <v>200</v>
      </c>
      <c r="C881" s="10"/>
      <c r="D881" s="90"/>
      <c r="E881" s="55"/>
      <c r="F881" s="145"/>
      <c r="G881" s="89"/>
      <c r="H881" s="4">
        <f t="shared" si="67"/>
        <v>0</v>
      </c>
      <c r="I881" s="90"/>
      <c r="J881" s="90"/>
      <c r="K881" s="90"/>
      <c r="L881" s="55">
        <v>200</v>
      </c>
      <c r="M881" s="55"/>
      <c r="N881" s="55"/>
      <c r="O881" s="55"/>
      <c r="P881" s="55"/>
      <c r="Q881" s="93"/>
      <c r="R881" s="93">
        <f>SUM(K881:Q881)</f>
        <v>200</v>
      </c>
      <c r="S881" s="719">
        <f t="shared" si="66"/>
        <v>0</v>
      </c>
      <c r="T881" s="79">
        <v>200</v>
      </c>
      <c r="U881" s="448">
        <f t="shared" si="65"/>
        <v>7.1428571428571432</v>
      </c>
      <c r="V881" s="455">
        <f t="shared" si="68"/>
        <v>200</v>
      </c>
      <c r="W881" s="557"/>
    </row>
    <row r="882" spans="1:133" ht="15.6">
      <c r="A882" s="339" t="s">
        <v>640</v>
      </c>
      <c r="B882" s="4">
        <v>200</v>
      </c>
      <c r="C882" s="90"/>
      <c r="D882" s="55"/>
      <c r="E882" s="55"/>
      <c r="F882" s="145"/>
      <c r="G882" s="89"/>
      <c r="H882" s="4">
        <f t="shared" si="67"/>
        <v>200</v>
      </c>
      <c r="I882" s="90"/>
      <c r="J882" s="90"/>
      <c r="K882" s="90"/>
      <c r="L882" s="55"/>
      <c r="M882" s="55"/>
      <c r="N882" s="55"/>
      <c r="O882" s="55"/>
      <c r="P882" s="55"/>
      <c r="Q882" s="93"/>
      <c r="R882" s="93"/>
      <c r="S882" s="567" t="e">
        <f t="shared" si="66"/>
        <v>#DIV/0!</v>
      </c>
      <c r="T882" s="79">
        <v>0</v>
      </c>
      <c r="U882" s="448">
        <f t="shared" si="65"/>
        <v>0</v>
      </c>
      <c r="V882" s="455">
        <f t="shared" si="68"/>
        <v>-200</v>
      </c>
      <c r="W882" s="557"/>
    </row>
    <row r="883" spans="1:133" ht="15.6">
      <c r="A883" s="338" t="s">
        <v>383</v>
      </c>
      <c r="B883" s="4">
        <v>1500</v>
      </c>
      <c r="C883" s="90"/>
      <c r="D883" s="55"/>
      <c r="E883" s="55"/>
      <c r="F883" s="55"/>
      <c r="G883" s="89"/>
      <c r="H883" s="4">
        <f t="shared" si="67"/>
        <v>1500</v>
      </c>
      <c r="I883" s="90"/>
      <c r="J883" s="90"/>
      <c r="K883" s="90"/>
      <c r="L883" s="55"/>
      <c r="M883" s="55"/>
      <c r="N883" s="55"/>
      <c r="O883" s="55"/>
      <c r="P883" s="55"/>
      <c r="Q883" s="93"/>
      <c r="R883" s="93"/>
      <c r="S883" s="752">
        <f t="shared" si="66"/>
        <v>21</v>
      </c>
      <c r="T883" s="59">
        <v>2000</v>
      </c>
      <c r="U883" s="448">
        <f t="shared" si="65"/>
        <v>71.428571428571431</v>
      </c>
      <c r="V883" s="469">
        <f t="shared" si="68"/>
        <v>500</v>
      </c>
      <c r="W883" s="557"/>
    </row>
    <row r="884" spans="1:133" ht="18" customHeight="1">
      <c r="A884" s="340" t="s">
        <v>1103</v>
      </c>
      <c r="B884" s="4">
        <v>1950</v>
      </c>
      <c r="C884" s="255"/>
      <c r="D884" s="10"/>
      <c r="E884" s="10"/>
      <c r="F884" s="10"/>
      <c r="G884" s="11"/>
      <c r="H884" s="4">
        <f t="shared" si="67"/>
        <v>1350</v>
      </c>
      <c r="I884" s="9">
        <v>100</v>
      </c>
      <c r="J884" s="9">
        <v>150</v>
      </c>
      <c r="K884" s="9">
        <v>100</v>
      </c>
      <c r="L884" s="10">
        <v>150</v>
      </c>
      <c r="M884" s="22">
        <v>100</v>
      </c>
      <c r="N884" s="22"/>
      <c r="O884" s="10"/>
      <c r="P884" s="10"/>
      <c r="Q884" s="15"/>
      <c r="R884" s="15">
        <f>SUM(K884:Q884)</f>
        <v>350</v>
      </c>
      <c r="S884" s="718">
        <f t="shared" si="66"/>
        <v>14.823529411764707</v>
      </c>
      <c r="T884" s="28">
        <v>2550</v>
      </c>
      <c r="U884" s="448">
        <f t="shared" si="65"/>
        <v>91.071428571428569</v>
      </c>
      <c r="V884" s="450">
        <f t="shared" si="68"/>
        <v>1200</v>
      </c>
      <c r="W884" s="557"/>
      <c r="X884" s="126"/>
    </row>
    <row r="885" spans="1:133" ht="18.75" customHeight="1">
      <c r="A885" s="261" t="s">
        <v>590</v>
      </c>
      <c r="B885" s="4">
        <v>330</v>
      </c>
      <c r="C885" s="255"/>
      <c r="D885" s="10"/>
      <c r="E885" s="10"/>
      <c r="F885" s="10"/>
      <c r="G885" s="11"/>
      <c r="H885" s="4">
        <f t="shared" si="67"/>
        <v>232</v>
      </c>
      <c r="I885" s="9">
        <v>19</v>
      </c>
      <c r="J885" s="9">
        <v>30</v>
      </c>
      <c r="K885" s="9">
        <v>1</v>
      </c>
      <c r="L885" s="10"/>
      <c r="M885" s="22">
        <v>18</v>
      </c>
      <c r="N885" s="22">
        <v>12</v>
      </c>
      <c r="O885" s="10">
        <v>18</v>
      </c>
      <c r="P885" s="10"/>
      <c r="Q885" s="15"/>
      <c r="R885" s="15">
        <f>SUM(K885:Q885)</f>
        <v>49</v>
      </c>
      <c r="S885" s="718">
        <f t="shared" si="66"/>
        <v>16.487309644670052</v>
      </c>
      <c r="T885" s="28">
        <v>394</v>
      </c>
      <c r="U885" s="448">
        <f t="shared" si="65"/>
        <v>14.071428571428571</v>
      </c>
      <c r="V885" s="450">
        <f t="shared" si="68"/>
        <v>162</v>
      </c>
      <c r="W885" s="212"/>
    </row>
    <row r="886" spans="1:133" ht="17.25" customHeight="1">
      <c r="A886" s="262" t="s">
        <v>968</v>
      </c>
      <c r="B886" s="4">
        <v>0</v>
      </c>
      <c r="C886" s="55"/>
      <c r="D886" s="55"/>
      <c r="E886" s="55"/>
      <c r="F886" s="55"/>
      <c r="G886" s="89"/>
      <c r="H886" s="4">
        <f t="shared" si="67"/>
        <v>0</v>
      </c>
      <c r="I886" s="90"/>
      <c r="J886" s="90"/>
      <c r="K886" s="90"/>
      <c r="L886" s="55"/>
      <c r="M886" s="55"/>
      <c r="N886" s="55"/>
      <c r="O886" s="55"/>
      <c r="P886" s="55"/>
      <c r="Q886" s="93"/>
      <c r="R886" s="93"/>
      <c r="S886" s="596">
        <f t="shared" si="66"/>
        <v>0</v>
      </c>
      <c r="T886" s="79">
        <v>38</v>
      </c>
      <c r="U886" s="448">
        <f t="shared" si="65"/>
        <v>1.3571428571428572</v>
      </c>
      <c r="V886" s="455">
        <f t="shared" si="68"/>
        <v>38</v>
      </c>
      <c r="W886" s="212"/>
    </row>
    <row r="887" spans="1:133" ht="17.25" customHeight="1">
      <c r="A887" s="262" t="s">
        <v>987</v>
      </c>
      <c r="B887" s="4">
        <v>0</v>
      </c>
      <c r="C887" s="102">
        <v>720</v>
      </c>
      <c r="D887" s="102"/>
      <c r="E887" s="102"/>
      <c r="F887" s="102"/>
      <c r="G887" s="80"/>
      <c r="H887" s="4">
        <f t="shared" si="67"/>
        <v>354</v>
      </c>
      <c r="I887" s="103">
        <v>144</v>
      </c>
      <c r="J887" s="103"/>
      <c r="K887" s="103"/>
      <c r="L887" s="102">
        <v>72</v>
      </c>
      <c r="M887" s="102">
        <v>72</v>
      </c>
      <c r="N887" s="102">
        <v>72</v>
      </c>
      <c r="O887" s="102">
        <v>6</v>
      </c>
      <c r="P887" s="102"/>
      <c r="Q887" s="93"/>
      <c r="R887" s="93">
        <f>SUM(K887:Q887)</f>
        <v>222</v>
      </c>
      <c r="S887" s="784">
        <f t="shared" si="66"/>
        <v>7.4526315789473685</v>
      </c>
      <c r="T887" s="79">
        <v>1330</v>
      </c>
      <c r="U887" s="448">
        <f t="shared" si="65"/>
        <v>47.5</v>
      </c>
      <c r="V887" s="450">
        <f t="shared" si="68"/>
        <v>976</v>
      </c>
      <c r="W887" s="212" t="s">
        <v>474</v>
      </c>
    </row>
    <row r="888" spans="1:133" ht="18" customHeight="1">
      <c r="A888" s="263" t="s">
        <v>491</v>
      </c>
      <c r="B888" s="4">
        <v>2</v>
      </c>
      <c r="C888" s="102"/>
      <c r="D888" s="102"/>
      <c r="E888" s="102"/>
      <c r="F888" s="102"/>
      <c r="G888" s="80"/>
      <c r="H888" s="4">
        <f t="shared" si="67"/>
        <v>2</v>
      </c>
      <c r="I888" s="103"/>
      <c r="J888" s="103"/>
      <c r="K888" s="103"/>
      <c r="L888" s="102"/>
      <c r="M888" s="102"/>
      <c r="N888" s="102"/>
      <c r="O888" s="102"/>
      <c r="P888" s="102"/>
      <c r="Q888" s="93"/>
      <c r="R888" s="93"/>
      <c r="S888" s="86" t="e">
        <f t="shared" si="66"/>
        <v>#DIV/0!</v>
      </c>
      <c r="T888" s="79">
        <v>0</v>
      </c>
      <c r="U888" s="448">
        <f t="shared" si="65"/>
        <v>0</v>
      </c>
      <c r="V888" s="455">
        <f t="shared" si="68"/>
        <v>-2</v>
      </c>
      <c r="W888" s="212"/>
    </row>
    <row r="889" spans="1:133" ht="17.25" customHeight="1">
      <c r="A889" s="263" t="s">
        <v>250</v>
      </c>
      <c r="B889" s="4">
        <v>1</v>
      </c>
      <c r="C889" s="102"/>
      <c r="D889" s="102">
        <v>3</v>
      </c>
      <c r="E889" s="102"/>
      <c r="F889" s="102"/>
      <c r="G889" s="273"/>
      <c r="H889" s="4">
        <f t="shared" si="67"/>
        <v>3</v>
      </c>
      <c r="I889" s="103"/>
      <c r="J889" s="103"/>
      <c r="K889" s="103"/>
      <c r="L889" s="102"/>
      <c r="M889" s="102">
        <v>1</v>
      </c>
      <c r="N889" s="102"/>
      <c r="O889" s="102"/>
      <c r="P889" s="102"/>
      <c r="Q889" s="93"/>
      <c r="R889" s="93">
        <f>SUM(K889:Q889)</f>
        <v>1</v>
      </c>
      <c r="S889" s="764">
        <f t="shared" si="66"/>
        <v>21</v>
      </c>
      <c r="T889" s="79">
        <v>4</v>
      </c>
      <c r="U889" s="448">
        <f t="shared" si="65"/>
        <v>0.14285714285714285</v>
      </c>
      <c r="V889" s="455">
        <f t="shared" si="68"/>
        <v>1</v>
      </c>
    </row>
    <row r="890" spans="1:133" ht="18" customHeight="1">
      <c r="A890" s="263" t="s">
        <v>249</v>
      </c>
      <c r="B890" s="4">
        <v>11</v>
      </c>
      <c r="C890" s="102"/>
      <c r="D890" s="102">
        <v>5</v>
      </c>
      <c r="E890" s="102"/>
      <c r="F890" s="102"/>
      <c r="G890" s="80">
        <v>20</v>
      </c>
      <c r="H890" s="4">
        <f t="shared" si="67"/>
        <v>27</v>
      </c>
      <c r="I890" s="103">
        <v>2</v>
      </c>
      <c r="J890" s="103">
        <v>4</v>
      </c>
      <c r="K890" s="103">
        <v>2</v>
      </c>
      <c r="L890" s="102"/>
      <c r="M890" s="102">
        <v>1</v>
      </c>
      <c r="N890" s="102"/>
      <c r="O890" s="102"/>
      <c r="P890" s="102"/>
      <c r="Q890" s="93"/>
      <c r="R890" s="93">
        <f>SUM(K890:Q890)</f>
        <v>3</v>
      </c>
      <c r="S890" s="764">
        <f t="shared" si="66"/>
        <v>5.9527559055118111</v>
      </c>
      <c r="T890" s="28">
        <v>127</v>
      </c>
      <c r="U890" s="448">
        <f t="shared" si="65"/>
        <v>4.5357142857142856</v>
      </c>
      <c r="V890" s="455">
        <f t="shared" si="68"/>
        <v>100</v>
      </c>
      <c r="W890" s="212"/>
    </row>
    <row r="891" spans="1:133" ht="16.5" customHeight="1">
      <c r="A891" s="263" t="s">
        <v>323</v>
      </c>
      <c r="B891" s="4">
        <v>0</v>
      </c>
      <c r="C891" s="102"/>
      <c r="D891" s="102"/>
      <c r="E891" s="102"/>
      <c r="F891" s="102"/>
      <c r="G891" s="80"/>
      <c r="H891" s="4">
        <f t="shared" si="67"/>
        <v>0</v>
      </c>
      <c r="I891" s="103"/>
      <c r="J891" s="103"/>
      <c r="K891" s="103"/>
      <c r="L891" s="102"/>
      <c r="M891" s="102"/>
      <c r="N891" s="102"/>
      <c r="O891" s="102"/>
      <c r="P891" s="102"/>
      <c r="Q891" s="93"/>
      <c r="R891" s="93"/>
      <c r="S891" s="35" t="e">
        <f t="shared" si="66"/>
        <v>#DIV/0!</v>
      </c>
      <c r="T891" s="28">
        <v>0</v>
      </c>
      <c r="U891" s="448">
        <f t="shared" si="65"/>
        <v>0</v>
      </c>
      <c r="V891" s="455">
        <f t="shared" si="68"/>
        <v>0</v>
      </c>
      <c r="W891" s="212"/>
    </row>
    <row r="892" spans="1:133" ht="15.6">
      <c r="A892" s="197"/>
      <c r="B892" s="135">
        <v>0</v>
      </c>
      <c r="C892" s="49"/>
      <c r="D892" s="49"/>
      <c r="E892" s="49"/>
      <c r="F892" s="49"/>
      <c r="G892" s="50"/>
      <c r="H892" s="135">
        <f t="shared" si="67"/>
        <v>0</v>
      </c>
      <c r="I892" s="47"/>
      <c r="J892" s="47"/>
      <c r="K892" s="47"/>
      <c r="L892" s="49"/>
      <c r="M892" s="49"/>
      <c r="N892" s="49"/>
      <c r="O892" s="49"/>
      <c r="P892" s="49"/>
      <c r="Q892" s="40"/>
      <c r="R892" s="40"/>
      <c r="S892" s="160" t="e">
        <f t="shared" si="66"/>
        <v>#DIV/0!</v>
      </c>
      <c r="T892" s="156">
        <v>0</v>
      </c>
      <c r="U892" s="448">
        <f t="shared" si="65"/>
        <v>0</v>
      </c>
      <c r="V892" s="462">
        <f t="shared" si="68"/>
        <v>0</v>
      </c>
      <c r="W892" s="212"/>
    </row>
    <row r="893" spans="1:133" ht="15.6">
      <c r="A893" s="341" t="s">
        <v>439</v>
      </c>
      <c r="B893" s="4">
        <v>16.749999999999996</v>
      </c>
      <c r="C893" s="13"/>
      <c r="D893" s="13"/>
      <c r="E893" s="13"/>
      <c r="F893" s="13"/>
      <c r="G893" s="14"/>
      <c r="H893" s="4">
        <f t="shared" si="67"/>
        <v>16.749999999999996</v>
      </c>
      <c r="I893" s="12"/>
      <c r="J893" s="12"/>
      <c r="K893" s="12"/>
      <c r="L893" s="13"/>
      <c r="M893" s="49"/>
      <c r="N893" s="49"/>
      <c r="O893" s="13"/>
      <c r="P893" s="13"/>
      <c r="Q893" s="15"/>
      <c r="R893" s="15"/>
      <c r="S893" s="667">
        <f t="shared" si="66"/>
        <v>56.167664670658674</v>
      </c>
      <c r="T893" s="28">
        <v>8.35</v>
      </c>
      <c r="U893" s="448">
        <f t="shared" si="65"/>
        <v>0.29821428571428571</v>
      </c>
      <c r="V893" s="450">
        <f t="shared" si="68"/>
        <v>-8.3999999999999968</v>
      </c>
      <c r="W893" s="42" t="s">
        <v>712</v>
      </c>
    </row>
    <row r="894" spans="1:133" ht="15.6">
      <c r="A894" s="342" t="s">
        <v>245</v>
      </c>
      <c r="B894" s="4">
        <v>5.09</v>
      </c>
      <c r="C894" s="13"/>
      <c r="D894" s="13"/>
      <c r="E894" s="13"/>
      <c r="F894" s="13"/>
      <c r="G894" s="14"/>
      <c r="H894" s="4">
        <f t="shared" si="67"/>
        <v>5.09</v>
      </c>
      <c r="I894" s="12"/>
      <c r="J894" s="12"/>
      <c r="K894" s="12"/>
      <c r="L894" s="49"/>
      <c r="M894" s="49"/>
      <c r="N894" s="49"/>
      <c r="O894" s="49"/>
      <c r="P894" s="49"/>
      <c r="Q894" s="40"/>
      <c r="R894" s="40"/>
      <c r="S894" s="667">
        <f t="shared" si="66"/>
        <v>81.908045977011483</v>
      </c>
      <c r="T894" s="28">
        <v>1.74</v>
      </c>
      <c r="U894" s="448">
        <f t="shared" si="65"/>
        <v>6.2142857142857146E-2</v>
      </c>
      <c r="V894" s="450">
        <f t="shared" si="68"/>
        <v>-3.3499999999999996</v>
      </c>
      <c r="W894" s="42" t="s">
        <v>1011</v>
      </c>
    </row>
    <row r="895" spans="1:133" ht="15.6">
      <c r="A895" s="342" t="s">
        <v>224</v>
      </c>
      <c r="B895" s="4">
        <v>6.5300000000000011</v>
      </c>
      <c r="C895" s="13"/>
      <c r="D895" s="13"/>
      <c r="E895" s="13"/>
      <c r="F895" s="13"/>
      <c r="G895" s="14"/>
      <c r="H895" s="4">
        <f t="shared" si="67"/>
        <v>6.5300000000000011</v>
      </c>
      <c r="I895" s="12"/>
      <c r="J895" s="12"/>
      <c r="K895" s="12"/>
      <c r="L895" s="13"/>
      <c r="M895" s="102"/>
      <c r="N895" s="102"/>
      <c r="O895" s="13"/>
      <c r="P895" s="13"/>
      <c r="Q895" s="15"/>
      <c r="R895" s="15"/>
      <c r="S895" s="667" t="e">
        <f t="shared" si="66"/>
        <v>#DIV/0!</v>
      </c>
      <c r="T895" s="28">
        <v>0</v>
      </c>
      <c r="U895" s="448">
        <f t="shared" ref="U895:U959" si="69">T895/28</f>
        <v>0</v>
      </c>
      <c r="V895" s="450">
        <f t="shared" si="68"/>
        <v>-6.5300000000000011</v>
      </c>
      <c r="W895" s="42" t="s">
        <v>193</v>
      </c>
    </row>
    <row r="896" spans="1:133" s="94" customFormat="1" ht="15.6">
      <c r="A896" s="342" t="s">
        <v>941</v>
      </c>
      <c r="B896" s="4">
        <v>6.1199999999999992</v>
      </c>
      <c r="C896" s="102"/>
      <c r="D896" s="102"/>
      <c r="E896" s="102"/>
      <c r="F896" s="102"/>
      <c r="G896" s="80"/>
      <c r="H896" s="4">
        <f t="shared" si="67"/>
        <v>4.5699999999999994</v>
      </c>
      <c r="I896" s="103"/>
      <c r="J896" s="103"/>
      <c r="K896" s="103">
        <v>1.55</v>
      </c>
      <c r="L896" s="102"/>
      <c r="M896" s="102"/>
      <c r="N896" s="102"/>
      <c r="O896" s="102"/>
      <c r="P896" s="102"/>
      <c r="Q896" s="93"/>
      <c r="R896" s="93">
        <f>SUM(K896:Q896)</f>
        <v>1.55</v>
      </c>
      <c r="S896" s="718">
        <f t="shared" si="66"/>
        <v>17.971910112359549</v>
      </c>
      <c r="T896" s="28">
        <v>7.12</v>
      </c>
      <c r="U896" s="448">
        <f t="shared" si="69"/>
        <v>0.25428571428571428</v>
      </c>
      <c r="V896" s="455">
        <f t="shared" si="68"/>
        <v>2.5500000000000007</v>
      </c>
      <c r="W896" s="42" t="s">
        <v>752</v>
      </c>
      <c r="X896" s="126"/>
      <c r="Y896"/>
      <c r="Z896" s="136"/>
      <c r="AA896" s="136"/>
      <c r="AB896" s="13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</row>
    <row r="897" spans="1:133" ht="15.6">
      <c r="A897" s="342" t="s">
        <v>227</v>
      </c>
      <c r="B897" s="4">
        <v>10.500000000000002</v>
      </c>
      <c r="C897" s="13"/>
      <c r="D897" s="13"/>
      <c r="E897" s="13"/>
      <c r="F897" s="13"/>
      <c r="G897" s="50"/>
      <c r="H897" s="4">
        <f t="shared" si="67"/>
        <v>10.500000000000002</v>
      </c>
      <c r="I897" s="12"/>
      <c r="J897" s="12"/>
      <c r="K897" s="12"/>
      <c r="L897" s="13"/>
      <c r="M897" s="49"/>
      <c r="N897" s="49"/>
      <c r="O897" s="13"/>
      <c r="P897" s="13"/>
      <c r="Q897" s="15"/>
      <c r="R897" s="15"/>
      <c r="S897" s="555" t="e">
        <f t="shared" si="66"/>
        <v>#DIV/0!</v>
      </c>
      <c r="T897" s="28">
        <v>0</v>
      </c>
      <c r="U897" s="448">
        <f t="shared" si="69"/>
        <v>0</v>
      </c>
      <c r="V897" s="450">
        <f t="shared" si="68"/>
        <v>-10.500000000000002</v>
      </c>
      <c r="W897" s="42" t="s">
        <v>1079</v>
      </c>
      <c r="AA897" s="136" t="s">
        <v>571</v>
      </c>
    </row>
    <row r="898" spans="1:133" ht="15.6">
      <c r="A898" s="342" t="s">
        <v>184</v>
      </c>
      <c r="B898" s="4">
        <v>3.3999999999999986</v>
      </c>
      <c r="C898" s="13"/>
      <c r="D898" s="13"/>
      <c r="E898" s="13"/>
      <c r="F898" s="13"/>
      <c r="G898" s="50"/>
      <c r="H898" s="4">
        <f t="shared" si="67"/>
        <v>-4.0000000000001368E-2</v>
      </c>
      <c r="I898" s="12">
        <v>1.74</v>
      </c>
      <c r="J898" s="12"/>
      <c r="K898" s="12">
        <v>1.7</v>
      </c>
      <c r="L898" s="13"/>
      <c r="M898" s="49"/>
      <c r="N898" s="49"/>
      <c r="O898" s="13"/>
      <c r="P898" s="13"/>
      <c r="Q898" s="15"/>
      <c r="R898" s="15">
        <f>SUM(K898:Q898)</f>
        <v>1.7</v>
      </c>
      <c r="S898" s="766">
        <f t="shared" si="66"/>
        <v>-0.6436781609195622</v>
      </c>
      <c r="T898" s="28">
        <v>1.74</v>
      </c>
      <c r="U898" s="448">
        <f t="shared" si="69"/>
        <v>6.2142857142857146E-2</v>
      </c>
      <c r="V898" s="450">
        <f t="shared" si="68"/>
        <v>1.7800000000000014</v>
      </c>
      <c r="W898" s="42" t="s">
        <v>940</v>
      </c>
    </row>
    <row r="899" spans="1:133" s="42" customFormat="1" ht="15.6">
      <c r="A899" s="342" t="s">
        <v>78</v>
      </c>
      <c r="B899" s="4">
        <v>6.2499999999999982</v>
      </c>
      <c r="C899" s="13"/>
      <c r="D899" s="13"/>
      <c r="E899" s="13"/>
      <c r="F899" s="13"/>
      <c r="G899" s="14"/>
      <c r="H899" s="4">
        <f t="shared" si="67"/>
        <v>6.2499999999999982</v>
      </c>
      <c r="I899" s="12"/>
      <c r="J899" s="12"/>
      <c r="K899" s="12"/>
      <c r="L899" s="13"/>
      <c r="M899" s="49"/>
      <c r="N899" s="49"/>
      <c r="O899" s="13"/>
      <c r="P899" s="13"/>
      <c r="Q899" s="15"/>
      <c r="R899" s="15"/>
      <c r="S899" s="555" t="e">
        <f t="shared" si="66"/>
        <v>#DIV/0!</v>
      </c>
      <c r="T899" s="28">
        <v>0</v>
      </c>
      <c r="U899" s="448">
        <f t="shared" si="69"/>
        <v>0</v>
      </c>
      <c r="V899" s="450">
        <f t="shared" si="68"/>
        <v>-6.2499999999999982</v>
      </c>
      <c r="W899" s="42" t="s">
        <v>310</v>
      </c>
      <c r="X899"/>
      <c r="Y899"/>
      <c r="Z899" s="136"/>
      <c r="AA899" s="136"/>
      <c r="AB899" s="136"/>
    </row>
    <row r="900" spans="1:133" s="42" customFormat="1" ht="15.6">
      <c r="A900" s="342" t="s">
        <v>1008</v>
      </c>
      <c r="B900" s="4">
        <v>8.8699999999999992</v>
      </c>
      <c r="C900" s="13"/>
      <c r="D900" s="13"/>
      <c r="E900" s="13"/>
      <c r="F900" s="13"/>
      <c r="G900" s="14"/>
      <c r="H900" s="4">
        <f t="shared" si="67"/>
        <v>8.8699999999999992</v>
      </c>
      <c r="I900" s="12"/>
      <c r="J900" s="12"/>
      <c r="K900" s="12"/>
      <c r="L900" s="13"/>
      <c r="M900" s="49"/>
      <c r="N900" s="49"/>
      <c r="O900" s="13"/>
      <c r="P900" s="13"/>
      <c r="Q900" s="15"/>
      <c r="R900" s="15"/>
      <c r="S900" s="555" t="e">
        <f t="shared" si="66"/>
        <v>#DIV/0!</v>
      </c>
      <c r="T900" s="28">
        <v>0</v>
      </c>
      <c r="U900" s="448">
        <f t="shared" si="69"/>
        <v>0</v>
      </c>
      <c r="V900" s="450">
        <f t="shared" si="68"/>
        <v>-8.8699999999999992</v>
      </c>
      <c r="W900" s="212"/>
      <c r="X900"/>
      <c r="Y900"/>
      <c r="Z900" s="136"/>
      <c r="AA900" s="136"/>
      <c r="AB900" s="136"/>
    </row>
    <row r="901" spans="1:133" s="42" customFormat="1" ht="15.6">
      <c r="A901" s="342" t="s">
        <v>1009</v>
      </c>
      <c r="B901" s="4">
        <v>0.04</v>
      </c>
      <c r="C901" s="13"/>
      <c r="D901" s="13"/>
      <c r="E901" s="13"/>
      <c r="F901" s="13"/>
      <c r="G901" s="14"/>
      <c r="H901" s="4">
        <f t="shared" si="67"/>
        <v>0.04</v>
      </c>
      <c r="I901" s="12"/>
      <c r="J901" s="12"/>
      <c r="K901" s="12"/>
      <c r="L901" s="13"/>
      <c r="M901" s="49"/>
      <c r="N901" s="49"/>
      <c r="O901" s="13"/>
      <c r="P901" s="13"/>
      <c r="Q901" s="15"/>
      <c r="R901" s="15"/>
      <c r="S901" s="555" t="e">
        <f t="shared" si="66"/>
        <v>#DIV/0!</v>
      </c>
      <c r="T901" s="28">
        <v>0</v>
      </c>
      <c r="U901" s="448">
        <f t="shared" si="69"/>
        <v>0</v>
      </c>
      <c r="V901" s="450">
        <f t="shared" si="68"/>
        <v>-0.04</v>
      </c>
      <c r="W901" s="42" t="s">
        <v>759</v>
      </c>
      <c r="X901"/>
      <c r="Y901"/>
      <c r="Z901" s="136"/>
      <c r="AA901" s="136"/>
      <c r="AB901" s="136"/>
    </row>
    <row r="902" spans="1:133" s="42" customFormat="1" ht="15.6">
      <c r="A902" s="342" t="s">
        <v>706</v>
      </c>
      <c r="B902" s="4">
        <v>8.1999999999999993</v>
      </c>
      <c r="C902" s="13"/>
      <c r="D902" s="13"/>
      <c r="E902" s="13"/>
      <c r="F902" s="13"/>
      <c r="G902" s="14"/>
      <c r="H902" s="4">
        <f t="shared" si="67"/>
        <v>8.1999999999999993</v>
      </c>
      <c r="I902" s="12"/>
      <c r="J902" s="12"/>
      <c r="K902" s="12"/>
      <c r="L902" s="13"/>
      <c r="M902" s="49"/>
      <c r="N902" s="49"/>
      <c r="O902" s="13"/>
      <c r="P902" s="13"/>
      <c r="Q902" s="15"/>
      <c r="R902" s="15"/>
      <c r="S902" s="555">
        <f t="shared" si="66"/>
        <v>83.490909090909085</v>
      </c>
      <c r="T902" s="28">
        <v>2.75</v>
      </c>
      <c r="U902" s="448">
        <f t="shared" si="69"/>
        <v>9.8214285714285712E-2</v>
      </c>
      <c r="V902" s="450">
        <f t="shared" si="68"/>
        <v>-5.4499999999999993</v>
      </c>
      <c r="W902" s="42" t="s">
        <v>95</v>
      </c>
      <c r="X902"/>
      <c r="Y902"/>
      <c r="Z902" s="136"/>
      <c r="AA902" s="136"/>
      <c r="AB902" s="136"/>
    </row>
    <row r="903" spans="1:133" ht="15.75" customHeight="1">
      <c r="A903" s="342" t="s">
        <v>1056</v>
      </c>
      <c r="B903" s="4">
        <v>6.9099999999999948</v>
      </c>
      <c r="C903" s="13"/>
      <c r="D903" s="13"/>
      <c r="E903" s="13"/>
      <c r="F903" s="13"/>
      <c r="G903" s="14"/>
      <c r="H903" s="4">
        <f t="shared" si="67"/>
        <v>6.9099999999999948</v>
      </c>
      <c r="I903" s="12"/>
      <c r="J903" s="12"/>
      <c r="K903" s="12"/>
      <c r="L903" s="13"/>
      <c r="M903" s="49"/>
      <c r="N903" s="49"/>
      <c r="O903" s="13"/>
      <c r="P903" s="13"/>
      <c r="Q903" s="15"/>
      <c r="R903" s="15"/>
      <c r="S903" s="728">
        <f t="shared" si="66"/>
        <v>14.952086553323017</v>
      </c>
      <c r="T903" s="28">
        <v>12.940000000000001</v>
      </c>
      <c r="U903" s="448">
        <f t="shared" si="69"/>
        <v>0.46214285714285719</v>
      </c>
      <c r="V903" s="450">
        <f t="shared" si="68"/>
        <v>6.0300000000000065</v>
      </c>
      <c r="W903" s="557"/>
      <c r="X903" s="126"/>
    </row>
    <row r="904" spans="1:133" ht="15.6">
      <c r="A904" s="342" t="s">
        <v>424</v>
      </c>
      <c r="B904" s="4">
        <v>67.416999999999987</v>
      </c>
      <c r="C904" s="13"/>
      <c r="D904" s="13"/>
      <c r="E904" s="13"/>
      <c r="F904" s="13"/>
      <c r="G904" s="14"/>
      <c r="H904" s="4">
        <f t="shared" si="67"/>
        <v>40.266999999999989</v>
      </c>
      <c r="I904" s="12"/>
      <c r="J904" s="12">
        <v>13.85</v>
      </c>
      <c r="K904" s="12"/>
      <c r="L904" s="13"/>
      <c r="M904" s="49"/>
      <c r="N904" s="49"/>
      <c r="O904" s="13">
        <v>13.3</v>
      </c>
      <c r="P904" s="13"/>
      <c r="Q904" s="15"/>
      <c r="R904" s="15">
        <f>SUM(K904:Q904)</f>
        <v>13.3</v>
      </c>
      <c r="S904" s="728">
        <f t="shared" si="66"/>
        <v>10.287189781021896</v>
      </c>
      <c r="T904" s="28">
        <v>109.6</v>
      </c>
      <c r="U904" s="448">
        <f t="shared" si="69"/>
        <v>3.9142857142857141</v>
      </c>
      <c r="V904" s="450">
        <f t="shared" si="68"/>
        <v>69.332999999999998</v>
      </c>
      <c r="W904" s="557"/>
    </row>
    <row r="905" spans="1:133" ht="17.25" customHeight="1">
      <c r="A905" s="341" t="s">
        <v>597</v>
      </c>
      <c r="B905" s="4">
        <v>18.529999999999983</v>
      </c>
      <c r="C905" s="259"/>
      <c r="D905" s="13"/>
      <c r="E905" s="102"/>
      <c r="F905" s="13"/>
      <c r="G905" s="14"/>
      <c r="H905" s="4">
        <f t="shared" si="67"/>
        <v>8.5899999999999839</v>
      </c>
      <c r="I905" s="12">
        <v>1.28</v>
      </c>
      <c r="J905" s="12">
        <v>2.2799999999999998</v>
      </c>
      <c r="K905" s="12">
        <v>1.3</v>
      </c>
      <c r="L905" s="13">
        <v>1.26</v>
      </c>
      <c r="M905" s="49">
        <v>2.54</v>
      </c>
      <c r="N905" s="49"/>
      <c r="O905" s="13">
        <v>1.28</v>
      </c>
      <c r="P905" s="13"/>
      <c r="Q905" s="15"/>
      <c r="R905" s="15">
        <f>SUM(K905:Q905)</f>
        <v>6.38</v>
      </c>
      <c r="S905" s="496">
        <f>H905/U905</f>
        <v>5.7253034991668539</v>
      </c>
      <c r="T905" s="28">
        <v>42.010000000000005</v>
      </c>
      <c r="U905" s="448">
        <f t="shared" si="69"/>
        <v>1.5003571428571429</v>
      </c>
      <c r="V905" s="450">
        <f t="shared" si="68"/>
        <v>33.420000000000023</v>
      </c>
      <c r="W905" s="212"/>
    </row>
    <row r="906" spans="1:133" ht="15.6">
      <c r="A906" s="342" t="s">
        <v>596</v>
      </c>
      <c r="B906" s="4">
        <v>0</v>
      </c>
      <c r="C906" s="102"/>
      <c r="D906" s="102"/>
      <c r="E906" s="102"/>
      <c r="F906" s="102"/>
      <c r="G906" s="80"/>
      <c r="H906" s="4">
        <f t="shared" si="67"/>
        <v>0</v>
      </c>
      <c r="I906" s="103"/>
      <c r="J906" s="103"/>
      <c r="K906" s="103"/>
      <c r="L906" s="102"/>
      <c r="M906" s="102"/>
      <c r="N906" s="102"/>
      <c r="O906" s="102"/>
      <c r="P906" s="102"/>
      <c r="Q906" s="93"/>
      <c r="R906" s="93"/>
      <c r="S906" s="34" t="e">
        <f t="shared" ref="S906:S969" si="70">H906/U906</f>
        <v>#DIV/0!</v>
      </c>
      <c r="T906" s="79">
        <v>0</v>
      </c>
      <c r="U906" s="448">
        <f t="shared" si="69"/>
        <v>0</v>
      </c>
      <c r="V906" s="455">
        <f t="shared" si="68"/>
        <v>0</v>
      </c>
      <c r="W906" s="212"/>
    </row>
    <row r="907" spans="1:133" s="136" customFormat="1" ht="15.6">
      <c r="A907" s="342" t="s">
        <v>598</v>
      </c>
      <c r="B907" s="4">
        <v>9.319999999999995</v>
      </c>
      <c r="C907" s="137"/>
      <c r="D907" s="13"/>
      <c r="E907" s="102"/>
      <c r="F907" s="13"/>
      <c r="G907" s="14"/>
      <c r="H907" s="4">
        <f t="shared" si="67"/>
        <v>9.0399999999999956</v>
      </c>
      <c r="I907" s="12"/>
      <c r="J907" s="12"/>
      <c r="K907" s="12">
        <v>0.28000000000000003</v>
      </c>
      <c r="L907" s="13"/>
      <c r="M907" s="49"/>
      <c r="N907" s="49"/>
      <c r="O907" s="13"/>
      <c r="P907" s="13"/>
      <c r="Q907" s="15"/>
      <c r="R907" s="15">
        <f t="shared" ref="R907:R913" si="71">SUM(K907:Q907)</f>
        <v>0.28000000000000003</v>
      </c>
      <c r="S907" s="34">
        <f t="shared" si="70"/>
        <v>73.581395348837162</v>
      </c>
      <c r="T907" s="28">
        <v>3.4400000000000004</v>
      </c>
      <c r="U907" s="448">
        <f t="shared" si="69"/>
        <v>0.12285714285714287</v>
      </c>
      <c r="V907" s="450">
        <f t="shared" si="68"/>
        <v>-5.5999999999999952</v>
      </c>
      <c r="W907" s="212"/>
      <c r="X907"/>
      <c r="Y907" s="124" t="s">
        <v>39</v>
      </c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</row>
    <row r="908" spans="1:133" s="136" customFormat="1" ht="16.5" customHeight="1">
      <c r="A908" s="322" t="s">
        <v>40</v>
      </c>
      <c r="B908" s="4">
        <v>0</v>
      </c>
      <c r="C908" s="103"/>
      <c r="D908" s="13"/>
      <c r="E908" s="102"/>
      <c r="F908" s="13"/>
      <c r="G908" s="14">
        <v>24</v>
      </c>
      <c r="H908" s="4">
        <f t="shared" si="67"/>
        <v>0</v>
      </c>
      <c r="I908" s="12"/>
      <c r="J908" s="12"/>
      <c r="K908" s="12"/>
      <c r="L908" s="13"/>
      <c r="M908" s="49">
        <v>24</v>
      </c>
      <c r="N908" s="49"/>
      <c r="O908" s="13"/>
      <c r="P908" s="13"/>
      <c r="Q908" s="15"/>
      <c r="R908" s="15">
        <f t="shared" si="71"/>
        <v>24</v>
      </c>
      <c r="S908" s="800">
        <f t="shared" si="70"/>
        <v>0</v>
      </c>
      <c r="T908" s="28">
        <v>96</v>
      </c>
      <c r="U908" s="448">
        <f t="shared" si="69"/>
        <v>3.4285714285714284</v>
      </c>
      <c r="V908" s="450">
        <f t="shared" si="68"/>
        <v>96</v>
      </c>
      <c r="W908" s="503"/>
      <c r="X908"/>
      <c r="Y908"/>
      <c r="Z908" s="285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</row>
    <row r="909" spans="1:133" s="136" customFormat="1" ht="16.5" customHeight="1">
      <c r="A909" s="343" t="s">
        <v>642</v>
      </c>
      <c r="B909" s="4">
        <v>14</v>
      </c>
      <c r="C909" s="103">
        <v>7</v>
      </c>
      <c r="D909" s="13"/>
      <c r="E909" s="102"/>
      <c r="F909" s="13">
        <v>5</v>
      </c>
      <c r="G909" s="14"/>
      <c r="H909" s="4">
        <f t="shared" si="67"/>
        <v>5</v>
      </c>
      <c r="I909" s="12">
        <v>14</v>
      </c>
      <c r="J909" s="12"/>
      <c r="K909" s="12"/>
      <c r="L909" s="13">
        <v>7</v>
      </c>
      <c r="M909" s="49"/>
      <c r="N909" s="49"/>
      <c r="O909" s="13"/>
      <c r="P909" s="13"/>
      <c r="Q909" s="15"/>
      <c r="R909" s="15">
        <f t="shared" si="71"/>
        <v>7</v>
      </c>
      <c r="S909" s="35">
        <f t="shared" si="70"/>
        <v>2.8571428571428572</v>
      </c>
      <c r="T909" s="28">
        <v>49</v>
      </c>
      <c r="U909" s="448">
        <f t="shared" si="69"/>
        <v>1.75</v>
      </c>
      <c r="V909" s="450">
        <f t="shared" si="68"/>
        <v>44</v>
      </c>
      <c r="W909" s="212"/>
      <c r="X909"/>
      <c r="Y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</row>
    <row r="910" spans="1:133" s="136" customFormat="1" ht="15.6">
      <c r="A910" s="193" t="s">
        <v>526</v>
      </c>
      <c r="B910" s="4">
        <v>190</v>
      </c>
      <c r="C910" s="102"/>
      <c r="D910" s="102"/>
      <c r="E910" s="102"/>
      <c r="F910" s="102"/>
      <c r="G910" s="80"/>
      <c r="H910" s="4">
        <f t="shared" si="67"/>
        <v>90</v>
      </c>
      <c r="I910" s="103">
        <v>30</v>
      </c>
      <c r="J910" s="103">
        <v>10</v>
      </c>
      <c r="K910" s="103"/>
      <c r="L910" s="102">
        <v>20</v>
      </c>
      <c r="M910" s="102">
        <v>10</v>
      </c>
      <c r="N910" s="102">
        <v>10</v>
      </c>
      <c r="O910" s="102">
        <v>20</v>
      </c>
      <c r="P910" s="102"/>
      <c r="Q910" s="93"/>
      <c r="R910" s="93">
        <f t="shared" si="71"/>
        <v>60</v>
      </c>
      <c r="S910" s="86">
        <f t="shared" si="70"/>
        <v>6.6315789473684212</v>
      </c>
      <c r="T910" s="79">
        <v>380</v>
      </c>
      <c r="U910" s="457">
        <f t="shared" si="69"/>
        <v>13.571428571428571</v>
      </c>
      <c r="V910" s="455">
        <f t="shared" si="68"/>
        <v>290</v>
      </c>
      <c r="W910" s="212"/>
      <c r="X910"/>
      <c r="Y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</row>
    <row r="911" spans="1:133" s="136" customFormat="1" ht="17.25" customHeight="1">
      <c r="A911" s="193" t="s">
        <v>463</v>
      </c>
      <c r="B911" s="4">
        <v>60</v>
      </c>
      <c r="C911" s="12"/>
      <c r="D911" s="13"/>
      <c r="E911" s="13"/>
      <c r="F911" s="13"/>
      <c r="G911" s="14"/>
      <c r="H911" s="4">
        <f t="shared" si="67"/>
        <v>40</v>
      </c>
      <c r="I911" s="12"/>
      <c r="J911" s="12">
        <v>10</v>
      </c>
      <c r="K911" s="12"/>
      <c r="L911" s="13">
        <v>10</v>
      </c>
      <c r="M911" s="49"/>
      <c r="N911" s="49"/>
      <c r="O911" s="13"/>
      <c r="P911" s="13"/>
      <c r="Q911" s="15"/>
      <c r="R911" s="15">
        <f t="shared" si="71"/>
        <v>10</v>
      </c>
      <c r="S911" s="86">
        <f t="shared" si="70"/>
        <v>14</v>
      </c>
      <c r="T911" s="28">
        <v>80</v>
      </c>
      <c r="U911" s="448">
        <f t="shared" si="69"/>
        <v>2.8571428571428572</v>
      </c>
      <c r="V911" s="450">
        <f t="shared" si="68"/>
        <v>40</v>
      </c>
      <c r="W911" t="s">
        <v>464</v>
      </c>
      <c r="X911"/>
      <c r="Y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</row>
    <row r="912" spans="1:133" s="136" customFormat="1" ht="16.5" customHeight="1">
      <c r="A912" s="171" t="s">
        <v>436</v>
      </c>
      <c r="B912" s="4">
        <v>50</v>
      </c>
      <c r="C912" s="103"/>
      <c r="D912" s="365"/>
      <c r="E912" s="102"/>
      <c r="F912" s="102"/>
      <c r="G912" s="80"/>
      <c r="H912" s="4">
        <f t="shared" si="67"/>
        <v>30</v>
      </c>
      <c r="I912" s="103"/>
      <c r="J912" s="103"/>
      <c r="K912" s="103">
        <v>10</v>
      </c>
      <c r="L912" s="102"/>
      <c r="M912" s="102">
        <v>10</v>
      </c>
      <c r="N912" s="102"/>
      <c r="O912" s="102"/>
      <c r="P912" s="102"/>
      <c r="Q912" s="93"/>
      <c r="R912" s="93">
        <f t="shared" si="71"/>
        <v>20</v>
      </c>
      <c r="S912" s="86">
        <f t="shared" si="70"/>
        <v>16.8</v>
      </c>
      <c r="T912" s="79">
        <v>50</v>
      </c>
      <c r="U912" s="457">
        <f t="shared" si="69"/>
        <v>1.7857142857142858</v>
      </c>
      <c r="V912" s="455">
        <f t="shared" si="68"/>
        <v>20</v>
      </c>
      <c r="W912" s="98" t="s">
        <v>366</v>
      </c>
      <c r="X912" s="98"/>
      <c r="Y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</row>
    <row r="913" spans="1:133" s="136" customFormat="1" ht="15.6">
      <c r="A913" s="171" t="s">
        <v>125</v>
      </c>
      <c r="B913" s="4">
        <v>230</v>
      </c>
      <c r="C913" s="103"/>
      <c r="D913" s="246"/>
      <c r="E913" s="49"/>
      <c r="F913" s="49"/>
      <c r="G913" s="50"/>
      <c r="H913" s="4">
        <f t="shared" si="67"/>
        <v>140</v>
      </c>
      <c r="I913" s="47">
        <v>10</v>
      </c>
      <c r="J913" s="47">
        <v>20</v>
      </c>
      <c r="K913" s="47">
        <v>20</v>
      </c>
      <c r="L913" s="49">
        <v>30</v>
      </c>
      <c r="M913" s="49"/>
      <c r="N913" s="49"/>
      <c r="O913" s="49">
        <v>10</v>
      </c>
      <c r="P913" s="49"/>
      <c r="Q913" s="40"/>
      <c r="R913" s="40">
        <f t="shared" si="71"/>
        <v>60</v>
      </c>
      <c r="S913" s="86">
        <f t="shared" si="70"/>
        <v>14</v>
      </c>
      <c r="T913" s="28">
        <v>280</v>
      </c>
      <c r="U913" s="448">
        <f t="shared" si="69"/>
        <v>10</v>
      </c>
      <c r="V913" s="455">
        <f t="shared" si="68"/>
        <v>140</v>
      </c>
      <c r="W913" s="212"/>
      <c r="X913" s="95"/>
      <c r="Y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</row>
    <row r="914" spans="1:133" s="136" customFormat="1" ht="15.6">
      <c r="A914" s="181" t="s">
        <v>435</v>
      </c>
      <c r="B914" s="4">
        <v>0</v>
      </c>
      <c r="C914" s="103"/>
      <c r="D914" s="102"/>
      <c r="E914" s="102"/>
      <c r="F914" s="102"/>
      <c r="G914" s="80"/>
      <c r="H914" s="4">
        <f t="shared" ref="H914:H979" si="72">B914+SUM(C914:G914)-SUM(I914:P914)</f>
        <v>0</v>
      </c>
      <c r="I914" s="103"/>
      <c r="J914" s="103"/>
      <c r="K914" s="103"/>
      <c r="L914" s="102"/>
      <c r="M914" s="102"/>
      <c r="N914" s="102"/>
      <c r="O914" s="102"/>
      <c r="P914" s="102"/>
      <c r="Q914" s="93"/>
      <c r="R914" s="93"/>
      <c r="S914" s="86" t="e">
        <f t="shared" si="70"/>
        <v>#DIV/0!</v>
      </c>
      <c r="T914" s="79">
        <v>0</v>
      </c>
      <c r="U914" s="448">
        <f t="shared" si="69"/>
        <v>0</v>
      </c>
      <c r="V914" s="455">
        <f t="shared" si="68"/>
        <v>0</v>
      </c>
      <c r="W914" t="s">
        <v>90</v>
      </c>
      <c r="X914"/>
      <c r="Y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</row>
    <row r="915" spans="1:133" s="136" customFormat="1" ht="18" customHeight="1">
      <c r="A915" s="173" t="s">
        <v>1060</v>
      </c>
      <c r="B915" s="4">
        <v>30</v>
      </c>
      <c r="C915" s="47"/>
      <c r="D915" s="49"/>
      <c r="E915" s="49"/>
      <c r="F915" s="49"/>
      <c r="G915" s="50"/>
      <c r="H915" s="4">
        <f t="shared" si="72"/>
        <v>30</v>
      </c>
      <c r="I915" s="47"/>
      <c r="J915" s="47"/>
      <c r="K915" s="47"/>
      <c r="L915" s="49"/>
      <c r="M915" s="49"/>
      <c r="N915" s="49"/>
      <c r="O915" s="49"/>
      <c r="P915" s="49"/>
      <c r="Q915" s="40"/>
      <c r="R915" s="40"/>
      <c r="S915" s="34" t="e">
        <f t="shared" si="70"/>
        <v>#DIV/0!</v>
      </c>
      <c r="T915" s="28">
        <v>0</v>
      </c>
      <c r="U915" s="448">
        <f t="shared" si="69"/>
        <v>0</v>
      </c>
      <c r="V915" s="450">
        <f t="shared" si="68"/>
        <v>-30</v>
      </c>
      <c r="W915" t="s">
        <v>1014</v>
      </c>
      <c r="X915"/>
      <c r="Y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</row>
    <row r="916" spans="1:133" s="136" customFormat="1" ht="15.6">
      <c r="A916" s="174" t="s">
        <v>63</v>
      </c>
      <c r="B916" s="88">
        <v>0</v>
      </c>
      <c r="C916" s="111"/>
      <c r="D916" s="112"/>
      <c r="E916" s="112"/>
      <c r="F916" s="112"/>
      <c r="G916" s="113"/>
      <c r="H916" s="88">
        <f t="shared" si="72"/>
        <v>0</v>
      </c>
      <c r="I916" s="111"/>
      <c r="J916" s="111"/>
      <c r="K916" s="111"/>
      <c r="L916" s="112"/>
      <c r="M916" s="112"/>
      <c r="N916" s="112"/>
      <c r="O916" s="112"/>
      <c r="P916" s="112"/>
      <c r="Q916" s="73"/>
      <c r="R916" s="73"/>
      <c r="S916" s="35" t="e">
        <f t="shared" si="70"/>
        <v>#DIV/0!</v>
      </c>
      <c r="T916" s="45">
        <v>0</v>
      </c>
      <c r="U916" s="456">
        <f t="shared" si="69"/>
        <v>0</v>
      </c>
      <c r="V916" s="451">
        <f t="shared" si="68"/>
        <v>0</v>
      </c>
      <c r="W916" t="s">
        <v>71</v>
      </c>
      <c r="X916"/>
      <c r="Y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</row>
    <row r="917" spans="1:133" s="136" customFormat="1" ht="15.6">
      <c r="A917" s="171" t="s">
        <v>615</v>
      </c>
      <c r="B917" s="4">
        <v>0</v>
      </c>
      <c r="C917" s="103"/>
      <c r="D917" s="102"/>
      <c r="E917" s="102"/>
      <c r="F917" s="102"/>
      <c r="G917" s="80"/>
      <c r="H917" s="4">
        <f t="shared" si="72"/>
        <v>0</v>
      </c>
      <c r="I917" s="103"/>
      <c r="J917" s="103"/>
      <c r="K917" s="103"/>
      <c r="L917" s="102"/>
      <c r="M917" s="102"/>
      <c r="N917" s="102"/>
      <c r="O917" s="102"/>
      <c r="P917" s="102"/>
      <c r="Q917" s="93"/>
      <c r="R917" s="93"/>
      <c r="S917" s="35" t="e">
        <f t="shared" si="70"/>
        <v>#DIV/0!</v>
      </c>
      <c r="T917" s="45">
        <v>0</v>
      </c>
      <c r="U917" s="456">
        <f t="shared" si="69"/>
        <v>0</v>
      </c>
      <c r="V917" s="451">
        <f t="shared" si="68"/>
        <v>0</v>
      </c>
      <c r="W917" s="212"/>
      <c r="X917"/>
      <c r="Y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</row>
    <row r="918" spans="1:133" s="136" customFormat="1" ht="15.6">
      <c r="A918" s="174" t="s">
        <v>624</v>
      </c>
      <c r="B918" s="88">
        <v>0</v>
      </c>
      <c r="C918" s="111"/>
      <c r="D918" s="112"/>
      <c r="E918" s="112"/>
      <c r="F918" s="112"/>
      <c r="G918" s="113"/>
      <c r="H918" s="88">
        <f t="shared" si="72"/>
        <v>0</v>
      </c>
      <c r="I918" s="111"/>
      <c r="J918" s="111"/>
      <c r="K918" s="111"/>
      <c r="L918" s="112"/>
      <c r="M918" s="112"/>
      <c r="N918" s="112"/>
      <c r="O918" s="112"/>
      <c r="P918" s="112"/>
      <c r="Q918" s="73"/>
      <c r="R918" s="73"/>
      <c r="S918" s="35" t="e">
        <f t="shared" si="70"/>
        <v>#DIV/0!</v>
      </c>
      <c r="T918" s="45">
        <v>0</v>
      </c>
      <c r="U918" s="456">
        <f t="shared" si="69"/>
        <v>0</v>
      </c>
      <c r="V918" s="451">
        <f t="shared" si="68"/>
        <v>0</v>
      </c>
      <c r="W918" t="s">
        <v>835</v>
      </c>
      <c r="X918"/>
      <c r="Y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</row>
    <row r="919" spans="1:133" s="136" customFormat="1" ht="15.6">
      <c r="A919" s="171" t="s">
        <v>625</v>
      </c>
      <c r="B919" s="4">
        <v>19</v>
      </c>
      <c r="C919" s="103"/>
      <c r="D919" s="102"/>
      <c r="E919" s="102"/>
      <c r="F919" s="102"/>
      <c r="G919" s="80"/>
      <c r="H919" s="4">
        <f t="shared" si="72"/>
        <v>19</v>
      </c>
      <c r="I919" s="103"/>
      <c r="J919" s="103"/>
      <c r="K919" s="103"/>
      <c r="L919" s="102"/>
      <c r="M919" s="102"/>
      <c r="N919" s="102"/>
      <c r="O919" s="102"/>
      <c r="P919" s="102"/>
      <c r="Q919" s="93"/>
      <c r="R919" s="93"/>
      <c r="S919" s="34">
        <f t="shared" si="70"/>
        <v>266</v>
      </c>
      <c r="T919" s="79">
        <v>2</v>
      </c>
      <c r="U919" s="448">
        <f t="shared" si="69"/>
        <v>7.1428571428571425E-2</v>
      </c>
      <c r="V919" s="450">
        <f t="shared" si="68"/>
        <v>-17</v>
      </c>
      <c r="W919" s="212"/>
      <c r="X919"/>
      <c r="Y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</row>
    <row r="920" spans="1:133" s="136" customFormat="1" ht="15.6">
      <c r="A920" s="171" t="s">
        <v>911</v>
      </c>
      <c r="B920" s="4">
        <v>7</v>
      </c>
      <c r="C920" s="103"/>
      <c r="D920" s="102"/>
      <c r="E920" s="102"/>
      <c r="F920" s="102"/>
      <c r="G920" s="80"/>
      <c r="H920" s="4">
        <f t="shared" si="72"/>
        <v>7</v>
      </c>
      <c r="I920" s="103"/>
      <c r="J920" s="103"/>
      <c r="K920" s="103"/>
      <c r="L920" s="102"/>
      <c r="M920" s="102"/>
      <c r="N920" s="102"/>
      <c r="O920" s="102"/>
      <c r="P920" s="102"/>
      <c r="Q920" s="93"/>
      <c r="R920" s="93"/>
      <c r="S920" s="639">
        <f t="shared" si="70"/>
        <v>28</v>
      </c>
      <c r="T920" s="79">
        <v>7</v>
      </c>
      <c r="U920" s="448">
        <f t="shared" si="69"/>
        <v>0.25</v>
      </c>
      <c r="V920" s="455">
        <f t="shared" si="68"/>
        <v>0</v>
      </c>
      <c r="W920" s="212"/>
      <c r="X920"/>
      <c r="Y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</row>
    <row r="921" spans="1:133" s="136" customFormat="1" ht="15.6">
      <c r="A921" s="181" t="s">
        <v>102</v>
      </c>
      <c r="B921" s="4">
        <v>50</v>
      </c>
      <c r="C921" s="103"/>
      <c r="D921" s="102"/>
      <c r="E921" s="102"/>
      <c r="F921" s="102"/>
      <c r="G921" s="80"/>
      <c r="H921" s="4">
        <f t="shared" si="72"/>
        <v>50</v>
      </c>
      <c r="I921" s="103"/>
      <c r="J921" s="103"/>
      <c r="K921" s="103"/>
      <c r="L921" s="102"/>
      <c r="M921" s="102"/>
      <c r="N921" s="102"/>
      <c r="O921" s="102"/>
      <c r="P921" s="102"/>
      <c r="Q921" s="93"/>
      <c r="R921" s="93"/>
      <c r="S921" s="34" t="e">
        <f t="shared" si="70"/>
        <v>#DIV/0!</v>
      </c>
      <c r="T921" s="79">
        <v>0</v>
      </c>
      <c r="U921" s="448">
        <f t="shared" si="69"/>
        <v>0</v>
      </c>
      <c r="V921" s="455">
        <f t="shared" si="68"/>
        <v>-50</v>
      </c>
      <c r="W921" s="212"/>
      <c r="X921"/>
      <c r="Y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</row>
    <row r="922" spans="1:133" s="136" customFormat="1" ht="15.6">
      <c r="A922" s="171" t="s">
        <v>101</v>
      </c>
      <c r="B922" s="4">
        <v>80</v>
      </c>
      <c r="C922" s="103"/>
      <c r="D922" s="102"/>
      <c r="E922" s="102"/>
      <c r="F922" s="102"/>
      <c r="G922" s="80"/>
      <c r="H922" s="4">
        <f t="shared" si="72"/>
        <v>80</v>
      </c>
      <c r="I922" s="103"/>
      <c r="J922" s="103"/>
      <c r="K922" s="103"/>
      <c r="L922" s="102"/>
      <c r="M922" s="102"/>
      <c r="N922" s="102"/>
      <c r="O922" s="102"/>
      <c r="P922" s="102"/>
      <c r="Q922" s="93"/>
      <c r="R922" s="93"/>
      <c r="S922" s="34">
        <f t="shared" si="70"/>
        <v>56</v>
      </c>
      <c r="T922" s="79">
        <v>40</v>
      </c>
      <c r="U922" s="448">
        <f t="shared" si="69"/>
        <v>1.4285714285714286</v>
      </c>
      <c r="V922" s="455">
        <f t="shared" si="68"/>
        <v>-40</v>
      </c>
      <c r="W922" s="212"/>
      <c r="X922"/>
      <c r="Y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</row>
    <row r="923" spans="1:133" ht="16.5" customHeight="1">
      <c r="A923" s="171" t="s">
        <v>1123</v>
      </c>
      <c r="B923" s="4">
        <v>660</v>
      </c>
      <c r="C923" s="103"/>
      <c r="D923" s="102"/>
      <c r="E923" s="102"/>
      <c r="F923" s="102"/>
      <c r="G923" s="80"/>
      <c r="H923" s="4">
        <f t="shared" si="72"/>
        <v>380</v>
      </c>
      <c r="I923" s="103">
        <v>40</v>
      </c>
      <c r="J923" s="103">
        <v>40</v>
      </c>
      <c r="K923" s="103">
        <v>40</v>
      </c>
      <c r="L923" s="102">
        <v>40</v>
      </c>
      <c r="M923" s="102">
        <v>40</v>
      </c>
      <c r="N923" s="102">
        <v>40</v>
      </c>
      <c r="O923" s="102">
        <v>40</v>
      </c>
      <c r="P923" s="102"/>
      <c r="Q923" s="93"/>
      <c r="R923" s="93">
        <f>SUM(K923:Q923)</f>
        <v>200</v>
      </c>
      <c r="S923" s="595">
        <f t="shared" si="70"/>
        <v>12.229885057471265</v>
      </c>
      <c r="T923" s="79">
        <v>870</v>
      </c>
      <c r="U923" s="448">
        <f t="shared" si="69"/>
        <v>31.071428571428573</v>
      </c>
      <c r="V923" s="455">
        <f t="shared" si="68"/>
        <v>490</v>
      </c>
      <c r="W923" s="212"/>
    </row>
    <row r="924" spans="1:133" ht="15.6">
      <c r="A924" s="171" t="s">
        <v>352</v>
      </c>
      <c r="B924" s="4">
        <v>100</v>
      </c>
      <c r="C924" s="103"/>
      <c r="D924" s="102"/>
      <c r="E924" s="102"/>
      <c r="F924" s="102"/>
      <c r="G924" s="80"/>
      <c r="H924" s="4">
        <f t="shared" si="72"/>
        <v>100</v>
      </c>
      <c r="I924" s="103"/>
      <c r="J924" s="103"/>
      <c r="K924" s="103"/>
      <c r="L924" s="102"/>
      <c r="M924" s="102"/>
      <c r="N924" s="102"/>
      <c r="O924" s="102"/>
      <c r="P924" s="102"/>
      <c r="Q924" s="93"/>
      <c r="R924" s="93"/>
      <c r="S924" s="756">
        <f t="shared" si="70"/>
        <v>70</v>
      </c>
      <c r="T924" s="79">
        <v>40</v>
      </c>
      <c r="U924" s="448">
        <f t="shared" si="69"/>
        <v>1.4285714285714286</v>
      </c>
      <c r="V924" s="455">
        <f t="shared" si="68"/>
        <v>-60</v>
      </c>
      <c r="W924" s="212"/>
    </row>
    <row r="925" spans="1:133" ht="15.6">
      <c r="A925" s="171" t="s">
        <v>771</v>
      </c>
      <c r="B925" s="4">
        <v>440</v>
      </c>
      <c r="C925" s="103"/>
      <c r="D925" s="102"/>
      <c r="E925" s="102"/>
      <c r="F925" s="102"/>
      <c r="G925" s="80"/>
      <c r="H925" s="4">
        <f t="shared" si="72"/>
        <v>280</v>
      </c>
      <c r="I925" s="103"/>
      <c r="J925" s="103">
        <v>40</v>
      </c>
      <c r="K925" s="103"/>
      <c r="L925" s="102">
        <v>40</v>
      </c>
      <c r="M925" s="102">
        <v>40</v>
      </c>
      <c r="N925" s="102">
        <v>40</v>
      </c>
      <c r="O925" s="102"/>
      <c r="P925" s="102"/>
      <c r="Q925" s="93"/>
      <c r="R925" s="93">
        <f>SUM(K925:Q925)</f>
        <v>120</v>
      </c>
      <c r="S925" s="587">
        <f t="shared" si="70"/>
        <v>11.529411764705882</v>
      </c>
      <c r="T925" s="79">
        <v>680</v>
      </c>
      <c r="U925" s="448">
        <f t="shared" si="69"/>
        <v>24.285714285714285</v>
      </c>
      <c r="V925" s="455">
        <f t="shared" ref="V925:V990" si="73">U925*28-H925</f>
        <v>400</v>
      </c>
      <c r="W925" s="212"/>
    </row>
    <row r="926" spans="1:133" ht="15.6">
      <c r="A926" s="171" t="s">
        <v>343</v>
      </c>
      <c r="B926" s="4">
        <v>15</v>
      </c>
      <c r="C926" s="103"/>
      <c r="D926" s="102"/>
      <c r="E926" s="102"/>
      <c r="F926" s="102"/>
      <c r="G926" s="80"/>
      <c r="H926" s="4">
        <f t="shared" si="72"/>
        <v>15</v>
      </c>
      <c r="I926" s="103"/>
      <c r="J926" s="103"/>
      <c r="K926" s="103"/>
      <c r="L926" s="102"/>
      <c r="M926" s="102"/>
      <c r="N926" s="102"/>
      <c r="O926" s="102"/>
      <c r="P926" s="102"/>
      <c r="Q926" s="93"/>
      <c r="R926" s="93"/>
      <c r="S926" s="587">
        <f t="shared" si="70"/>
        <v>28</v>
      </c>
      <c r="T926" s="79">
        <v>15</v>
      </c>
      <c r="U926" s="448">
        <f t="shared" si="69"/>
        <v>0.5357142857142857</v>
      </c>
      <c r="V926" s="455">
        <f t="shared" si="73"/>
        <v>0</v>
      </c>
      <c r="W926" s="212"/>
    </row>
    <row r="927" spans="1:133" ht="15.6">
      <c r="A927" s="171" t="s">
        <v>344</v>
      </c>
      <c r="B927" s="4">
        <v>15</v>
      </c>
      <c r="C927" s="103"/>
      <c r="D927" s="102"/>
      <c r="E927" s="102"/>
      <c r="F927" s="102"/>
      <c r="G927" s="80"/>
      <c r="H927" s="4">
        <f t="shared" si="72"/>
        <v>15</v>
      </c>
      <c r="I927" s="103"/>
      <c r="J927" s="103"/>
      <c r="K927" s="103"/>
      <c r="L927" s="102"/>
      <c r="M927" s="102"/>
      <c r="N927" s="102"/>
      <c r="O927" s="102"/>
      <c r="P927" s="102"/>
      <c r="Q927" s="93"/>
      <c r="R927" s="93"/>
      <c r="S927" s="587">
        <f t="shared" si="70"/>
        <v>28</v>
      </c>
      <c r="T927" s="79">
        <v>15</v>
      </c>
      <c r="U927" s="448">
        <f t="shared" si="69"/>
        <v>0.5357142857142857</v>
      </c>
      <c r="V927" s="455">
        <f t="shared" si="73"/>
        <v>0</v>
      </c>
      <c r="W927" s="212"/>
    </row>
    <row r="928" spans="1:133" ht="15.6">
      <c r="A928" s="171" t="s">
        <v>592</v>
      </c>
      <c r="B928" s="4">
        <v>80</v>
      </c>
      <c r="C928" s="103"/>
      <c r="D928" s="102"/>
      <c r="E928" s="102"/>
      <c r="F928" s="102"/>
      <c r="G928" s="80"/>
      <c r="H928" s="4">
        <f t="shared" si="72"/>
        <v>80</v>
      </c>
      <c r="I928" s="103"/>
      <c r="J928" s="103"/>
      <c r="K928" s="103"/>
      <c r="L928" s="102"/>
      <c r="M928" s="102"/>
      <c r="N928" s="102"/>
      <c r="O928" s="102"/>
      <c r="P928" s="102"/>
      <c r="Q928" s="93"/>
      <c r="R928" s="93"/>
      <c r="S928" s="741">
        <f t="shared" si="70"/>
        <v>112</v>
      </c>
      <c r="T928" s="79">
        <v>20</v>
      </c>
      <c r="U928" s="448">
        <f t="shared" si="69"/>
        <v>0.7142857142857143</v>
      </c>
      <c r="V928" s="455">
        <f t="shared" si="73"/>
        <v>-60</v>
      </c>
      <c r="W928" s="212"/>
    </row>
    <row r="929" spans="1:24" ht="15.6">
      <c r="A929" s="181" t="s">
        <v>762</v>
      </c>
      <c r="B929" s="4">
        <v>0</v>
      </c>
      <c r="C929" s="103"/>
      <c r="D929" s="102"/>
      <c r="E929" s="102"/>
      <c r="F929" s="102"/>
      <c r="G929" s="80"/>
      <c r="H929" s="4">
        <f t="shared" si="72"/>
        <v>0</v>
      </c>
      <c r="I929" s="103"/>
      <c r="J929" s="103"/>
      <c r="K929" s="103"/>
      <c r="L929" s="102"/>
      <c r="M929" s="102"/>
      <c r="N929" s="102"/>
      <c r="O929" s="102"/>
      <c r="P929" s="102"/>
      <c r="Q929" s="93"/>
      <c r="R929" s="93"/>
      <c r="S929" s="730">
        <f t="shared" si="70"/>
        <v>0</v>
      </c>
      <c r="T929" s="79">
        <v>300</v>
      </c>
      <c r="U929" s="448">
        <f t="shared" si="69"/>
        <v>10.714285714285714</v>
      </c>
      <c r="V929" s="455">
        <f t="shared" si="73"/>
        <v>300</v>
      </c>
      <c r="W929" s="212"/>
    </row>
    <row r="930" spans="1:24" ht="18" customHeight="1">
      <c r="A930" s="171" t="s">
        <v>763</v>
      </c>
      <c r="B930" s="4">
        <v>70</v>
      </c>
      <c r="C930" s="103"/>
      <c r="D930" s="102"/>
      <c r="E930" s="102"/>
      <c r="F930" s="102"/>
      <c r="G930" s="80"/>
      <c r="H930" s="4">
        <f t="shared" si="72"/>
        <v>70</v>
      </c>
      <c r="I930" s="103"/>
      <c r="J930" s="103"/>
      <c r="K930" s="103"/>
      <c r="L930" s="102"/>
      <c r="M930" s="102"/>
      <c r="N930" s="102"/>
      <c r="O930" s="102"/>
      <c r="P930" s="102"/>
      <c r="Q930" s="93"/>
      <c r="R930" s="93"/>
      <c r="S930" s="554" t="e">
        <f t="shared" si="70"/>
        <v>#DIV/0!</v>
      </c>
      <c r="T930" s="79">
        <v>0</v>
      </c>
      <c r="U930" s="448">
        <f t="shared" si="69"/>
        <v>0</v>
      </c>
      <c r="V930" s="455">
        <f t="shared" si="73"/>
        <v>-70</v>
      </c>
      <c r="W930" s="212"/>
    </row>
    <row r="931" spans="1:24" ht="17.25" customHeight="1">
      <c r="A931" s="181" t="s">
        <v>246</v>
      </c>
      <c r="B931" s="4">
        <v>110</v>
      </c>
      <c r="C931" s="103"/>
      <c r="D931" s="102"/>
      <c r="E931" s="102"/>
      <c r="F931" s="102"/>
      <c r="G931" s="80"/>
      <c r="H931" s="4">
        <f t="shared" si="72"/>
        <v>80</v>
      </c>
      <c r="I931" s="103">
        <v>10</v>
      </c>
      <c r="J931" s="103"/>
      <c r="K931" s="103">
        <v>10</v>
      </c>
      <c r="L931" s="102"/>
      <c r="M931" s="102">
        <v>10</v>
      </c>
      <c r="N931" s="102"/>
      <c r="O931" s="102"/>
      <c r="P931" s="102"/>
      <c r="Q931" s="93"/>
      <c r="R931" s="93">
        <f>SUM(K931:Q931)</f>
        <v>20</v>
      </c>
      <c r="S931" s="706">
        <f t="shared" si="70"/>
        <v>12.444444444444445</v>
      </c>
      <c r="T931" s="79">
        <v>180</v>
      </c>
      <c r="U931" s="448">
        <f t="shared" si="69"/>
        <v>6.4285714285714288</v>
      </c>
      <c r="V931" s="455">
        <f t="shared" si="73"/>
        <v>100</v>
      </c>
      <c r="W931" s="212"/>
    </row>
    <row r="932" spans="1:24" ht="16.5" customHeight="1">
      <c r="A932" s="171" t="s">
        <v>806</v>
      </c>
      <c r="B932" s="4">
        <v>20</v>
      </c>
      <c r="C932" s="103"/>
      <c r="D932" s="102"/>
      <c r="E932" s="102"/>
      <c r="F932" s="102"/>
      <c r="G932" s="80"/>
      <c r="H932" s="4">
        <f t="shared" si="72"/>
        <v>20</v>
      </c>
      <c r="I932" s="103"/>
      <c r="J932" s="103"/>
      <c r="K932" s="103"/>
      <c r="L932" s="102"/>
      <c r="M932" s="102"/>
      <c r="N932" s="102"/>
      <c r="O932" s="102"/>
      <c r="P932" s="102"/>
      <c r="Q932" s="93"/>
      <c r="R932" s="93"/>
      <c r="S932" s="81" t="e">
        <f t="shared" si="70"/>
        <v>#DIV/0!</v>
      </c>
      <c r="T932" s="79">
        <v>0</v>
      </c>
      <c r="U932" s="448">
        <f t="shared" si="69"/>
        <v>0</v>
      </c>
      <c r="V932" s="455">
        <f t="shared" si="73"/>
        <v>-20</v>
      </c>
      <c r="W932" s="212"/>
    </row>
    <row r="933" spans="1:24" ht="17.25" customHeight="1">
      <c r="A933" s="171" t="s">
        <v>807</v>
      </c>
      <c r="B933" s="4">
        <v>0</v>
      </c>
      <c r="C933" s="103"/>
      <c r="D933" s="102"/>
      <c r="E933" s="102"/>
      <c r="F933" s="102"/>
      <c r="G933" s="80"/>
      <c r="H933" s="4">
        <f t="shared" si="72"/>
        <v>0</v>
      </c>
      <c r="I933" s="103"/>
      <c r="J933" s="103"/>
      <c r="K933" s="103"/>
      <c r="L933" s="102"/>
      <c r="M933" s="102"/>
      <c r="N933" s="102"/>
      <c r="O933" s="102"/>
      <c r="P933" s="102"/>
      <c r="Q933" s="93"/>
      <c r="R933" s="93"/>
      <c r="S933" s="567" t="e">
        <f t="shared" si="70"/>
        <v>#DIV/0!</v>
      </c>
      <c r="T933" s="79">
        <v>0</v>
      </c>
      <c r="U933" s="448">
        <f t="shared" si="69"/>
        <v>0</v>
      </c>
      <c r="V933" s="455">
        <f t="shared" si="73"/>
        <v>0</v>
      </c>
      <c r="W933" s="212"/>
    </row>
    <row r="934" spans="1:24" ht="15.6">
      <c r="A934" s="174" t="s">
        <v>27</v>
      </c>
      <c r="B934" s="88">
        <v>50</v>
      </c>
      <c r="C934" s="111"/>
      <c r="D934" s="112"/>
      <c r="E934" s="112"/>
      <c r="F934" s="112"/>
      <c r="G934" s="113"/>
      <c r="H934" s="88">
        <f t="shared" si="72"/>
        <v>50</v>
      </c>
      <c r="I934" s="111"/>
      <c r="J934" s="111"/>
      <c r="K934" s="111"/>
      <c r="L934" s="112"/>
      <c r="M934" s="112"/>
      <c r="N934" s="112"/>
      <c r="O934" s="112"/>
      <c r="P934" s="112"/>
      <c r="Q934" s="73"/>
      <c r="R934" s="73"/>
      <c r="S934" s="34" t="e">
        <f t="shared" si="70"/>
        <v>#DIV/0!</v>
      </c>
      <c r="T934" s="45">
        <v>0</v>
      </c>
      <c r="U934" s="456">
        <f t="shared" si="69"/>
        <v>0</v>
      </c>
      <c r="V934" s="451">
        <f t="shared" si="73"/>
        <v>-50</v>
      </c>
      <c r="W934" s="98" t="s">
        <v>1119</v>
      </c>
      <c r="X934" s="98"/>
    </row>
    <row r="935" spans="1:24" ht="15.6">
      <c r="A935" s="190" t="s">
        <v>842</v>
      </c>
      <c r="B935" s="4">
        <v>0</v>
      </c>
      <c r="C935" s="10"/>
      <c r="D935" s="10"/>
      <c r="E935" s="10"/>
      <c r="F935" s="62"/>
      <c r="G935" s="11"/>
      <c r="H935" s="4">
        <f t="shared" si="72"/>
        <v>0</v>
      </c>
      <c r="I935" s="9"/>
      <c r="J935" s="9"/>
      <c r="K935" s="9"/>
      <c r="L935" s="10"/>
      <c r="M935" s="22"/>
      <c r="N935" s="22"/>
      <c r="O935" s="10"/>
      <c r="P935" s="10"/>
      <c r="Q935" s="15"/>
      <c r="R935" s="15"/>
      <c r="S935" s="619" t="e">
        <f t="shared" si="70"/>
        <v>#DIV/0!</v>
      </c>
      <c r="T935" s="28">
        <v>0</v>
      </c>
      <c r="U935" s="448">
        <f t="shared" si="69"/>
        <v>0</v>
      </c>
      <c r="V935" s="450">
        <f t="shared" si="73"/>
        <v>0</v>
      </c>
      <c r="W935" s="212" t="s">
        <v>93</v>
      </c>
    </row>
    <row r="936" spans="1:24" ht="15.6">
      <c r="A936" s="190" t="s">
        <v>841</v>
      </c>
      <c r="B936" s="4">
        <v>4</v>
      </c>
      <c r="C936" s="9"/>
      <c r="D936" s="10"/>
      <c r="E936" s="10"/>
      <c r="F936" s="10"/>
      <c r="G936" s="11"/>
      <c r="H936" s="4">
        <f t="shared" si="72"/>
        <v>4</v>
      </c>
      <c r="I936" s="9"/>
      <c r="J936" s="9"/>
      <c r="K936" s="9"/>
      <c r="L936" s="10"/>
      <c r="M936" s="22"/>
      <c r="N936" s="22"/>
      <c r="O936" s="10"/>
      <c r="P936" s="10"/>
      <c r="Q936" s="15"/>
      <c r="R936" s="15"/>
      <c r="S936" s="34" t="e">
        <f t="shared" si="70"/>
        <v>#DIV/0!</v>
      </c>
      <c r="T936" s="28">
        <v>0</v>
      </c>
      <c r="U936" s="448">
        <f t="shared" si="69"/>
        <v>0</v>
      </c>
      <c r="V936" s="450">
        <f t="shared" si="73"/>
        <v>-4</v>
      </c>
      <c r="W936" s="212"/>
    </row>
    <row r="937" spans="1:24" ht="15.6">
      <c r="A937" s="199"/>
      <c r="B937" s="135">
        <v>0</v>
      </c>
      <c r="C937" s="57"/>
      <c r="D937" s="10"/>
      <c r="E937" s="10"/>
      <c r="F937" s="10"/>
      <c r="G937" s="11"/>
      <c r="H937" s="494">
        <f t="shared" si="72"/>
        <v>0</v>
      </c>
      <c r="I937" s="29"/>
      <c r="J937" s="29"/>
      <c r="K937" s="29"/>
      <c r="L937" s="30"/>
      <c r="M937" s="65"/>
      <c r="N937" s="65"/>
      <c r="O937" s="30"/>
      <c r="P937" s="30"/>
      <c r="Q937" s="39"/>
      <c r="R937" s="39"/>
      <c r="S937" s="597" t="e">
        <f t="shared" si="70"/>
        <v>#DIV/0!</v>
      </c>
      <c r="T937" s="598">
        <v>0</v>
      </c>
      <c r="U937" s="599">
        <f t="shared" si="69"/>
        <v>0</v>
      </c>
      <c r="V937" s="600">
        <f t="shared" si="73"/>
        <v>0</v>
      </c>
      <c r="W937" s="212"/>
    </row>
    <row r="938" spans="1:24" ht="15.6">
      <c r="A938" s="495" t="s">
        <v>150</v>
      </c>
      <c r="B938" s="135">
        <v>25</v>
      </c>
      <c r="C938" s="57"/>
      <c r="D938" s="10"/>
      <c r="E938" s="10"/>
      <c r="F938" s="10"/>
      <c r="G938" s="11"/>
      <c r="H938" s="4">
        <f t="shared" si="72"/>
        <v>22</v>
      </c>
      <c r="I938" s="255"/>
      <c r="J938" s="255">
        <v>3</v>
      </c>
      <c r="K938" s="255"/>
      <c r="L938" s="10"/>
      <c r="M938" s="65"/>
      <c r="N938" s="65"/>
      <c r="O938" s="10"/>
      <c r="P938" s="30"/>
      <c r="Q938" s="39"/>
      <c r="R938" s="39"/>
      <c r="S938" s="34">
        <f t="shared" si="70"/>
        <v>102.66666666666667</v>
      </c>
      <c r="T938" s="28">
        <v>6</v>
      </c>
      <c r="U938" s="448">
        <f t="shared" si="69"/>
        <v>0.21428571428571427</v>
      </c>
      <c r="V938" s="450">
        <f t="shared" si="73"/>
        <v>-16</v>
      </c>
      <c r="W938" s="212"/>
    </row>
    <row r="939" spans="1:24" ht="15.6">
      <c r="A939" s="199"/>
      <c r="B939" s="135">
        <v>0</v>
      </c>
      <c r="C939" s="57"/>
      <c r="D939" s="10"/>
      <c r="E939" s="10"/>
      <c r="F939" s="10"/>
      <c r="G939" s="11"/>
      <c r="H939" s="494">
        <f t="shared" si="72"/>
        <v>0</v>
      </c>
      <c r="I939" s="29"/>
      <c r="J939" s="29"/>
      <c r="K939" s="29"/>
      <c r="L939" s="30"/>
      <c r="M939" s="65"/>
      <c r="N939" s="65"/>
      <c r="O939" s="30"/>
      <c r="P939" s="30"/>
      <c r="Q939" s="39"/>
      <c r="R939" s="39"/>
      <c r="S939" s="34" t="e">
        <f t="shared" si="70"/>
        <v>#DIV/0!</v>
      </c>
      <c r="T939" s="28">
        <v>0</v>
      </c>
      <c r="U939" s="448">
        <f t="shared" si="69"/>
        <v>0</v>
      </c>
      <c r="V939" s="450">
        <f t="shared" si="73"/>
        <v>0</v>
      </c>
      <c r="W939" s="212"/>
    </row>
    <row r="940" spans="1:24" ht="17.25" customHeight="1">
      <c r="A940" s="324" t="s">
        <v>977</v>
      </c>
      <c r="B940" s="4">
        <v>1.999999999998181E-2</v>
      </c>
      <c r="C940" s="57"/>
      <c r="D940" s="10"/>
      <c r="E940" s="140"/>
      <c r="F940" s="140"/>
      <c r="G940" s="11"/>
      <c r="H940" s="4">
        <f t="shared" si="72"/>
        <v>1.999999999998181E-2</v>
      </c>
      <c r="I940" s="9"/>
      <c r="J940" s="9"/>
      <c r="K940" s="9"/>
      <c r="L940" s="140"/>
      <c r="M940" s="151"/>
      <c r="N940" s="151"/>
      <c r="O940" s="140"/>
      <c r="P940" s="140"/>
      <c r="Q940" s="169"/>
      <c r="R940" s="169"/>
      <c r="S940" s="543" t="e">
        <f t="shared" si="70"/>
        <v>#DIV/0!</v>
      </c>
      <c r="T940" s="121">
        <v>0</v>
      </c>
      <c r="U940" s="448">
        <f t="shared" si="69"/>
        <v>0</v>
      </c>
      <c r="V940" s="1">
        <f t="shared" si="73"/>
        <v>-1.999999999998181E-2</v>
      </c>
      <c r="W940" s="212"/>
    </row>
    <row r="941" spans="1:24" ht="17.25" customHeight="1">
      <c r="A941" s="271" t="s">
        <v>978</v>
      </c>
      <c r="B941" s="4">
        <v>2520</v>
      </c>
      <c r="C941" s="57"/>
      <c r="D941" s="10"/>
      <c r="E941" s="140"/>
      <c r="F941" s="140"/>
      <c r="G941" s="11"/>
      <c r="H941" s="4">
        <f t="shared" si="72"/>
        <v>1890</v>
      </c>
      <c r="I941" s="9"/>
      <c r="J941" s="9">
        <v>210</v>
      </c>
      <c r="K941" s="9">
        <v>420</v>
      </c>
      <c r="L941" s="140"/>
      <c r="M941" s="151"/>
      <c r="N941" s="151"/>
      <c r="O941" s="140"/>
      <c r="P941" s="140"/>
      <c r="Q941" s="169"/>
      <c r="R941" s="169">
        <f>SUM(K941:Q941)</f>
        <v>420</v>
      </c>
      <c r="S941" s="543">
        <f t="shared" si="70"/>
        <v>10.5</v>
      </c>
      <c r="T941" s="121">
        <v>5040</v>
      </c>
      <c r="U941" s="448">
        <f t="shared" si="69"/>
        <v>180</v>
      </c>
      <c r="V941" s="450">
        <f t="shared" si="73"/>
        <v>3150</v>
      </c>
      <c r="W941" s="212"/>
    </row>
    <row r="942" spans="1:24" ht="16.5" customHeight="1">
      <c r="A942" s="198"/>
      <c r="B942" s="135">
        <v>0</v>
      </c>
      <c r="C942" s="57"/>
      <c r="D942" s="10"/>
      <c r="E942" s="10"/>
      <c r="F942" s="10"/>
      <c r="G942" s="11"/>
      <c r="H942" s="135">
        <f t="shared" si="72"/>
        <v>0</v>
      </c>
      <c r="I942" s="9"/>
      <c r="J942" s="9"/>
      <c r="K942" s="9"/>
      <c r="L942" s="10"/>
      <c r="M942" s="22"/>
      <c r="N942" s="22"/>
      <c r="O942" s="10"/>
      <c r="P942" s="10"/>
      <c r="Q942" s="15"/>
      <c r="R942" s="15"/>
      <c r="S942" s="31" t="e">
        <f t="shared" si="70"/>
        <v>#DIV/0!</v>
      </c>
      <c r="T942" s="46">
        <v>0</v>
      </c>
      <c r="U942" s="448">
        <f t="shared" si="69"/>
        <v>0</v>
      </c>
      <c r="V942" s="462">
        <f t="shared" si="73"/>
        <v>0</v>
      </c>
      <c r="W942" s="212"/>
    </row>
    <row r="943" spans="1:24" ht="16.5" customHeight="1">
      <c r="A943" s="200" t="s">
        <v>384</v>
      </c>
      <c r="B943" s="4">
        <v>400</v>
      </c>
      <c r="C943" s="57">
        <v>1000</v>
      </c>
      <c r="D943" s="10"/>
      <c r="E943" s="10"/>
      <c r="F943" s="10"/>
      <c r="G943" s="11"/>
      <c r="H943" s="4">
        <f t="shared" si="72"/>
        <v>1300</v>
      </c>
      <c r="I943" s="9"/>
      <c r="J943" s="9"/>
      <c r="K943" s="9"/>
      <c r="L943" s="10"/>
      <c r="M943" s="22"/>
      <c r="N943" s="22">
        <v>100</v>
      </c>
      <c r="O943" s="10"/>
      <c r="P943" s="10"/>
      <c r="Q943" s="15"/>
      <c r="R943" s="15">
        <f>SUM(K943:Q943)</f>
        <v>100</v>
      </c>
      <c r="S943" s="793">
        <f t="shared" si="70"/>
        <v>52</v>
      </c>
      <c r="T943" s="28">
        <v>700</v>
      </c>
      <c r="U943" s="448">
        <f t="shared" si="69"/>
        <v>25</v>
      </c>
      <c r="V943" s="450">
        <f t="shared" si="73"/>
        <v>-600</v>
      </c>
      <c r="W943" s="212"/>
    </row>
    <row r="944" spans="1:24" ht="16.5" customHeight="1">
      <c r="A944" s="324" t="s">
        <v>892</v>
      </c>
      <c r="B944" s="4">
        <v>630</v>
      </c>
      <c r="C944" s="57"/>
      <c r="D944" s="10"/>
      <c r="E944" s="10"/>
      <c r="F944" s="10"/>
      <c r="G944" s="11"/>
      <c r="H944" s="4">
        <f t="shared" si="72"/>
        <v>630</v>
      </c>
      <c r="I944" s="9"/>
      <c r="J944" s="255"/>
      <c r="K944" s="9"/>
      <c r="L944" s="10"/>
      <c r="M944" s="22"/>
      <c r="N944" s="22"/>
      <c r="O944" s="10"/>
      <c r="P944" s="10"/>
      <c r="Q944" s="15"/>
      <c r="R944" s="15"/>
      <c r="S944" s="645">
        <f t="shared" si="70"/>
        <v>176.39999999999998</v>
      </c>
      <c r="T944" s="28">
        <v>100</v>
      </c>
      <c r="U944" s="448">
        <f t="shared" si="69"/>
        <v>3.5714285714285716</v>
      </c>
      <c r="V944" s="450">
        <f t="shared" si="73"/>
        <v>-530</v>
      </c>
      <c r="W944" t="s">
        <v>1032</v>
      </c>
    </row>
    <row r="945" spans="1:28" ht="18" customHeight="1">
      <c r="A945" s="199" t="s">
        <v>296</v>
      </c>
      <c r="B945" s="4">
        <v>1580</v>
      </c>
      <c r="C945" s="12"/>
      <c r="D945" s="13"/>
      <c r="E945" s="13"/>
      <c r="F945" s="13"/>
      <c r="G945" s="14">
        <v>10570</v>
      </c>
      <c r="H945" s="4">
        <f t="shared" si="72"/>
        <v>10000</v>
      </c>
      <c r="I945" s="12">
        <v>580</v>
      </c>
      <c r="J945" s="12">
        <v>1000</v>
      </c>
      <c r="K945" s="12"/>
      <c r="L945" s="13"/>
      <c r="M945" s="49"/>
      <c r="N945" s="49"/>
      <c r="O945" s="13">
        <v>570</v>
      </c>
      <c r="P945" s="13"/>
      <c r="Q945" s="15"/>
      <c r="R945" s="15">
        <f>SUM(K945:Q945)</f>
        <v>570</v>
      </c>
      <c r="S945" s="645">
        <f t="shared" si="70"/>
        <v>49.122807017543856</v>
      </c>
      <c r="T945" s="28">
        <v>5700</v>
      </c>
      <c r="U945" s="448">
        <f t="shared" si="69"/>
        <v>203.57142857142858</v>
      </c>
      <c r="V945" s="450">
        <f t="shared" si="73"/>
        <v>-4300</v>
      </c>
      <c r="W945" s="126"/>
      <c r="AA945" s="136">
        <v>1.35</v>
      </c>
    </row>
    <row r="946" spans="1:28" ht="17.25" customHeight="1">
      <c r="A946" s="199" t="s">
        <v>282</v>
      </c>
      <c r="B946" s="4">
        <v>2000</v>
      </c>
      <c r="C946" s="12"/>
      <c r="D946" s="13"/>
      <c r="E946" s="13"/>
      <c r="F946" s="13"/>
      <c r="G946" s="14">
        <v>5000</v>
      </c>
      <c r="H946" s="4">
        <f t="shared" si="72"/>
        <v>7000</v>
      </c>
      <c r="I946" s="12"/>
      <c r="J946" s="12"/>
      <c r="K946" s="12"/>
      <c r="L946" s="13"/>
      <c r="M946" s="49"/>
      <c r="N946" s="49"/>
      <c r="O946" s="13"/>
      <c r="P946" s="13"/>
      <c r="Q946" s="15"/>
      <c r="R946" s="15"/>
      <c r="S946" s="645">
        <f t="shared" si="70"/>
        <v>39.199999999999996</v>
      </c>
      <c r="T946" s="28">
        <v>5000</v>
      </c>
      <c r="U946" s="448">
        <f t="shared" si="69"/>
        <v>178.57142857142858</v>
      </c>
      <c r="V946" s="450">
        <f t="shared" si="73"/>
        <v>-2000</v>
      </c>
      <c r="W946" s="212"/>
    </row>
    <row r="947" spans="1:28" ht="16.5" customHeight="1">
      <c r="A947" s="232" t="s">
        <v>49</v>
      </c>
      <c r="B947" s="4">
        <v>4445</v>
      </c>
      <c r="C947" s="57"/>
      <c r="D947" s="137"/>
      <c r="E947" s="13"/>
      <c r="F947" s="13"/>
      <c r="G947" s="14"/>
      <c r="H947" s="4">
        <f t="shared" si="72"/>
        <v>4445</v>
      </c>
      <c r="I947" s="12"/>
      <c r="J947" s="12"/>
      <c r="K947" s="12"/>
      <c r="L947" s="13"/>
      <c r="M947" s="49"/>
      <c r="N947" s="49"/>
      <c r="O947" s="13"/>
      <c r="P947" s="13"/>
      <c r="Q947" s="15"/>
      <c r="R947" s="15"/>
      <c r="S947" s="645" t="e">
        <f t="shared" si="70"/>
        <v>#DIV/0!</v>
      </c>
      <c r="T947" s="28">
        <v>0</v>
      </c>
      <c r="U947" s="448">
        <f t="shared" si="69"/>
        <v>0</v>
      </c>
      <c r="V947" s="450">
        <f t="shared" si="73"/>
        <v>-4445</v>
      </c>
      <c r="W947" s="212"/>
      <c r="AA947" s="136">
        <v>0.76</v>
      </c>
    </row>
    <row r="948" spans="1:28" ht="18" customHeight="1">
      <c r="A948" s="232" t="s">
        <v>1172</v>
      </c>
      <c r="B948" s="4">
        <v>6000</v>
      </c>
      <c r="D948" s="13"/>
      <c r="E948" s="13"/>
      <c r="F948" s="13"/>
      <c r="G948" s="14">
        <v>15200</v>
      </c>
      <c r="H948" s="4">
        <f t="shared" si="72"/>
        <v>18700</v>
      </c>
      <c r="I948" s="12"/>
      <c r="J948" s="12">
        <v>500</v>
      </c>
      <c r="K948" s="12"/>
      <c r="L948" s="13"/>
      <c r="M948" s="49">
        <v>600</v>
      </c>
      <c r="N948" s="49">
        <v>1400</v>
      </c>
      <c r="O948" s="13"/>
      <c r="P948" s="13"/>
      <c r="Q948" s="15"/>
      <c r="R948" s="15">
        <f>SUM(K948:Q948)</f>
        <v>2000</v>
      </c>
      <c r="S948" s="645">
        <f t="shared" si="70"/>
        <v>58.177777777777777</v>
      </c>
      <c r="T948" s="28">
        <v>9000</v>
      </c>
      <c r="U948" s="448">
        <f t="shared" si="69"/>
        <v>321.42857142857144</v>
      </c>
      <c r="V948" s="450">
        <f t="shared" si="73"/>
        <v>-9700</v>
      </c>
      <c r="W948" s="170"/>
      <c r="AA948" s="136">
        <v>0.87</v>
      </c>
    </row>
    <row r="949" spans="1:28" ht="15.6">
      <c r="A949" s="324" t="s">
        <v>1015</v>
      </c>
      <c r="B949" s="4">
        <v>13</v>
      </c>
      <c r="C949" s="103"/>
      <c r="D949" s="102"/>
      <c r="E949" s="102"/>
      <c r="F949" s="102"/>
      <c r="G949" s="80"/>
      <c r="H949" s="4">
        <f t="shared" si="72"/>
        <v>13</v>
      </c>
      <c r="I949" s="103"/>
      <c r="J949" s="103"/>
      <c r="K949" s="103"/>
      <c r="L949" s="102"/>
      <c r="M949" s="102"/>
      <c r="N949" s="102"/>
      <c r="O949" s="102"/>
      <c r="P949" s="102"/>
      <c r="Q949" s="93"/>
      <c r="R949" s="93"/>
      <c r="S949" s="26" t="e">
        <f t="shared" si="70"/>
        <v>#DIV/0!</v>
      </c>
      <c r="T949" s="28">
        <v>0</v>
      </c>
      <c r="U949" s="448">
        <f t="shared" si="69"/>
        <v>0</v>
      </c>
      <c r="V949" s="450">
        <f t="shared" si="73"/>
        <v>-13</v>
      </c>
      <c r="W949" s="212"/>
    </row>
    <row r="950" spans="1:28" ht="15.6">
      <c r="A950" s="199" t="s">
        <v>1013</v>
      </c>
      <c r="B950" s="135">
        <v>0</v>
      </c>
      <c r="C950" s="12"/>
      <c r="D950" s="13"/>
      <c r="E950" s="13"/>
      <c r="F950" s="13"/>
      <c r="G950" s="14"/>
      <c r="H950" s="135">
        <f t="shared" si="72"/>
        <v>0</v>
      </c>
      <c r="I950" s="12"/>
      <c r="J950" s="12"/>
      <c r="K950" s="12"/>
      <c r="L950" s="13"/>
      <c r="M950" s="49"/>
      <c r="N950" s="49"/>
      <c r="O950" s="13"/>
      <c r="P950" s="13"/>
      <c r="Q950" s="15"/>
      <c r="R950" s="15"/>
      <c r="S950" s="31" t="e">
        <f t="shared" si="70"/>
        <v>#DIV/0!</v>
      </c>
      <c r="T950" s="28">
        <v>0</v>
      </c>
      <c r="U950" s="448">
        <f t="shared" si="69"/>
        <v>0</v>
      </c>
      <c r="V950" s="462">
        <f t="shared" si="73"/>
        <v>0</v>
      </c>
      <c r="W950" s="212"/>
      <c r="Y950" s="68"/>
    </row>
    <row r="951" spans="1:28" s="68" customFormat="1" ht="15" customHeight="1">
      <c r="A951" s="201" t="s">
        <v>621</v>
      </c>
      <c r="B951" s="250">
        <v>0</v>
      </c>
      <c r="C951" s="107"/>
      <c r="D951" s="107"/>
      <c r="E951" s="107"/>
      <c r="F951" s="107"/>
      <c r="G951" s="108"/>
      <c r="H951" s="250">
        <f t="shared" si="72"/>
        <v>0</v>
      </c>
      <c r="I951" s="109"/>
      <c r="J951" s="109"/>
      <c r="K951" s="109"/>
      <c r="L951" s="107"/>
      <c r="M951" s="107"/>
      <c r="N951" s="107"/>
      <c r="O951" s="107"/>
      <c r="P951" s="107"/>
      <c r="Q951" s="110"/>
      <c r="R951" s="110"/>
      <c r="S951" s="155" t="e">
        <f t="shared" si="70"/>
        <v>#DIV/0!</v>
      </c>
      <c r="T951" s="156">
        <v>0</v>
      </c>
      <c r="U951" s="448">
        <f t="shared" si="69"/>
        <v>0</v>
      </c>
      <c r="V951" s="459">
        <f t="shared" si="73"/>
        <v>0</v>
      </c>
      <c r="W951" s="212"/>
      <c r="Z951" s="287"/>
      <c r="AA951" s="287"/>
      <c r="AB951" s="287"/>
    </row>
    <row r="952" spans="1:28" s="68" customFormat="1" ht="15.6">
      <c r="A952" s="334" t="s">
        <v>1043</v>
      </c>
      <c r="B952" s="4">
        <v>6</v>
      </c>
      <c r="C952" s="55"/>
      <c r="D952" s="55"/>
      <c r="E952" s="55"/>
      <c r="F952" s="55"/>
      <c r="G952" s="89"/>
      <c r="H952" s="4">
        <f t="shared" si="72"/>
        <v>6</v>
      </c>
      <c r="I952" s="105"/>
      <c r="J952" s="105"/>
      <c r="K952" s="105"/>
      <c r="L952" s="55"/>
      <c r="M952" s="55"/>
      <c r="N952" s="55"/>
      <c r="O952" s="55"/>
      <c r="P952" s="55"/>
      <c r="Q952" s="114"/>
      <c r="R952" s="114"/>
      <c r="S952" s="74" t="e">
        <f t="shared" si="70"/>
        <v>#DIV/0!</v>
      </c>
      <c r="T952" s="28">
        <v>0</v>
      </c>
      <c r="U952" s="448">
        <f t="shared" si="69"/>
        <v>0</v>
      </c>
      <c r="V952" s="450">
        <f t="shared" si="73"/>
        <v>-6</v>
      </c>
      <c r="W952" s="212"/>
      <c r="Z952" s="287"/>
      <c r="AA952" s="287"/>
      <c r="AB952" s="287"/>
    </row>
    <row r="953" spans="1:28" s="68" customFormat="1" ht="15.6">
      <c r="A953" s="334" t="s">
        <v>1044</v>
      </c>
      <c r="B953" s="4">
        <v>18</v>
      </c>
      <c r="C953" s="55"/>
      <c r="D953" s="55"/>
      <c r="E953" s="55"/>
      <c r="F953" s="55"/>
      <c r="G953" s="89"/>
      <c r="H953" s="4">
        <f t="shared" si="72"/>
        <v>18</v>
      </c>
      <c r="I953" s="105"/>
      <c r="J953" s="105"/>
      <c r="K953" s="105"/>
      <c r="L953" s="55"/>
      <c r="M953" s="55"/>
      <c r="N953" s="55"/>
      <c r="O953" s="55"/>
      <c r="P953" s="55"/>
      <c r="Q953" s="114"/>
      <c r="R953" s="114"/>
      <c r="S953" s="74" t="e">
        <f t="shared" si="70"/>
        <v>#DIV/0!</v>
      </c>
      <c r="T953" s="28">
        <v>0</v>
      </c>
      <c r="U953" s="448">
        <f t="shared" si="69"/>
        <v>0</v>
      </c>
      <c r="V953" s="450">
        <f t="shared" si="73"/>
        <v>-18</v>
      </c>
      <c r="W953" s="212"/>
      <c r="Z953" s="287"/>
      <c r="AA953" s="287"/>
      <c r="AB953" s="287"/>
    </row>
    <row r="954" spans="1:28" s="68" customFormat="1" ht="15.6">
      <c r="A954" s="334" t="s">
        <v>1042</v>
      </c>
      <c r="B954" s="4">
        <v>0</v>
      </c>
      <c r="C954" s="55"/>
      <c r="D954" s="55"/>
      <c r="E954" s="55"/>
      <c r="F954" s="55"/>
      <c r="G954" s="89"/>
      <c r="H954" s="4">
        <f t="shared" si="72"/>
        <v>0</v>
      </c>
      <c r="I954" s="105"/>
      <c r="J954" s="105"/>
      <c r="K954" s="105"/>
      <c r="L954" s="55"/>
      <c r="M954" s="55"/>
      <c r="N954" s="55"/>
      <c r="O954" s="55"/>
      <c r="P954" s="55"/>
      <c r="Q954" s="114"/>
      <c r="R954" s="114"/>
      <c r="S954" s="91" t="e">
        <f t="shared" si="70"/>
        <v>#DIV/0!</v>
      </c>
      <c r="T954" s="28">
        <v>0</v>
      </c>
      <c r="U954" s="448">
        <f t="shared" si="69"/>
        <v>0</v>
      </c>
      <c r="V954" s="450">
        <f t="shared" si="73"/>
        <v>0</v>
      </c>
      <c r="W954" s="212"/>
      <c r="Z954" s="287"/>
      <c r="AA954" s="287"/>
      <c r="AB954" s="287"/>
    </row>
    <row r="955" spans="1:28" s="68" customFormat="1" ht="15.6">
      <c r="A955" s="334" t="s">
        <v>1095</v>
      </c>
      <c r="B955" s="4">
        <v>3</v>
      </c>
      <c r="C955" s="55"/>
      <c r="D955" s="55"/>
      <c r="E955" s="55"/>
      <c r="F955" s="55"/>
      <c r="G955" s="89"/>
      <c r="H955" s="4">
        <f t="shared" si="72"/>
        <v>3</v>
      </c>
      <c r="I955" s="105"/>
      <c r="J955" s="105"/>
      <c r="K955" s="105"/>
      <c r="L955" s="55"/>
      <c r="M955" s="55"/>
      <c r="N955" s="55"/>
      <c r="O955" s="55"/>
      <c r="P955" s="55"/>
      <c r="Q955" s="114"/>
      <c r="R955" s="114"/>
      <c r="S955" s="74" t="e">
        <f t="shared" si="70"/>
        <v>#DIV/0!</v>
      </c>
      <c r="T955" s="28">
        <v>0</v>
      </c>
      <c r="U955" s="448">
        <f t="shared" si="69"/>
        <v>0</v>
      </c>
      <c r="V955" s="450">
        <f t="shared" si="73"/>
        <v>-3</v>
      </c>
      <c r="W955" s="212"/>
      <c r="Z955" s="287"/>
      <c r="AA955" s="287"/>
      <c r="AB955" s="287"/>
    </row>
    <row r="956" spans="1:28" s="68" customFormat="1" ht="15.6">
      <c r="A956" s="334" t="s">
        <v>1041</v>
      </c>
      <c r="B956" s="4">
        <v>2</v>
      </c>
      <c r="C956" s="55"/>
      <c r="D956" s="55"/>
      <c r="E956" s="55"/>
      <c r="F956" s="55"/>
      <c r="G956" s="89"/>
      <c r="H956" s="4">
        <f t="shared" si="72"/>
        <v>2</v>
      </c>
      <c r="I956" s="105"/>
      <c r="J956" s="105"/>
      <c r="K956" s="105"/>
      <c r="L956" s="55"/>
      <c r="M956" s="55"/>
      <c r="N956" s="55"/>
      <c r="O956" s="55"/>
      <c r="P956" s="55"/>
      <c r="Q956" s="114"/>
      <c r="R956" s="114"/>
      <c r="S956" s="74" t="e">
        <f t="shared" si="70"/>
        <v>#DIV/0!</v>
      </c>
      <c r="T956" s="28">
        <v>0</v>
      </c>
      <c r="U956" s="448">
        <f t="shared" si="69"/>
        <v>0</v>
      </c>
      <c r="V956" s="450">
        <f t="shared" si="73"/>
        <v>-2</v>
      </c>
      <c r="W956" s="212"/>
      <c r="Z956" s="287"/>
      <c r="AA956" s="287"/>
      <c r="AB956" s="287"/>
    </row>
    <row r="957" spans="1:28" s="68" customFormat="1" ht="15.6">
      <c r="A957" s="334" t="s">
        <v>235</v>
      </c>
      <c r="B957" s="4">
        <v>7</v>
      </c>
      <c r="C957" s="55"/>
      <c r="D957" s="55"/>
      <c r="E957" s="55"/>
      <c r="F957" s="55"/>
      <c r="G957" s="89"/>
      <c r="H957" s="4">
        <f t="shared" si="72"/>
        <v>7</v>
      </c>
      <c r="I957" s="105"/>
      <c r="J957" s="105"/>
      <c r="K957" s="105"/>
      <c r="L957" s="55"/>
      <c r="M957" s="55"/>
      <c r="N957" s="55"/>
      <c r="O957" s="55"/>
      <c r="P957" s="55"/>
      <c r="Q957" s="114"/>
      <c r="R957" s="114"/>
      <c r="S957" s="74" t="e">
        <f t="shared" si="70"/>
        <v>#DIV/0!</v>
      </c>
      <c r="T957" s="28">
        <v>0</v>
      </c>
      <c r="U957" s="448">
        <f t="shared" si="69"/>
        <v>0</v>
      </c>
      <c r="V957" s="450">
        <f t="shared" si="73"/>
        <v>-7</v>
      </c>
      <c r="W957" s="212"/>
      <c r="Z957" s="287"/>
      <c r="AA957" s="287"/>
      <c r="AB957" s="287"/>
    </row>
    <row r="958" spans="1:28" s="68" customFormat="1" ht="15.6">
      <c r="A958" s="334" t="s">
        <v>1025</v>
      </c>
      <c r="B958" s="4">
        <v>25</v>
      </c>
      <c r="C958" s="55"/>
      <c r="D958" s="55"/>
      <c r="E958" s="55"/>
      <c r="F958" s="55"/>
      <c r="G958" s="89"/>
      <c r="H958" s="4">
        <f t="shared" si="72"/>
        <v>25</v>
      </c>
      <c r="I958" s="105"/>
      <c r="J958" s="159"/>
      <c r="K958" s="105"/>
      <c r="L958" s="55"/>
      <c r="M958" s="55"/>
      <c r="N958" s="55"/>
      <c r="O958" s="55"/>
      <c r="P958" s="55"/>
      <c r="Q958" s="114"/>
      <c r="R958" s="114"/>
      <c r="S958" s="74" t="e">
        <f t="shared" si="70"/>
        <v>#DIV/0!</v>
      </c>
      <c r="T958" s="28">
        <v>0</v>
      </c>
      <c r="U958" s="448">
        <f t="shared" si="69"/>
        <v>0</v>
      </c>
      <c r="V958" s="450">
        <f t="shared" si="73"/>
        <v>-25</v>
      </c>
      <c r="W958" s="212"/>
      <c r="Z958" s="287"/>
      <c r="AA958" s="287"/>
      <c r="AB958" s="287"/>
    </row>
    <row r="959" spans="1:28" s="68" customFormat="1" ht="15.6">
      <c r="A959" s="334" t="s">
        <v>1086</v>
      </c>
      <c r="B959" s="4">
        <v>10</v>
      </c>
      <c r="C959" s="55"/>
      <c r="D959" s="55"/>
      <c r="E959" s="55"/>
      <c r="F959" s="55"/>
      <c r="G959" s="89"/>
      <c r="H959" s="4">
        <f t="shared" si="72"/>
        <v>10</v>
      </c>
      <c r="I959" s="105"/>
      <c r="J959" s="105"/>
      <c r="K959" s="105"/>
      <c r="L959" s="55"/>
      <c r="M959" s="55"/>
      <c r="N959" s="55"/>
      <c r="O959" s="55"/>
      <c r="P959" s="55"/>
      <c r="Q959" s="114"/>
      <c r="R959" s="114"/>
      <c r="S959" s="74" t="e">
        <f t="shared" si="70"/>
        <v>#DIV/0!</v>
      </c>
      <c r="T959" s="28">
        <v>0</v>
      </c>
      <c r="U959" s="448">
        <f t="shared" si="69"/>
        <v>0</v>
      </c>
      <c r="V959" s="450">
        <f t="shared" si="73"/>
        <v>-10</v>
      </c>
      <c r="W959" s="212"/>
      <c r="Y959" s="68" t="s">
        <v>986</v>
      </c>
      <c r="Z959" s="287"/>
      <c r="AA959" s="287"/>
      <c r="AB959" s="287"/>
    </row>
    <row r="960" spans="1:28" s="68" customFormat="1" ht="15.6">
      <c r="A960" s="334" t="s">
        <v>1046</v>
      </c>
      <c r="B960" s="4">
        <v>3</v>
      </c>
      <c r="C960" s="55"/>
      <c r="D960" s="106"/>
      <c r="E960" s="55"/>
      <c r="F960" s="55"/>
      <c r="G960" s="89"/>
      <c r="H960" s="4">
        <f t="shared" si="72"/>
        <v>3</v>
      </c>
      <c r="I960" s="105"/>
      <c r="J960" s="105"/>
      <c r="K960" s="105"/>
      <c r="L960" s="55"/>
      <c r="M960" s="55"/>
      <c r="N960" s="55"/>
      <c r="O960" s="55"/>
      <c r="P960" s="55"/>
      <c r="Q960" s="114"/>
      <c r="R960" s="114"/>
      <c r="S960" s="74" t="e">
        <f t="shared" si="70"/>
        <v>#DIV/0!</v>
      </c>
      <c r="T960" s="28">
        <v>0</v>
      </c>
      <c r="U960" s="448">
        <f t="shared" ref="U960:U1024" si="74">T960/28</f>
        <v>0</v>
      </c>
      <c r="V960" s="450">
        <f t="shared" si="73"/>
        <v>-3</v>
      </c>
      <c r="W960" s="212"/>
      <c r="Z960" s="287"/>
      <c r="AA960" s="287"/>
      <c r="AB960" s="287"/>
    </row>
    <row r="961" spans="1:28" s="68" customFormat="1" ht="15.6">
      <c r="A961" s="334" t="s">
        <v>1045</v>
      </c>
      <c r="B961" s="4">
        <v>13</v>
      </c>
      <c r="C961" s="55"/>
      <c r="D961" s="55"/>
      <c r="E961" s="55"/>
      <c r="F961" s="55"/>
      <c r="G961" s="89"/>
      <c r="H961" s="4">
        <f t="shared" si="72"/>
        <v>13</v>
      </c>
      <c r="I961" s="105"/>
      <c r="J961" s="159"/>
      <c r="K961" s="105"/>
      <c r="L961" s="55"/>
      <c r="M961" s="55"/>
      <c r="N961" s="55"/>
      <c r="O961" s="55"/>
      <c r="P961" s="55"/>
      <c r="Q961" s="114"/>
      <c r="R961" s="114"/>
      <c r="S961" s="593" t="e">
        <f t="shared" si="70"/>
        <v>#DIV/0!</v>
      </c>
      <c r="T961" s="28">
        <v>0</v>
      </c>
      <c r="U961" s="448">
        <f t="shared" si="74"/>
        <v>0</v>
      </c>
      <c r="V961" s="450">
        <f t="shared" si="73"/>
        <v>-13</v>
      </c>
      <c r="W961" s="212"/>
      <c r="Z961" s="287"/>
      <c r="AA961" s="287"/>
      <c r="AB961" s="287"/>
    </row>
    <row r="962" spans="1:28" s="68" customFormat="1" ht="15.6">
      <c r="A962" s="334" t="s">
        <v>1097</v>
      </c>
      <c r="B962" s="4">
        <v>3</v>
      </c>
      <c r="C962" s="55"/>
      <c r="D962" s="55"/>
      <c r="E962" s="55"/>
      <c r="F962" s="55"/>
      <c r="G962" s="89"/>
      <c r="H962" s="4">
        <f t="shared" si="72"/>
        <v>3</v>
      </c>
      <c r="I962" s="105"/>
      <c r="J962" s="105"/>
      <c r="K962" s="105"/>
      <c r="L962" s="55"/>
      <c r="M962" s="55"/>
      <c r="N962" s="55"/>
      <c r="O962" s="55"/>
      <c r="P962" s="55"/>
      <c r="Q962" s="114"/>
      <c r="R962" s="114"/>
      <c r="S962" s="91" t="e">
        <f t="shared" si="70"/>
        <v>#DIV/0!</v>
      </c>
      <c r="T962" s="28">
        <v>0</v>
      </c>
      <c r="U962" s="448">
        <f t="shared" si="74"/>
        <v>0</v>
      </c>
      <c r="V962" s="450">
        <f t="shared" si="73"/>
        <v>-3</v>
      </c>
      <c r="W962" s="212"/>
      <c r="Z962" s="287"/>
      <c r="AA962" s="287"/>
      <c r="AB962" s="287"/>
    </row>
    <row r="963" spans="1:28" s="68" customFormat="1" ht="15.6">
      <c r="A963" s="334" t="s">
        <v>1098</v>
      </c>
      <c r="B963" s="4">
        <v>6</v>
      </c>
      <c r="C963" s="55"/>
      <c r="D963" s="55"/>
      <c r="E963" s="55"/>
      <c r="F963" s="55"/>
      <c r="G963" s="89"/>
      <c r="H963" s="4">
        <f t="shared" si="72"/>
        <v>6</v>
      </c>
      <c r="I963" s="105"/>
      <c r="J963" s="105"/>
      <c r="K963" s="105"/>
      <c r="L963" s="55"/>
      <c r="M963" s="55"/>
      <c r="N963" s="55"/>
      <c r="O963" s="55"/>
      <c r="P963" s="55"/>
      <c r="Q963" s="114"/>
      <c r="R963" s="114"/>
      <c r="S963" s="74" t="e">
        <f t="shared" si="70"/>
        <v>#DIV/0!</v>
      </c>
      <c r="T963" s="28">
        <v>0</v>
      </c>
      <c r="U963" s="448">
        <f t="shared" si="74"/>
        <v>0</v>
      </c>
      <c r="V963" s="450">
        <f t="shared" si="73"/>
        <v>-6</v>
      </c>
      <c r="W963" s="212"/>
      <c r="Z963" s="287"/>
      <c r="AA963" s="287"/>
      <c r="AB963" s="287"/>
    </row>
    <row r="964" spans="1:28" s="68" customFormat="1" ht="15.6">
      <c r="A964" s="334" t="s">
        <v>1099</v>
      </c>
      <c r="B964" s="4">
        <v>1</v>
      </c>
      <c r="C964" s="55"/>
      <c r="D964" s="55"/>
      <c r="E964" s="55"/>
      <c r="F964" s="55"/>
      <c r="G964" s="89"/>
      <c r="H964" s="4">
        <f t="shared" si="72"/>
        <v>1</v>
      </c>
      <c r="I964" s="105"/>
      <c r="J964" s="105"/>
      <c r="K964" s="105"/>
      <c r="L964" s="55"/>
      <c r="M964" s="55"/>
      <c r="N964" s="55"/>
      <c r="O964" s="55"/>
      <c r="P964" s="55"/>
      <c r="Q964" s="114"/>
      <c r="R964" s="114"/>
      <c r="S964" s="74" t="e">
        <f t="shared" si="70"/>
        <v>#DIV/0!</v>
      </c>
      <c r="T964" s="28">
        <v>0</v>
      </c>
      <c r="U964" s="448">
        <f t="shared" si="74"/>
        <v>0</v>
      </c>
      <c r="V964" s="450">
        <f t="shared" si="73"/>
        <v>-1</v>
      </c>
      <c r="W964" s="212"/>
      <c r="Z964" s="287"/>
      <c r="AA964" s="287"/>
      <c r="AB964" s="287"/>
    </row>
    <row r="965" spans="1:28" s="68" customFormat="1" ht="15.6">
      <c r="A965" s="334" t="s">
        <v>1027</v>
      </c>
      <c r="B965" s="4">
        <v>1</v>
      </c>
      <c r="C965" s="55"/>
      <c r="D965" s="55"/>
      <c r="E965" s="55"/>
      <c r="F965" s="55"/>
      <c r="G965" s="89"/>
      <c r="H965" s="4">
        <f t="shared" si="72"/>
        <v>1</v>
      </c>
      <c r="I965" s="105"/>
      <c r="J965" s="105"/>
      <c r="K965" s="105"/>
      <c r="L965" s="55"/>
      <c r="M965" s="55"/>
      <c r="N965" s="55"/>
      <c r="O965" s="55"/>
      <c r="P965" s="55"/>
      <c r="Q965" s="114"/>
      <c r="R965" s="114"/>
      <c r="S965" s="519">
        <f t="shared" si="70"/>
        <v>14</v>
      </c>
      <c r="T965" s="28">
        <v>2</v>
      </c>
      <c r="U965" s="448">
        <f t="shared" si="74"/>
        <v>7.1428571428571425E-2</v>
      </c>
      <c r="V965" s="450">
        <f t="shared" si="73"/>
        <v>1</v>
      </c>
      <c r="W965" s="212"/>
      <c r="Z965" s="287"/>
      <c r="AA965" s="287"/>
      <c r="AB965" s="287"/>
    </row>
    <row r="966" spans="1:28" s="68" customFormat="1" ht="15.6">
      <c r="A966" s="334" t="s">
        <v>692</v>
      </c>
      <c r="B966" s="4">
        <v>1</v>
      </c>
      <c r="C966" s="55"/>
      <c r="D966" s="55"/>
      <c r="E966" s="55"/>
      <c r="F966" s="55"/>
      <c r="G966" s="89"/>
      <c r="H966" s="4">
        <f t="shared" si="72"/>
        <v>1</v>
      </c>
      <c r="I966" s="105"/>
      <c r="J966" s="105"/>
      <c r="K966" s="105"/>
      <c r="L966" s="55"/>
      <c r="M966" s="55"/>
      <c r="N966" s="55"/>
      <c r="O966" s="55"/>
      <c r="P966" s="55"/>
      <c r="Q966" s="114"/>
      <c r="R966" s="114"/>
      <c r="S966" s="519" t="e">
        <f t="shared" si="70"/>
        <v>#DIV/0!</v>
      </c>
      <c r="T966" s="28">
        <v>0</v>
      </c>
      <c r="U966" s="448">
        <f t="shared" si="74"/>
        <v>0</v>
      </c>
      <c r="V966" s="450">
        <f t="shared" si="73"/>
        <v>-1</v>
      </c>
      <c r="W966" s="212"/>
      <c r="Z966" s="287"/>
      <c r="AA966" s="287"/>
      <c r="AB966" s="287"/>
    </row>
    <row r="967" spans="1:28" s="68" customFormat="1" ht="15.6">
      <c r="A967" s="334" t="s">
        <v>693</v>
      </c>
      <c r="B967" s="4">
        <v>2</v>
      </c>
      <c r="C967" s="55"/>
      <c r="D967" s="55"/>
      <c r="E967" s="55"/>
      <c r="F967" s="55">
        <v>2</v>
      </c>
      <c r="G967" s="89"/>
      <c r="H967" s="4">
        <f t="shared" si="72"/>
        <v>2</v>
      </c>
      <c r="I967" s="105"/>
      <c r="J967" s="105"/>
      <c r="K967" s="105"/>
      <c r="L967" s="55"/>
      <c r="M967" s="55">
        <v>2</v>
      </c>
      <c r="N967" s="55"/>
      <c r="O967" s="55"/>
      <c r="P967" s="55"/>
      <c r="Q967" s="114"/>
      <c r="R967" s="114">
        <f>SUM(K967:Q967)</f>
        <v>2</v>
      </c>
      <c r="S967" s="519" t="e">
        <f t="shared" si="70"/>
        <v>#DIV/0!</v>
      </c>
      <c r="T967" s="28">
        <v>0</v>
      </c>
      <c r="U967" s="448">
        <f t="shared" si="74"/>
        <v>0</v>
      </c>
      <c r="V967" s="450">
        <f t="shared" si="73"/>
        <v>-2</v>
      </c>
      <c r="W967" s="212"/>
      <c r="Z967" s="287"/>
      <c r="AA967" s="287"/>
      <c r="AB967" s="287"/>
    </row>
    <row r="968" spans="1:28" s="68" customFormat="1" ht="15.6">
      <c r="A968" s="334" t="s">
        <v>1192</v>
      </c>
      <c r="B968" s="4">
        <v>1</v>
      </c>
      <c r="C968" s="55"/>
      <c r="D968" s="55"/>
      <c r="E968" s="55"/>
      <c r="F968" s="55"/>
      <c r="G968" s="89"/>
      <c r="H968" s="4">
        <f t="shared" si="72"/>
        <v>1</v>
      </c>
      <c r="I968" s="105"/>
      <c r="J968" s="105"/>
      <c r="K968" s="105"/>
      <c r="L968" s="55"/>
      <c r="M968" s="55"/>
      <c r="N968" s="55"/>
      <c r="O968" s="55"/>
      <c r="P968" s="55"/>
      <c r="Q968" s="114"/>
      <c r="R968" s="114"/>
      <c r="S968" s="74" t="e">
        <f t="shared" si="70"/>
        <v>#DIV/0!</v>
      </c>
      <c r="T968" s="28">
        <v>0</v>
      </c>
      <c r="U968" s="448">
        <f t="shared" si="74"/>
        <v>0</v>
      </c>
      <c r="V968" s="450">
        <f t="shared" si="73"/>
        <v>-1</v>
      </c>
      <c r="W968" s="212"/>
      <c r="Z968" s="287"/>
      <c r="AA968" s="287"/>
      <c r="AB968" s="287"/>
    </row>
    <row r="969" spans="1:28" s="68" customFormat="1" ht="15.6">
      <c r="A969" s="334" t="s">
        <v>1193</v>
      </c>
      <c r="B969" s="4">
        <v>10</v>
      </c>
      <c r="C969" s="55"/>
      <c r="D969" s="55"/>
      <c r="E969" s="55"/>
      <c r="F969" s="55"/>
      <c r="G969" s="89"/>
      <c r="H969" s="4">
        <f t="shared" si="72"/>
        <v>10</v>
      </c>
      <c r="I969" s="105"/>
      <c r="J969" s="105"/>
      <c r="K969" s="105"/>
      <c r="L969" s="55"/>
      <c r="M969" s="55"/>
      <c r="N969" s="55"/>
      <c r="O969" s="55"/>
      <c r="P969" s="55"/>
      <c r="Q969" s="114"/>
      <c r="R969" s="114"/>
      <c r="S969" s="74" t="e">
        <f t="shared" si="70"/>
        <v>#DIV/0!</v>
      </c>
      <c r="T969" s="28">
        <v>0</v>
      </c>
      <c r="U969" s="448">
        <f t="shared" si="74"/>
        <v>0</v>
      </c>
      <c r="V969" s="450">
        <f t="shared" si="73"/>
        <v>-10</v>
      </c>
      <c r="W969" s="212"/>
      <c r="Z969" s="287"/>
      <c r="AA969" s="287"/>
      <c r="AB969" s="287"/>
    </row>
    <row r="970" spans="1:28" s="68" customFormat="1" ht="15.6">
      <c r="A970" s="334" t="s">
        <v>646</v>
      </c>
      <c r="B970" s="4">
        <v>14</v>
      </c>
      <c r="C970" s="55"/>
      <c r="D970" s="55"/>
      <c r="E970" s="55"/>
      <c r="F970" s="55"/>
      <c r="G970" s="89"/>
      <c r="H970" s="4">
        <f t="shared" si="72"/>
        <v>14</v>
      </c>
      <c r="I970" s="105"/>
      <c r="J970" s="105"/>
      <c r="K970" s="105"/>
      <c r="L970" s="55"/>
      <c r="M970" s="55"/>
      <c r="N970" s="55"/>
      <c r="O970" s="55"/>
      <c r="P970" s="55"/>
      <c r="Q970" s="114"/>
      <c r="R970" s="114"/>
      <c r="S970" s="74" t="e">
        <f t="shared" ref="S970:S1036" si="75">H970/U970</f>
        <v>#DIV/0!</v>
      </c>
      <c r="T970" s="28">
        <v>0</v>
      </c>
      <c r="U970" s="448">
        <f t="shared" si="74"/>
        <v>0</v>
      </c>
      <c r="V970" s="450">
        <f t="shared" si="73"/>
        <v>-14</v>
      </c>
      <c r="W970" s="212"/>
      <c r="Z970" s="287"/>
      <c r="AA970" s="287"/>
      <c r="AB970" s="287"/>
    </row>
    <row r="971" spans="1:28" s="68" customFormat="1" ht="15.6">
      <c r="A971" s="334" t="s">
        <v>738</v>
      </c>
      <c r="B971" s="4">
        <v>4</v>
      </c>
      <c r="C971" s="55"/>
      <c r="D971" s="55"/>
      <c r="E971" s="55"/>
      <c r="F971" s="145"/>
      <c r="G971" s="89"/>
      <c r="H971" s="4">
        <f t="shared" si="72"/>
        <v>4</v>
      </c>
      <c r="I971" s="105"/>
      <c r="J971" s="105"/>
      <c r="K971" s="105"/>
      <c r="L971" s="55"/>
      <c r="M971" s="55"/>
      <c r="N971" s="55"/>
      <c r="O971" s="55"/>
      <c r="P971" s="55"/>
      <c r="Q971" s="114"/>
      <c r="R971" s="114"/>
      <c r="S971" s="74" t="e">
        <f t="shared" si="75"/>
        <v>#DIV/0!</v>
      </c>
      <c r="T971" s="28">
        <v>0</v>
      </c>
      <c r="U971" s="448">
        <f t="shared" si="74"/>
        <v>0</v>
      </c>
      <c r="V971" s="450">
        <f t="shared" si="73"/>
        <v>-4</v>
      </c>
      <c r="W971" s="212"/>
      <c r="Z971" s="287"/>
      <c r="AA971" s="287"/>
      <c r="AB971" s="287"/>
    </row>
    <row r="972" spans="1:28" s="68" customFormat="1" ht="15.6">
      <c r="A972" s="334" t="s">
        <v>797</v>
      </c>
      <c r="B972" s="4">
        <v>12</v>
      </c>
      <c r="C972" s="55"/>
      <c r="D972" s="55"/>
      <c r="E972" s="55"/>
      <c r="F972" s="55"/>
      <c r="G972" s="89"/>
      <c r="H972" s="4">
        <f t="shared" si="72"/>
        <v>12</v>
      </c>
      <c r="I972" s="105"/>
      <c r="J972" s="105"/>
      <c r="K972" s="105"/>
      <c r="L972" s="55"/>
      <c r="M972" s="55"/>
      <c r="N972" s="55"/>
      <c r="O972" s="55"/>
      <c r="P972" s="55"/>
      <c r="Q972" s="114"/>
      <c r="R972" s="114"/>
      <c r="S972" s="74" t="e">
        <f t="shared" si="75"/>
        <v>#DIV/0!</v>
      </c>
      <c r="T972" s="28">
        <v>0</v>
      </c>
      <c r="U972" s="448">
        <f t="shared" si="74"/>
        <v>0</v>
      </c>
      <c r="V972" s="450">
        <f t="shared" si="73"/>
        <v>-12</v>
      </c>
      <c r="W972" s="212"/>
      <c r="Z972" s="287"/>
      <c r="AA972" s="287"/>
      <c r="AB972" s="287"/>
    </row>
    <row r="973" spans="1:28" s="68" customFormat="1" ht="15.6">
      <c r="A973" s="334" t="s">
        <v>1140</v>
      </c>
      <c r="B973" s="4">
        <v>18</v>
      </c>
      <c r="C973" s="55"/>
      <c r="D973" s="55"/>
      <c r="E973" s="55"/>
      <c r="F973" s="55"/>
      <c r="G973" s="89"/>
      <c r="H973" s="4">
        <f t="shared" si="72"/>
        <v>18</v>
      </c>
      <c r="I973" s="105"/>
      <c r="J973" s="105"/>
      <c r="K973" s="105"/>
      <c r="L973" s="55"/>
      <c r="M973" s="55"/>
      <c r="N973" s="55"/>
      <c r="O973" s="55"/>
      <c r="P973" s="55"/>
      <c r="Q973" s="114"/>
      <c r="R973" s="114"/>
      <c r="S973" s="74" t="e">
        <f t="shared" si="75"/>
        <v>#DIV/0!</v>
      </c>
      <c r="T973" s="28">
        <v>0</v>
      </c>
      <c r="U973" s="448">
        <f t="shared" si="74"/>
        <v>0</v>
      </c>
      <c r="V973" s="450">
        <f t="shared" si="73"/>
        <v>-18</v>
      </c>
      <c r="W973" s="212"/>
      <c r="Z973" s="287"/>
      <c r="AA973" s="287"/>
      <c r="AB973" s="287"/>
    </row>
    <row r="974" spans="1:28" s="68" customFormat="1" ht="15.6">
      <c r="A974" s="334" t="s">
        <v>694</v>
      </c>
      <c r="B974" s="4">
        <v>8</v>
      </c>
      <c r="C974" s="55"/>
      <c r="D974" s="55"/>
      <c r="E974" s="55"/>
      <c r="F974" s="55"/>
      <c r="G974" s="89"/>
      <c r="H974" s="4">
        <f t="shared" si="72"/>
        <v>8</v>
      </c>
      <c r="I974" s="105"/>
      <c r="J974" s="105"/>
      <c r="K974" s="105"/>
      <c r="L974" s="55"/>
      <c r="M974" s="55"/>
      <c r="N974" s="55"/>
      <c r="O974" s="55"/>
      <c r="P974" s="55"/>
      <c r="Q974" s="114"/>
      <c r="R974" s="114"/>
      <c r="S974" s="74">
        <f t="shared" si="75"/>
        <v>37.333333333333336</v>
      </c>
      <c r="T974" s="28">
        <v>6</v>
      </c>
      <c r="U974" s="448">
        <f t="shared" si="74"/>
        <v>0.21428571428571427</v>
      </c>
      <c r="V974" s="450">
        <f t="shared" si="73"/>
        <v>-2</v>
      </c>
      <c r="W974" s="212"/>
      <c r="Z974" s="287"/>
      <c r="AA974" s="287"/>
      <c r="AB974" s="287"/>
    </row>
    <row r="975" spans="1:28" s="68" customFormat="1" ht="15.6">
      <c r="A975" s="334" t="s">
        <v>735</v>
      </c>
      <c r="B975" s="4">
        <v>4</v>
      </c>
      <c r="C975" s="55"/>
      <c r="D975" s="55"/>
      <c r="E975" s="55"/>
      <c r="F975" s="55"/>
      <c r="G975" s="89"/>
      <c r="H975" s="4">
        <f t="shared" si="72"/>
        <v>4</v>
      </c>
      <c r="I975" s="105"/>
      <c r="J975" s="105"/>
      <c r="K975" s="105"/>
      <c r="L975" s="55"/>
      <c r="M975" s="55"/>
      <c r="N975" s="55"/>
      <c r="O975" s="55"/>
      <c r="P975" s="55"/>
      <c r="Q975" s="114"/>
      <c r="R975" s="114"/>
      <c r="S975" s="74" t="e">
        <f t="shared" si="75"/>
        <v>#DIV/0!</v>
      </c>
      <c r="T975" s="28">
        <v>0</v>
      </c>
      <c r="U975" s="448">
        <f t="shared" si="74"/>
        <v>0</v>
      </c>
      <c r="V975" s="450">
        <f t="shared" si="73"/>
        <v>-4</v>
      </c>
      <c r="W975" s="212"/>
      <c r="Z975" s="287"/>
      <c r="AA975" s="287"/>
      <c r="AB975" s="287"/>
    </row>
    <row r="976" spans="1:28" s="68" customFormat="1" ht="15.6">
      <c r="A976" s="334" t="s">
        <v>736</v>
      </c>
      <c r="B976" s="4">
        <v>45</v>
      </c>
      <c r="C976" s="55"/>
      <c r="D976" s="55"/>
      <c r="E976" s="55"/>
      <c r="F976" s="55"/>
      <c r="G976" s="89"/>
      <c r="H976" s="4">
        <f t="shared" si="72"/>
        <v>45</v>
      </c>
      <c r="I976" s="105"/>
      <c r="J976" s="105"/>
      <c r="K976" s="159"/>
      <c r="L976" s="55"/>
      <c r="M976" s="55"/>
      <c r="N976" s="55"/>
      <c r="O976" s="55"/>
      <c r="P976" s="55"/>
      <c r="Q976" s="114"/>
      <c r="R976" s="114"/>
      <c r="S976" s="74" t="e">
        <f t="shared" si="75"/>
        <v>#DIV/0!</v>
      </c>
      <c r="T976" s="28">
        <v>0</v>
      </c>
      <c r="U976" s="448">
        <f t="shared" si="74"/>
        <v>0</v>
      </c>
      <c r="V976" s="450">
        <f t="shared" si="73"/>
        <v>-45</v>
      </c>
      <c r="W976" s="212"/>
      <c r="Z976" s="287"/>
      <c r="AA976" s="287"/>
      <c r="AB976" s="287"/>
    </row>
    <row r="977" spans="1:28" s="68" customFormat="1" ht="15.6">
      <c r="A977" s="334" t="s">
        <v>737</v>
      </c>
      <c r="B977" s="4">
        <v>0</v>
      </c>
      <c r="C977" s="55"/>
      <c r="D977" s="55"/>
      <c r="E977" s="55"/>
      <c r="F977" s="55"/>
      <c r="G977" s="89"/>
      <c r="H977" s="4">
        <f t="shared" si="72"/>
        <v>0</v>
      </c>
      <c r="I977" s="105"/>
      <c r="J977" s="105"/>
      <c r="K977" s="105"/>
      <c r="L977" s="55"/>
      <c r="M977" s="55"/>
      <c r="N977" s="55"/>
      <c r="O977" s="55"/>
      <c r="P977" s="55"/>
      <c r="Q977" s="114"/>
      <c r="R977" s="114"/>
      <c r="S977" s="643" t="e">
        <f t="shared" si="75"/>
        <v>#DIV/0!</v>
      </c>
      <c r="T977" s="28">
        <v>0</v>
      </c>
      <c r="U977" s="448">
        <f t="shared" si="74"/>
        <v>0</v>
      </c>
      <c r="V977" s="450">
        <f t="shared" si="73"/>
        <v>0</v>
      </c>
      <c r="W977" s="212"/>
      <c r="Z977" s="287"/>
      <c r="AA977" s="287"/>
      <c r="AB977" s="287"/>
    </row>
    <row r="978" spans="1:28" s="68" customFormat="1" ht="15.6">
      <c r="A978" s="334" t="s">
        <v>228</v>
      </c>
      <c r="B978" s="4">
        <v>4</v>
      </c>
      <c r="C978" s="55"/>
      <c r="D978" s="55"/>
      <c r="E978" s="55"/>
      <c r="F978" s="55"/>
      <c r="G978" s="89"/>
      <c r="H978" s="4">
        <f t="shared" si="72"/>
        <v>4</v>
      </c>
      <c r="I978" s="105"/>
      <c r="J978" s="105"/>
      <c r="K978" s="105"/>
      <c r="L978" s="55"/>
      <c r="M978" s="55"/>
      <c r="N978" s="55"/>
      <c r="O978" s="55"/>
      <c r="P978" s="55"/>
      <c r="Q978" s="114"/>
      <c r="R978" s="114"/>
      <c r="S978" s="91" t="e">
        <f t="shared" si="75"/>
        <v>#DIV/0!</v>
      </c>
      <c r="T978" s="28">
        <v>0</v>
      </c>
      <c r="U978" s="448">
        <f t="shared" si="74"/>
        <v>0</v>
      </c>
      <c r="V978" s="450">
        <f t="shared" si="73"/>
        <v>-4</v>
      </c>
      <c r="W978" s="212"/>
      <c r="Z978" s="287"/>
      <c r="AA978" s="287"/>
      <c r="AB978" s="287"/>
    </row>
    <row r="979" spans="1:28" s="68" customFormat="1" ht="15.6">
      <c r="A979" s="334" t="s">
        <v>1092</v>
      </c>
      <c r="B979" s="4">
        <v>1</v>
      </c>
      <c r="C979" s="55"/>
      <c r="D979" s="55"/>
      <c r="E979" s="55"/>
      <c r="F979" s="55"/>
      <c r="G979" s="89"/>
      <c r="H979" s="4">
        <f t="shared" si="72"/>
        <v>1</v>
      </c>
      <c r="I979" s="105"/>
      <c r="J979" s="105"/>
      <c r="K979" s="105"/>
      <c r="L979" s="55"/>
      <c r="M979" s="55"/>
      <c r="N979" s="55"/>
      <c r="O979" s="55"/>
      <c r="P979" s="55"/>
      <c r="Q979" s="114"/>
      <c r="R979" s="114"/>
      <c r="S979" s="74" t="e">
        <f t="shared" si="75"/>
        <v>#DIV/0!</v>
      </c>
      <c r="T979" s="28">
        <v>0</v>
      </c>
      <c r="U979" s="448">
        <f t="shared" si="74"/>
        <v>0</v>
      </c>
      <c r="V979" s="450">
        <f t="shared" si="73"/>
        <v>-1</v>
      </c>
      <c r="W979" s="212"/>
      <c r="Z979" s="287"/>
      <c r="AA979" s="287"/>
      <c r="AB979" s="287"/>
    </row>
    <row r="980" spans="1:28" s="68" customFormat="1" ht="15.6">
      <c r="A980" s="334" t="s">
        <v>1094</v>
      </c>
      <c r="B980" s="4">
        <v>0</v>
      </c>
      <c r="C980" s="55"/>
      <c r="D980" s="55"/>
      <c r="E980" s="55"/>
      <c r="F980" s="55"/>
      <c r="G980" s="89"/>
      <c r="H980" s="4">
        <f t="shared" ref="H980:H1036" si="76">B980+SUM(C980:G980)-SUM(I980:P980)</f>
        <v>0</v>
      </c>
      <c r="I980" s="105"/>
      <c r="J980" s="159"/>
      <c r="K980" s="105"/>
      <c r="L980" s="55"/>
      <c r="M980" s="55"/>
      <c r="N980" s="55"/>
      <c r="O980" s="55"/>
      <c r="P980" s="55"/>
      <c r="Q980" s="114"/>
      <c r="R980" s="114"/>
      <c r="S980" s="91">
        <f t="shared" si="75"/>
        <v>0</v>
      </c>
      <c r="T980" s="28">
        <v>1</v>
      </c>
      <c r="U980" s="448">
        <f t="shared" si="74"/>
        <v>3.5714285714285712E-2</v>
      </c>
      <c r="V980" s="450">
        <f t="shared" si="73"/>
        <v>1</v>
      </c>
      <c r="W980" s="212"/>
      <c r="Z980" s="287"/>
      <c r="AA980" s="287"/>
      <c r="AB980" s="287"/>
    </row>
    <row r="981" spans="1:28" s="68" customFormat="1" ht="15.6">
      <c r="A981" s="334" t="s">
        <v>1093</v>
      </c>
      <c r="B981" s="4">
        <v>1</v>
      </c>
      <c r="C981" s="55"/>
      <c r="D981" s="55"/>
      <c r="E981" s="55"/>
      <c r="F981" s="55"/>
      <c r="G981" s="89"/>
      <c r="H981" s="4">
        <f t="shared" si="76"/>
        <v>1</v>
      </c>
      <c r="I981" s="105"/>
      <c r="J981" s="105"/>
      <c r="K981" s="105"/>
      <c r="L981" s="55"/>
      <c r="M981" s="55"/>
      <c r="N981" s="55"/>
      <c r="O981" s="55"/>
      <c r="P981" s="55"/>
      <c r="Q981" s="114"/>
      <c r="R981" s="114"/>
      <c r="S981" s="74" t="e">
        <f t="shared" si="75"/>
        <v>#DIV/0!</v>
      </c>
      <c r="T981" s="28">
        <v>0</v>
      </c>
      <c r="U981" s="448">
        <f t="shared" si="74"/>
        <v>0</v>
      </c>
      <c r="V981" s="450">
        <f t="shared" si="73"/>
        <v>-1</v>
      </c>
      <c r="W981" s="212"/>
      <c r="Z981" s="287"/>
      <c r="AA981" s="287"/>
      <c r="AB981" s="287"/>
    </row>
    <row r="982" spans="1:28" s="68" customFormat="1" ht="15.6">
      <c r="A982" s="334" t="s">
        <v>1087</v>
      </c>
      <c r="B982" s="4">
        <v>2</v>
      </c>
      <c r="C982" s="55"/>
      <c r="D982" s="55"/>
      <c r="E982" s="55"/>
      <c r="F982" s="55"/>
      <c r="G982" s="89"/>
      <c r="H982" s="4">
        <f t="shared" si="76"/>
        <v>2</v>
      </c>
      <c r="I982" s="105"/>
      <c r="J982" s="105"/>
      <c r="K982" s="159"/>
      <c r="L982" s="55"/>
      <c r="M982" s="55"/>
      <c r="N982" s="55"/>
      <c r="O982" s="55"/>
      <c r="P982" s="55"/>
      <c r="Q982" s="114"/>
      <c r="R982" s="114"/>
      <c r="S982" s="646" t="e">
        <f t="shared" si="75"/>
        <v>#DIV/0!</v>
      </c>
      <c r="T982" s="28">
        <v>0</v>
      </c>
      <c r="U982" s="448">
        <f t="shared" si="74"/>
        <v>0</v>
      </c>
      <c r="V982" s="450">
        <f t="shared" si="73"/>
        <v>-2</v>
      </c>
      <c r="W982" s="212"/>
      <c r="Z982" s="287"/>
      <c r="AA982" s="287"/>
      <c r="AB982" s="287"/>
    </row>
    <row r="983" spans="1:28" s="68" customFormat="1" ht="15.6">
      <c r="A983" s="334" t="s">
        <v>647</v>
      </c>
      <c r="B983" s="4">
        <v>12</v>
      </c>
      <c r="C983" s="55"/>
      <c r="D983" s="55"/>
      <c r="E983" s="55"/>
      <c r="F983" s="55"/>
      <c r="G983" s="89"/>
      <c r="H983" s="4">
        <f t="shared" si="76"/>
        <v>12</v>
      </c>
      <c r="I983" s="105"/>
      <c r="J983" s="105"/>
      <c r="K983" s="105"/>
      <c r="L983" s="55"/>
      <c r="M983" s="55"/>
      <c r="N983" s="55"/>
      <c r="O983" s="55"/>
      <c r="P983" s="55"/>
      <c r="Q983" s="114"/>
      <c r="R983" s="114"/>
      <c r="S983" s="74" t="e">
        <f t="shared" si="75"/>
        <v>#DIV/0!</v>
      </c>
      <c r="T983" s="28">
        <v>0</v>
      </c>
      <c r="U983" s="448">
        <f t="shared" si="74"/>
        <v>0</v>
      </c>
      <c r="V983" s="450">
        <f t="shared" si="73"/>
        <v>-12</v>
      </c>
      <c r="W983" s="212"/>
      <c r="Z983" s="287"/>
      <c r="AA983" s="287"/>
      <c r="AB983" s="287"/>
    </row>
    <row r="984" spans="1:28" s="68" customFormat="1" ht="15.6">
      <c r="A984" s="334" t="s">
        <v>653</v>
      </c>
      <c r="B984" s="4">
        <v>16</v>
      </c>
      <c r="C984" s="55"/>
      <c r="D984" s="55"/>
      <c r="E984" s="55"/>
      <c r="F984" s="55"/>
      <c r="G984" s="89"/>
      <c r="H984" s="4">
        <f t="shared" si="76"/>
        <v>16</v>
      </c>
      <c r="I984" s="105"/>
      <c r="J984" s="105"/>
      <c r="K984" s="105"/>
      <c r="L984" s="55"/>
      <c r="M984" s="55"/>
      <c r="N984" s="55"/>
      <c r="O984" s="55"/>
      <c r="P984" s="55"/>
      <c r="Q984" s="114"/>
      <c r="R984" s="114"/>
      <c r="S984" s="74" t="e">
        <f t="shared" si="75"/>
        <v>#DIV/0!</v>
      </c>
      <c r="T984" s="28">
        <v>0</v>
      </c>
      <c r="U984" s="448">
        <f t="shared" si="74"/>
        <v>0</v>
      </c>
      <c r="V984" s="450">
        <f t="shared" si="73"/>
        <v>-16</v>
      </c>
      <c r="W984" s="212"/>
      <c r="Z984" s="287"/>
      <c r="AA984" s="287"/>
      <c r="AB984" s="287"/>
    </row>
    <row r="985" spans="1:28" s="68" customFormat="1" ht="15.6">
      <c r="A985" s="334" t="s">
        <v>1090</v>
      </c>
      <c r="B985" s="4">
        <v>7</v>
      </c>
      <c r="C985" s="55"/>
      <c r="D985" s="55"/>
      <c r="E985" s="55"/>
      <c r="F985" s="55"/>
      <c r="G985" s="89"/>
      <c r="H985" s="4">
        <f t="shared" si="76"/>
        <v>7</v>
      </c>
      <c r="I985" s="105"/>
      <c r="J985" s="105"/>
      <c r="K985" s="105"/>
      <c r="L985" s="55"/>
      <c r="M985" s="55"/>
      <c r="N985" s="55"/>
      <c r="O985" s="55"/>
      <c r="P985" s="55"/>
      <c r="Q985" s="114"/>
      <c r="R985" s="114"/>
      <c r="S985" s="74" t="e">
        <f t="shared" si="75"/>
        <v>#DIV/0!</v>
      </c>
      <c r="T985" s="28">
        <v>0</v>
      </c>
      <c r="U985" s="448">
        <f t="shared" si="74"/>
        <v>0</v>
      </c>
      <c r="V985" s="450">
        <f t="shared" si="73"/>
        <v>-7</v>
      </c>
      <c r="W985" s="212"/>
      <c r="Z985" s="287"/>
      <c r="AA985" s="287"/>
      <c r="AB985" s="287"/>
    </row>
    <row r="986" spans="1:28" s="68" customFormat="1" ht="15.6">
      <c r="A986" s="334" t="s">
        <v>1091</v>
      </c>
      <c r="B986" s="4">
        <v>7</v>
      </c>
      <c r="C986" s="55"/>
      <c r="D986" s="55"/>
      <c r="E986" s="55"/>
      <c r="F986" s="55"/>
      <c r="G986" s="89"/>
      <c r="H986" s="4">
        <f t="shared" si="76"/>
        <v>7</v>
      </c>
      <c r="I986" s="105"/>
      <c r="J986" s="105"/>
      <c r="K986" s="105"/>
      <c r="L986" s="55"/>
      <c r="M986" s="55"/>
      <c r="N986" s="55"/>
      <c r="O986" s="55"/>
      <c r="P986" s="55"/>
      <c r="Q986" s="114"/>
      <c r="R986" s="114"/>
      <c r="S986" s="74" t="e">
        <f t="shared" si="75"/>
        <v>#DIV/0!</v>
      </c>
      <c r="T986" s="28">
        <v>0</v>
      </c>
      <c r="U986" s="448">
        <f t="shared" si="74"/>
        <v>0</v>
      </c>
      <c r="V986" s="450">
        <f t="shared" si="73"/>
        <v>-7</v>
      </c>
      <c r="W986" s="212"/>
      <c r="Z986" s="287"/>
      <c r="AA986" s="287"/>
      <c r="AB986" s="287"/>
    </row>
    <row r="987" spans="1:28" s="68" customFormat="1" ht="15.6">
      <c r="A987" s="334" t="s">
        <v>1089</v>
      </c>
      <c r="B987" s="4">
        <v>1</v>
      </c>
      <c r="C987" s="55"/>
      <c r="D987" s="55"/>
      <c r="E987" s="55"/>
      <c r="F987" s="55"/>
      <c r="G987" s="89"/>
      <c r="H987" s="4">
        <f t="shared" si="76"/>
        <v>1</v>
      </c>
      <c r="I987" s="105"/>
      <c r="J987" s="105"/>
      <c r="K987" s="105"/>
      <c r="L987" s="55"/>
      <c r="M987" s="55"/>
      <c r="N987" s="55"/>
      <c r="O987" s="55"/>
      <c r="P987" s="55"/>
      <c r="Q987" s="114"/>
      <c r="R987" s="114"/>
      <c r="S987" s="74" t="e">
        <f t="shared" si="75"/>
        <v>#DIV/0!</v>
      </c>
      <c r="T987" s="28">
        <v>0</v>
      </c>
      <c r="U987" s="448">
        <f t="shared" si="74"/>
        <v>0</v>
      </c>
      <c r="V987" s="450">
        <f t="shared" si="73"/>
        <v>-1</v>
      </c>
      <c r="W987" s="212"/>
      <c r="Z987" s="287"/>
      <c r="AA987" s="287"/>
      <c r="AB987" s="287"/>
    </row>
    <row r="988" spans="1:28" s="68" customFormat="1" ht="15.6">
      <c r="A988" s="334" t="s">
        <v>1088</v>
      </c>
      <c r="B988" s="4">
        <v>13</v>
      </c>
      <c r="C988" s="55"/>
      <c r="D988" s="55"/>
      <c r="E988" s="55"/>
      <c r="F988" s="55"/>
      <c r="G988" s="89"/>
      <c r="H988" s="4">
        <f t="shared" si="76"/>
        <v>13</v>
      </c>
      <c r="I988" s="105"/>
      <c r="J988" s="105"/>
      <c r="K988" s="105"/>
      <c r="L988" s="55"/>
      <c r="M988" s="55"/>
      <c r="N988" s="55"/>
      <c r="O988" s="55"/>
      <c r="P988" s="55"/>
      <c r="Q988" s="114"/>
      <c r="R988" s="114"/>
      <c r="S988" s="74">
        <f t="shared" si="75"/>
        <v>364</v>
      </c>
      <c r="T988" s="28">
        <v>1</v>
      </c>
      <c r="U988" s="448">
        <f t="shared" si="74"/>
        <v>3.5714285714285712E-2</v>
      </c>
      <c r="V988" s="450">
        <f t="shared" si="73"/>
        <v>-12</v>
      </c>
      <c r="W988" s="212"/>
      <c r="Z988" s="287"/>
      <c r="AA988" s="287"/>
      <c r="AB988" s="287"/>
    </row>
    <row r="989" spans="1:28" s="68" customFormat="1" ht="15.6">
      <c r="A989" s="334" t="s">
        <v>1096</v>
      </c>
      <c r="B989" s="4">
        <v>3</v>
      </c>
      <c r="C989" s="55"/>
      <c r="D989" s="55"/>
      <c r="E989" s="55"/>
      <c r="F989" s="55"/>
      <c r="G989" s="89"/>
      <c r="H989" s="4">
        <f t="shared" si="76"/>
        <v>3</v>
      </c>
      <c r="I989" s="105"/>
      <c r="J989" s="105"/>
      <c r="K989" s="105"/>
      <c r="L989" s="55"/>
      <c r="M989" s="55"/>
      <c r="N989" s="55"/>
      <c r="O989" s="55"/>
      <c r="P989" s="55"/>
      <c r="Q989" s="114"/>
      <c r="R989" s="114"/>
      <c r="S989" s="74" t="e">
        <f t="shared" si="75"/>
        <v>#DIV/0!</v>
      </c>
      <c r="T989" s="28">
        <v>0</v>
      </c>
      <c r="U989" s="448">
        <f t="shared" si="74"/>
        <v>0</v>
      </c>
      <c r="V989" s="450">
        <f t="shared" si="73"/>
        <v>-3</v>
      </c>
      <c r="W989" s="212"/>
      <c r="Z989" s="287"/>
      <c r="AA989" s="287"/>
      <c r="AB989" s="287"/>
    </row>
    <row r="990" spans="1:28" s="68" customFormat="1" ht="15.75" customHeight="1">
      <c r="A990" s="334" t="s">
        <v>26</v>
      </c>
      <c r="B990" s="4">
        <v>10</v>
      </c>
      <c r="C990" s="55"/>
      <c r="D990" s="55"/>
      <c r="E990" s="55"/>
      <c r="F990" s="55"/>
      <c r="G990" s="89"/>
      <c r="H990" s="4">
        <f t="shared" si="76"/>
        <v>10</v>
      </c>
      <c r="I990" s="159"/>
      <c r="J990" s="159"/>
      <c r="K990" s="159"/>
      <c r="L990" s="55"/>
      <c r="M990" s="55"/>
      <c r="N990" s="55"/>
      <c r="O990" s="55"/>
      <c r="P990" s="55"/>
      <c r="Q990" s="114"/>
      <c r="R990" s="114"/>
      <c r="S990" s="74" t="e">
        <f t="shared" si="75"/>
        <v>#DIV/0!</v>
      </c>
      <c r="T990" s="28">
        <v>0</v>
      </c>
      <c r="U990" s="448">
        <f t="shared" si="74"/>
        <v>0</v>
      </c>
      <c r="V990" s="450">
        <f t="shared" si="73"/>
        <v>-10</v>
      </c>
      <c r="W990" s="212"/>
      <c r="Z990" s="287"/>
      <c r="AA990" s="287"/>
      <c r="AB990" s="287"/>
    </row>
    <row r="991" spans="1:28" s="68" customFormat="1" ht="15.75" customHeight="1">
      <c r="A991" s="333" t="s">
        <v>670</v>
      </c>
      <c r="B991" s="4">
        <v>291</v>
      </c>
      <c r="C991" s="55">
        <v>1200</v>
      </c>
      <c r="D991" s="55"/>
      <c r="E991" s="55"/>
      <c r="F991" s="55"/>
      <c r="G991" s="89"/>
      <c r="H991" s="4">
        <f t="shared" si="76"/>
        <v>994</v>
      </c>
      <c r="I991" s="159">
        <v>79</v>
      </c>
      <c r="J991" s="159">
        <v>60</v>
      </c>
      <c r="K991" s="159">
        <v>90</v>
      </c>
      <c r="L991" s="55">
        <v>69</v>
      </c>
      <c r="M991" s="55">
        <v>60</v>
      </c>
      <c r="N991" s="55">
        <v>66</v>
      </c>
      <c r="O991" s="55">
        <v>73</v>
      </c>
      <c r="P991" s="55"/>
      <c r="Q991" s="114"/>
      <c r="R991" s="114">
        <f>SUM(K991:Q991)</f>
        <v>358</v>
      </c>
      <c r="S991" s="215">
        <f t="shared" si="75"/>
        <v>12.402852049910875</v>
      </c>
      <c r="T991" s="28">
        <v>2244</v>
      </c>
      <c r="U991" s="448">
        <f t="shared" si="74"/>
        <v>80.142857142857139</v>
      </c>
      <c r="V991" s="450">
        <f t="shared" ref="V991:V1036" si="77">U991*28-H991</f>
        <v>1250</v>
      </c>
      <c r="W991" s="212"/>
      <c r="Z991" s="287"/>
      <c r="AA991" s="287"/>
      <c r="AB991" s="287"/>
    </row>
    <row r="992" spans="1:28" s="68" customFormat="1" ht="16.5" customHeight="1">
      <c r="A992" s="333" t="s">
        <v>486</v>
      </c>
      <c r="B992" s="4">
        <v>3400</v>
      </c>
      <c r="C992" s="55"/>
      <c r="D992" s="55"/>
      <c r="E992" s="55"/>
      <c r="F992" s="55"/>
      <c r="G992" s="55"/>
      <c r="H992" s="625">
        <f t="shared" si="76"/>
        <v>1700</v>
      </c>
      <c r="I992" s="159">
        <v>400</v>
      </c>
      <c r="J992" s="159">
        <v>200</v>
      </c>
      <c r="K992" s="159">
        <v>100</v>
      </c>
      <c r="L992" s="55">
        <v>500</v>
      </c>
      <c r="M992" s="55">
        <v>200</v>
      </c>
      <c r="N992" s="55">
        <v>100</v>
      </c>
      <c r="O992" s="55">
        <v>200</v>
      </c>
      <c r="P992" s="55"/>
      <c r="Q992" s="114"/>
      <c r="R992" s="114">
        <f>SUM(K992:Q992)</f>
        <v>1100</v>
      </c>
      <c r="S992" s="215">
        <f t="shared" si="75"/>
        <v>5.118279569892473</v>
      </c>
      <c r="T992" s="28">
        <v>9300</v>
      </c>
      <c r="U992" s="448">
        <f t="shared" si="74"/>
        <v>332.14285714285717</v>
      </c>
      <c r="V992" s="450">
        <f t="shared" si="77"/>
        <v>7600</v>
      </c>
      <c r="W992" s="212"/>
      <c r="Z992" s="287"/>
      <c r="AA992" s="287"/>
      <c r="AB992" s="287"/>
    </row>
    <row r="993" spans="1:28" s="68" customFormat="1" ht="16.5" customHeight="1">
      <c r="A993" s="333" t="s">
        <v>191</v>
      </c>
      <c r="B993" s="4">
        <v>1500</v>
      </c>
      <c r="C993" s="55"/>
      <c r="D993" s="55"/>
      <c r="E993" s="55"/>
      <c r="F993" s="89"/>
      <c r="G993" s="89"/>
      <c r="H993" s="4">
        <f t="shared" si="76"/>
        <v>1200</v>
      </c>
      <c r="I993" s="159">
        <v>100</v>
      </c>
      <c r="J993" s="159"/>
      <c r="K993" s="159"/>
      <c r="L993" s="55">
        <v>100</v>
      </c>
      <c r="M993" s="55"/>
      <c r="N993" s="55"/>
      <c r="O993" s="55">
        <v>100</v>
      </c>
      <c r="P993" s="55"/>
      <c r="Q993" s="114"/>
      <c r="R993" s="114">
        <f>SUM(K993:Q993)</f>
        <v>200</v>
      </c>
      <c r="S993" s="215">
        <f t="shared" si="75"/>
        <v>22.400000000000002</v>
      </c>
      <c r="T993" s="28">
        <v>1500</v>
      </c>
      <c r="U993" s="448">
        <f t="shared" si="74"/>
        <v>53.571428571428569</v>
      </c>
      <c r="V993" s="450">
        <f t="shared" si="77"/>
        <v>300</v>
      </c>
      <c r="W993" s="212"/>
      <c r="Z993" s="287"/>
      <c r="AA993" s="287"/>
      <c r="AB993" s="287"/>
    </row>
    <row r="994" spans="1:28" s="68" customFormat="1" ht="15.6">
      <c r="A994" s="333" t="s">
        <v>0</v>
      </c>
      <c r="B994" s="4">
        <v>1150</v>
      </c>
      <c r="C994" s="55"/>
      <c r="D994" s="55"/>
      <c r="E994" s="55"/>
      <c r="F994" s="55"/>
      <c r="G994" s="89"/>
      <c r="H994" s="4">
        <f t="shared" si="76"/>
        <v>950</v>
      </c>
      <c r="I994" s="159">
        <v>50</v>
      </c>
      <c r="J994" s="159"/>
      <c r="K994" s="159"/>
      <c r="L994" s="55">
        <v>100</v>
      </c>
      <c r="M994" s="55"/>
      <c r="N994" s="55"/>
      <c r="O994" s="55">
        <v>50</v>
      </c>
      <c r="P994" s="55"/>
      <c r="Q994" s="114"/>
      <c r="R994" s="114">
        <f>SUM(K994:Q994)</f>
        <v>150</v>
      </c>
      <c r="S994" s="215">
        <f t="shared" si="75"/>
        <v>17.733333333333334</v>
      </c>
      <c r="T994" s="28">
        <v>1500</v>
      </c>
      <c r="U994" s="448">
        <f t="shared" si="74"/>
        <v>53.571428571428569</v>
      </c>
      <c r="V994" s="450">
        <f t="shared" si="77"/>
        <v>550</v>
      </c>
      <c r="W994" s="212"/>
      <c r="Z994" s="287"/>
      <c r="AA994" s="287"/>
      <c r="AB994" s="287"/>
    </row>
    <row r="995" spans="1:28" s="68" customFormat="1" ht="15.6">
      <c r="A995" s="333" t="s">
        <v>237</v>
      </c>
      <c r="B995" s="4">
        <v>250</v>
      </c>
      <c r="C995" s="55"/>
      <c r="D995" s="55"/>
      <c r="E995" s="55"/>
      <c r="F995" s="55"/>
      <c r="G995" s="89"/>
      <c r="H995" s="4">
        <f t="shared" si="76"/>
        <v>250</v>
      </c>
      <c r="I995" s="159"/>
      <c r="J995" s="159"/>
      <c r="K995" s="159"/>
      <c r="L995" s="55"/>
      <c r="M995" s="55"/>
      <c r="N995" s="55"/>
      <c r="O995" s="55"/>
      <c r="P995" s="55"/>
      <c r="Q995" s="114"/>
      <c r="R995" s="114"/>
      <c r="S995" s="572" t="e">
        <f t="shared" si="75"/>
        <v>#DIV/0!</v>
      </c>
      <c r="T995" s="28">
        <v>0</v>
      </c>
      <c r="U995" s="448">
        <f t="shared" si="74"/>
        <v>0</v>
      </c>
      <c r="V995" s="450">
        <f t="shared" si="77"/>
        <v>-250</v>
      </c>
      <c r="W995" s="212"/>
      <c r="Z995" s="287"/>
      <c r="AA995" s="287"/>
      <c r="AB995" s="287"/>
    </row>
    <row r="996" spans="1:28" s="68" customFormat="1" ht="15.6">
      <c r="A996" s="175"/>
      <c r="B996" s="135">
        <v>0</v>
      </c>
      <c r="C996" s="55"/>
      <c r="D996" s="55"/>
      <c r="E996" s="55"/>
      <c r="F996" s="55"/>
      <c r="G996" s="89"/>
      <c r="H996" s="135">
        <f t="shared" si="76"/>
        <v>0</v>
      </c>
      <c r="I996" s="167"/>
      <c r="J996" s="159"/>
      <c r="K996" s="167"/>
      <c r="L996" s="104"/>
      <c r="M996" s="104"/>
      <c r="N996" s="104"/>
      <c r="O996" s="104"/>
      <c r="P996" s="104"/>
      <c r="Q996" s="238"/>
      <c r="R996" s="238"/>
      <c r="S996" s="155" t="e">
        <f t="shared" si="75"/>
        <v>#DIV/0!</v>
      </c>
      <c r="T996" s="156">
        <v>0</v>
      </c>
      <c r="U996" s="448">
        <f t="shared" si="74"/>
        <v>0</v>
      </c>
      <c r="V996" s="459">
        <f t="shared" si="77"/>
        <v>0</v>
      </c>
      <c r="W996" s="212"/>
      <c r="Z996" s="287"/>
      <c r="AA996" s="287"/>
      <c r="AB996" s="287"/>
    </row>
    <row r="997" spans="1:28" s="68" customFormat="1" ht="15.6">
      <c r="A997" s="203" t="s">
        <v>991</v>
      </c>
      <c r="B997" s="135">
        <v>0</v>
      </c>
      <c r="C997" s="55"/>
      <c r="D997" s="55"/>
      <c r="E997" s="55"/>
      <c r="F997" s="55"/>
      <c r="G997" s="89"/>
      <c r="H997" s="135">
        <f t="shared" si="76"/>
        <v>0</v>
      </c>
      <c r="I997" s="167"/>
      <c r="J997" s="167"/>
      <c r="K997" s="167"/>
      <c r="L997" s="104"/>
      <c r="M997" s="104"/>
      <c r="N997" s="104"/>
      <c r="O997" s="104"/>
      <c r="P997" s="104"/>
      <c r="Q997" s="238"/>
      <c r="R997" s="238"/>
      <c r="S997" s="134" t="e">
        <f t="shared" si="75"/>
        <v>#DIV/0!</v>
      </c>
      <c r="T997" s="46">
        <v>0</v>
      </c>
      <c r="U997" s="448">
        <f t="shared" si="74"/>
        <v>0</v>
      </c>
      <c r="V997" s="462">
        <f t="shared" si="77"/>
        <v>0</v>
      </c>
      <c r="W997" s="212"/>
      <c r="Z997" s="287"/>
      <c r="AA997" s="287"/>
      <c r="AB997" s="287"/>
    </row>
    <row r="998" spans="1:28" s="68" customFormat="1" ht="15.6">
      <c r="A998" s="333" t="s">
        <v>856</v>
      </c>
      <c r="B998" s="4">
        <v>13</v>
      </c>
      <c r="C998" s="55"/>
      <c r="D998" s="55"/>
      <c r="E998" s="55"/>
      <c r="F998" s="55"/>
      <c r="G998" s="89"/>
      <c r="H998" s="4">
        <f t="shared" si="76"/>
        <v>13</v>
      </c>
      <c r="I998" s="105"/>
      <c r="J998" s="105"/>
      <c r="K998" s="105"/>
      <c r="L998" s="55"/>
      <c r="M998" s="55"/>
      <c r="N998" s="55"/>
      <c r="O998" s="55"/>
      <c r="P998" s="55"/>
      <c r="Q998" s="114"/>
      <c r="R998" s="114"/>
      <c r="S998" s="74" t="e">
        <f t="shared" si="75"/>
        <v>#DIV/0!</v>
      </c>
      <c r="T998" s="28">
        <v>0</v>
      </c>
      <c r="U998" s="448">
        <f t="shared" si="74"/>
        <v>0</v>
      </c>
      <c r="V998" s="450">
        <f t="shared" si="77"/>
        <v>-13</v>
      </c>
      <c r="W998" s="212"/>
      <c r="Z998" s="287"/>
      <c r="AA998" s="287"/>
      <c r="AB998" s="287"/>
    </row>
    <row r="999" spans="1:28" s="68" customFormat="1" ht="15.6">
      <c r="A999" s="333" t="s">
        <v>98</v>
      </c>
      <c r="B999" s="4">
        <v>1</v>
      </c>
      <c r="C999" s="55"/>
      <c r="D999" s="55"/>
      <c r="E999" s="55"/>
      <c r="F999" s="55"/>
      <c r="G999" s="89"/>
      <c r="H999" s="4">
        <f t="shared" si="76"/>
        <v>1</v>
      </c>
      <c r="I999" s="105"/>
      <c r="J999" s="105"/>
      <c r="K999" s="105"/>
      <c r="L999" s="55"/>
      <c r="M999" s="55"/>
      <c r="N999" s="55"/>
      <c r="O999" s="55"/>
      <c r="P999" s="55"/>
      <c r="Q999" s="114"/>
      <c r="R999" s="114"/>
      <c r="S999" s="74" t="e">
        <f t="shared" si="75"/>
        <v>#DIV/0!</v>
      </c>
      <c r="T999" s="28">
        <v>0</v>
      </c>
      <c r="U999" s="448">
        <f t="shared" si="74"/>
        <v>0</v>
      </c>
      <c r="V999" s="450">
        <f t="shared" si="77"/>
        <v>-1</v>
      </c>
      <c r="W999" s="212"/>
      <c r="Z999" s="287"/>
      <c r="AA999" s="287"/>
      <c r="AB999" s="287"/>
    </row>
    <row r="1000" spans="1:28" s="68" customFormat="1" ht="15.6">
      <c r="A1000" s="333" t="s">
        <v>219</v>
      </c>
      <c r="B1000" s="4">
        <v>30</v>
      </c>
      <c r="C1000" s="55"/>
      <c r="D1000" s="55"/>
      <c r="E1000" s="55"/>
      <c r="F1000" s="55"/>
      <c r="G1000" s="143"/>
      <c r="H1000" s="4">
        <f t="shared" si="76"/>
        <v>30</v>
      </c>
      <c r="I1000" s="159"/>
      <c r="J1000" s="105"/>
      <c r="K1000" s="105"/>
      <c r="L1000" s="55"/>
      <c r="M1000" s="55"/>
      <c r="N1000" s="55"/>
      <c r="O1000" s="55"/>
      <c r="P1000" s="55"/>
      <c r="Q1000" s="114"/>
      <c r="R1000" s="114"/>
      <c r="S1000" s="91" t="e">
        <f t="shared" si="75"/>
        <v>#DIV/0!</v>
      </c>
      <c r="T1000" s="28">
        <v>0</v>
      </c>
      <c r="U1000" s="448">
        <f t="shared" si="74"/>
        <v>0</v>
      </c>
      <c r="V1000" s="450">
        <f t="shared" si="77"/>
        <v>-30</v>
      </c>
      <c r="W1000" s="212"/>
      <c r="Z1000" s="287"/>
      <c r="AA1000" s="287"/>
      <c r="AB1000" s="287"/>
    </row>
    <row r="1001" spans="1:28" s="68" customFormat="1" ht="15.6">
      <c r="A1001" s="333" t="s">
        <v>935</v>
      </c>
      <c r="B1001" s="4">
        <v>14</v>
      </c>
      <c r="C1001" s="55"/>
      <c r="D1001" s="55"/>
      <c r="E1001" s="55"/>
      <c r="F1001" s="55"/>
      <c r="G1001" s="230"/>
      <c r="H1001" s="4">
        <f t="shared" si="76"/>
        <v>14</v>
      </c>
      <c r="I1001" s="105"/>
      <c r="J1001" s="105"/>
      <c r="K1001" s="105"/>
      <c r="L1001" s="55"/>
      <c r="M1001" s="55"/>
      <c r="N1001" s="55"/>
      <c r="O1001" s="55"/>
      <c r="P1001" s="55"/>
      <c r="Q1001" s="114"/>
      <c r="R1001" s="114"/>
      <c r="S1001" s="74" t="e">
        <f t="shared" si="75"/>
        <v>#DIV/0!</v>
      </c>
      <c r="T1001" s="28">
        <v>0</v>
      </c>
      <c r="U1001" s="448">
        <f t="shared" si="74"/>
        <v>0</v>
      </c>
      <c r="V1001" s="450">
        <f t="shared" si="77"/>
        <v>-14</v>
      </c>
      <c r="W1001" s="212"/>
      <c r="Z1001" s="287"/>
      <c r="AA1001" s="287"/>
      <c r="AB1001" s="287"/>
    </row>
    <row r="1002" spans="1:28" s="68" customFormat="1" ht="15.6">
      <c r="A1002" s="333" t="s">
        <v>992</v>
      </c>
      <c r="B1002" s="4">
        <v>0</v>
      </c>
      <c r="C1002" s="55"/>
      <c r="D1002" s="55"/>
      <c r="E1002" s="55"/>
      <c r="F1002" s="55"/>
      <c r="G1002" s="89"/>
      <c r="H1002" s="4">
        <f t="shared" si="76"/>
        <v>0</v>
      </c>
      <c r="I1002" s="105"/>
      <c r="J1002" s="105"/>
      <c r="K1002" s="105"/>
      <c r="L1002" s="55"/>
      <c r="M1002" s="55"/>
      <c r="N1002" s="55"/>
      <c r="O1002" s="55"/>
      <c r="P1002" s="55"/>
      <c r="Q1002" s="114"/>
      <c r="R1002" s="114"/>
      <c r="S1002" s="91" t="e">
        <f t="shared" si="75"/>
        <v>#DIV/0!</v>
      </c>
      <c r="T1002" s="28">
        <v>0</v>
      </c>
      <c r="U1002" s="448">
        <f t="shared" si="74"/>
        <v>0</v>
      </c>
      <c r="V1002" s="450">
        <f t="shared" si="77"/>
        <v>0</v>
      </c>
      <c r="W1002" s="212"/>
      <c r="Z1002" s="287"/>
      <c r="AA1002" s="287"/>
      <c r="AB1002" s="287"/>
    </row>
    <row r="1003" spans="1:28" s="68" customFormat="1" ht="15.6">
      <c r="A1003" s="333" t="s">
        <v>683</v>
      </c>
      <c r="B1003" s="4">
        <v>20</v>
      </c>
      <c r="C1003" s="55"/>
      <c r="D1003" s="55"/>
      <c r="E1003" s="55"/>
      <c r="F1003" s="55"/>
      <c r="G1003" s="89"/>
      <c r="H1003" s="4">
        <f t="shared" si="76"/>
        <v>20</v>
      </c>
      <c r="I1003" s="90"/>
      <c r="J1003" s="90"/>
      <c r="K1003" s="90"/>
      <c r="L1003" s="55"/>
      <c r="M1003" s="55"/>
      <c r="N1003" s="55"/>
      <c r="O1003" s="55"/>
      <c r="P1003" s="55"/>
      <c r="Q1003" s="114"/>
      <c r="R1003" s="114"/>
      <c r="S1003" s="743">
        <f t="shared" si="75"/>
        <v>62.111801242236027</v>
      </c>
      <c r="T1003" s="28">
        <v>24</v>
      </c>
      <c r="U1003" s="448">
        <v>0.32200000000000001</v>
      </c>
      <c r="V1003" s="450">
        <f t="shared" si="77"/>
        <v>-10.984</v>
      </c>
      <c r="W1003" s="212"/>
      <c r="Z1003" s="287"/>
      <c r="AA1003" s="287"/>
      <c r="AB1003" s="287"/>
    </row>
    <row r="1004" spans="1:28" s="68" customFormat="1" ht="15.6">
      <c r="A1004" s="333" t="s">
        <v>923</v>
      </c>
      <c r="B1004" s="4">
        <v>20</v>
      </c>
      <c r="C1004" s="55"/>
      <c r="D1004" s="55"/>
      <c r="E1004" s="55"/>
      <c r="F1004" s="55"/>
      <c r="G1004" s="89"/>
      <c r="H1004" s="4">
        <f t="shared" si="76"/>
        <v>20</v>
      </c>
      <c r="I1004" s="90"/>
      <c r="J1004" s="90"/>
      <c r="K1004" s="90"/>
      <c r="L1004" s="55"/>
      <c r="M1004" s="55"/>
      <c r="N1004" s="55"/>
      <c r="O1004" s="55"/>
      <c r="P1004" s="55"/>
      <c r="Q1004" s="114"/>
      <c r="R1004" s="114"/>
      <c r="S1004" s="743">
        <f t="shared" si="75"/>
        <v>62.111801242236027</v>
      </c>
      <c r="T1004" s="28">
        <v>20</v>
      </c>
      <c r="U1004" s="448">
        <v>0.32200000000000001</v>
      </c>
      <c r="V1004" s="450">
        <f t="shared" si="77"/>
        <v>-10.984</v>
      </c>
      <c r="W1004" s="212"/>
      <c r="Z1004" s="287"/>
      <c r="AA1004" s="287"/>
      <c r="AB1004" s="287"/>
    </row>
    <row r="1005" spans="1:28" s="68" customFormat="1" ht="15.6">
      <c r="A1005" s="175"/>
      <c r="B1005" s="135">
        <v>0</v>
      </c>
      <c r="C1005" s="55"/>
      <c r="D1005" s="55"/>
      <c r="E1005" s="55"/>
      <c r="F1005" s="55"/>
      <c r="G1005" s="89"/>
      <c r="H1005" s="135">
        <f t="shared" si="76"/>
        <v>0</v>
      </c>
      <c r="I1005" s="167"/>
      <c r="J1005" s="167"/>
      <c r="K1005" s="167"/>
      <c r="L1005" s="104"/>
      <c r="M1005" s="104"/>
      <c r="N1005" s="104"/>
      <c r="O1005" s="104"/>
      <c r="P1005" s="104"/>
      <c r="Q1005" s="238"/>
      <c r="R1005" s="238"/>
      <c r="S1005" s="134">
        <f t="shared" si="75"/>
        <v>0</v>
      </c>
      <c r="T1005" s="46">
        <v>20</v>
      </c>
      <c r="U1005" s="448">
        <f t="shared" si="74"/>
        <v>0.7142857142857143</v>
      </c>
      <c r="V1005" s="462">
        <f t="shared" si="77"/>
        <v>20</v>
      </c>
      <c r="W1005" s="212"/>
      <c r="Z1005" s="287"/>
      <c r="AA1005" s="287"/>
      <c r="AB1005" s="287"/>
    </row>
    <row r="1006" spans="1:28" s="68" customFormat="1" ht="15.6">
      <c r="A1006" s="227" t="s">
        <v>524</v>
      </c>
      <c r="B1006" s="135">
        <v>0</v>
      </c>
      <c r="C1006" s="10"/>
      <c r="D1006" s="10"/>
      <c r="E1006" s="10"/>
      <c r="F1006" s="10"/>
      <c r="G1006" s="10"/>
      <c r="H1006" s="135">
        <f t="shared" si="76"/>
        <v>0</v>
      </c>
      <c r="I1006" s="10"/>
      <c r="J1006" s="10"/>
      <c r="K1006" s="10"/>
      <c r="L1006" s="10"/>
      <c r="M1006" s="22"/>
      <c r="N1006" s="22"/>
      <c r="O1006" s="10"/>
      <c r="P1006" s="10"/>
      <c r="Q1006" s="53"/>
      <c r="R1006" s="53"/>
      <c r="S1006" s="155" t="e">
        <f t="shared" si="75"/>
        <v>#DIV/0!</v>
      </c>
      <c r="T1006" s="156">
        <v>0</v>
      </c>
      <c r="U1006" s="448">
        <f t="shared" si="74"/>
        <v>0</v>
      </c>
      <c r="V1006" s="459">
        <f t="shared" si="77"/>
        <v>0</v>
      </c>
      <c r="W1006" s="212"/>
      <c r="Z1006" s="287"/>
      <c r="AA1006" s="287"/>
      <c r="AB1006" s="287"/>
    </row>
    <row r="1007" spans="1:28" s="68" customFormat="1" ht="15.6">
      <c r="A1007" s="446" t="s">
        <v>770</v>
      </c>
      <c r="B1007" s="4">
        <v>7200</v>
      </c>
      <c r="C1007" s="10"/>
      <c r="D1007" s="10"/>
      <c r="E1007" s="10"/>
      <c r="F1007" s="10"/>
      <c r="G1007" s="10"/>
      <c r="H1007" s="4">
        <f t="shared" si="76"/>
        <v>7200</v>
      </c>
      <c r="I1007" s="10"/>
      <c r="J1007" s="10"/>
      <c r="K1007" s="10"/>
      <c r="L1007" s="10"/>
      <c r="M1007" s="22"/>
      <c r="N1007" s="22"/>
      <c r="O1007" s="10"/>
      <c r="P1007" s="10"/>
      <c r="Q1007" s="53"/>
      <c r="R1007" s="53"/>
      <c r="S1007" s="470" t="e">
        <f t="shared" si="75"/>
        <v>#DIV/0!</v>
      </c>
      <c r="T1007" s="15">
        <v>0</v>
      </c>
      <c r="U1007" s="448">
        <f t="shared" si="74"/>
        <v>0</v>
      </c>
      <c r="V1007" s="450">
        <f t="shared" si="77"/>
        <v>-7200</v>
      </c>
      <c r="W1007" s="212"/>
      <c r="Z1007" s="287"/>
      <c r="AA1007" s="287"/>
      <c r="AB1007" s="287"/>
    </row>
    <row r="1008" spans="1:28" s="68" customFormat="1" ht="15.6">
      <c r="A1008" s="446" t="s">
        <v>1080</v>
      </c>
      <c r="B1008" s="4">
        <v>14400</v>
      </c>
      <c r="C1008" s="10"/>
      <c r="D1008" s="10"/>
      <c r="E1008" s="10"/>
      <c r="F1008" s="10"/>
      <c r="G1008" s="10"/>
      <c r="H1008" s="4">
        <f t="shared" si="76"/>
        <v>14400</v>
      </c>
      <c r="I1008" s="10"/>
      <c r="J1008" s="10"/>
      <c r="K1008" s="10"/>
      <c r="L1008" s="10"/>
      <c r="M1008" s="22"/>
      <c r="N1008" s="22"/>
      <c r="O1008" s="10"/>
      <c r="P1008" s="10"/>
      <c r="Q1008" s="15"/>
      <c r="R1008" s="15"/>
      <c r="S1008" s="471" t="e">
        <f t="shared" si="75"/>
        <v>#DIV/0!</v>
      </c>
      <c r="T1008" s="15">
        <v>0</v>
      </c>
      <c r="U1008" s="448">
        <f t="shared" si="74"/>
        <v>0</v>
      </c>
      <c r="V1008" s="450">
        <f t="shared" si="77"/>
        <v>-14400</v>
      </c>
      <c r="W1008" s="212"/>
      <c r="Z1008" s="287"/>
      <c r="AA1008" s="287"/>
      <c r="AB1008" s="287"/>
    </row>
    <row r="1009" spans="1:28" s="68" customFormat="1" ht="15.6">
      <c r="A1009" s="446" t="s">
        <v>716</v>
      </c>
      <c r="B1009" s="4">
        <v>17760</v>
      </c>
      <c r="C1009" s="10"/>
      <c r="D1009" s="10"/>
      <c r="E1009" s="10"/>
      <c r="F1009" s="10"/>
      <c r="G1009" s="10"/>
      <c r="H1009" s="4">
        <f t="shared" si="76"/>
        <v>17760</v>
      </c>
      <c r="I1009" s="10"/>
      <c r="J1009" s="10"/>
      <c r="K1009" s="10"/>
      <c r="L1009" s="10"/>
      <c r="M1009" s="22"/>
      <c r="N1009" s="22"/>
      <c r="O1009" s="10"/>
      <c r="P1009" s="10"/>
      <c r="Q1009" s="53"/>
      <c r="R1009" s="53"/>
      <c r="S1009" s="470" t="e">
        <f t="shared" si="75"/>
        <v>#DIV/0!</v>
      </c>
      <c r="T1009" s="15">
        <v>0</v>
      </c>
      <c r="U1009" s="448">
        <f t="shared" si="74"/>
        <v>0</v>
      </c>
      <c r="V1009" s="450">
        <f t="shared" si="77"/>
        <v>-17760</v>
      </c>
      <c r="W1009" s="212"/>
      <c r="Z1009" s="287"/>
      <c r="AA1009" s="287"/>
      <c r="AB1009" s="287"/>
    </row>
    <row r="1010" spans="1:28" s="68" customFormat="1" ht="15.6">
      <c r="A1010" s="446" t="s">
        <v>810</v>
      </c>
      <c r="B1010" s="4">
        <v>18500</v>
      </c>
      <c r="C1010" s="10"/>
      <c r="D1010" s="10"/>
      <c r="E1010" s="10"/>
      <c r="F1010" s="10"/>
      <c r="G1010" s="10"/>
      <c r="H1010" s="4">
        <f t="shared" si="76"/>
        <v>18500</v>
      </c>
      <c r="I1010" s="10"/>
      <c r="J1010" s="10"/>
      <c r="K1010" s="10"/>
      <c r="L1010" s="10"/>
      <c r="M1010" s="22"/>
      <c r="N1010" s="22"/>
      <c r="O1010" s="10"/>
      <c r="P1010" s="10"/>
      <c r="Q1010" s="15"/>
      <c r="R1010" s="15"/>
      <c r="S1010" s="471" t="e">
        <f t="shared" si="75"/>
        <v>#DIV/0!</v>
      </c>
      <c r="T1010" s="15">
        <v>0</v>
      </c>
      <c r="U1010" s="448">
        <f t="shared" si="74"/>
        <v>0</v>
      </c>
      <c r="V1010" s="450">
        <f t="shared" si="77"/>
        <v>-18500</v>
      </c>
      <c r="W1010" s="212"/>
      <c r="Z1010" s="287"/>
      <c r="AA1010" s="287"/>
      <c r="AB1010" s="287"/>
    </row>
    <row r="1011" spans="1:28" s="68" customFormat="1" ht="15.6">
      <c r="A1011" s="446" t="s">
        <v>654</v>
      </c>
      <c r="B1011" s="4">
        <v>13320</v>
      </c>
      <c r="C1011" s="10"/>
      <c r="D1011" s="10"/>
      <c r="E1011" s="10"/>
      <c r="F1011" s="10"/>
      <c r="G1011" s="10"/>
      <c r="H1011" s="4">
        <f t="shared" si="76"/>
        <v>13320</v>
      </c>
      <c r="I1011" s="10"/>
      <c r="J1011" s="10"/>
      <c r="K1011" s="10"/>
      <c r="L1011" s="10"/>
      <c r="M1011" s="22"/>
      <c r="N1011" s="22"/>
      <c r="O1011" s="10"/>
      <c r="P1011" s="10"/>
      <c r="Q1011" s="53"/>
      <c r="R1011" s="53"/>
      <c r="S1011" s="470" t="e">
        <f t="shared" si="75"/>
        <v>#DIV/0!</v>
      </c>
      <c r="T1011" s="15">
        <v>0</v>
      </c>
      <c r="U1011" s="448">
        <f t="shared" si="74"/>
        <v>0</v>
      </c>
      <c r="V1011" s="450">
        <f t="shared" si="77"/>
        <v>-13320</v>
      </c>
      <c r="W1011" s="212"/>
      <c r="Z1011" s="287"/>
      <c r="AA1011" s="287"/>
      <c r="AB1011" s="287"/>
    </row>
    <row r="1012" spans="1:28" s="68" customFormat="1" ht="15.6">
      <c r="A1012" s="446" t="s">
        <v>663</v>
      </c>
      <c r="B1012" s="4">
        <v>13320</v>
      </c>
      <c r="C1012" s="10"/>
      <c r="D1012" s="10"/>
      <c r="E1012" s="10"/>
      <c r="F1012" s="10"/>
      <c r="G1012" s="10"/>
      <c r="H1012" s="4">
        <f t="shared" si="76"/>
        <v>13320</v>
      </c>
      <c r="I1012" s="10"/>
      <c r="J1012" s="10"/>
      <c r="K1012" s="10"/>
      <c r="L1012" s="10"/>
      <c r="M1012" s="22"/>
      <c r="N1012" s="22"/>
      <c r="O1012" s="10"/>
      <c r="P1012" s="10"/>
      <c r="Q1012" s="15"/>
      <c r="R1012" s="15"/>
      <c r="S1012" s="471" t="e">
        <f t="shared" si="75"/>
        <v>#DIV/0!</v>
      </c>
      <c r="T1012" s="15">
        <v>0</v>
      </c>
      <c r="U1012" s="448">
        <f t="shared" si="74"/>
        <v>0</v>
      </c>
      <c r="V1012" s="450">
        <f t="shared" si="77"/>
        <v>-13320</v>
      </c>
      <c r="W1012" s="212"/>
      <c r="Y1012"/>
      <c r="Z1012" s="287"/>
      <c r="AA1012" s="287"/>
      <c r="AB1012" s="287"/>
    </row>
    <row r="1013" spans="1:28" ht="15.6">
      <c r="A1013" s="447" t="s">
        <v>717</v>
      </c>
      <c r="B1013" s="4">
        <v>0</v>
      </c>
      <c r="C1013" s="10"/>
      <c r="D1013" s="10"/>
      <c r="E1013" s="10"/>
      <c r="F1013" s="10"/>
      <c r="G1013" s="10"/>
      <c r="H1013" s="415">
        <f t="shared" si="76"/>
        <v>0</v>
      </c>
      <c r="I1013" s="30"/>
      <c r="J1013" s="30"/>
      <c r="K1013" s="30"/>
      <c r="L1013" s="30"/>
      <c r="M1013" s="65"/>
      <c r="N1013" s="65"/>
      <c r="O1013" s="30"/>
      <c r="P1013" s="30"/>
      <c r="Q1013" s="39"/>
      <c r="R1013" s="39"/>
      <c r="S1013" s="480" t="e">
        <f t="shared" si="75"/>
        <v>#DIV/0!</v>
      </c>
      <c r="T1013" s="39">
        <v>0</v>
      </c>
      <c r="U1013" s="463">
        <f t="shared" si="74"/>
        <v>0</v>
      </c>
      <c r="V1013" s="462">
        <f t="shared" si="77"/>
        <v>0</v>
      </c>
      <c r="W1013" s="212"/>
    </row>
    <row r="1014" spans="1:28" ht="15.6">
      <c r="A1014" s="218" t="s">
        <v>718</v>
      </c>
      <c r="B1014" s="4">
        <v>5000</v>
      </c>
      <c r="C1014" s="10"/>
      <c r="D1014" s="10"/>
      <c r="E1014" s="10"/>
      <c r="F1014" s="10"/>
      <c r="G1014" s="10"/>
      <c r="H1014" s="4">
        <f t="shared" si="76"/>
        <v>5000</v>
      </c>
      <c r="I1014" s="10"/>
      <c r="J1014" s="10"/>
      <c r="K1014" s="10"/>
      <c r="L1014" s="10"/>
      <c r="M1014" s="22"/>
      <c r="N1014" s="22"/>
      <c r="O1014" s="10"/>
      <c r="P1014" s="10"/>
      <c r="Q1014" s="15"/>
      <c r="R1014" s="15"/>
      <c r="S1014" s="471" t="e">
        <f t="shared" si="75"/>
        <v>#DIV/0!</v>
      </c>
      <c r="T1014" s="15">
        <v>0</v>
      </c>
      <c r="U1014" s="448">
        <f t="shared" si="74"/>
        <v>0</v>
      </c>
      <c r="V1014" s="450">
        <f t="shared" si="77"/>
        <v>-5000</v>
      </c>
      <c r="W1014" s="212"/>
    </row>
    <row r="1015" spans="1:28" ht="15.6">
      <c r="A1015" s="174" t="s">
        <v>1031</v>
      </c>
      <c r="B1015" s="4">
        <v>12787.6</v>
      </c>
      <c r="C1015" s="10"/>
      <c r="D1015" s="10"/>
      <c r="E1015" s="10"/>
      <c r="F1015" s="10"/>
      <c r="G1015" s="10"/>
      <c r="H1015" s="4">
        <f t="shared" si="76"/>
        <v>12787.6</v>
      </c>
      <c r="I1015" s="10"/>
      <c r="J1015" s="10"/>
      <c r="K1015" s="10"/>
      <c r="L1015" s="10"/>
      <c r="M1015" s="22"/>
      <c r="N1015" s="22"/>
      <c r="O1015" s="10"/>
      <c r="P1015" s="10"/>
      <c r="Q1015" s="15"/>
      <c r="R1015" s="15"/>
      <c r="S1015" s="471" t="e">
        <f t="shared" si="75"/>
        <v>#DIV/0!</v>
      </c>
      <c r="T1015" s="15">
        <v>0</v>
      </c>
      <c r="U1015" s="448">
        <f t="shared" si="74"/>
        <v>0</v>
      </c>
      <c r="V1015" s="450">
        <f t="shared" si="77"/>
        <v>-12787.6</v>
      </c>
      <c r="W1015" s="212"/>
    </row>
    <row r="1016" spans="1:28" ht="15.6">
      <c r="A1016" s="174" t="s">
        <v>756</v>
      </c>
      <c r="B1016" s="4">
        <v>33400</v>
      </c>
      <c r="C1016" s="10"/>
      <c r="D1016" s="10"/>
      <c r="E1016" s="10"/>
      <c r="F1016" s="10"/>
      <c r="G1016" s="10"/>
      <c r="H1016" s="4">
        <f t="shared" si="76"/>
        <v>33400</v>
      </c>
      <c r="I1016" s="10"/>
      <c r="J1016" s="10"/>
      <c r="K1016" s="10"/>
      <c r="L1016" s="10"/>
      <c r="M1016" s="22"/>
      <c r="N1016" s="22"/>
      <c r="O1016" s="10"/>
      <c r="P1016" s="10"/>
      <c r="Q1016" s="15"/>
      <c r="R1016" s="15"/>
      <c r="S1016" s="471" t="e">
        <f t="shared" si="75"/>
        <v>#DIV/0!</v>
      </c>
      <c r="T1016" s="15">
        <v>0</v>
      </c>
      <c r="U1016" s="448">
        <f t="shared" si="74"/>
        <v>0</v>
      </c>
      <c r="V1016" s="450">
        <f t="shared" si="77"/>
        <v>-33400</v>
      </c>
      <c r="W1016" s="212"/>
    </row>
    <row r="1017" spans="1:28" ht="15.6">
      <c r="A1017" s="174" t="s">
        <v>964</v>
      </c>
      <c r="B1017" s="4">
        <v>4016</v>
      </c>
      <c r="C1017" s="10"/>
      <c r="D1017" s="10"/>
      <c r="E1017" s="10"/>
      <c r="F1017" s="10"/>
      <c r="G1017" s="10"/>
      <c r="H1017" s="4">
        <f t="shared" si="76"/>
        <v>4016</v>
      </c>
      <c r="I1017" s="10"/>
      <c r="J1017" s="10"/>
      <c r="K1017" s="10"/>
      <c r="L1017" s="10"/>
      <c r="M1017" s="22"/>
      <c r="N1017" s="22"/>
      <c r="O1017" s="10"/>
      <c r="P1017" s="10"/>
      <c r="Q1017" s="15"/>
      <c r="R1017" s="15"/>
      <c r="S1017" s="471" t="e">
        <f t="shared" si="75"/>
        <v>#DIV/0!</v>
      </c>
      <c r="T1017" s="15">
        <v>0</v>
      </c>
      <c r="U1017" s="448">
        <f t="shared" si="74"/>
        <v>0</v>
      </c>
      <c r="V1017" s="450">
        <f t="shared" si="77"/>
        <v>-4016</v>
      </c>
      <c r="W1017" s="212"/>
    </row>
    <row r="1018" spans="1:28" ht="15.6">
      <c r="A1018" s="174" t="s">
        <v>1141</v>
      </c>
      <c r="B1018" s="4">
        <v>310</v>
      </c>
      <c r="C1018" s="10"/>
      <c r="D1018" s="10"/>
      <c r="E1018" s="10"/>
      <c r="F1018" s="10"/>
      <c r="G1018" s="10"/>
      <c r="H1018" s="4">
        <f t="shared" si="76"/>
        <v>310</v>
      </c>
      <c r="I1018" s="10"/>
      <c r="J1018" s="10"/>
      <c r="K1018" s="10"/>
      <c r="L1018" s="10"/>
      <c r="M1018" s="22"/>
      <c r="N1018" s="22"/>
      <c r="O1018" s="10"/>
      <c r="P1018" s="10"/>
      <c r="Q1018" s="15"/>
      <c r="R1018" s="15"/>
      <c r="S1018" s="471" t="e">
        <f t="shared" si="75"/>
        <v>#DIV/0!</v>
      </c>
      <c r="T1018" s="15">
        <v>0</v>
      </c>
      <c r="U1018" s="448">
        <f t="shared" si="74"/>
        <v>0</v>
      </c>
      <c r="V1018" s="450">
        <f t="shared" si="77"/>
        <v>-310</v>
      </c>
      <c r="W1018" s="212"/>
    </row>
    <row r="1019" spans="1:28" ht="15.6">
      <c r="A1019" s="174" t="s">
        <v>84</v>
      </c>
      <c r="B1019" s="4">
        <v>493</v>
      </c>
      <c r="C1019" s="10"/>
      <c r="D1019" s="10"/>
      <c r="E1019" s="10"/>
      <c r="F1019" s="10"/>
      <c r="G1019" s="10"/>
      <c r="H1019" s="4">
        <f t="shared" si="76"/>
        <v>493</v>
      </c>
      <c r="I1019" s="10"/>
      <c r="J1019" s="10"/>
      <c r="K1019" s="10"/>
      <c r="L1019" s="10"/>
      <c r="M1019" s="22"/>
      <c r="N1019" s="22"/>
      <c r="O1019" s="10"/>
      <c r="P1019" s="10"/>
      <c r="Q1019" s="15"/>
      <c r="R1019" s="15"/>
      <c r="S1019" s="471" t="e">
        <f t="shared" si="75"/>
        <v>#DIV/0!</v>
      </c>
      <c r="T1019" s="15">
        <v>0</v>
      </c>
      <c r="U1019" s="448">
        <f t="shared" si="74"/>
        <v>0</v>
      </c>
      <c r="V1019" s="450">
        <f t="shared" si="77"/>
        <v>-493</v>
      </c>
      <c r="W1019" s="212"/>
    </row>
    <row r="1020" spans="1:28" ht="15.6">
      <c r="A1020" s="174" t="s">
        <v>497</v>
      </c>
      <c r="B1020" s="4">
        <v>550</v>
      </c>
      <c r="C1020" s="10"/>
      <c r="D1020" s="10"/>
      <c r="E1020" s="10"/>
      <c r="F1020" s="10"/>
      <c r="G1020" s="10"/>
      <c r="H1020" s="4">
        <f t="shared" si="76"/>
        <v>550</v>
      </c>
      <c r="I1020" s="10"/>
      <c r="J1020" s="10"/>
      <c r="K1020" s="10"/>
      <c r="L1020" s="10"/>
      <c r="M1020" s="22"/>
      <c r="N1020" s="22"/>
      <c r="O1020" s="10"/>
      <c r="P1020" s="10"/>
      <c r="Q1020" s="15"/>
      <c r="R1020" s="15"/>
      <c r="S1020" s="471" t="e">
        <f t="shared" si="75"/>
        <v>#DIV/0!</v>
      </c>
      <c r="T1020" s="15">
        <v>0</v>
      </c>
      <c r="U1020" s="448">
        <f t="shared" si="74"/>
        <v>0</v>
      </c>
      <c r="V1020" s="450">
        <f t="shared" si="77"/>
        <v>-550</v>
      </c>
      <c r="W1020" s="212"/>
    </row>
    <row r="1021" spans="1:28" ht="15.6">
      <c r="A1021" s="174" t="s">
        <v>1175</v>
      </c>
      <c r="B1021" s="4">
        <v>500</v>
      </c>
      <c r="C1021" s="10"/>
      <c r="D1021" s="10"/>
      <c r="E1021" s="10"/>
      <c r="F1021" s="10"/>
      <c r="G1021" s="10"/>
      <c r="H1021" s="4">
        <f t="shared" si="76"/>
        <v>500</v>
      </c>
      <c r="I1021" s="10"/>
      <c r="J1021" s="10"/>
      <c r="K1021" s="10"/>
      <c r="L1021" s="10"/>
      <c r="M1021" s="22"/>
      <c r="N1021" s="22"/>
      <c r="O1021" s="10"/>
      <c r="P1021" s="10"/>
      <c r="Q1021" s="15"/>
      <c r="R1021" s="15"/>
      <c r="S1021" s="471" t="e">
        <f t="shared" si="75"/>
        <v>#DIV/0!</v>
      </c>
      <c r="T1021" s="15">
        <v>0</v>
      </c>
      <c r="U1021" s="448">
        <f t="shared" si="74"/>
        <v>0</v>
      </c>
      <c r="V1021" s="450">
        <f t="shared" si="77"/>
        <v>-500</v>
      </c>
      <c r="W1021" s="212"/>
    </row>
    <row r="1022" spans="1:28" ht="15.6">
      <c r="A1022" s="174" t="s">
        <v>667</v>
      </c>
      <c r="B1022" s="4">
        <v>475</v>
      </c>
      <c r="C1022" s="10"/>
      <c r="D1022" s="10"/>
      <c r="E1022" s="10"/>
      <c r="F1022" s="10"/>
      <c r="G1022" s="10"/>
      <c r="H1022" s="4">
        <f t="shared" si="76"/>
        <v>475</v>
      </c>
      <c r="I1022" s="10"/>
      <c r="J1022" s="10"/>
      <c r="K1022" s="10"/>
      <c r="L1022" s="10"/>
      <c r="M1022" s="22"/>
      <c r="N1022" s="22"/>
      <c r="O1022" s="10"/>
      <c r="P1022" s="10"/>
      <c r="Q1022" s="15"/>
      <c r="R1022" s="15"/>
      <c r="S1022" s="471" t="e">
        <f t="shared" si="75"/>
        <v>#DIV/0!</v>
      </c>
      <c r="T1022" s="15">
        <v>0</v>
      </c>
      <c r="U1022" s="448">
        <f t="shared" si="74"/>
        <v>0</v>
      </c>
      <c r="V1022" s="450">
        <f t="shared" si="77"/>
        <v>-475</v>
      </c>
      <c r="W1022" s="212"/>
    </row>
    <row r="1023" spans="1:28" ht="15.6">
      <c r="A1023" s="174" t="s">
        <v>757</v>
      </c>
      <c r="B1023" s="4">
        <v>193</v>
      </c>
      <c r="C1023" s="10"/>
      <c r="D1023" s="10"/>
      <c r="E1023" s="10"/>
      <c r="F1023" s="10"/>
      <c r="G1023" s="10"/>
      <c r="H1023" s="4">
        <f t="shared" si="76"/>
        <v>193</v>
      </c>
      <c r="I1023" s="10"/>
      <c r="J1023" s="10"/>
      <c r="K1023" s="10"/>
      <c r="L1023" s="10"/>
      <c r="M1023" s="22"/>
      <c r="N1023" s="22"/>
      <c r="O1023" s="10"/>
      <c r="P1023" s="10"/>
      <c r="Q1023" s="15"/>
      <c r="R1023" s="15"/>
      <c r="S1023" s="471" t="e">
        <f t="shared" si="75"/>
        <v>#DIV/0!</v>
      </c>
      <c r="T1023" s="15">
        <v>0</v>
      </c>
      <c r="U1023" s="448">
        <f t="shared" si="74"/>
        <v>0</v>
      </c>
      <c r="V1023" s="450">
        <f t="shared" si="77"/>
        <v>-193</v>
      </c>
      <c r="W1023" s="212"/>
    </row>
    <row r="1024" spans="1:28" ht="15.6">
      <c r="A1024" s="174" t="s">
        <v>7</v>
      </c>
      <c r="B1024" s="4">
        <v>15040</v>
      </c>
      <c r="C1024" s="10"/>
      <c r="D1024" s="10"/>
      <c r="E1024" s="10"/>
      <c r="F1024" s="10"/>
      <c r="G1024" s="10"/>
      <c r="H1024" s="4">
        <f t="shared" si="76"/>
        <v>15040</v>
      </c>
      <c r="I1024" s="10"/>
      <c r="J1024" s="10"/>
      <c r="K1024" s="10"/>
      <c r="L1024" s="10"/>
      <c r="M1024" s="22"/>
      <c r="N1024" s="22"/>
      <c r="O1024" s="10"/>
      <c r="P1024" s="10"/>
      <c r="Q1024" s="15"/>
      <c r="R1024" s="15"/>
      <c r="S1024" s="471" t="e">
        <f t="shared" si="75"/>
        <v>#DIV/0!</v>
      </c>
      <c r="T1024" s="15">
        <v>0</v>
      </c>
      <c r="U1024" s="448">
        <f t="shared" si="74"/>
        <v>0</v>
      </c>
      <c r="V1024" s="450">
        <f t="shared" si="77"/>
        <v>-15040</v>
      </c>
      <c r="W1024" s="212"/>
    </row>
    <row r="1025" spans="1:23" ht="15.6">
      <c r="A1025" s="174" t="s">
        <v>948</v>
      </c>
      <c r="B1025" s="4">
        <v>5000</v>
      </c>
      <c r="C1025" s="10"/>
      <c r="D1025" s="10"/>
      <c r="E1025" s="10"/>
      <c r="F1025" s="10"/>
      <c r="G1025" s="10"/>
      <c r="H1025" s="4">
        <f t="shared" si="76"/>
        <v>5000</v>
      </c>
      <c r="I1025" s="10"/>
      <c r="J1025" s="10"/>
      <c r="K1025" s="10"/>
      <c r="L1025" s="10"/>
      <c r="M1025" s="22"/>
      <c r="N1025" s="22"/>
      <c r="O1025" s="10"/>
      <c r="P1025" s="10"/>
      <c r="Q1025" s="15"/>
      <c r="R1025" s="15"/>
      <c r="S1025" s="471" t="e">
        <f t="shared" si="75"/>
        <v>#DIV/0!</v>
      </c>
      <c r="T1025" s="15">
        <v>0</v>
      </c>
      <c r="U1025" s="448">
        <f t="shared" ref="U1025:U1036" si="78">T1025/28</f>
        <v>0</v>
      </c>
      <c r="V1025" s="450">
        <f t="shared" si="77"/>
        <v>-5000</v>
      </c>
      <c r="W1025" s="212"/>
    </row>
    <row r="1026" spans="1:23" ht="15.6">
      <c r="A1026" s="174" t="s">
        <v>767</v>
      </c>
      <c r="B1026" s="4">
        <v>3759</v>
      </c>
      <c r="C1026" s="10"/>
      <c r="D1026" s="10"/>
      <c r="E1026" s="10"/>
      <c r="F1026" s="10"/>
      <c r="G1026" s="10"/>
      <c r="H1026" s="4">
        <f t="shared" si="76"/>
        <v>3759</v>
      </c>
      <c r="I1026" s="10"/>
      <c r="J1026" s="10"/>
      <c r="K1026" s="10"/>
      <c r="L1026" s="10"/>
      <c r="M1026" s="22"/>
      <c r="N1026" s="22"/>
      <c r="O1026" s="10"/>
      <c r="P1026" s="10"/>
      <c r="Q1026" s="15"/>
      <c r="R1026" s="15"/>
      <c r="S1026" s="471" t="e">
        <f t="shared" si="75"/>
        <v>#DIV/0!</v>
      </c>
      <c r="T1026" s="15">
        <v>0</v>
      </c>
      <c r="U1026" s="448">
        <f t="shared" si="78"/>
        <v>0</v>
      </c>
      <c r="V1026" s="450">
        <f t="shared" si="77"/>
        <v>-3759</v>
      </c>
      <c r="W1026" s="212"/>
    </row>
    <row r="1027" spans="1:23" ht="15.6">
      <c r="A1027" s="174" t="s">
        <v>930</v>
      </c>
      <c r="B1027" s="4">
        <v>6000</v>
      </c>
      <c r="C1027" s="10"/>
      <c r="D1027" s="10"/>
      <c r="E1027" s="10"/>
      <c r="F1027" s="10"/>
      <c r="G1027" s="10"/>
      <c r="H1027" s="4">
        <f t="shared" si="76"/>
        <v>6000</v>
      </c>
      <c r="I1027" s="10"/>
      <c r="J1027" s="10"/>
      <c r="K1027" s="10"/>
      <c r="L1027" s="10"/>
      <c r="M1027" s="22"/>
      <c r="N1027" s="22"/>
      <c r="O1027" s="10"/>
      <c r="P1027" s="10"/>
      <c r="Q1027" s="15"/>
      <c r="R1027" s="15"/>
      <c r="S1027" s="471" t="e">
        <f t="shared" si="75"/>
        <v>#DIV/0!</v>
      </c>
      <c r="T1027" s="15">
        <v>0</v>
      </c>
      <c r="U1027" s="448">
        <f t="shared" si="78"/>
        <v>0</v>
      </c>
      <c r="V1027" s="450">
        <f t="shared" si="77"/>
        <v>-6000</v>
      </c>
      <c r="W1027" s="212"/>
    </row>
    <row r="1028" spans="1:23" ht="15.6">
      <c r="A1028" s="174" t="s">
        <v>969</v>
      </c>
      <c r="B1028" s="4">
        <v>6500</v>
      </c>
      <c r="C1028" s="10"/>
      <c r="D1028" s="10"/>
      <c r="E1028" s="10"/>
      <c r="F1028" s="10"/>
      <c r="G1028" s="10"/>
      <c r="H1028" s="4">
        <f t="shared" si="76"/>
        <v>6500</v>
      </c>
      <c r="I1028" s="10"/>
      <c r="J1028" s="10"/>
      <c r="K1028" s="10"/>
      <c r="L1028" s="10"/>
      <c r="M1028" s="22"/>
      <c r="N1028" s="22"/>
      <c r="O1028" s="10"/>
      <c r="P1028" s="10"/>
      <c r="Q1028" s="15"/>
      <c r="R1028" s="15"/>
      <c r="S1028" s="471" t="e">
        <f t="shared" si="75"/>
        <v>#DIV/0!</v>
      </c>
      <c r="T1028" s="15">
        <v>0</v>
      </c>
      <c r="U1028" s="448">
        <f t="shared" si="78"/>
        <v>0</v>
      </c>
      <c r="V1028" s="450">
        <f t="shared" si="77"/>
        <v>-6500</v>
      </c>
      <c r="W1028" s="212"/>
    </row>
    <row r="1029" spans="1:23" ht="15.6">
      <c r="A1029" s="174" t="s">
        <v>1003</v>
      </c>
      <c r="B1029" s="4">
        <v>2495</v>
      </c>
      <c r="C1029" s="10"/>
      <c r="D1029" s="10"/>
      <c r="E1029" s="10"/>
      <c r="F1029" s="10"/>
      <c r="G1029" s="10"/>
      <c r="H1029" s="4">
        <f t="shared" si="76"/>
        <v>2495</v>
      </c>
      <c r="I1029" s="10"/>
      <c r="J1029" s="10"/>
      <c r="K1029" s="10"/>
      <c r="L1029" s="10"/>
      <c r="M1029" s="22"/>
      <c r="N1029" s="22"/>
      <c r="O1029" s="10"/>
      <c r="P1029" s="10"/>
      <c r="Q1029" s="15"/>
      <c r="R1029" s="15"/>
      <c r="S1029" s="471" t="e">
        <f t="shared" si="75"/>
        <v>#DIV/0!</v>
      </c>
      <c r="T1029" s="15">
        <v>0</v>
      </c>
      <c r="U1029" s="448">
        <f t="shared" si="78"/>
        <v>0</v>
      </c>
      <c r="V1029" s="450">
        <f t="shared" si="77"/>
        <v>-2495</v>
      </c>
      <c r="W1029" s="212"/>
    </row>
    <row r="1030" spans="1:23" ht="15.6">
      <c r="A1030" s="174" t="s">
        <v>223</v>
      </c>
      <c r="B1030" s="4">
        <v>480</v>
      </c>
      <c r="C1030" s="10"/>
      <c r="D1030" s="10"/>
      <c r="E1030" s="10"/>
      <c r="F1030" s="10"/>
      <c r="G1030" s="10"/>
      <c r="H1030" s="4">
        <f t="shared" si="76"/>
        <v>480</v>
      </c>
      <c r="I1030" s="10"/>
      <c r="J1030" s="10"/>
      <c r="K1030" s="10"/>
      <c r="L1030" s="10"/>
      <c r="M1030" s="22"/>
      <c r="N1030" s="22"/>
      <c r="O1030" s="10"/>
      <c r="P1030" s="10"/>
      <c r="Q1030" s="15"/>
      <c r="R1030" s="15"/>
      <c r="S1030" s="471" t="e">
        <f t="shared" si="75"/>
        <v>#DIV/0!</v>
      </c>
      <c r="T1030" s="15">
        <v>0</v>
      </c>
      <c r="U1030" s="448">
        <f t="shared" si="78"/>
        <v>0</v>
      </c>
      <c r="V1030" s="450">
        <f t="shared" si="77"/>
        <v>-480</v>
      </c>
      <c r="W1030" s="212"/>
    </row>
    <row r="1031" spans="1:23" ht="15.6">
      <c r="A1031" s="174" t="s">
        <v>181</v>
      </c>
      <c r="B1031" s="4">
        <v>1343</v>
      </c>
      <c r="C1031" s="10"/>
      <c r="D1031" s="10"/>
      <c r="E1031" s="10"/>
      <c r="F1031" s="10"/>
      <c r="G1031" s="10"/>
      <c r="H1031" s="4">
        <f t="shared" si="76"/>
        <v>1343</v>
      </c>
      <c r="I1031" s="10"/>
      <c r="J1031" s="10"/>
      <c r="K1031" s="10"/>
      <c r="L1031" s="10"/>
      <c r="M1031" s="22"/>
      <c r="N1031" s="22"/>
      <c r="O1031" s="10"/>
      <c r="P1031" s="10"/>
      <c r="Q1031" s="15"/>
      <c r="R1031" s="15"/>
      <c r="S1031" s="471" t="e">
        <f t="shared" si="75"/>
        <v>#DIV/0!</v>
      </c>
      <c r="T1031" s="15">
        <v>0</v>
      </c>
      <c r="U1031" s="448">
        <f t="shared" si="78"/>
        <v>0</v>
      </c>
      <c r="V1031" s="450">
        <f t="shared" si="77"/>
        <v>-1343</v>
      </c>
      <c r="W1031" s="212"/>
    </row>
    <row r="1032" spans="1:23" ht="15" customHeight="1">
      <c r="A1032" s="174" t="s">
        <v>149</v>
      </c>
      <c r="B1032" s="4">
        <v>630</v>
      </c>
      <c r="C1032" s="10"/>
      <c r="D1032" s="10"/>
      <c r="E1032" s="10"/>
      <c r="F1032" s="10"/>
      <c r="G1032" s="10"/>
      <c r="H1032" s="4">
        <f t="shared" si="76"/>
        <v>630</v>
      </c>
      <c r="I1032" s="10"/>
      <c r="J1032" s="10"/>
      <c r="K1032" s="10"/>
      <c r="L1032" s="10"/>
      <c r="M1032" s="22"/>
      <c r="N1032" s="22"/>
      <c r="O1032" s="10"/>
      <c r="P1032" s="10"/>
      <c r="Q1032" s="15"/>
      <c r="R1032" s="15"/>
      <c r="S1032" s="471" t="e">
        <f t="shared" si="75"/>
        <v>#DIV/0!</v>
      </c>
      <c r="T1032" s="15">
        <v>0</v>
      </c>
      <c r="U1032" s="448">
        <f t="shared" si="78"/>
        <v>0</v>
      </c>
      <c r="V1032" s="450">
        <f t="shared" si="77"/>
        <v>-630</v>
      </c>
      <c r="W1032" s="212"/>
    </row>
    <row r="1033" spans="1:23" ht="15" customHeight="1">
      <c r="A1033" s="174" t="s">
        <v>194</v>
      </c>
      <c r="B1033" s="4">
        <v>1725</v>
      </c>
      <c r="C1033" s="10"/>
      <c r="D1033" s="10"/>
      <c r="E1033" s="10"/>
      <c r="F1033" s="10"/>
      <c r="G1033" s="10"/>
      <c r="H1033" s="4">
        <f t="shared" si="76"/>
        <v>1725</v>
      </c>
      <c r="I1033" s="10"/>
      <c r="J1033" s="10"/>
      <c r="K1033" s="10"/>
      <c r="L1033" s="10"/>
      <c r="M1033" s="22"/>
      <c r="N1033" s="22"/>
      <c r="O1033" s="10"/>
      <c r="P1033" s="10"/>
      <c r="Q1033" s="15"/>
      <c r="R1033" s="15"/>
      <c r="S1033" s="471" t="e">
        <f t="shared" si="75"/>
        <v>#DIV/0!</v>
      </c>
      <c r="T1033" s="15">
        <v>0</v>
      </c>
      <c r="U1033" s="448">
        <f t="shared" si="78"/>
        <v>0</v>
      </c>
      <c r="V1033" s="450">
        <f t="shared" si="77"/>
        <v>-1725</v>
      </c>
      <c r="W1033" s="212"/>
    </row>
    <row r="1034" spans="1:23" ht="15.6">
      <c r="A1034" s="174" t="s">
        <v>431</v>
      </c>
      <c r="B1034" s="4">
        <v>222</v>
      </c>
      <c r="C1034" s="10"/>
      <c r="D1034" s="10"/>
      <c r="E1034" s="10"/>
      <c r="F1034" s="10"/>
      <c r="G1034" s="10"/>
      <c r="H1034" s="4">
        <f t="shared" si="76"/>
        <v>222</v>
      </c>
      <c r="I1034" s="10"/>
      <c r="J1034" s="10"/>
      <c r="K1034" s="10"/>
      <c r="L1034" s="10"/>
      <c r="M1034" s="22"/>
      <c r="N1034" s="22"/>
      <c r="O1034" s="10"/>
      <c r="P1034" s="10"/>
      <c r="Q1034" s="15"/>
      <c r="R1034" s="15"/>
      <c r="S1034" s="471" t="e">
        <f t="shared" si="75"/>
        <v>#DIV/0!</v>
      </c>
      <c r="T1034" s="15">
        <v>0</v>
      </c>
      <c r="U1034" s="448">
        <f t="shared" si="78"/>
        <v>0</v>
      </c>
      <c r="V1034" s="450">
        <f t="shared" si="77"/>
        <v>-222</v>
      </c>
      <c r="W1034" s="212"/>
    </row>
    <row r="1035" spans="1:23" ht="15.6">
      <c r="A1035" s="218"/>
      <c r="B1035" s="4">
        <v>0</v>
      </c>
      <c r="C1035" s="10"/>
      <c r="D1035" s="10"/>
      <c r="E1035" s="10"/>
      <c r="F1035" s="10"/>
      <c r="G1035" s="10"/>
      <c r="H1035" s="4">
        <f t="shared" si="76"/>
        <v>0</v>
      </c>
      <c r="I1035" s="10"/>
      <c r="J1035" s="10"/>
      <c r="K1035" s="10"/>
      <c r="L1035" s="10"/>
      <c r="M1035" s="22"/>
      <c r="N1035" s="22"/>
      <c r="O1035" s="10"/>
      <c r="P1035" s="10"/>
      <c r="Q1035" s="15"/>
      <c r="R1035" s="15"/>
      <c r="S1035" s="471" t="e">
        <f t="shared" si="75"/>
        <v>#DIV/0!</v>
      </c>
      <c r="T1035" s="15">
        <v>0</v>
      </c>
      <c r="U1035" s="448">
        <f t="shared" si="78"/>
        <v>0</v>
      </c>
      <c r="V1035" s="450">
        <f t="shared" si="77"/>
        <v>0</v>
      </c>
      <c r="W1035" s="212"/>
    </row>
    <row r="1036" spans="1:23" ht="15.6">
      <c r="A1036" s="218"/>
      <c r="B1036" s="4">
        <v>0</v>
      </c>
      <c r="C1036" s="10"/>
      <c r="D1036" s="10"/>
      <c r="E1036" s="10"/>
      <c r="F1036" s="10"/>
      <c r="G1036" s="10"/>
      <c r="H1036" s="4">
        <f t="shared" si="76"/>
        <v>0</v>
      </c>
      <c r="I1036" s="10"/>
      <c r="J1036" s="10"/>
      <c r="K1036" s="10"/>
      <c r="L1036" s="10"/>
      <c r="M1036" s="22"/>
      <c r="N1036" s="22"/>
      <c r="O1036" s="10"/>
      <c r="P1036" s="10"/>
      <c r="Q1036" s="15"/>
      <c r="R1036" s="15"/>
      <c r="S1036" s="471" t="e">
        <f t="shared" si="75"/>
        <v>#DIV/0!</v>
      </c>
      <c r="T1036" s="15">
        <v>0</v>
      </c>
      <c r="U1036" s="448">
        <f t="shared" si="78"/>
        <v>0</v>
      </c>
      <c r="V1036" s="450">
        <f t="shared" si="77"/>
        <v>0</v>
      </c>
      <c r="W1036" s="212"/>
    </row>
  </sheetData>
  <mergeCells count="13">
    <mergeCell ref="A1:A2"/>
    <mergeCell ref="B1:B2"/>
    <mergeCell ref="C1:G1"/>
    <mergeCell ref="H1:H2"/>
    <mergeCell ref="I1:P1"/>
    <mergeCell ref="S1:S2"/>
    <mergeCell ref="R1:R2"/>
    <mergeCell ref="V1:V2"/>
    <mergeCell ref="W2:W3"/>
    <mergeCell ref="X1:X2"/>
    <mergeCell ref="Y1:Y2"/>
    <mergeCell ref="T1:T2"/>
    <mergeCell ref="U1:U2"/>
  </mergeCells>
  <phoneticPr fontId="2" type="noConversion"/>
  <pageMargins left="0.24" right="0.16" top="0.4" bottom="0.38" header="0.2" footer="0.2"/>
  <pageSetup paperSize="9" scale="81" orientation="landscape" r:id="rId1"/>
  <headerFooter alignWithMargins="0">
    <oddHeader>&amp;A</oddHeader>
    <oddFooter>Страница &amp;P из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13.03-19.03.17</vt:lpstr>
      <vt:lpstr>'13.03-19.03.17'!Заголовки_для_печати</vt:lpstr>
      <vt:lpstr>'13.03-19.03.17'!Область_печати</vt:lpstr>
    </vt:vector>
  </TitlesOfParts>
  <Company>ООО "Алан"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Тесёлкин</dc:creator>
  <cp:lastModifiedBy>negrash</cp:lastModifiedBy>
  <cp:lastPrinted>2016-10-23T09:42:17Z</cp:lastPrinted>
  <dcterms:created xsi:type="dcterms:W3CDTF">2005-04-25T10:39:26Z</dcterms:created>
  <dcterms:modified xsi:type="dcterms:W3CDTF">2017-03-28T12:58:07Z</dcterms:modified>
</cp:coreProperties>
</file>