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134\Desktop\"/>
    </mc:Choice>
  </mc:AlternateContent>
  <xr:revisionPtr revIDLastSave="0" documentId="13_ncr:1_{9E095894-540C-47A5-8C66-6D7C4D34BFFE}" xr6:coauthVersionLast="44" xr6:coauthVersionMax="44" xr10:uidLastSave="{00000000-0000-0000-0000-000000000000}"/>
  <bookViews>
    <workbookView xWindow="-120" yWindow="-120" windowWidth="29040" windowHeight="15840" xr2:uid="{26E43DA4-B711-436F-AE50-02175EA133EE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1" l="1"/>
  <c r="D20" i="1"/>
  <c r="E19" i="1"/>
  <c r="G19" i="1" s="1"/>
  <c r="E18" i="1"/>
  <c r="G18" i="1" s="1"/>
  <c r="C18" i="1"/>
  <c r="F17" i="1"/>
  <c r="E17" i="1"/>
  <c r="G17" i="1" s="1"/>
  <c r="F16" i="1"/>
  <c r="F20" i="1" s="1"/>
  <c r="E16" i="1"/>
  <c r="G16" i="1" s="1"/>
  <c r="I13" i="1"/>
  <c r="G13" i="1"/>
  <c r="O12" i="1"/>
  <c r="N12" i="1"/>
  <c r="M12" i="1"/>
  <c r="L12" i="1"/>
  <c r="K12" i="1"/>
  <c r="J12" i="1"/>
  <c r="I12" i="1"/>
  <c r="H12" i="1"/>
  <c r="G12" i="1"/>
  <c r="F12" i="1"/>
  <c r="D12" i="1"/>
  <c r="P12" i="1" s="1"/>
  <c r="H19" i="1" s="1"/>
  <c r="H11" i="1"/>
  <c r="F11" i="1"/>
  <c r="E11" i="1"/>
  <c r="E12" i="1" s="1"/>
  <c r="D11" i="1"/>
  <c r="D13" i="1" s="1"/>
  <c r="D14" i="1" s="1"/>
  <c r="O10" i="1"/>
  <c r="M10" i="1"/>
  <c r="J10" i="1"/>
  <c r="I10" i="1"/>
  <c r="G10" i="1"/>
  <c r="E10" i="1"/>
  <c r="O9" i="1"/>
  <c r="N9" i="1"/>
  <c r="N10" i="1" s="1"/>
  <c r="M9" i="1"/>
  <c r="L9" i="1"/>
  <c r="L10" i="1" s="1"/>
  <c r="K9" i="1"/>
  <c r="K10" i="1" s="1"/>
  <c r="J9" i="1"/>
  <c r="H9" i="1"/>
  <c r="H10" i="1" s="1"/>
  <c r="F9" i="1"/>
  <c r="F10" i="1" s="1"/>
  <c r="E9" i="1"/>
  <c r="D9" i="1"/>
  <c r="D10" i="1" s="1"/>
  <c r="N8" i="1"/>
  <c r="L8" i="1"/>
  <c r="I8" i="1"/>
  <c r="H8" i="1"/>
  <c r="G8" i="1"/>
  <c r="D8" i="1"/>
  <c r="O7" i="1"/>
  <c r="O8" i="1" s="1"/>
  <c r="N7" i="1"/>
  <c r="M7" i="1"/>
  <c r="M8" i="1" s="1"/>
  <c r="L7" i="1"/>
  <c r="K7" i="1"/>
  <c r="K8" i="1" s="1"/>
  <c r="J7" i="1"/>
  <c r="J8" i="1" s="1"/>
  <c r="H7" i="1"/>
  <c r="F7" i="1"/>
  <c r="F8" i="1" s="1"/>
  <c r="E7" i="1"/>
  <c r="E8" i="1" s="1"/>
  <c r="D7" i="1"/>
  <c r="M6" i="1"/>
  <c r="K6" i="1"/>
  <c r="I6" i="1"/>
  <c r="G6" i="1"/>
  <c r="O5" i="1"/>
  <c r="O6" i="1" s="1"/>
  <c r="N5" i="1"/>
  <c r="N13" i="1" s="1"/>
  <c r="N14" i="1" s="1"/>
  <c r="M5" i="1"/>
  <c r="M13" i="1" s="1"/>
  <c r="M14" i="1" s="1"/>
  <c r="L5" i="1"/>
  <c r="L13" i="1" s="1"/>
  <c r="L14" i="1" s="1"/>
  <c r="K5" i="1"/>
  <c r="K13" i="1" s="1"/>
  <c r="K14" i="1" s="1"/>
  <c r="J5" i="1"/>
  <c r="J6" i="1" s="1"/>
  <c r="H5" i="1"/>
  <c r="H6" i="1" s="1"/>
  <c r="F5" i="1"/>
  <c r="F13" i="1" s="1"/>
  <c r="F14" i="1" s="1"/>
  <c r="E5" i="1"/>
  <c r="E13" i="1" s="1"/>
  <c r="E14" i="1" s="1"/>
  <c r="D5" i="1"/>
  <c r="D6" i="1" s="1"/>
  <c r="P8" i="1" l="1"/>
  <c r="H17" i="1" s="1"/>
  <c r="I17" i="1"/>
  <c r="I19" i="1"/>
  <c r="P10" i="1"/>
  <c r="H18" i="1" s="1"/>
  <c r="I18" i="1" s="1"/>
  <c r="G20" i="1"/>
  <c r="L6" i="1"/>
  <c r="P6" i="1" s="1"/>
  <c r="H13" i="1"/>
  <c r="H14" i="1" s="1"/>
  <c r="E20" i="1"/>
  <c r="O13" i="1"/>
  <c r="O14" i="1" s="1"/>
  <c r="E6" i="1"/>
  <c r="F6" i="1"/>
  <c r="N6" i="1"/>
  <c r="J13" i="1"/>
  <c r="J14" i="1" s="1"/>
  <c r="H16" i="1" l="1"/>
  <c r="P13" i="1"/>
  <c r="H20" i="1" l="1"/>
  <c r="P14" i="1" s="1"/>
  <c r="I16" i="1"/>
  <c r="I20" i="1" s="1"/>
  <c r="I21" i="1" s="1"/>
</calcChain>
</file>

<file path=xl/sharedStrings.xml><?xml version="1.0" encoding="utf-8"?>
<sst xmlns="http://schemas.openxmlformats.org/spreadsheetml/2006/main" count="71" uniqueCount="40">
  <si>
    <t>ЗАПОРОЖЬЕ</t>
  </si>
  <si>
    <t>Итого</t>
  </si>
  <si>
    <t>Комплектация</t>
  </si>
  <si>
    <t>Стикеровка</t>
  </si>
  <si>
    <t>Взвешивание+документация</t>
  </si>
  <si>
    <t>Возвраты в Запорожье</t>
  </si>
  <si>
    <t>Возвраты в Днепр</t>
  </si>
  <si>
    <t xml:space="preserve">Должность </t>
  </si>
  <si>
    <t>ФИО</t>
  </si>
  <si>
    <t>документ</t>
  </si>
  <si>
    <t>артикул</t>
  </si>
  <si>
    <t>вес, кг</t>
  </si>
  <si>
    <t>к-во стикеров</t>
  </si>
  <si>
    <t>зав.складом</t>
  </si>
  <si>
    <t>Клинкевич Д.</t>
  </si>
  <si>
    <t xml:space="preserve">Кладовщик </t>
  </si>
  <si>
    <t>Оверченко Г.</t>
  </si>
  <si>
    <t xml:space="preserve">Комплектовщик </t>
  </si>
  <si>
    <t>Семенюта Віталій Андрійович</t>
  </si>
  <si>
    <t>Яковенко Павло Павлович</t>
  </si>
  <si>
    <t>Должность</t>
  </si>
  <si>
    <t>План часов</t>
  </si>
  <si>
    <t>Факт часов</t>
  </si>
  <si>
    <t xml:space="preserve">ставка </t>
  </si>
  <si>
    <t>Начислено по ставке</t>
  </si>
  <si>
    <t>бонус</t>
  </si>
  <si>
    <t>ИТОГО</t>
  </si>
  <si>
    <t>Клінкевич Дмитро Володимирович</t>
  </si>
  <si>
    <t>Оверченко Геннадій Вікторович</t>
  </si>
  <si>
    <t>Стикеровщик</t>
  </si>
  <si>
    <t>Вес (компл.)</t>
  </si>
  <si>
    <t>Кол. строк (компл.)</t>
  </si>
  <si>
    <t>Кол. док. (компл.)</t>
  </si>
  <si>
    <t>Вес (клдв)</t>
  </si>
  <si>
    <t>Кол. строк (клдв)</t>
  </si>
  <si>
    <t>Кол. док. (клдв)</t>
  </si>
  <si>
    <t>Кол-во шт. (стикер)</t>
  </si>
  <si>
    <t>Вид документа : Возврат от покупателя</t>
  </si>
  <si>
    <t>Вид документа : Продажа</t>
  </si>
  <si>
    <t>Вид документа : Перемещение по цене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</si>
</sst>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"/>
  </numFmts>
  <fonts count="10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ahoma"/>
      <family val="2"/>
      <charset val="204"/>
    </font>
    <font>
      <b/>
      <sz val="8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0"/>
      <color rgb="FF333333"/>
      <name val="Tahoma"/>
      <family val="2"/>
      <charset val="204"/>
    </font>
    <font>
      <b/>
      <sz val="10"/>
      <name val="Tahoma"/>
      <family val="2"/>
      <charset val="204"/>
    </font>
    <font>
      <sz val="10"/>
      <name val="Tahoma"/>
      <family val="2"/>
      <charset val="204"/>
    </font>
    <font>
      <b/>
      <sz val="10"/>
      <color rgb="FFFF0000"/>
      <name val="Arial"/>
      <family val="2"/>
      <charset val="204"/>
    </font>
    <font>
      <sz val="12"/>
      <color rgb="FF000000"/>
      <name val="Tahoma"/>
      <family val="2"/>
      <charset val="204"/>
    </font>
    <font>
      <b/>
      <sz val="7"/>
      <color rgb="FF000000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theme="0" tint="-0.14999847407452621"/>
        <bgColor rgb="FFFFFFD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D7"/>
      </patternFill>
    </fill>
    <fill>
      <patternFill patternType="solid">
        <fgColor rgb="FFF0F0F0"/>
        <bgColor indexed="8"/>
      </patternFill>
    </fill>
  </fills>
  <borders count="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" fillId="0" borderId="3" xfId="0" applyFont="1" applyBorder="1"/>
    <xf numFmtId="0" fontId="1" fillId="0" borderId="1" xfId="0" applyFont="1" applyBorder="1"/>
    <xf numFmtId="1" fontId="1" fillId="0" borderId="2" xfId="0" applyNumberFormat="1" applyFont="1" applyBorder="1" applyAlignment="1">
      <alignment horizontal="center"/>
    </xf>
    <xf numFmtId="3" fontId="3" fillId="0" borderId="2" xfId="0" applyNumberFormat="1" applyFont="1" applyBorder="1"/>
    <xf numFmtId="0" fontId="1" fillId="4" borderId="3" xfId="0" applyFont="1" applyFill="1" applyBorder="1"/>
    <xf numFmtId="0" fontId="3" fillId="4" borderId="1" xfId="0" applyFont="1" applyFill="1" applyBorder="1"/>
    <xf numFmtId="1" fontId="3" fillId="4" borderId="2" xfId="0" applyNumberFormat="1" applyFont="1" applyFill="1" applyBorder="1" applyAlignment="1">
      <alignment horizontal="center"/>
    </xf>
    <xf numFmtId="3" fontId="3" fillId="4" borderId="2" xfId="0" applyNumberFormat="1" applyFont="1" applyFill="1" applyBorder="1"/>
    <xf numFmtId="0" fontId="3" fillId="0" borderId="3" xfId="0" applyFont="1" applyBorder="1"/>
    <xf numFmtId="0" fontId="3" fillId="0" borderId="1" xfId="0" applyFont="1" applyBorder="1"/>
    <xf numFmtId="0" fontId="1" fillId="2" borderId="0" xfId="0" applyFont="1" applyFill="1" applyAlignment="1">
      <alignment horizontal="left"/>
    </xf>
    <xf numFmtId="3" fontId="1" fillId="2" borderId="0" xfId="0" applyNumberFormat="1" applyFont="1" applyFill="1" applyAlignment="1">
      <alignment horizontal="center"/>
    </xf>
    <xf numFmtId="0" fontId="4" fillId="5" borderId="2" xfId="0" applyFont="1" applyFill="1" applyBorder="1" applyAlignment="1">
      <alignment horizontal="center" vertical="top" wrapText="1"/>
    </xf>
    <xf numFmtId="4" fontId="1" fillId="2" borderId="0" xfId="0" applyNumberFormat="1" applyFont="1" applyFill="1" applyAlignment="1">
      <alignment horizontal="center" wrapText="1"/>
    </xf>
    <xf numFmtId="4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0" fontId="1" fillId="2" borderId="2" xfId="0" applyFont="1" applyFill="1" applyBorder="1"/>
    <xf numFmtId="3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right"/>
    </xf>
    <xf numFmtId="4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1" fillId="2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vertical="top" wrapText="1"/>
    </xf>
    <xf numFmtId="0" fontId="5" fillId="4" borderId="2" xfId="0" applyFont="1" applyFill="1" applyBorder="1" applyAlignment="1">
      <alignment horizontal="right" vertical="top" wrapText="1"/>
    </xf>
    <xf numFmtId="3" fontId="5" fillId="4" borderId="2" xfId="0" applyNumberFormat="1" applyFont="1" applyFill="1" applyBorder="1" applyAlignment="1">
      <alignment horizontal="right" vertical="top" wrapText="1"/>
    </xf>
    <xf numFmtId="0" fontId="1" fillId="2" borderId="0" xfId="0" applyFont="1" applyFill="1" applyAlignment="1">
      <alignment horizontal="center"/>
    </xf>
    <xf numFmtId="0" fontId="4" fillId="5" borderId="2" xfId="0" applyFont="1" applyFill="1" applyBorder="1" applyAlignment="1">
      <alignment vertical="top" wrapText="1"/>
    </xf>
    <xf numFmtId="0" fontId="1" fillId="2" borderId="0" xfId="0" applyFont="1" applyFill="1" applyAlignment="1">
      <alignment wrapText="1"/>
    </xf>
    <xf numFmtId="0" fontId="6" fillId="0" borderId="2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5" fillId="6" borderId="0" xfId="0" applyFont="1" applyFill="1" applyAlignment="1">
      <alignment vertical="top" wrapText="1"/>
    </xf>
    <xf numFmtId="0" fontId="5" fillId="6" borderId="0" xfId="0" applyFont="1" applyFill="1" applyAlignment="1">
      <alignment horizontal="right" vertical="top" wrapText="1"/>
    </xf>
    <xf numFmtId="0" fontId="1" fillId="7" borderId="0" xfId="0" applyFont="1" applyFill="1"/>
    <xf numFmtId="0" fontId="1" fillId="6" borderId="0" xfId="0" applyFont="1" applyFill="1"/>
    <xf numFmtId="0" fontId="7" fillId="0" borderId="0" xfId="0" applyFont="1"/>
    <xf numFmtId="164" fontId="8" fillId="8" borderId="4" xfId="0" applyNumberFormat="1" applyFont="1" applyFill="1" applyBorder="1" applyAlignment="1">
      <alignment horizontal="right" vertical="top" wrapText="1"/>
    </xf>
    <xf numFmtId="164" fontId="9" fillId="8" borderId="5" xfId="0" applyNumberFormat="1" applyFont="1" applyFill="1" applyBorder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16</xdr:col>
      <xdr:colOff>323850</xdr:colOff>
      <xdr:row>64</xdr:row>
      <xdr:rowOff>180975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26C3264-AEEC-4115-AD6F-E5A88F87A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744200"/>
          <a:ext cx="9467850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</xdr:row>
      <xdr:rowOff>76200</xdr:rowOff>
    </xdr:from>
    <xdr:to>
      <xdr:col>17</xdr:col>
      <xdr:colOff>161925</xdr:colOff>
      <xdr:row>97</xdr:row>
      <xdr:rowOff>19050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7A40B69-BA73-4B77-8293-9A9D6C65A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9525"/>
          <a:ext cx="12439650" cy="556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2;&#1086;&#1081;%20&#1076;&#1080;&#1089;&#1082;\_&#1052;&#1086;&#1090;&#1080;&#1074;&#1072;&#1094;&#1080;&#1103;%20&#1080;%20&#1060;&#1054;&#1058;\&#1060;&#1054;&#1058;%20&#1080;%20&#1060;&#1056;&#1042;\2023\09.%20&#1057;&#1077;&#1085;&#1090;&#1103;&#1073;&#1088;&#1100;\&#1060;&#1080;&#1083;&#1080;&#1072;&#1083;&#1099;\09.%20&#1092;.&#1047;&#1072;&#1087;&#1086;&#1088;&#1086;&#1078;&#1100;&#1077;%20&#1048;&#1058;&#1056;_&#1060;&#1056;&#1042;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В"/>
      <sheetName val="Лист3"/>
      <sheetName val="табель сентябрь"/>
    </sheetNames>
    <sheetDataSet>
      <sheetData sheetId="0">
        <row r="5">
          <cell r="D5">
            <v>13000</v>
          </cell>
        </row>
        <row r="6">
          <cell r="D6">
            <v>13000</v>
          </cell>
        </row>
      </sheetData>
      <sheetData sheetId="1"/>
      <sheetData sheetId="2">
        <row r="1">
          <cell r="C1" t="str">
            <v>ФИО</v>
          </cell>
          <cell r="D1" t="str">
            <v>Должность</v>
          </cell>
          <cell r="E1" t="str">
            <v>Разряд</v>
          </cell>
          <cell r="F1" t="str">
            <v>Дата приема</v>
          </cell>
          <cell r="G1" t="str">
            <v>Дата увольнения</v>
          </cell>
          <cell r="H1" t="str">
            <v>1.часы</v>
          </cell>
        </row>
        <row r="2">
          <cell r="C2" t="str">
            <v>Пшеничний Сергій Анатолійович</v>
          </cell>
          <cell r="D2" t="str">
            <v>Водій автотранспортних засобів</v>
          </cell>
          <cell r="E2"/>
          <cell r="F2"/>
          <cell r="G2"/>
          <cell r="H2">
            <v>189</v>
          </cell>
        </row>
        <row r="3">
          <cell r="C3" t="str">
            <v>Баба Олександр Михайлович</v>
          </cell>
          <cell r="D3" t="str">
            <v>Водій автотранспортних засобів</v>
          </cell>
          <cell r="E3"/>
          <cell r="F3"/>
          <cell r="G3"/>
          <cell r="H3">
            <v>174.25</v>
          </cell>
        </row>
        <row r="4">
          <cell r="C4" t="str">
            <v>Помазан Віталій Миколайович</v>
          </cell>
          <cell r="D4" t="str">
            <v>Водій автотранспортних засобів</v>
          </cell>
          <cell r="E4"/>
          <cell r="F4"/>
          <cell r="G4"/>
          <cell r="H4">
            <v>129.16999999999999</v>
          </cell>
        </row>
        <row r="5">
          <cell r="C5" t="str">
            <v>Комелева Аліна Леонідівна</v>
          </cell>
          <cell r="D5" t="str">
            <v>Бухгалтер</v>
          </cell>
          <cell r="E5"/>
          <cell r="F5"/>
          <cell r="G5"/>
          <cell r="H5">
            <v>168</v>
          </cell>
        </row>
        <row r="6">
          <cell r="C6" t="str">
            <v>Оверченко Геннадій Вікторович</v>
          </cell>
          <cell r="D6" t="str">
            <v>Комірник</v>
          </cell>
          <cell r="E6"/>
          <cell r="F6"/>
          <cell r="G6"/>
          <cell r="H6">
            <v>168</v>
          </cell>
        </row>
        <row r="7">
          <cell r="C7" t="str">
            <v>Семенюта Віталій Андрійович</v>
          </cell>
          <cell r="D7" t="str">
            <v>Комплектувальник</v>
          </cell>
          <cell r="E7"/>
          <cell r="F7"/>
          <cell r="G7"/>
          <cell r="H7">
            <v>168</v>
          </cell>
        </row>
        <row r="8">
          <cell r="C8" t="str">
            <v>Яковенко Павло Павлович</v>
          </cell>
          <cell r="D8" t="str">
            <v>Комплектувальник</v>
          </cell>
          <cell r="E8"/>
          <cell r="F8"/>
          <cell r="G8"/>
          <cell r="H8">
            <v>168</v>
          </cell>
        </row>
        <row r="9">
          <cell r="C9" t="str">
            <v>Бородіна Катерина Федорівна</v>
          </cell>
          <cell r="D9" t="str">
            <v>уборщица производственных помещений</v>
          </cell>
          <cell r="E9"/>
          <cell r="F9"/>
          <cell r="G9"/>
          <cell r="H9">
            <v>16</v>
          </cell>
        </row>
        <row r="10">
          <cell r="C10" t="str">
            <v>Помазан Микола Вікторович</v>
          </cell>
          <cell r="D10" t="str">
            <v>механік з ремонту транспорту</v>
          </cell>
          <cell r="E10"/>
          <cell r="F10"/>
          <cell r="G10"/>
          <cell r="H10">
            <v>168</v>
          </cell>
        </row>
        <row r="11">
          <cell r="C11" t="str">
            <v>Клінкевич Дмитро Володимирович</v>
          </cell>
          <cell r="D11" t="str">
            <v>Комірник</v>
          </cell>
          <cell r="E11" t="str">
            <v>Головний</v>
          </cell>
          <cell r="F11"/>
          <cell r="G11"/>
          <cell r="H11">
            <v>168</v>
          </cell>
        </row>
        <row r="12">
          <cell r="C12" t="str">
            <v>Демченко Лілія Олександрівна</v>
          </cell>
          <cell r="D12" t="str">
            <v>Оператор з уведення даних в ЕОМ</v>
          </cell>
          <cell r="E12" t="str">
            <v>Головний</v>
          </cell>
          <cell r="F12"/>
          <cell r="G12"/>
          <cell r="H12">
            <v>168</v>
          </cell>
        </row>
        <row r="14">
          <cell r="H14">
            <v>1684.42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0A29-2570-4873-BBE1-49315DE5230E}">
  <dimension ref="A1:AC186"/>
  <sheetViews>
    <sheetView tabSelected="1" workbookViewId="0">
      <selection activeCell="O25" sqref="O25"/>
    </sheetView>
  </sheetViews>
  <sheetFormatPr defaultColWidth="14.42578125" defaultRowHeight="12.75" x14ac:dyDescent="0.2"/>
  <cols>
    <col min="1" max="1" width="2.42578125" style="6" customWidth="1"/>
    <col min="2" max="2" width="18.5703125" style="6" customWidth="1"/>
    <col min="3" max="3" width="20.5703125" style="6" customWidth="1"/>
    <col min="4" max="15" width="10" style="6" customWidth="1"/>
    <col min="16" max="16" width="10.5703125" style="6" customWidth="1"/>
    <col min="17" max="17" width="12" style="6" customWidth="1"/>
    <col min="18" max="18" width="14.28515625" style="6" customWidth="1"/>
    <col min="19" max="24" width="8" style="6" customWidth="1"/>
    <col min="25" max="256" width="14.42578125" style="6"/>
    <col min="257" max="257" width="2.42578125" style="6" customWidth="1"/>
    <col min="258" max="258" width="18.5703125" style="6" customWidth="1"/>
    <col min="259" max="259" width="20.5703125" style="6" customWidth="1"/>
    <col min="260" max="271" width="10" style="6" customWidth="1"/>
    <col min="272" max="272" width="10.5703125" style="6" customWidth="1"/>
    <col min="273" max="273" width="12" style="6" customWidth="1"/>
    <col min="274" max="274" width="14.28515625" style="6" customWidth="1"/>
    <col min="275" max="280" width="8" style="6" customWidth="1"/>
    <col min="281" max="512" width="14.42578125" style="6"/>
    <col min="513" max="513" width="2.42578125" style="6" customWidth="1"/>
    <col min="514" max="514" width="18.5703125" style="6" customWidth="1"/>
    <col min="515" max="515" width="20.5703125" style="6" customWidth="1"/>
    <col min="516" max="527" width="10" style="6" customWidth="1"/>
    <col min="528" max="528" width="10.5703125" style="6" customWidth="1"/>
    <col min="529" max="529" width="12" style="6" customWidth="1"/>
    <col min="530" max="530" width="14.28515625" style="6" customWidth="1"/>
    <col min="531" max="536" width="8" style="6" customWidth="1"/>
    <col min="537" max="768" width="14.42578125" style="6"/>
    <col min="769" max="769" width="2.42578125" style="6" customWidth="1"/>
    <col min="770" max="770" width="18.5703125" style="6" customWidth="1"/>
    <col min="771" max="771" width="20.5703125" style="6" customWidth="1"/>
    <col min="772" max="783" width="10" style="6" customWidth="1"/>
    <col min="784" max="784" width="10.5703125" style="6" customWidth="1"/>
    <col min="785" max="785" width="12" style="6" customWidth="1"/>
    <col min="786" max="786" width="14.28515625" style="6" customWidth="1"/>
    <col min="787" max="792" width="8" style="6" customWidth="1"/>
    <col min="793" max="1024" width="14.42578125" style="6"/>
    <col min="1025" max="1025" width="2.42578125" style="6" customWidth="1"/>
    <col min="1026" max="1026" width="18.5703125" style="6" customWidth="1"/>
    <col min="1027" max="1027" width="20.5703125" style="6" customWidth="1"/>
    <col min="1028" max="1039" width="10" style="6" customWidth="1"/>
    <col min="1040" max="1040" width="10.5703125" style="6" customWidth="1"/>
    <col min="1041" max="1041" width="12" style="6" customWidth="1"/>
    <col min="1042" max="1042" width="14.28515625" style="6" customWidth="1"/>
    <col min="1043" max="1048" width="8" style="6" customWidth="1"/>
    <col min="1049" max="1280" width="14.42578125" style="6"/>
    <col min="1281" max="1281" width="2.42578125" style="6" customWidth="1"/>
    <col min="1282" max="1282" width="18.5703125" style="6" customWidth="1"/>
    <col min="1283" max="1283" width="20.5703125" style="6" customWidth="1"/>
    <col min="1284" max="1295" width="10" style="6" customWidth="1"/>
    <col min="1296" max="1296" width="10.5703125" style="6" customWidth="1"/>
    <col min="1297" max="1297" width="12" style="6" customWidth="1"/>
    <col min="1298" max="1298" width="14.28515625" style="6" customWidth="1"/>
    <col min="1299" max="1304" width="8" style="6" customWidth="1"/>
    <col min="1305" max="1536" width="14.42578125" style="6"/>
    <col min="1537" max="1537" width="2.42578125" style="6" customWidth="1"/>
    <col min="1538" max="1538" width="18.5703125" style="6" customWidth="1"/>
    <col min="1539" max="1539" width="20.5703125" style="6" customWidth="1"/>
    <col min="1540" max="1551" width="10" style="6" customWidth="1"/>
    <col min="1552" max="1552" width="10.5703125" style="6" customWidth="1"/>
    <col min="1553" max="1553" width="12" style="6" customWidth="1"/>
    <col min="1554" max="1554" width="14.28515625" style="6" customWidth="1"/>
    <col min="1555" max="1560" width="8" style="6" customWidth="1"/>
    <col min="1561" max="1792" width="14.42578125" style="6"/>
    <col min="1793" max="1793" width="2.42578125" style="6" customWidth="1"/>
    <col min="1794" max="1794" width="18.5703125" style="6" customWidth="1"/>
    <col min="1795" max="1795" width="20.5703125" style="6" customWidth="1"/>
    <col min="1796" max="1807" width="10" style="6" customWidth="1"/>
    <col min="1808" max="1808" width="10.5703125" style="6" customWidth="1"/>
    <col min="1809" max="1809" width="12" style="6" customWidth="1"/>
    <col min="1810" max="1810" width="14.28515625" style="6" customWidth="1"/>
    <col min="1811" max="1816" width="8" style="6" customWidth="1"/>
    <col min="1817" max="2048" width="14.42578125" style="6"/>
    <col min="2049" max="2049" width="2.42578125" style="6" customWidth="1"/>
    <col min="2050" max="2050" width="18.5703125" style="6" customWidth="1"/>
    <col min="2051" max="2051" width="20.5703125" style="6" customWidth="1"/>
    <col min="2052" max="2063" width="10" style="6" customWidth="1"/>
    <col min="2064" max="2064" width="10.5703125" style="6" customWidth="1"/>
    <col min="2065" max="2065" width="12" style="6" customWidth="1"/>
    <col min="2066" max="2066" width="14.28515625" style="6" customWidth="1"/>
    <col min="2067" max="2072" width="8" style="6" customWidth="1"/>
    <col min="2073" max="2304" width="14.42578125" style="6"/>
    <col min="2305" max="2305" width="2.42578125" style="6" customWidth="1"/>
    <col min="2306" max="2306" width="18.5703125" style="6" customWidth="1"/>
    <col min="2307" max="2307" width="20.5703125" style="6" customWidth="1"/>
    <col min="2308" max="2319" width="10" style="6" customWidth="1"/>
    <col min="2320" max="2320" width="10.5703125" style="6" customWidth="1"/>
    <col min="2321" max="2321" width="12" style="6" customWidth="1"/>
    <col min="2322" max="2322" width="14.28515625" style="6" customWidth="1"/>
    <col min="2323" max="2328" width="8" style="6" customWidth="1"/>
    <col min="2329" max="2560" width="14.42578125" style="6"/>
    <col min="2561" max="2561" width="2.42578125" style="6" customWidth="1"/>
    <col min="2562" max="2562" width="18.5703125" style="6" customWidth="1"/>
    <col min="2563" max="2563" width="20.5703125" style="6" customWidth="1"/>
    <col min="2564" max="2575" width="10" style="6" customWidth="1"/>
    <col min="2576" max="2576" width="10.5703125" style="6" customWidth="1"/>
    <col min="2577" max="2577" width="12" style="6" customWidth="1"/>
    <col min="2578" max="2578" width="14.28515625" style="6" customWidth="1"/>
    <col min="2579" max="2584" width="8" style="6" customWidth="1"/>
    <col min="2585" max="2816" width="14.42578125" style="6"/>
    <col min="2817" max="2817" width="2.42578125" style="6" customWidth="1"/>
    <col min="2818" max="2818" width="18.5703125" style="6" customWidth="1"/>
    <col min="2819" max="2819" width="20.5703125" style="6" customWidth="1"/>
    <col min="2820" max="2831" width="10" style="6" customWidth="1"/>
    <col min="2832" max="2832" width="10.5703125" style="6" customWidth="1"/>
    <col min="2833" max="2833" width="12" style="6" customWidth="1"/>
    <col min="2834" max="2834" width="14.28515625" style="6" customWidth="1"/>
    <col min="2835" max="2840" width="8" style="6" customWidth="1"/>
    <col min="2841" max="3072" width="14.42578125" style="6"/>
    <col min="3073" max="3073" width="2.42578125" style="6" customWidth="1"/>
    <col min="3074" max="3074" width="18.5703125" style="6" customWidth="1"/>
    <col min="3075" max="3075" width="20.5703125" style="6" customWidth="1"/>
    <col min="3076" max="3087" width="10" style="6" customWidth="1"/>
    <col min="3088" max="3088" width="10.5703125" style="6" customWidth="1"/>
    <col min="3089" max="3089" width="12" style="6" customWidth="1"/>
    <col min="3090" max="3090" width="14.28515625" style="6" customWidth="1"/>
    <col min="3091" max="3096" width="8" style="6" customWidth="1"/>
    <col min="3097" max="3328" width="14.42578125" style="6"/>
    <col min="3329" max="3329" width="2.42578125" style="6" customWidth="1"/>
    <col min="3330" max="3330" width="18.5703125" style="6" customWidth="1"/>
    <col min="3331" max="3331" width="20.5703125" style="6" customWidth="1"/>
    <col min="3332" max="3343" width="10" style="6" customWidth="1"/>
    <col min="3344" max="3344" width="10.5703125" style="6" customWidth="1"/>
    <col min="3345" max="3345" width="12" style="6" customWidth="1"/>
    <col min="3346" max="3346" width="14.28515625" style="6" customWidth="1"/>
    <col min="3347" max="3352" width="8" style="6" customWidth="1"/>
    <col min="3353" max="3584" width="14.42578125" style="6"/>
    <col min="3585" max="3585" width="2.42578125" style="6" customWidth="1"/>
    <col min="3586" max="3586" width="18.5703125" style="6" customWidth="1"/>
    <col min="3587" max="3587" width="20.5703125" style="6" customWidth="1"/>
    <col min="3588" max="3599" width="10" style="6" customWidth="1"/>
    <col min="3600" max="3600" width="10.5703125" style="6" customWidth="1"/>
    <col min="3601" max="3601" width="12" style="6" customWidth="1"/>
    <col min="3602" max="3602" width="14.28515625" style="6" customWidth="1"/>
    <col min="3603" max="3608" width="8" style="6" customWidth="1"/>
    <col min="3609" max="3840" width="14.42578125" style="6"/>
    <col min="3841" max="3841" width="2.42578125" style="6" customWidth="1"/>
    <col min="3842" max="3842" width="18.5703125" style="6" customWidth="1"/>
    <col min="3843" max="3843" width="20.5703125" style="6" customWidth="1"/>
    <col min="3844" max="3855" width="10" style="6" customWidth="1"/>
    <col min="3856" max="3856" width="10.5703125" style="6" customWidth="1"/>
    <col min="3857" max="3857" width="12" style="6" customWidth="1"/>
    <col min="3858" max="3858" width="14.28515625" style="6" customWidth="1"/>
    <col min="3859" max="3864" width="8" style="6" customWidth="1"/>
    <col min="3865" max="4096" width="14.42578125" style="6"/>
    <col min="4097" max="4097" width="2.42578125" style="6" customWidth="1"/>
    <col min="4098" max="4098" width="18.5703125" style="6" customWidth="1"/>
    <col min="4099" max="4099" width="20.5703125" style="6" customWidth="1"/>
    <col min="4100" max="4111" width="10" style="6" customWidth="1"/>
    <col min="4112" max="4112" width="10.5703125" style="6" customWidth="1"/>
    <col min="4113" max="4113" width="12" style="6" customWidth="1"/>
    <col min="4114" max="4114" width="14.28515625" style="6" customWidth="1"/>
    <col min="4115" max="4120" width="8" style="6" customWidth="1"/>
    <col min="4121" max="4352" width="14.42578125" style="6"/>
    <col min="4353" max="4353" width="2.42578125" style="6" customWidth="1"/>
    <col min="4354" max="4354" width="18.5703125" style="6" customWidth="1"/>
    <col min="4355" max="4355" width="20.5703125" style="6" customWidth="1"/>
    <col min="4356" max="4367" width="10" style="6" customWidth="1"/>
    <col min="4368" max="4368" width="10.5703125" style="6" customWidth="1"/>
    <col min="4369" max="4369" width="12" style="6" customWidth="1"/>
    <col min="4370" max="4370" width="14.28515625" style="6" customWidth="1"/>
    <col min="4371" max="4376" width="8" style="6" customWidth="1"/>
    <col min="4377" max="4608" width="14.42578125" style="6"/>
    <col min="4609" max="4609" width="2.42578125" style="6" customWidth="1"/>
    <col min="4610" max="4610" width="18.5703125" style="6" customWidth="1"/>
    <col min="4611" max="4611" width="20.5703125" style="6" customWidth="1"/>
    <col min="4612" max="4623" width="10" style="6" customWidth="1"/>
    <col min="4624" max="4624" width="10.5703125" style="6" customWidth="1"/>
    <col min="4625" max="4625" width="12" style="6" customWidth="1"/>
    <col min="4626" max="4626" width="14.28515625" style="6" customWidth="1"/>
    <col min="4627" max="4632" width="8" style="6" customWidth="1"/>
    <col min="4633" max="4864" width="14.42578125" style="6"/>
    <col min="4865" max="4865" width="2.42578125" style="6" customWidth="1"/>
    <col min="4866" max="4866" width="18.5703125" style="6" customWidth="1"/>
    <col min="4867" max="4867" width="20.5703125" style="6" customWidth="1"/>
    <col min="4868" max="4879" width="10" style="6" customWidth="1"/>
    <col min="4880" max="4880" width="10.5703125" style="6" customWidth="1"/>
    <col min="4881" max="4881" width="12" style="6" customWidth="1"/>
    <col min="4882" max="4882" width="14.28515625" style="6" customWidth="1"/>
    <col min="4883" max="4888" width="8" style="6" customWidth="1"/>
    <col min="4889" max="5120" width="14.42578125" style="6"/>
    <col min="5121" max="5121" width="2.42578125" style="6" customWidth="1"/>
    <col min="5122" max="5122" width="18.5703125" style="6" customWidth="1"/>
    <col min="5123" max="5123" width="20.5703125" style="6" customWidth="1"/>
    <col min="5124" max="5135" width="10" style="6" customWidth="1"/>
    <col min="5136" max="5136" width="10.5703125" style="6" customWidth="1"/>
    <col min="5137" max="5137" width="12" style="6" customWidth="1"/>
    <col min="5138" max="5138" width="14.28515625" style="6" customWidth="1"/>
    <col min="5139" max="5144" width="8" style="6" customWidth="1"/>
    <col min="5145" max="5376" width="14.42578125" style="6"/>
    <col min="5377" max="5377" width="2.42578125" style="6" customWidth="1"/>
    <col min="5378" max="5378" width="18.5703125" style="6" customWidth="1"/>
    <col min="5379" max="5379" width="20.5703125" style="6" customWidth="1"/>
    <col min="5380" max="5391" width="10" style="6" customWidth="1"/>
    <col min="5392" max="5392" width="10.5703125" style="6" customWidth="1"/>
    <col min="5393" max="5393" width="12" style="6" customWidth="1"/>
    <col min="5394" max="5394" width="14.28515625" style="6" customWidth="1"/>
    <col min="5395" max="5400" width="8" style="6" customWidth="1"/>
    <col min="5401" max="5632" width="14.42578125" style="6"/>
    <col min="5633" max="5633" width="2.42578125" style="6" customWidth="1"/>
    <col min="5634" max="5634" width="18.5703125" style="6" customWidth="1"/>
    <col min="5635" max="5635" width="20.5703125" style="6" customWidth="1"/>
    <col min="5636" max="5647" width="10" style="6" customWidth="1"/>
    <col min="5648" max="5648" width="10.5703125" style="6" customWidth="1"/>
    <col min="5649" max="5649" width="12" style="6" customWidth="1"/>
    <col min="5650" max="5650" width="14.28515625" style="6" customWidth="1"/>
    <col min="5651" max="5656" width="8" style="6" customWidth="1"/>
    <col min="5657" max="5888" width="14.42578125" style="6"/>
    <col min="5889" max="5889" width="2.42578125" style="6" customWidth="1"/>
    <col min="5890" max="5890" width="18.5703125" style="6" customWidth="1"/>
    <col min="5891" max="5891" width="20.5703125" style="6" customWidth="1"/>
    <col min="5892" max="5903" width="10" style="6" customWidth="1"/>
    <col min="5904" max="5904" width="10.5703125" style="6" customWidth="1"/>
    <col min="5905" max="5905" width="12" style="6" customWidth="1"/>
    <col min="5906" max="5906" width="14.28515625" style="6" customWidth="1"/>
    <col min="5907" max="5912" width="8" style="6" customWidth="1"/>
    <col min="5913" max="6144" width="14.42578125" style="6"/>
    <col min="6145" max="6145" width="2.42578125" style="6" customWidth="1"/>
    <col min="6146" max="6146" width="18.5703125" style="6" customWidth="1"/>
    <col min="6147" max="6147" width="20.5703125" style="6" customWidth="1"/>
    <col min="6148" max="6159" width="10" style="6" customWidth="1"/>
    <col min="6160" max="6160" width="10.5703125" style="6" customWidth="1"/>
    <col min="6161" max="6161" width="12" style="6" customWidth="1"/>
    <col min="6162" max="6162" width="14.28515625" style="6" customWidth="1"/>
    <col min="6163" max="6168" width="8" style="6" customWidth="1"/>
    <col min="6169" max="6400" width="14.42578125" style="6"/>
    <col min="6401" max="6401" width="2.42578125" style="6" customWidth="1"/>
    <col min="6402" max="6402" width="18.5703125" style="6" customWidth="1"/>
    <col min="6403" max="6403" width="20.5703125" style="6" customWidth="1"/>
    <col min="6404" max="6415" width="10" style="6" customWidth="1"/>
    <col min="6416" max="6416" width="10.5703125" style="6" customWidth="1"/>
    <col min="6417" max="6417" width="12" style="6" customWidth="1"/>
    <col min="6418" max="6418" width="14.28515625" style="6" customWidth="1"/>
    <col min="6419" max="6424" width="8" style="6" customWidth="1"/>
    <col min="6425" max="6656" width="14.42578125" style="6"/>
    <col min="6657" max="6657" width="2.42578125" style="6" customWidth="1"/>
    <col min="6658" max="6658" width="18.5703125" style="6" customWidth="1"/>
    <col min="6659" max="6659" width="20.5703125" style="6" customWidth="1"/>
    <col min="6660" max="6671" width="10" style="6" customWidth="1"/>
    <col min="6672" max="6672" width="10.5703125" style="6" customWidth="1"/>
    <col min="6673" max="6673" width="12" style="6" customWidth="1"/>
    <col min="6674" max="6674" width="14.28515625" style="6" customWidth="1"/>
    <col min="6675" max="6680" width="8" style="6" customWidth="1"/>
    <col min="6681" max="6912" width="14.42578125" style="6"/>
    <col min="6913" max="6913" width="2.42578125" style="6" customWidth="1"/>
    <col min="6914" max="6914" width="18.5703125" style="6" customWidth="1"/>
    <col min="6915" max="6915" width="20.5703125" style="6" customWidth="1"/>
    <col min="6916" max="6927" width="10" style="6" customWidth="1"/>
    <col min="6928" max="6928" width="10.5703125" style="6" customWidth="1"/>
    <col min="6929" max="6929" width="12" style="6" customWidth="1"/>
    <col min="6930" max="6930" width="14.28515625" style="6" customWidth="1"/>
    <col min="6931" max="6936" width="8" style="6" customWidth="1"/>
    <col min="6937" max="7168" width="14.42578125" style="6"/>
    <col min="7169" max="7169" width="2.42578125" style="6" customWidth="1"/>
    <col min="7170" max="7170" width="18.5703125" style="6" customWidth="1"/>
    <col min="7171" max="7171" width="20.5703125" style="6" customWidth="1"/>
    <col min="7172" max="7183" width="10" style="6" customWidth="1"/>
    <col min="7184" max="7184" width="10.5703125" style="6" customWidth="1"/>
    <col min="7185" max="7185" width="12" style="6" customWidth="1"/>
    <col min="7186" max="7186" width="14.28515625" style="6" customWidth="1"/>
    <col min="7187" max="7192" width="8" style="6" customWidth="1"/>
    <col min="7193" max="7424" width="14.42578125" style="6"/>
    <col min="7425" max="7425" width="2.42578125" style="6" customWidth="1"/>
    <col min="7426" max="7426" width="18.5703125" style="6" customWidth="1"/>
    <col min="7427" max="7427" width="20.5703125" style="6" customWidth="1"/>
    <col min="7428" max="7439" width="10" style="6" customWidth="1"/>
    <col min="7440" max="7440" width="10.5703125" style="6" customWidth="1"/>
    <col min="7441" max="7441" width="12" style="6" customWidth="1"/>
    <col min="7442" max="7442" width="14.28515625" style="6" customWidth="1"/>
    <col min="7443" max="7448" width="8" style="6" customWidth="1"/>
    <col min="7449" max="7680" width="14.42578125" style="6"/>
    <col min="7681" max="7681" width="2.42578125" style="6" customWidth="1"/>
    <col min="7682" max="7682" width="18.5703125" style="6" customWidth="1"/>
    <col min="7683" max="7683" width="20.5703125" style="6" customWidth="1"/>
    <col min="7684" max="7695" width="10" style="6" customWidth="1"/>
    <col min="7696" max="7696" width="10.5703125" style="6" customWidth="1"/>
    <col min="7697" max="7697" width="12" style="6" customWidth="1"/>
    <col min="7698" max="7698" width="14.28515625" style="6" customWidth="1"/>
    <col min="7699" max="7704" width="8" style="6" customWidth="1"/>
    <col min="7705" max="7936" width="14.42578125" style="6"/>
    <col min="7937" max="7937" width="2.42578125" style="6" customWidth="1"/>
    <col min="7938" max="7938" width="18.5703125" style="6" customWidth="1"/>
    <col min="7939" max="7939" width="20.5703125" style="6" customWidth="1"/>
    <col min="7940" max="7951" width="10" style="6" customWidth="1"/>
    <col min="7952" max="7952" width="10.5703125" style="6" customWidth="1"/>
    <col min="7953" max="7953" width="12" style="6" customWidth="1"/>
    <col min="7954" max="7954" width="14.28515625" style="6" customWidth="1"/>
    <col min="7955" max="7960" width="8" style="6" customWidth="1"/>
    <col min="7961" max="8192" width="14.42578125" style="6"/>
    <col min="8193" max="8193" width="2.42578125" style="6" customWidth="1"/>
    <col min="8194" max="8194" width="18.5703125" style="6" customWidth="1"/>
    <col min="8195" max="8195" width="20.5703125" style="6" customWidth="1"/>
    <col min="8196" max="8207" width="10" style="6" customWidth="1"/>
    <col min="8208" max="8208" width="10.5703125" style="6" customWidth="1"/>
    <col min="8209" max="8209" width="12" style="6" customWidth="1"/>
    <col min="8210" max="8210" width="14.28515625" style="6" customWidth="1"/>
    <col min="8211" max="8216" width="8" style="6" customWidth="1"/>
    <col min="8217" max="8448" width="14.42578125" style="6"/>
    <col min="8449" max="8449" width="2.42578125" style="6" customWidth="1"/>
    <col min="8450" max="8450" width="18.5703125" style="6" customWidth="1"/>
    <col min="8451" max="8451" width="20.5703125" style="6" customWidth="1"/>
    <col min="8452" max="8463" width="10" style="6" customWidth="1"/>
    <col min="8464" max="8464" width="10.5703125" style="6" customWidth="1"/>
    <col min="8465" max="8465" width="12" style="6" customWidth="1"/>
    <col min="8466" max="8466" width="14.28515625" style="6" customWidth="1"/>
    <col min="8467" max="8472" width="8" style="6" customWidth="1"/>
    <col min="8473" max="8704" width="14.42578125" style="6"/>
    <col min="8705" max="8705" width="2.42578125" style="6" customWidth="1"/>
    <col min="8706" max="8706" width="18.5703125" style="6" customWidth="1"/>
    <col min="8707" max="8707" width="20.5703125" style="6" customWidth="1"/>
    <col min="8708" max="8719" width="10" style="6" customWidth="1"/>
    <col min="8720" max="8720" width="10.5703125" style="6" customWidth="1"/>
    <col min="8721" max="8721" width="12" style="6" customWidth="1"/>
    <col min="8722" max="8722" width="14.28515625" style="6" customWidth="1"/>
    <col min="8723" max="8728" width="8" style="6" customWidth="1"/>
    <col min="8729" max="8960" width="14.42578125" style="6"/>
    <col min="8961" max="8961" width="2.42578125" style="6" customWidth="1"/>
    <col min="8962" max="8962" width="18.5703125" style="6" customWidth="1"/>
    <col min="8963" max="8963" width="20.5703125" style="6" customWidth="1"/>
    <col min="8964" max="8975" width="10" style="6" customWidth="1"/>
    <col min="8976" max="8976" width="10.5703125" style="6" customWidth="1"/>
    <col min="8977" max="8977" width="12" style="6" customWidth="1"/>
    <col min="8978" max="8978" width="14.28515625" style="6" customWidth="1"/>
    <col min="8979" max="8984" width="8" style="6" customWidth="1"/>
    <col min="8985" max="9216" width="14.42578125" style="6"/>
    <col min="9217" max="9217" width="2.42578125" style="6" customWidth="1"/>
    <col min="9218" max="9218" width="18.5703125" style="6" customWidth="1"/>
    <col min="9219" max="9219" width="20.5703125" style="6" customWidth="1"/>
    <col min="9220" max="9231" width="10" style="6" customWidth="1"/>
    <col min="9232" max="9232" width="10.5703125" style="6" customWidth="1"/>
    <col min="9233" max="9233" width="12" style="6" customWidth="1"/>
    <col min="9234" max="9234" width="14.28515625" style="6" customWidth="1"/>
    <col min="9235" max="9240" width="8" style="6" customWidth="1"/>
    <col min="9241" max="9472" width="14.42578125" style="6"/>
    <col min="9473" max="9473" width="2.42578125" style="6" customWidth="1"/>
    <col min="9474" max="9474" width="18.5703125" style="6" customWidth="1"/>
    <col min="9475" max="9475" width="20.5703125" style="6" customWidth="1"/>
    <col min="9476" max="9487" width="10" style="6" customWidth="1"/>
    <col min="9488" max="9488" width="10.5703125" style="6" customWidth="1"/>
    <col min="9489" max="9489" width="12" style="6" customWidth="1"/>
    <col min="9490" max="9490" width="14.28515625" style="6" customWidth="1"/>
    <col min="9491" max="9496" width="8" style="6" customWidth="1"/>
    <col min="9497" max="9728" width="14.42578125" style="6"/>
    <col min="9729" max="9729" width="2.42578125" style="6" customWidth="1"/>
    <col min="9730" max="9730" width="18.5703125" style="6" customWidth="1"/>
    <col min="9731" max="9731" width="20.5703125" style="6" customWidth="1"/>
    <col min="9732" max="9743" width="10" style="6" customWidth="1"/>
    <col min="9744" max="9744" width="10.5703125" style="6" customWidth="1"/>
    <col min="9745" max="9745" width="12" style="6" customWidth="1"/>
    <col min="9746" max="9746" width="14.28515625" style="6" customWidth="1"/>
    <col min="9747" max="9752" width="8" style="6" customWidth="1"/>
    <col min="9753" max="9984" width="14.42578125" style="6"/>
    <col min="9985" max="9985" width="2.42578125" style="6" customWidth="1"/>
    <col min="9986" max="9986" width="18.5703125" style="6" customWidth="1"/>
    <col min="9987" max="9987" width="20.5703125" style="6" customWidth="1"/>
    <col min="9988" max="9999" width="10" style="6" customWidth="1"/>
    <col min="10000" max="10000" width="10.5703125" style="6" customWidth="1"/>
    <col min="10001" max="10001" width="12" style="6" customWidth="1"/>
    <col min="10002" max="10002" width="14.28515625" style="6" customWidth="1"/>
    <col min="10003" max="10008" width="8" style="6" customWidth="1"/>
    <col min="10009" max="10240" width="14.42578125" style="6"/>
    <col min="10241" max="10241" width="2.42578125" style="6" customWidth="1"/>
    <col min="10242" max="10242" width="18.5703125" style="6" customWidth="1"/>
    <col min="10243" max="10243" width="20.5703125" style="6" customWidth="1"/>
    <col min="10244" max="10255" width="10" style="6" customWidth="1"/>
    <col min="10256" max="10256" width="10.5703125" style="6" customWidth="1"/>
    <col min="10257" max="10257" width="12" style="6" customWidth="1"/>
    <col min="10258" max="10258" width="14.28515625" style="6" customWidth="1"/>
    <col min="10259" max="10264" width="8" style="6" customWidth="1"/>
    <col min="10265" max="10496" width="14.42578125" style="6"/>
    <col min="10497" max="10497" width="2.42578125" style="6" customWidth="1"/>
    <col min="10498" max="10498" width="18.5703125" style="6" customWidth="1"/>
    <col min="10499" max="10499" width="20.5703125" style="6" customWidth="1"/>
    <col min="10500" max="10511" width="10" style="6" customWidth="1"/>
    <col min="10512" max="10512" width="10.5703125" style="6" customWidth="1"/>
    <col min="10513" max="10513" width="12" style="6" customWidth="1"/>
    <col min="10514" max="10514" width="14.28515625" style="6" customWidth="1"/>
    <col min="10515" max="10520" width="8" style="6" customWidth="1"/>
    <col min="10521" max="10752" width="14.42578125" style="6"/>
    <col min="10753" max="10753" width="2.42578125" style="6" customWidth="1"/>
    <col min="10754" max="10754" width="18.5703125" style="6" customWidth="1"/>
    <col min="10755" max="10755" width="20.5703125" style="6" customWidth="1"/>
    <col min="10756" max="10767" width="10" style="6" customWidth="1"/>
    <col min="10768" max="10768" width="10.5703125" style="6" customWidth="1"/>
    <col min="10769" max="10769" width="12" style="6" customWidth="1"/>
    <col min="10770" max="10770" width="14.28515625" style="6" customWidth="1"/>
    <col min="10771" max="10776" width="8" style="6" customWidth="1"/>
    <col min="10777" max="11008" width="14.42578125" style="6"/>
    <col min="11009" max="11009" width="2.42578125" style="6" customWidth="1"/>
    <col min="11010" max="11010" width="18.5703125" style="6" customWidth="1"/>
    <col min="11011" max="11011" width="20.5703125" style="6" customWidth="1"/>
    <col min="11012" max="11023" width="10" style="6" customWidth="1"/>
    <col min="11024" max="11024" width="10.5703125" style="6" customWidth="1"/>
    <col min="11025" max="11025" width="12" style="6" customWidth="1"/>
    <col min="11026" max="11026" width="14.28515625" style="6" customWidth="1"/>
    <col min="11027" max="11032" width="8" style="6" customWidth="1"/>
    <col min="11033" max="11264" width="14.42578125" style="6"/>
    <col min="11265" max="11265" width="2.42578125" style="6" customWidth="1"/>
    <col min="11266" max="11266" width="18.5703125" style="6" customWidth="1"/>
    <col min="11267" max="11267" width="20.5703125" style="6" customWidth="1"/>
    <col min="11268" max="11279" width="10" style="6" customWidth="1"/>
    <col min="11280" max="11280" width="10.5703125" style="6" customWidth="1"/>
    <col min="11281" max="11281" width="12" style="6" customWidth="1"/>
    <col min="11282" max="11282" width="14.28515625" style="6" customWidth="1"/>
    <col min="11283" max="11288" width="8" style="6" customWidth="1"/>
    <col min="11289" max="11520" width="14.42578125" style="6"/>
    <col min="11521" max="11521" width="2.42578125" style="6" customWidth="1"/>
    <col min="11522" max="11522" width="18.5703125" style="6" customWidth="1"/>
    <col min="11523" max="11523" width="20.5703125" style="6" customWidth="1"/>
    <col min="11524" max="11535" width="10" style="6" customWidth="1"/>
    <col min="11536" max="11536" width="10.5703125" style="6" customWidth="1"/>
    <col min="11537" max="11537" width="12" style="6" customWidth="1"/>
    <col min="11538" max="11538" width="14.28515625" style="6" customWidth="1"/>
    <col min="11539" max="11544" width="8" style="6" customWidth="1"/>
    <col min="11545" max="11776" width="14.42578125" style="6"/>
    <col min="11777" max="11777" width="2.42578125" style="6" customWidth="1"/>
    <col min="11778" max="11778" width="18.5703125" style="6" customWidth="1"/>
    <col min="11779" max="11779" width="20.5703125" style="6" customWidth="1"/>
    <col min="11780" max="11791" width="10" style="6" customWidth="1"/>
    <col min="11792" max="11792" width="10.5703125" style="6" customWidth="1"/>
    <col min="11793" max="11793" width="12" style="6" customWidth="1"/>
    <col min="11794" max="11794" width="14.28515625" style="6" customWidth="1"/>
    <col min="11795" max="11800" width="8" style="6" customWidth="1"/>
    <col min="11801" max="12032" width="14.42578125" style="6"/>
    <col min="12033" max="12033" width="2.42578125" style="6" customWidth="1"/>
    <col min="12034" max="12034" width="18.5703125" style="6" customWidth="1"/>
    <col min="12035" max="12035" width="20.5703125" style="6" customWidth="1"/>
    <col min="12036" max="12047" width="10" style="6" customWidth="1"/>
    <col min="12048" max="12048" width="10.5703125" style="6" customWidth="1"/>
    <col min="12049" max="12049" width="12" style="6" customWidth="1"/>
    <col min="12050" max="12050" width="14.28515625" style="6" customWidth="1"/>
    <col min="12051" max="12056" width="8" style="6" customWidth="1"/>
    <col min="12057" max="12288" width="14.42578125" style="6"/>
    <col min="12289" max="12289" width="2.42578125" style="6" customWidth="1"/>
    <col min="12290" max="12290" width="18.5703125" style="6" customWidth="1"/>
    <col min="12291" max="12291" width="20.5703125" style="6" customWidth="1"/>
    <col min="12292" max="12303" width="10" style="6" customWidth="1"/>
    <col min="12304" max="12304" width="10.5703125" style="6" customWidth="1"/>
    <col min="12305" max="12305" width="12" style="6" customWidth="1"/>
    <col min="12306" max="12306" width="14.28515625" style="6" customWidth="1"/>
    <col min="12307" max="12312" width="8" style="6" customWidth="1"/>
    <col min="12313" max="12544" width="14.42578125" style="6"/>
    <col min="12545" max="12545" width="2.42578125" style="6" customWidth="1"/>
    <col min="12546" max="12546" width="18.5703125" style="6" customWidth="1"/>
    <col min="12547" max="12547" width="20.5703125" style="6" customWidth="1"/>
    <col min="12548" max="12559" width="10" style="6" customWidth="1"/>
    <col min="12560" max="12560" width="10.5703125" style="6" customWidth="1"/>
    <col min="12561" max="12561" width="12" style="6" customWidth="1"/>
    <col min="12562" max="12562" width="14.28515625" style="6" customWidth="1"/>
    <col min="12563" max="12568" width="8" style="6" customWidth="1"/>
    <col min="12569" max="12800" width="14.42578125" style="6"/>
    <col min="12801" max="12801" width="2.42578125" style="6" customWidth="1"/>
    <col min="12802" max="12802" width="18.5703125" style="6" customWidth="1"/>
    <col min="12803" max="12803" width="20.5703125" style="6" customWidth="1"/>
    <col min="12804" max="12815" width="10" style="6" customWidth="1"/>
    <col min="12816" max="12816" width="10.5703125" style="6" customWidth="1"/>
    <col min="12817" max="12817" width="12" style="6" customWidth="1"/>
    <col min="12818" max="12818" width="14.28515625" style="6" customWidth="1"/>
    <col min="12819" max="12824" width="8" style="6" customWidth="1"/>
    <col min="12825" max="13056" width="14.42578125" style="6"/>
    <col min="13057" max="13057" width="2.42578125" style="6" customWidth="1"/>
    <col min="13058" max="13058" width="18.5703125" style="6" customWidth="1"/>
    <col min="13059" max="13059" width="20.5703125" style="6" customWidth="1"/>
    <col min="13060" max="13071" width="10" style="6" customWidth="1"/>
    <col min="13072" max="13072" width="10.5703125" style="6" customWidth="1"/>
    <col min="13073" max="13073" width="12" style="6" customWidth="1"/>
    <col min="13074" max="13074" width="14.28515625" style="6" customWidth="1"/>
    <col min="13075" max="13080" width="8" style="6" customWidth="1"/>
    <col min="13081" max="13312" width="14.42578125" style="6"/>
    <col min="13313" max="13313" width="2.42578125" style="6" customWidth="1"/>
    <col min="13314" max="13314" width="18.5703125" style="6" customWidth="1"/>
    <col min="13315" max="13315" width="20.5703125" style="6" customWidth="1"/>
    <col min="13316" max="13327" width="10" style="6" customWidth="1"/>
    <col min="13328" max="13328" width="10.5703125" style="6" customWidth="1"/>
    <col min="13329" max="13329" width="12" style="6" customWidth="1"/>
    <col min="13330" max="13330" width="14.28515625" style="6" customWidth="1"/>
    <col min="13331" max="13336" width="8" style="6" customWidth="1"/>
    <col min="13337" max="13568" width="14.42578125" style="6"/>
    <col min="13569" max="13569" width="2.42578125" style="6" customWidth="1"/>
    <col min="13570" max="13570" width="18.5703125" style="6" customWidth="1"/>
    <col min="13571" max="13571" width="20.5703125" style="6" customWidth="1"/>
    <col min="13572" max="13583" width="10" style="6" customWidth="1"/>
    <col min="13584" max="13584" width="10.5703125" style="6" customWidth="1"/>
    <col min="13585" max="13585" width="12" style="6" customWidth="1"/>
    <col min="13586" max="13586" width="14.28515625" style="6" customWidth="1"/>
    <col min="13587" max="13592" width="8" style="6" customWidth="1"/>
    <col min="13593" max="13824" width="14.42578125" style="6"/>
    <col min="13825" max="13825" width="2.42578125" style="6" customWidth="1"/>
    <col min="13826" max="13826" width="18.5703125" style="6" customWidth="1"/>
    <col min="13827" max="13827" width="20.5703125" style="6" customWidth="1"/>
    <col min="13828" max="13839" width="10" style="6" customWidth="1"/>
    <col min="13840" max="13840" width="10.5703125" style="6" customWidth="1"/>
    <col min="13841" max="13841" width="12" style="6" customWidth="1"/>
    <col min="13842" max="13842" width="14.28515625" style="6" customWidth="1"/>
    <col min="13843" max="13848" width="8" style="6" customWidth="1"/>
    <col min="13849" max="14080" width="14.42578125" style="6"/>
    <col min="14081" max="14081" width="2.42578125" style="6" customWidth="1"/>
    <col min="14082" max="14082" width="18.5703125" style="6" customWidth="1"/>
    <col min="14083" max="14083" width="20.5703125" style="6" customWidth="1"/>
    <col min="14084" max="14095" width="10" style="6" customWidth="1"/>
    <col min="14096" max="14096" width="10.5703125" style="6" customWidth="1"/>
    <col min="14097" max="14097" width="12" style="6" customWidth="1"/>
    <col min="14098" max="14098" width="14.28515625" style="6" customWidth="1"/>
    <col min="14099" max="14104" width="8" style="6" customWidth="1"/>
    <col min="14105" max="14336" width="14.42578125" style="6"/>
    <col min="14337" max="14337" width="2.42578125" style="6" customWidth="1"/>
    <col min="14338" max="14338" width="18.5703125" style="6" customWidth="1"/>
    <col min="14339" max="14339" width="20.5703125" style="6" customWidth="1"/>
    <col min="14340" max="14351" width="10" style="6" customWidth="1"/>
    <col min="14352" max="14352" width="10.5703125" style="6" customWidth="1"/>
    <col min="14353" max="14353" width="12" style="6" customWidth="1"/>
    <col min="14354" max="14354" width="14.28515625" style="6" customWidth="1"/>
    <col min="14355" max="14360" width="8" style="6" customWidth="1"/>
    <col min="14361" max="14592" width="14.42578125" style="6"/>
    <col min="14593" max="14593" width="2.42578125" style="6" customWidth="1"/>
    <col min="14594" max="14594" width="18.5703125" style="6" customWidth="1"/>
    <col min="14595" max="14595" width="20.5703125" style="6" customWidth="1"/>
    <col min="14596" max="14607" width="10" style="6" customWidth="1"/>
    <col min="14608" max="14608" width="10.5703125" style="6" customWidth="1"/>
    <col min="14609" max="14609" width="12" style="6" customWidth="1"/>
    <col min="14610" max="14610" width="14.28515625" style="6" customWidth="1"/>
    <col min="14611" max="14616" width="8" style="6" customWidth="1"/>
    <col min="14617" max="14848" width="14.42578125" style="6"/>
    <col min="14849" max="14849" width="2.42578125" style="6" customWidth="1"/>
    <col min="14850" max="14850" width="18.5703125" style="6" customWidth="1"/>
    <col min="14851" max="14851" width="20.5703125" style="6" customWidth="1"/>
    <col min="14852" max="14863" width="10" style="6" customWidth="1"/>
    <col min="14864" max="14864" width="10.5703125" style="6" customWidth="1"/>
    <col min="14865" max="14865" width="12" style="6" customWidth="1"/>
    <col min="14866" max="14866" width="14.28515625" style="6" customWidth="1"/>
    <col min="14867" max="14872" width="8" style="6" customWidth="1"/>
    <col min="14873" max="15104" width="14.42578125" style="6"/>
    <col min="15105" max="15105" width="2.42578125" style="6" customWidth="1"/>
    <col min="15106" max="15106" width="18.5703125" style="6" customWidth="1"/>
    <col min="15107" max="15107" width="20.5703125" style="6" customWidth="1"/>
    <col min="15108" max="15119" width="10" style="6" customWidth="1"/>
    <col min="15120" max="15120" width="10.5703125" style="6" customWidth="1"/>
    <col min="15121" max="15121" width="12" style="6" customWidth="1"/>
    <col min="15122" max="15122" width="14.28515625" style="6" customWidth="1"/>
    <col min="15123" max="15128" width="8" style="6" customWidth="1"/>
    <col min="15129" max="15360" width="14.42578125" style="6"/>
    <col min="15361" max="15361" width="2.42578125" style="6" customWidth="1"/>
    <col min="15362" max="15362" width="18.5703125" style="6" customWidth="1"/>
    <col min="15363" max="15363" width="20.5703125" style="6" customWidth="1"/>
    <col min="15364" max="15375" width="10" style="6" customWidth="1"/>
    <col min="15376" max="15376" width="10.5703125" style="6" customWidth="1"/>
    <col min="15377" max="15377" width="12" style="6" customWidth="1"/>
    <col min="15378" max="15378" width="14.28515625" style="6" customWidth="1"/>
    <col min="15379" max="15384" width="8" style="6" customWidth="1"/>
    <col min="15385" max="15616" width="14.42578125" style="6"/>
    <col min="15617" max="15617" width="2.42578125" style="6" customWidth="1"/>
    <col min="15618" max="15618" width="18.5703125" style="6" customWidth="1"/>
    <col min="15619" max="15619" width="20.5703125" style="6" customWidth="1"/>
    <col min="15620" max="15631" width="10" style="6" customWidth="1"/>
    <col min="15632" max="15632" width="10.5703125" style="6" customWidth="1"/>
    <col min="15633" max="15633" width="12" style="6" customWidth="1"/>
    <col min="15634" max="15634" width="14.28515625" style="6" customWidth="1"/>
    <col min="15635" max="15640" width="8" style="6" customWidth="1"/>
    <col min="15641" max="15872" width="14.42578125" style="6"/>
    <col min="15873" max="15873" width="2.42578125" style="6" customWidth="1"/>
    <col min="15874" max="15874" width="18.5703125" style="6" customWidth="1"/>
    <col min="15875" max="15875" width="20.5703125" style="6" customWidth="1"/>
    <col min="15876" max="15887" width="10" style="6" customWidth="1"/>
    <col min="15888" max="15888" width="10.5703125" style="6" customWidth="1"/>
    <col min="15889" max="15889" width="12" style="6" customWidth="1"/>
    <col min="15890" max="15890" width="14.28515625" style="6" customWidth="1"/>
    <col min="15891" max="15896" width="8" style="6" customWidth="1"/>
    <col min="15897" max="16128" width="14.42578125" style="6"/>
    <col min="16129" max="16129" width="2.42578125" style="6" customWidth="1"/>
    <col min="16130" max="16130" width="18.5703125" style="6" customWidth="1"/>
    <col min="16131" max="16131" width="20.5703125" style="6" customWidth="1"/>
    <col min="16132" max="16143" width="10" style="6" customWidth="1"/>
    <col min="16144" max="16144" width="10.5703125" style="6" customWidth="1"/>
    <col min="16145" max="16145" width="12" style="6" customWidth="1"/>
    <col min="16146" max="16146" width="14.28515625" style="6" customWidth="1"/>
    <col min="16147" max="16152" width="8" style="6" customWidth="1"/>
    <col min="16153" max="16384" width="14.42578125" style="6"/>
  </cols>
  <sheetData>
    <row r="1" spans="1:24" x14ac:dyDescent="0.2">
      <c r="A1" s="1"/>
      <c r="B1" s="2" t="s">
        <v>0</v>
      </c>
      <c r="C1" s="2"/>
      <c r="D1" s="3">
        <v>1</v>
      </c>
      <c r="E1" s="3">
        <v>2</v>
      </c>
      <c r="F1" s="3">
        <v>3</v>
      </c>
      <c r="G1" s="4">
        <v>2</v>
      </c>
      <c r="H1" s="4"/>
      <c r="I1" s="4"/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5" t="s">
        <v>1</v>
      </c>
      <c r="Q1" s="1"/>
      <c r="R1" s="1"/>
      <c r="S1" s="1"/>
      <c r="T1" s="1"/>
      <c r="U1" s="1"/>
      <c r="V1" s="1"/>
      <c r="W1" s="1"/>
      <c r="X1" s="1"/>
    </row>
    <row r="2" spans="1:24" s="11" customFormat="1" ht="21" x14ac:dyDescent="0.15">
      <c r="A2" s="7"/>
      <c r="B2" s="2"/>
      <c r="C2" s="2"/>
      <c r="D2" s="8" t="s">
        <v>2</v>
      </c>
      <c r="E2" s="8"/>
      <c r="F2" s="8"/>
      <c r="G2" s="8" t="s">
        <v>3</v>
      </c>
      <c r="H2" s="8"/>
      <c r="I2" s="8"/>
      <c r="J2" s="8" t="s">
        <v>4</v>
      </c>
      <c r="K2" s="8"/>
      <c r="L2" s="8"/>
      <c r="M2" s="8" t="s">
        <v>5</v>
      </c>
      <c r="N2" s="8"/>
      <c r="O2" s="9" t="s">
        <v>6</v>
      </c>
      <c r="P2" s="5"/>
      <c r="Q2" s="7"/>
      <c r="R2" s="10"/>
      <c r="S2" s="7"/>
      <c r="T2" s="7"/>
      <c r="U2" s="7"/>
      <c r="V2" s="7"/>
      <c r="W2" s="7"/>
      <c r="X2" s="7"/>
    </row>
    <row r="3" spans="1:24" ht="21" x14ac:dyDescent="0.2">
      <c r="A3" s="12"/>
      <c r="B3" s="13" t="s">
        <v>7</v>
      </c>
      <c r="C3" s="14" t="s">
        <v>8</v>
      </c>
      <c r="D3" s="9" t="s">
        <v>9</v>
      </c>
      <c r="E3" s="9" t="s">
        <v>10</v>
      </c>
      <c r="F3" s="9" t="s">
        <v>11</v>
      </c>
      <c r="G3" s="9" t="s">
        <v>10</v>
      </c>
      <c r="H3" s="9" t="s">
        <v>12</v>
      </c>
      <c r="I3" s="9" t="s">
        <v>11</v>
      </c>
      <c r="J3" s="9" t="s">
        <v>9</v>
      </c>
      <c r="K3" s="9" t="s">
        <v>10</v>
      </c>
      <c r="L3" s="9" t="s">
        <v>11</v>
      </c>
      <c r="M3" s="9" t="s">
        <v>9</v>
      </c>
      <c r="N3" s="9" t="s">
        <v>11</v>
      </c>
      <c r="O3" s="9" t="s">
        <v>11</v>
      </c>
      <c r="P3" s="5"/>
      <c r="Q3" s="12"/>
      <c r="R3" s="15"/>
      <c r="S3" s="12"/>
      <c r="T3" s="12"/>
      <c r="U3" s="12"/>
      <c r="V3" s="12"/>
      <c r="W3" s="12"/>
      <c r="X3" s="12"/>
    </row>
    <row r="4" spans="1:24" x14ac:dyDescent="0.2">
      <c r="A4" s="12"/>
      <c r="B4" s="13"/>
      <c r="C4" s="14"/>
      <c r="D4" s="16">
        <v>0.1</v>
      </c>
      <c r="E4" s="16">
        <v>0.3</v>
      </c>
      <c r="F4" s="16">
        <v>0.15</v>
      </c>
      <c r="G4" s="16">
        <v>0</v>
      </c>
      <c r="H4" s="16">
        <v>0.1</v>
      </c>
      <c r="I4" s="16">
        <v>0</v>
      </c>
      <c r="J4" s="16">
        <v>0.4</v>
      </c>
      <c r="K4" s="16">
        <v>0.3</v>
      </c>
      <c r="L4" s="16">
        <v>0.22</v>
      </c>
      <c r="M4" s="3">
        <v>0.4</v>
      </c>
      <c r="N4" s="3">
        <v>0.2</v>
      </c>
      <c r="O4" s="3">
        <v>0.2</v>
      </c>
      <c r="P4" s="5"/>
      <c r="Q4" s="12"/>
      <c r="R4" s="15"/>
      <c r="S4" s="12"/>
      <c r="T4" s="12"/>
      <c r="U4" s="12"/>
      <c r="V4" s="12"/>
      <c r="W4" s="12"/>
      <c r="X4" s="12"/>
    </row>
    <row r="5" spans="1:24" x14ac:dyDescent="0.2">
      <c r="A5" s="1"/>
      <c r="B5" s="17"/>
      <c r="C5" s="18"/>
      <c r="D5" s="19">
        <f>E28</f>
        <v>35</v>
      </c>
      <c r="E5" s="19">
        <f>D28</f>
        <v>231</v>
      </c>
      <c r="F5" s="19">
        <f>C28</f>
        <v>854.66899999999987</v>
      </c>
      <c r="G5" s="19"/>
      <c r="H5" s="19">
        <f>I28</f>
        <v>0</v>
      </c>
      <c r="I5" s="19"/>
      <c r="J5" s="19">
        <f>H28</f>
        <v>457</v>
      </c>
      <c r="K5" s="19">
        <f>G28</f>
        <v>4663</v>
      </c>
      <c r="L5" s="19">
        <f>F28</f>
        <v>9294.6180000000058</v>
      </c>
      <c r="M5" s="19">
        <f>H25</f>
        <v>227</v>
      </c>
      <c r="N5" s="19">
        <f>F25</f>
        <v>638.70499999999993</v>
      </c>
      <c r="O5" s="19">
        <f>F36</f>
        <v>585.94499999999994</v>
      </c>
      <c r="P5" s="20"/>
      <c r="Q5" s="1"/>
      <c r="R5" s="1"/>
      <c r="S5" s="1"/>
      <c r="T5" s="1"/>
      <c r="U5" s="1"/>
      <c r="V5" s="1"/>
      <c r="W5" s="1"/>
      <c r="X5" s="1"/>
    </row>
    <row r="6" spans="1:24" x14ac:dyDescent="0.2">
      <c r="A6" s="1"/>
      <c r="B6" s="21" t="s">
        <v>13</v>
      </c>
      <c r="C6" s="22" t="s">
        <v>14</v>
      </c>
      <c r="D6" s="23">
        <f>D5*D4</f>
        <v>3.5</v>
      </c>
      <c r="E6" s="23">
        <f t="shared" ref="E6:O6" si="0">E5*E4</f>
        <v>69.3</v>
      </c>
      <c r="F6" s="23">
        <f t="shared" si="0"/>
        <v>128.20034999999999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>
        <f t="shared" si="0"/>
        <v>182.8</v>
      </c>
      <c r="K6" s="23">
        <f t="shared" si="0"/>
        <v>1398.8999999999999</v>
      </c>
      <c r="L6" s="23">
        <f t="shared" si="0"/>
        <v>2044.8159600000013</v>
      </c>
      <c r="M6" s="23">
        <f t="shared" si="0"/>
        <v>90.800000000000011</v>
      </c>
      <c r="N6" s="23">
        <f t="shared" si="0"/>
        <v>127.74099999999999</v>
      </c>
      <c r="O6" s="23">
        <f t="shared" si="0"/>
        <v>117.18899999999999</v>
      </c>
      <c r="P6" s="24">
        <f>SUM(D6:O6)</f>
        <v>4163.2463100000014</v>
      </c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25"/>
      <c r="C7" s="26"/>
      <c r="D7" s="19">
        <f>E29</f>
        <v>0</v>
      </c>
      <c r="E7" s="19">
        <f>D29</f>
        <v>0</v>
      </c>
      <c r="F7" s="19">
        <f>C29</f>
        <v>0</v>
      </c>
      <c r="G7" s="19"/>
      <c r="H7" s="19">
        <f>I29</f>
        <v>1816</v>
      </c>
      <c r="I7" s="19"/>
      <c r="J7" s="19">
        <f>H29</f>
        <v>425</v>
      </c>
      <c r="K7" s="19">
        <f>G29</f>
        <v>4310</v>
      </c>
      <c r="L7" s="19">
        <f>F29</f>
        <v>8870.0810000000001</v>
      </c>
      <c r="M7" s="19">
        <f>H26</f>
        <v>174</v>
      </c>
      <c r="N7" s="19">
        <f>F26</f>
        <v>444.86999999999961</v>
      </c>
      <c r="O7" s="19">
        <f>F37</f>
        <v>546.93000000000006</v>
      </c>
      <c r="P7" s="20"/>
      <c r="Q7" s="1"/>
      <c r="R7" s="1"/>
      <c r="S7" s="1"/>
      <c r="T7" s="1"/>
      <c r="U7" s="1"/>
      <c r="V7" s="1"/>
      <c r="W7" s="1"/>
      <c r="X7" s="1"/>
    </row>
    <row r="8" spans="1:24" x14ac:dyDescent="0.2">
      <c r="A8" s="1"/>
      <c r="B8" s="21" t="s">
        <v>15</v>
      </c>
      <c r="C8" s="22" t="s">
        <v>16</v>
      </c>
      <c r="D8" s="23">
        <f>D7*D4</f>
        <v>0</v>
      </c>
      <c r="E8" s="23">
        <f>E7*E4</f>
        <v>0</v>
      </c>
      <c r="F8" s="23">
        <f>F7*F4</f>
        <v>0</v>
      </c>
      <c r="G8" s="23">
        <f>G7*G4</f>
        <v>0</v>
      </c>
      <c r="H8" s="23">
        <f>H4*H7</f>
        <v>181.60000000000002</v>
      </c>
      <c r="I8" s="23">
        <f t="shared" ref="I8:O8" si="1">I7*I4</f>
        <v>0</v>
      </c>
      <c r="J8" s="23">
        <f t="shared" si="1"/>
        <v>170</v>
      </c>
      <c r="K8" s="23">
        <f t="shared" si="1"/>
        <v>1293</v>
      </c>
      <c r="L8" s="23">
        <f t="shared" si="1"/>
        <v>1951.4178200000001</v>
      </c>
      <c r="M8" s="23">
        <f t="shared" si="1"/>
        <v>69.600000000000009</v>
      </c>
      <c r="N8" s="23">
        <f t="shared" si="1"/>
        <v>88.973999999999933</v>
      </c>
      <c r="O8" s="23">
        <f t="shared" si="1"/>
        <v>109.38600000000002</v>
      </c>
      <c r="P8" s="24">
        <f>SUM(D8:O8)</f>
        <v>3863.9778199999996</v>
      </c>
      <c r="Q8" s="1"/>
      <c r="R8" s="1"/>
      <c r="S8" s="1"/>
      <c r="T8" s="1"/>
      <c r="U8" s="1"/>
      <c r="V8" s="1"/>
      <c r="W8" s="1"/>
      <c r="X8" s="1"/>
    </row>
    <row r="9" spans="1:24" x14ac:dyDescent="0.2">
      <c r="A9" s="1"/>
      <c r="B9" s="25"/>
      <c r="C9" s="26"/>
      <c r="D9" s="19">
        <f>E30</f>
        <v>0</v>
      </c>
      <c r="E9" s="19">
        <f>D30</f>
        <v>0</v>
      </c>
      <c r="F9" s="19">
        <f>C30</f>
        <v>0</v>
      </c>
      <c r="G9" s="19"/>
      <c r="H9" s="19">
        <f>I30</f>
        <v>36530</v>
      </c>
      <c r="I9" s="19"/>
      <c r="J9" s="19">
        <f>H30</f>
        <v>0</v>
      </c>
      <c r="K9" s="19">
        <f>G30</f>
        <v>0</v>
      </c>
      <c r="L9" s="19">
        <f>F30</f>
        <v>0</v>
      </c>
      <c r="M9" s="19">
        <f>H30</f>
        <v>0</v>
      </c>
      <c r="N9" s="19">
        <f>F30</f>
        <v>0</v>
      </c>
      <c r="O9" s="19">
        <f>F38</f>
        <v>0</v>
      </c>
      <c r="P9" s="20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/>
      <c r="B10" s="21" t="s">
        <v>17</v>
      </c>
      <c r="C10" s="22" t="s">
        <v>18</v>
      </c>
      <c r="D10" s="23">
        <f>D9*D4</f>
        <v>0</v>
      </c>
      <c r="E10" s="23">
        <f>E9*E4</f>
        <v>0</v>
      </c>
      <c r="F10" s="23">
        <f>F9*F4</f>
        <v>0</v>
      </c>
      <c r="G10" s="23">
        <f>G9*G4</f>
        <v>0</v>
      </c>
      <c r="H10" s="23">
        <f>H4*H9</f>
        <v>3653</v>
      </c>
      <c r="I10" s="23">
        <f t="shared" ref="I10:O10" si="2">I9*I4</f>
        <v>0</v>
      </c>
      <c r="J10" s="23">
        <f t="shared" si="2"/>
        <v>0</v>
      </c>
      <c r="K10" s="23">
        <f t="shared" si="2"/>
        <v>0</v>
      </c>
      <c r="L10" s="23">
        <f t="shared" si="2"/>
        <v>0</v>
      </c>
      <c r="M10" s="23">
        <f t="shared" si="2"/>
        <v>0</v>
      </c>
      <c r="N10" s="23">
        <f t="shared" si="2"/>
        <v>0</v>
      </c>
      <c r="O10" s="23">
        <f t="shared" si="2"/>
        <v>0</v>
      </c>
      <c r="P10" s="24">
        <f>SUM(D10:O10)</f>
        <v>3653</v>
      </c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25"/>
      <c r="C11" s="26"/>
      <c r="D11" s="19">
        <f>E31</f>
        <v>847</v>
      </c>
      <c r="E11" s="19">
        <f>D31</f>
        <v>8452</v>
      </c>
      <c r="F11" s="19">
        <f>C31</f>
        <v>17310.029999999977</v>
      </c>
      <c r="G11" s="19"/>
      <c r="H11" s="19">
        <f>I31</f>
        <v>19</v>
      </c>
      <c r="I11" s="19"/>
      <c r="J11" s="19"/>
      <c r="K11" s="19"/>
      <c r="L11" s="19"/>
      <c r="M11" s="19"/>
      <c r="N11" s="19"/>
      <c r="O11" s="19"/>
      <c r="P11" s="20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21" t="s">
        <v>17</v>
      </c>
      <c r="C12" s="22" t="s">
        <v>19</v>
      </c>
      <c r="D12" s="23">
        <f t="shared" ref="D12:O12" si="3">D11*D4</f>
        <v>84.7</v>
      </c>
      <c r="E12" s="23">
        <f t="shared" si="3"/>
        <v>2535.6</v>
      </c>
      <c r="F12" s="23">
        <f t="shared" si="3"/>
        <v>2596.5044999999964</v>
      </c>
      <c r="G12" s="23">
        <f t="shared" si="3"/>
        <v>0</v>
      </c>
      <c r="H12" s="23">
        <f t="shared" si="3"/>
        <v>1.9000000000000001</v>
      </c>
      <c r="I12" s="23">
        <f t="shared" si="3"/>
        <v>0</v>
      </c>
      <c r="J12" s="23">
        <f t="shared" si="3"/>
        <v>0</v>
      </c>
      <c r="K12" s="23">
        <f t="shared" si="3"/>
        <v>0</v>
      </c>
      <c r="L12" s="23">
        <f t="shared" si="3"/>
        <v>0</v>
      </c>
      <c r="M12" s="23">
        <f t="shared" si="3"/>
        <v>0</v>
      </c>
      <c r="N12" s="23">
        <f t="shared" si="3"/>
        <v>0</v>
      </c>
      <c r="O12" s="23">
        <f t="shared" si="3"/>
        <v>0</v>
      </c>
      <c r="P12" s="24">
        <f>SUM(D12:O12)</f>
        <v>5218.7044999999962</v>
      </c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/>
      <c r="B13" s="21" t="s">
        <v>1</v>
      </c>
      <c r="C13" s="22"/>
      <c r="D13" s="23">
        <f>D5+D7+D11+D9</f>
        <v>882</v>
      </c>
      <c r="E13" s="23">
        <f t="shared" ref="E13:O13" si="4">E5+E7+E11+E9</f>
        <v>8683</v>
      </c>
      <c r="F13" s="23">
        <f t="shared" si="4"/>
        <v>18164.698999999979</v>
      </c>
      <c r="G13" s="23">
        <f t="shared" si="4"/>
        <v>0</v>
      </c>
      <c r="H13" s="23">
        <f t="shared" si="4"/>
        <v>38365</v>
      </c>
      <c r="I13" s="23">
        <f t="shared" si="4"/>
        <v>0</v>
      </c>
      <c r="J13" s="23">
        <f t="shared" si="4"/>
        <v>882</v>
      </c>
      <c r="K13" s="23">
        <f t="shared" si="4"/>
        <v>8973</v>
      </c>
      <c r="L13" s="23">
        <f t="shared" si="4"/>
        <v>18164.699000000008</v>
      </c>
      <c r="M13" s="23">
        <f t="shared" si="4"/>
        <v>401</v>
      </c>
      <c r="N13" s="23">
        <f t="shared" si="4"/>
        <v>1083.5749999999996</v>
      </c>
      <c r="O13" s="23">
        <f t="shared" si="4"/>
        <v>1132.875</v>
      </c>
      <c r="P13" s="23">
        <f>P6+P8+P10+P12</f>
        <v>16898.928629999995</v>
      </c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/>
      <c r="B14" s="27"/>
      <c r="C14" s="1"/>
      <c r="D14" s="28">
        <f>D13-E27</f>
        <v>0</v>
      </c>
      <c r="E14" s="28">
        <f>E13-D27</f>
        <v>0</v>
      </c>
      <c r="F14" s="28">
        <f>F13-C27</f>
        <v>0</v>
      </c>
      <c r="G14" s="28"/>
      <c r="H14" s="28">
        <f>H13-I27</f>
        <v>0</v>
      </c>
      <c r="I14" s="28"/>
      <c r="J14" s="28">
        <f>J13-H27</f>
        <v>0</v>
      </c>
      <c r="K14" s="28">
        <f>K13-G27</f>
        <v>0</v>
      </c>
      <c r="L14" s="28">
        <f>L13-F27</f>
        <v>0</v>
      </c>
      <c r="M14" s="28">
        <f>M13-H24</f>
        <v>0</v>
      </c>
      <c r="N14" s="28">
        <f>N13-F24</f>
        <v>0</v>
      </c>
      <c r="O14" s="28">
        <f>O13-F35</f>
        <v>0</v>
      </c>
      <c r="P14" s="28">
        <f>P13-H20</f>
        <v>0</v>
      </c>
      <c r="Q14" s="1"/>
      <c r="R14" s="1"/>
      <c r="S14" s="1"/>
      <c r="T14" s="1"/>
      <c r="U14" s="1"/>
      <c r="V14" s="1"/>
      <c r="W14" s="1"/>
      <c r="X14" s="1"/>
    </row>
    <row r="15" spans="1:24" ht="38.25" x14ac:dyDescent="0.2">
      <c r="A15" s="1"/>
      <c r="B15" s="29" t="s">
        <v>20</v>
      </c>
      <c r="C15" s="29" t="s">
        <v>8</v>
      </c>
      <c r="D15" s="29" t="s">
        <v>21</v>
      </c>
      <c r="E15" s="29" t="s">
        <v>22</v>
      </c>
      <c r="F15" s="29" t="s">
        <v>23</v>
      </c>
      <c r="G15" s="29" t="s">
        <v>24</v>
      </c>
      <c r="H15" s="29" t="s">
        <v>25</v>
      </c>
      <c r="I15" s="29" t="s">
        <v>26</v>
      </c>
      <c r="J15" s="1"/>
      <c r="K15" s="30"/>
      <c r="L15" s="30"/>
      <c r="M15" s="30"/>
      <c r="N15" s="31"/>
      <c r="O15" s="31"/>
      <c r="P15" s="32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/>
      <c r="B16" s="33" t="s">
        <v>13</v>
      </c>
      <c r="C16" s="33" t="s">
        <v>27</v>
      </c>
      <c r="D16" s="34">
        <v>168</v>
      </c>
      <c r="E16" s="34">
        <f>VLOOKUP(C16,'[1]табель сентябрь'!$C$1:$H$16,6,0)</f>
        <v>168</v>
      </c>
      <c r="F16" s="35">
        <f>[1]ФРВ!$D$5</f>
        <v>13000</v>
      </c>
      <c r="G16" s="35">
        <f>IF(E16&gt;D16,F16,(F16/D16*E16))</f>
        <v>13000</v>
      </c>
      <c r="H16" s="35">
        <f>P6</f>
        <v>4163.2463100000014</v>
      </c>
      <c r="I16" s="35">
        <f>G16+H16</f>
        <v>17163.246310000002</v>
      </c>
      <c r="J16" s="1"/>
      <c r="K16" s="28"/>
      <c r="L16" s="28"/>
      <c r="M16" s="28"/>
      <c r="N16" s="28"/>
      <c r="O16" s="36"/>
      <c r="P16" s="37"/>
      <c r="Q16" s="1"/>
      <c r="R16" s="1"/>
      <c r="S16" s="1"/>
      <c r="T16" s="1"/>
      <c r="U16" s="1"/>
      <c r="V16" s="1"/>
      <c r="W16" s="1"/>
      <c r="X16" s="1"/>
    </row>
    <row r="17" spans="1:29" x14ac:dyDescent="0.2">
      <c r="A17" s="1"/>
      <c r="B17" s="33" t="s">
        <v>15</v>
      </c>
      <c r="C17" s="33" t="s">
        <v>28</v>
      </c>
      <c r="D17" s="34">
        <v>168</v>
      </c>
      <c r="E17" s="34">
        <f>VLOOKUP(C17,'[1]табель сентябрь'!$C$1:$H$16,6,0)</f>
        <v>168</v>
      </c>
      <c r="F17" s="35">
        <f>[1]ФРВ!$D$6</f>
        <v>13000</v>
      </c>
      <c r="G17" s="35">
        <f>IF(E17&gt;D17,F17,(F17/D17*E17))</f>
        <v>13000</v>
      </c>
      <c r="H17" s="35">
        <f>P8</f>
        <v>3863.9778199999996</v>
      </c>
      <c r="I17" s="35">
        <f>G17+H17</f>
        <v>16863.97782</v>
      </c>
      <c r="J17" s="1"/>
      <c r="K17" s="28"/>
      <c r="L17" s="28"/>
      <c r="M17" s="28"/>
      <c r="N17" s="28"/>
      <c r="O17" s="36"/>
      <c r="P17" s="37"/>
      <c r="Q17" s="1"/>
      <c r="R17" s="1"/>
      <c r="S17" s="1"/>
      <c r="T17" s="1"/>
      <c r="U17" s="1"/>
      <c r="V17" s="1"/>
      <c r="W17" s="1"/>
      <c r="X17" s="1"/>
    </row>
    <row r="18" spans="1:29" x14ac:dyDescent="0.2">
      <c r="A18" s="1"/>
      <c r="B18" s="38" t="s">
        <v>29</v>
      </c>
      <c r="C18" s="33" t="str">
        <f>C10</f>
        <v>Семенюта Віталій Андрійович</v>
      </c>
      <c r="D18" s="34">
        <v>168</v>
      </c>
      <c r="E18" s="34">
        <f>VLOOKUP(C18,'[1]табель сентябрь'!$C$1:$H$16,6,0)</f>
        <v>168</v>
      </c>
      <c r="F18" s="35">
        <v>12000</v>
      </c>
      <c r="G18" s="35">
        <f>IF(E18&gt;D18,F18,(F18/D18*E18))</f>
        <v>12000</v>
      </c>
      <c r="H18" s="35">
        <f>P10</f>
        <v>3653</v>
      </c>
      <c r="I18" s="35">
        <f>G18+H18</f>
        <v>15653</v>
      </c>
      <c r="J18" s="1"/>
      <c r="K18" s="28"/>
      <c r="L18" s="28"/>
      <c r="M18" s="28"/>
      <c r="N18" s="28"/>
      <c r="O18" s="36"/>
      <c r="P18" s="37"/>
      <c r="Q18" s="1"/>
      <c r="R18" s="1"/>
      <c r="S18" s="1"/>
      <c r="T18" s="1"/>
      <c r="U18" s="1"/>
      <c r="V18" s="1"/>
      <c r="W18" s="1"/>
      <c r="X18" s="1"/>
    </row>
    <row r="19" spans="1:29" x14ac:dyDescent="0.2">
      <c r="A19" s="1"/>
      <c r="B19" s="38" t="s">
        <v>17</v>
      </c>
      <c r="C19" s="33" t="s">
        <v>19</v>
      </c>
      <c r="D19" s="34">
        <v>168</v>
      </c>
      <c r="E19" s="34">
        <f>VLOOKUP(C19,'[1]табель сентябрь'!$C$1:$H$16,6,0)</f>
        <v>168</v>
      </c>
      <c r="F19" s="35">
        <v>13000</v>
      </c>
      <c r="G19" s="35">
        <f>IF(E19&gt;D19,F19,(F19/D19*E19))</f>
        <v>13000</v>
      </c>
      <c r="H19" s="35">
        <f>P12</f>
        <v>5218.7044999999962</v>
      </c>
      <c r="I19" s="35">
        <f>G19+H19</f>
        <v>18218.704499999996</v>
      </c>
      <c r="J19" s="1"/>
      <c r="K19" s="28"/>
      <c r="L19" s="28"/>
      <c r="M19" s="28"/>
      <c r="N19" s="28"/>
      <c r="O19" s="36"/>
      <c r="P19" s="37"/>
      <c r="Q19" s="1"/>
      <c r="R19" s="1"/>
      <c r="S19" s="1"/>
      <c r="T19" s="1"/>
      <c r="U19" s="1"/>
      <c r="V19" s="1"/>
      <c r="W19" s="1"/>
      <c r="X19" s="1"/>
    </row>
    <row r="20" spans="1:29" x14ac:dyDescent="0.2">
      <c r="A20" s="1"/>
      <c r="B20" s="39" t="s">
        <v>1</v>
      </c>
      <c r="C20" s="40"/>
      <c r="D20" s="41">
        <f t="shared" ref="D20:I20" si="5">SUM(D16:D19)</f>
        <v>672</v>
      </c>
      <c r="E20" s="41">
        <f t="shared" si="5"/>
        <v>672</v>
      </c>
      <c r="F20" s="41">
        <f t="shared" si="5"/>
        <v>51000</v>
      </c>
      <c r="G20" s="41">
        <f t="shared" si="5"/>
        <v>51000</v>
      </c>
      <c r="H20" s="41">
        <f t="shared" si="5"/>
        <v>16898.928629999995</v>
      </c>
      <c r="I20" s="41">
        <f t="shared" si="5"/>
        <v>67898.928629999995</v>
      </c>
      <c r="J20" s="1"/>
      <c r="K20" s="28"/>
      <c r="L20" s="28"/>
      <c r="M20" s="28"/>
      <c r="N20" s="31"/>
      <c r="O20" s="31"/>
      <c r="P20" s="32"/>
      <c r="Q20" s="1"/>
      <c r="R20" s="1"/>
      <c r="S20" s="1"/>
      <c r="T20" s="1"/>
      <c r="U20" s="1"/>
      <c r="V20" s="1"/>
      <c r="W20" s="1"/>
      <c r="X20" s="1"/>
    </row>
    <row r="21" spans="1:29" x14ac:dyDescent="0.2">
      <c r="A21" s="1"/>
      <c r="B21" s="42"/>
      <c r="C21" s="1"/>
      <c r="D21" s="1"/>
      <c r="E21" s="1"/>
      <c r="F21" s="1"/>
      <c r="G21" s="1"/>
      <c r="H21" s="41">
        <v>4000</v>
      </c>
      <c r="I21" s="41">
        <f>I20+H21</f>
        <v>71898.928629999995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9" x14ac:dyDescent="0.2">
      <c r="A22" s="1"/>
      <c r="B22" s="4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9" ht="38.25" x14ac:dyDescent="0.2">
      <c r="A23" s="1"/>
      <c r="B23" s="43"/>
      <c r="C23" s="29" t="s">
        <v>30</v>
      </c>
      <c r="D23" s="29" t="s">
        <v>31</v>
      </c>
      <c r="E23" s="29" t="s">
        <v>32</v>
      </c>
      <c r="F23" s="29" t="s">
        <v>33</v>
      </c>
      <c r="G23" s="29" t="s">
        <v>34</v>
      </c>
      <c r="H23" s="29" t="s">
        <v>35</v>
      </c>
      <c r="I23" s="29" t="s">
        <v>36</v>
      </c>
      <c r="J23" s="1"/>
      <c r="K23" s="1"/>
      <c r="L23" s="1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1"/>
      <c r="Y23" s="1"/>
      <c r="Z23" s="1"/>
      <c r="AA23" s="1"/>
      <c r="AB23" s="1"/>
      <c r="AC23" s="1"/>
    </row>
    <row r="24" spans="1:29" ht="38.25" customHeight="1" x14ac:dyDescent="0.2">
      <c r="A24" s="1"/>
      <c r="B24" s="39" t="s">
        <v>37</v>
      </c>
      <c r="C24" s="39">
        <v>0</v>
      </c>
      <c r="D24" s="39">
        <v>0</v>
      </c>
      <c r="E24" s="39">
        <v>0</v>
      </c>
      <c r="F24" s="39">
        <v>1083.5750000000003</v>
      </c>
      <c r="G24" s="39">
        <v>1553</v>
      </c>
      <c r="H24" s="39">
        <v>401</v>
      </c>
      <c r="I24" s="39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5.5" customHeight="1" x14ac:dyDescent="0.2">
      <c r="A25" s="1"/>
      <c r="B25" s="45" t="s">
        <v>27</v>
      </c>
      <c r="C25" s="45">
        <v>0</v>
      </c>
      <c r="D25" s="45">
        <v>0</v>
      </c>
      <c r="E25" s="45">
        <v>0</v>
      </c>
      <c r="F25" s="45">
        <v>638.70499999999993</v>
      </c>
      <c r="G25" s="45">
        <v>886</v>
      </c>
      <c r="H25" s="45">
        <v>227</v>
      </c>
      <c r="I25" s="45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5.5" customHeight="1" x14ac:dyDescent="0.2">
      <c r="A26" s="1"/>
      <c r="B26" s="45" t="s">
        <v>28</v>
      </c>
      <c r="C26" s="45">
        <v>0</v>
      </c>
      <c r="D26" s="45">
        <v>0</v>
      </c>
      <c r="E26" s="45">
        <v>0</v>
      </c>
      <c r="F26" s="45">
        <v>444.86999999999961</v>
      </c>
      <c r="G26" s="45">
        <v>667</v>
      </c>
      <c r="H26" s="45">
        <v>174</v>
      </c>
      <c r="I26" s="45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5.5" customHeight="1" x14ac:dyDescent="0.2">
      <c r="A27" s="1"/>
      <c r="B27" s="39" t="s">
        <v>38</v>
      </c>
      <c r="C27" s="39">
        <v>18164.698999999993</v>
      </c>
      <c r="D27" s="39">
        <v>8683</v>
      </c>
      <c r="E27" s="39">
        <v>882</v>
      </c>
      <c r="F27" s="39">
        <v>18164.699000000004</v>
      </c>
      <c r="G27" s="39">
        <v>8973</v>
      </c>
      <c r="H27" s="39">
        <v>882</v>
      </c>
      <c r="I27" s="39">
        <v>38365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9" ht="25.5" customHeight="1" x14ac:dyDescent="0.2">
      <c r="A28" s="1"/>
      <c r="B28" s="45" t="s">
        <v>27</v>
      </c>
      <c r="C28" s="45">
        <v>854.66899999999987</v>
      </c>
      <c r="D28" s="45">
        <v>231</v>
      </c>
      <c r="E28" s="45">
        <v>35</v>
      </c>
      <c r="F28" s="45">
        <v>9294.6180000000058</v>
      </c>
      <c r="G28" s="45">
        <v>4663</v>
      </c>
      <c r="H28" s="45">
        <v>457</v>
      </c>
      <c r="I28" s="45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.5" customHeight="1" x14ac:dyDescent="0.2">
      <c r="A29" s="1"/>
      <c r="B29" s="45" t="s">
        <v>28</v>
      </c>
      <c r="C29" s="45">
        <v>0</v>
      </c>
      <c r="D29" s="45">
        <v>0</v>
      </c>
      <c r="E29" s="45">
        <v>0</v>
      </c>
      <c r="F29" s="45">
        <v>8870.0810000000001</v>
      </c>
      <c r="G29" s="45">
        <v>4310</v>
      </c>
      <c r="H29" s="45">
        <v>425</v>
      </c>
      <c r="I29" s="45">
        <v>1816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5.5" customHeight="1" x14ac:dyDescent="0.2">
      <c r="A30" s="1"/>
      <c r="B30" s="45" t="str">
        <f>C10</f>
        <v>Семенюта Віталій Андрійович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36530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.5" customHeight="1" x14ac:dyDescent="0.2">
      <c r="A31" s="1"/>
      <c r="B31" s="45" t="s">
        <v>19</v>
      </c>
      <c r="C31" s="45">
        <v>17310.029999999977</v>
      </c>
      <c r="D31" s="45">
        <v>8452</v>
      </c>
      <c r="E31" s="45">
        <v>847</v>
      </c>
      <c r="F31" s="45">
        <v>0</v>
      </c>
      <c r="G31" s="45">
        <v>0</v>
      </c>
      <c r="H31" s="45">
        <v>0</v>
      </c>
      <c r="I31" s="45">
        <v>19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" customHeight="1" x14ac:dyDescent="0.2">
      <c r="A32" s="1"/>
      <c r="B32" s="39"/>
      <c r="C32" s="39">
        <v>18164.699000000011</v>
      </c>
      <c r="D32" s="39">
        <v>8683</v>
      </c>
      <c r="E32" s="39">
        <v>882</v>
      </c>
      <c r="F32" s="39">
        <v>19248.274000000016</v>
      </c>
      <c r="G32" s="39">
        <v>10526</v>
      </c>
      <c r="H32" s="39">
        <v>1283</v>
      </c>
      <c r="I32" s="39">
        <v>38365</v>
      </c>
      <c r="J32" s="1"/>
      <c r="K32" s="1"/>
      <c r="L32" s="1"/>
      <c r="M32" s="1"/>
      <c r="N32" s="1"/>
      <c r="O32" s="1"/>
    </row>
    <row r="33" spans="1:22" ht="24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22" ht="38.25" customHeight="1" x14ac:dyDescent="0.2">
      <c r="A34" s="1"/>
      <c r="B34" s="43"/>
      <c r="C34" s="29" t="s">
        <v>30</v>
      </c>
      <c r="D34" s="43" t="s">
        <v>31</v>
      </c>
      <c r="E34" s="29" t="s">
        <v>32</v>
      </c>
      <c r="F34" s="43" t="s">
        <v>33</v>
      </c>
      <c r="G34" s="29" t="s">
        <v>34</v>
      </c>
      <c r="H34" s="43" t="s">
        <v>35</v>
      </c>
      <c r="I34" s="1"/>
      <c r="J34" s="1"/>
      <c r="K34" s="1"/>
      <c r="L34" s="44"/>
      <c r="M34" s="44"/>
      <c r="N34" s="44"/>
      <c r="O34" s="44"/>
      <c r="P34" s="46"/>
      <c r="Q34" s="46"/>
      <c r="R34" s="46"/>
      <c r="S34" s="46"/>
      <c r="T34" s="46"/>
    </row>
    <row r="35" spans="1:22" ht="38.25" customHeight="1" x14ac:dyDescent="0.2">
      <c r="A35" s="1"/>
      <c r="B35" s="39" t="s">
        <v>39</v>
      </c>
      <c r="C35" s="39">
        <v>0</v>
      </c>
      <c r="D35" s="39">
        <v>0</v>
      </c>
      <c r="E35" s="39">
        <v>0</v>
      </c>
      <c r="F35" s="39">
        <v>1132.875</v>
      </c>
      <c r="G35" s="39">
        <v>770</v>
      </c>
      <c r="H35" s="39">
        <v>29</v>
      </c>
      <c r="I35" s="1"/>
    </row>
    <row r="36" spans="1:22" ht="38.25" customHeight="1" x14ac:dyDescent="0.2">
      <c r="A36" s="1"/>
      <c r="B36" s="45" t="s">
        <v>27</v>
      </c>
      <c r="C36" s="45">
        <v>0</v>
      </c>
      <c r="D36" s="45">
        <v>0</v>
      </c>
      <c r="E36" s="45">
        <v>0</v>
      </c>
      <c r="F36" s="45">
        <v>585.94499999999994</v>
      </c>
      <c r="G36" s="45">
        <v>397</v>
      </c>
      <c r="H36" s="45">
        <v>14</v>
      </c>
      <c r="I36" s="1"/>
    </row>
    <row r="37" spans="1:22" ht="25.5" customHeight="1" x14ac:dyDescent="0.2">
      <c r="A37" s="1"/>
      <c r="B37" s="45" t="s">
        <v>28</v>
      </c>
      <c r="C37" s="45">
        <v>0</v>
      </c>
      <c r="D37" s="45">
        <v>0</v>
      </c>
      <c r="E37" s="45">
        <v>0</v>
      </c>
      <c r="F37" s="45">
        <v>546.93000000000006</v>
      </c>
      <c r="G37" s="45">
        <v>373</v>
      </c>
      <c r="H37" s="45">
        <v>15</v>
      </c>
      <c r="I37" s="1"/>
    </row>
    <row r="38" spans="1:22" ht="25.5" customHeight="1" x14ac:dyDescent="0.2">
      <c r="A38" s="1"/>
      <c r="B38" s="45" t="s">
        <v>18</v>
      </c>
      <c r="C38" s="45"/>
      <c r="D38" s="45"/>
      <c r="E38" s="45"/>
      <c r="F38" s="45"/>
      <c r="G38" s="45"/>
      <c r="H38" s="45"/>
      <c r="I38" s="1"/>
    </row>
    <row r="39" spans="1:22" ht="25.5" customHeight="1" x14ac:dyDescent="0.2">
      <c r="A39" s="1"/>
      <c r="B39" s="45" t="s">
        <v>19</v>
      </c>
      <c r="C39" s="45"/>
      <c r="D39" s="45"/>
      <c r="E39" s="45"/>
      <c r="F39" s="45"/>
      <c r="G39" s="45"/>
      <c r="H39" s="45"/>
      <c r="I39" s="1"/>
    </row>
    <row r="40" spans="1:22" x14ac:dyDescent="0.2">
      <c r="A40" s="1"/>
      <c r="B40" s="39"/>
      <c r="C40" s="39">
        <v>0</v>
      </c>
      <c r="D40" s="39">
        <v>0</v>
      </c>
      <c r="E40" s="39">
        <v>0</v>
      </c>
      <c r="F40" s="39">
        <v>1132.875</v>
      </c>
      <c r="G40" s="39">
        <v>770</v>
      </c>
      <c r="H40" s="39">
        <v>29</v>
      </c>
      <c r="I40" s="1"/>
    </row>
    <row r="41" spans="1:22" x14ac:dyDescent="0.2">
      <c r="A41" s="1"/>
      <c r="B41" s="47"/>
      <c r="C41" s="47"/>
      <c r="D41" s="47"/>
      <c r="E41" s="47"/>
      <c r="F41" s="47"/>
      <c r="G41" s="47"/>
      <c r="H41" s="47"/>
      <c r="I41" s="1"/>
    </row>
    <row r="42" spans="1:22" x14ac:dyDescent="0.2">
      <c r="A42" s="1"/>
      <c r="B42" s="47"/>
      <c r="C42" s="48"/>
      <c r="D42" s="48"/>
      <c r="E42" s="48"/>
      <c r="F42" s="48"/>
      <c r="G42" s="48"/>
      <c r="H42" s="48"/>
      <c r="I42" s="1"/>
    </row>
    <row r="43" spans="1:22" x14ac:dyDescent="0.2">
      <c r="A43" s="1"/>
      <c r="B43" s="47"/>
      <c r="C43" s="48"/>
      <c r="D43" s="48"/>
      <c r="E43" s="48"/>
      <c r="F43" s="48"/>
      <c r="G43" s="48"/>
      <c r="H43" s="48"/>
      <c r="I43" s="1"/>
      <c r="J43" s="1"/>
    </row>
    <row r="44" spans="1:22" x14ac:dyDescent="0.2">
      <c r="A44" s="1"/>
      <c r="B44" s="47"/>
      <c r="C44" s="48"/>
      <c r="D44" s="48"/>
      <c r="E44" s="48"/>
      <c r="F44" s="48"/>
      <c r="G44" s="48"/>
      <c r="H44" s="48"/>
      <c r="I44" s="1"/>
      <c r="J44" s="1"/>
    </row>
    <row r="45" spans="1:22" x14ac:dyDescent="0.2">
      <c r="A45" s="1"/>
      <c r="B45" s="47"/>
      <c r="C45" s="48"/>
      <c r="D45" s="48"/>
      <c r="E45" s="48"/>
      <c r="F45" s="48"/>
      <c r="G45" s="48"/>
      <c r="H45" s="48"/>
      <c r="I45" s="1"/>
      <c r="J45" s="1"/>
    </row>
    <row r="46" spans="1:22" x14ac:dyDescent="0.2">
      <c r="A46" s="1"/>
      <c r="B46" s="47"/>
      <c r="C46" s="48"/>
      <c r="D46" s="48"/>
      <c r="E46" s="48"/>
      <c r="F46" s="48"/>
      <c r="G46" s="48"/>
      <c r="H46" s="48"/>
      <c r="I46" s="1"/>
      <c r="J46" s="1"/>
    </row>
    <row r="47" spans="1:22" x14ac:dyDescent="0.2">
      <c r="A47" s="1"/>
      <c r="B47" s="47"/>
      <c r="C47" s="48"/>
      <c r="D47" s="48"/>
      <c r="E47" s="48"/>
      <c r="F47" s="48"/>
      <c r="G47" s="48"/>
      <c r="H47" s="48"/>
      <c r="I47" s="1"/>
      <c r="J47" s="1"/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</row>
    <row r="48" spans="1:22" x14ac:dyDescent="0.2">
      <c r="A48" s="1"/>
      <c r="B48" s="47"/>
      <c r="C48" s="48"/>
      <c r="D48" s="48"/>
      <c r="E48" s="48"/>
      <c r="F48" s="48"/>
      <c r="G48" s="48"/>
      <c r="H48" s="48"/>
      <c r="I48" s="1"/>
      <c r="J48" s="1"/>
      <c r="K48" s="49"/>
      <c r="L48" s="49"/>
      <c r="M48" s="49"/>
      <c r="N48" s="49"/>
      <c r="O48" s="49"/>
      <c r="P48" s="49"/>
      <c r="Q48" s="50"/>
      <c r="R48" s="50"/>
      <c r="S48" s="50"/>
      <c r="T48" s="50"/>
      <c r="U48" s="50"/>
      <c r="V48" s="50"/>
    </row>
    <row r="49" spans="1:25" x14ac:dyDescent="0.2">
      <c r="A49" s="1"/>
      <c r="B49" s="47"/>
      <c r="C49" s="48"/>
      <c r="D49" s="48"/>
      <c r="E49" s="48"/>
      <c r="F49" s="48"/>
      <c r="G49" s="48"/>
      <c r="H49" s="48"/>
      <c r="I49" s="1"/>
      <c r="J49" s="1"/>
      <c r="K49" s="49"/>
      <c r="L49" s="49"/>
      <c r="M49" s="49"/>
      <c r="N49" s="49"/>
      <c r="O49" s="49"/>
      <c r="P49" s="49"/>
      <c r="Q49" s="50"/>
      <c r="R49" s="50"/>
      <c r="S49" s="50"/>
      <c r="T49" s="50"/>
      <c r="U49" s="50"/>
      <c r="V49" s="50"/>
    </row>
    <row r="50" spans="1:25" x14ac:dyDescent="0.2">
      <c r="A50" s="1"/>
      <c r="B50" s="47"/>
      <c r="C50" s="48"/>
      <c r="D50" s="48"/>
      <c r="E50" s="48"/>
      <c r="F50" s="48"/>
      <c r="G50" s="48"/>
      <c r="H50" s="48"/>
      <c r="I50" s="1"/>
      <c r="J50" s="1"/>
      <c r="K50" s="49"/>
      <c r="L50" s="49"/>
      <c r="M50" s="49"/>
      <c r="N50" s="49"/>
      <c r="O50" s="49"/>
      <c r="P50" s="49"/>
      <c r="Q50" s="50"/>
      <c r="R50" s="50"/>
      <c r="S50" s="50"/>
      <c r="T50" s="50"/>
      <c r="U50" s="50"/>
      <c r="V50" s="50"/>
    </row>
    <row r="51" spans="1:25" ht="246.75" customHeight="1" x14ac:dyDescent="0.25">
      <c r="A51" s="1"/>
      <c r="B51" s="47"/>
      <c r="C51" s="48"/>
      <c r="D51" s="48"/>
      <c r="E51" s="48"/>
      <c r="F51" s="48"/>
      <c r="G51" s="48"/>
      <c r="H51" s="48"/>
      <c r="I51" s="1"/>
      <c r="J51"/>
      <c r="K51" s="49"/>
      <c r="L51" s="49"/>
      <c r="M51" s="49"/>
      <c r="N51" s="49"/>
      <c r="O51" s="49"/>
      <c r="P51" s="49"/>
      <c r="Q51" s="50"/>
      <c r="R51" s="50"/>
      <c r="S51" s="50"/>
      <c r="T51" s="50"/>
      <c r="U51" s="50"/>
      <c r="V51" s="50"/>
    </row>
    <row r="52" spans="1:25" ht="18.75" customHeight="1" x14ac:dyDescent="0.25">
      <c r="A52" s="1"/>
      <c r="B52"/>
      <c r="C52"/>
      <c r="D52"/>
      <c r="E52"/>
      <c r="F52"/>
      <c r="G52"/>
      <c r="H52"/>
      <c r="I52"/>
      <c r="J52"/>
      <c r="K52" s="49"/>
      <c r="L52" s="49"/>
      <c r="M52" s="49"/>
      <c r="N52" s="49"/>
      <c r="O52" s="49"/>
      <c r="P52" s="49"/>
      <c r="Q52" s="50"/>
      <c r="R52" s="50"/>
      <c r="S52" s="50"/>
      <c r="T52" s="50"/>
      <c r="U52" s="50"/>
      <c r="V52" s="50"/>
    </row>
    <row r="53" spans="1:25" ht="18.75" customHeight="1" x14ac:dyDescent="0.25">
      <c r="A53" s="1"/>
      <c r="B53" s="51"/>
      <c r="C53"/>
      <c r="D53"/>
      <c r="E53"/>
      <c r="F53"/>
      <c r="G53"/>
      <c r="H53"/>
      <c r="I53"/>
      <c r="J53"/>
      <c r="K53" s="49"/>
      <c r="L53" s="49"/>
      <c r="M53" s="49"/>
      <c r="N53" s="49"/>
      <c r="O53" s="49"/>
      <c r="P53" s="49"/>
      <c r="Q53" s="50"/>
      <c r="R53" s="50"/>
      <c r="S53" s="50"/>
      <c r="T53" s="50"/>
      <c r="U53" s="50"/>
      <c r="V53" s="50"/>
      <c r="W53" s="50"/>
    </row>
    <row r="54" spans="1:25" ht="18.75" customHeight="1" x14ac:dyDescent="0.25">
      <c r="A54" s="1"/>
      <c r="B54"/>
      <c r="C54"/>
      <c r="D54"/>
      <c r="E54"/>
      <c r="F54"/>
      <c r="G54"/>
      <c r="H54"/>
      <c r="I54"/>
      <c r="J54"/>
      <c r="K54" s="49"/>
      <c r="L54" s="49"/>
      <c r="M54" s="49"/>
      <c r="N54" s="49"/>
      <c r="O54" s="49"/>
      <c r="P54" s="49"/>
      <c r="Q54" s="50"/>
      <c r="R54" s="50"/>
      <c r="S54" s="50"/>
      <c r="T54" s="50"/>
      <c r="U54" s="50"/>
      <c r="V54" s="50"/>
      <c r="W54" s="50"/>
      <c r="X54" s="50"/>
      <c r="Y54" s="50"/>
    </row>
    <row r="55" spans="1:25" ht="18.75" customHeight="1" x14ac:dyDescent="0.25">
      <c r="A55" s="1"/>
      <c r="B55"/>
      <c r="C55"/>
      <c r="D55"/>
      <c r="E55"/>
      <c r="F55"/>
      <c r="G55"/>
      <c r="H55"/>
      <c r="I55"/>
      <c r="J55"/>
      <c r="K55" s="49"/>
      <c r="L55" s="49"/>
      <c r="M55" s="49"/>
      <c r="N55" s="49"/>
      <c r="O55" s="49"/>
      <c r="P55" s="49"/>
      <c r="Q55" s="50"/>
      <c r="R55" s="50"/>
      <c r="S55" s="50"/>
      <c r="T55" s="50"/>
      <c r="U55" s="50"/>
      <c r="V55" s="50"/>
      <c r="W55" s="50"/>
      <c r="X55" s="50"/>
      <c r="Y55" s="50"/>
    </row>
    <row r="56" spans="1:25" ht="18.75" customHeight="1" x14ac:dyDescent="0.25">
      <c r="A56" s="1"/>
      <c r="B56"/>
      <c r="C56"/>
      <c r="D56"/>
      <c r="E56"/>
      <c r="F56"/>
      <c r="G56"/>
      <c r="H56"/>
      <c r="I56"/>
      <c r="J56"/>
      <c r="K56" s="49"/>
      <c r="L56" s="49"/>
      <c r="M56" s="49"/>
      <c r="N56" s="49"/>
      <c r="O56" s="49"/>
      <c r="P56" s="49"/>
      <c r="Q56" s="50"/>
      <c r="R56" s="50"/>
      <c r="S56" s="50"/>
      <c r="T56" s="50"/>
      <c r="U56" s="50"/>
      <c r="V56" s="50"/>
      <c r="W56" s="50"/>
      <c r="X56" s="50"/>
      <c r="Y56" s="50"/>
    </row>
    <row r="57" spans="1:25" ht="18.75" customHeight="1" x14ac:dyDescent="0.25">
      <c r="A57" s="1"/>
      <c r="B57"/>
      <c r="C57"/>
      <c r="D57"/>
      <c r="E57"/>
      <c r="F57"/>
      <c r="G57"/>
      <c r="H57"/>
      <c r="I57"/>
      <c r="J57"/>
      <c r="K57" s="49"/>
      <c r="L57" s="49"/>
      <c r="M57" s="49"/>
      <c r="N57" s="49"/>
      <c r="O57" s="49"/>
      <c r="P57" s="49"/>
      <c r="Q57" s="50"/>
      <c r="R57" s="50"/>
      <c r="S57" s="50"/>
      <c r="T57" s="50"/>
      <c r="U57" s="50"/>
      <c r="V57" s="50"/>
      <c r="W57" s="50"/>
      <c r="X57" s="50"/>
      <c r="Y57" s="50"/>
    </row>
    <row r="58" spans="1:25" ht="18.75" customHeight="1" x14ac:dyDescent="0.25">
      <c r="A58" s="1"/>
      <c r="B58"/>
      <c r="C58"/>
      <c r="D58"/>
      <c r="E58"/>
      <c r="F58"/>
      <c r="G58"/>
      <c r="H58"/>
      <c r="I58"/>
      <c r="J58"/>
      <c r="K58" s="49"/>
      <c r="L58" s="49"/>
      <c r="M58" s="49"/>
      <c r="N58" s="49"/>
      <c r="O58" s="49"/>
      <c r="P58" s="49"/>
      <c r="Q58" s="50"/>
      <c r="R58" s="50"/>
      <c r="S58" s="50"/>
      <c r="T58" s="50"/>
      <c r="U58" s="50"/>
      <c r="V58" s="50"/>
      <c r="W58" s="50"/>
      <c r="X58" s="50"/>
      <c r="Y58" s="50"/>
    </row>
    <row r="59" spans="1:25" ht="18.75" customHeight="1" x14ac:dyDescent="0.25">
      <c r="A59" s="1"/>
      <c r="B59"/>
      <c r="C59"/>
      <c r="D59"/>
      <c r="E59"/>
      <c r="F59"/>
      <c r="G59"/>
      <c r="H59"/>
      <c r="I59"/>
      <c r="J59"/>
      <c r="K59" s="49"/>
      <c r="L59" s="49"/>
      <c r="M59" s="49"/>
      <c r="N59" s="49"/>
      <c r="O59" s="49"/>
      <c r="P59" s="49"/>
      <c r="Q59" s="50"/>
      <c r="R59" s="50"/>
      <c r="S59" s="50"/>
      <c r="T59" s="50"/>
      <c r="U59" s="50"/>
      <c r="V59" s="50"/>
      <c r="W59" s="50"/>
      <c r="X59" s="50"/>
      <c r="Y59" s="50"/>
    </row>
    <row r="60" spans="1:25" ht="18.75" customHeight="1" x14ac:dyDescent="0.25">
      <c r="A60" s="1"/>
      <c r="B60"/>
      <c r="C60"/>
      <c r="D60"/>
      <c r="E60"/>
      <c r="F60"/>
      <c r="G60"/>
      <c r="H60"/>
      <c r="I60"/>
      <c r="J60"/>
      <c r="K60" s="49"/>
      <c r="L60" s="49"/>
      <c r="M60" s="49"/>
      <c r="N60" s="49"/>
      <c r="O60" s="49"/>
      <c r="P60" s="49"/>
      <c r="Q60" s="50"/>
      <c r="R60" s="50"/>
      <c r="S60" s="50"/>
      <c r="T60" s="50"/>
      <c r="U60" s="50"/>
      <c r="V60" s="50"/>
      <c r="W60" s="50"/>
      <c r="X60" s="50"/>
      <c r="Y60" s="50"/>
    </row>
    <row r="61" spans="1:25" ht="18.75" customHeight="1" x14ac:dyDescent="0.25">
      <c r="A61" s="1"/>
      <c r="B61"/>
      <c r="C61"/>
      <c r="D61"/>
      <c r="E61"/>
      <c r="F61"/>
      <c r="G61"/>
      <c r="H61"/>
      <c r="I61"/>
      <c r="J61"/>
      <c r="K61" s="49"/>
      <c r="L61" s="49"/>
      <c r="M61" s="49"/>
      <c r="N61" s="49"/>
      <c r="O61" s="49"/>
      <c r="P61" s="49"/>
      <c r="Q61" s="50"/>
      <c r="R61" s="50"/>
      <c r="S61" s="50"/>
      <c r="T61" s="50"/>
      <c r="U61" s="50"/>
      <c r="V61" s="50"/>
      <c r="W61" s="50"/>
      <c r="X61" s="50"/>
      <c r="Y61" s="50"/>
    </row>
    <row r="62" spans="1:25" ht="18.75" customHeight="1" x14ac:dyDescent="0.25">
      <c r="A62" s="1"/>
      <c r="B62"/>
      <c r="C62"/>
      <c r="D62"/>
      <c r="E62"/>
      <c r="F62"/>
      <c r="G62"/>
      <c r="H62"/>
      <c r="I62"/>
      <c r="J62"/>
      <c r="K62" s="49"/>
      <c r="L62" s="49"/>
      <c r="M62" s="49"/>
      <c r="N62" s="49"/>
      <c r="O62" s="49"/>
      <c r="P62" s="49"/>
      <c r="Q62" s="50"/>
      <c r="R62" s="50"/>
      <c r="S62" s="50"/>
      <c r="T62" s="50"/>
      <c r="U62" s="50"/>
      <c r="V62" s="50"/>
      <c r="W62" s="50"/>
      <c r="X62" s="50"/>
      <c r="Y62" s="50"/>
    </row>
    <row r="63" spans="1:25" ht="18.75" customHeight="1" x14ac:dyDescent="0.25">
      <c r="A63" s="1"/>
      <c r="B63"/>
      <c r="C63"/>
      <c r="D63"/>
      <c r="E63"/>
      <c r="F63"/>
      <c r="G63"/>
      <c r="H63"/>
      <c r="I63"/>
      <c r="J63"/>
      <c r="K63" s="49"/>
      <c r="L63" s="49"/>
      <c r="M63" s="49"/>
      <c r="N63" s="49"/>
      <c r="O63" s="49"/>
      <c r="P63" s="49"/>
      <c r="Q63" s="50"/>
      <c r="R63" s="50"/>
      <c r="S63" s="50"/>
      <c r="T63" s="50"/>
      <c r="U63" s="50"/>
      <c r="V63" s="50"/>
      <c r="W63" s="50"/>
      <c r="X63" s="50"/>
      <c r="Y63" s="50"/>
    </row>
    <row r="64" spans="1:25" ht="18.75" customHeight="1" x14ac:dyDescent="0.25">
      <c r="A64" s="1"/>
      <c r="B64"/>
      <c r="C64"/>
      <c r="D64"/>
      <c r="E64"/>
      <c r="F64"/>
      <c r="G64"/>
      <c r="H64"/>
      <c r="I64"/>
      <c r="J64"/>
      <c r="K64" s="49"/>
      <c r="L64" s="49"/>
      <c r="M64" s="49"/>
      <c r="N64" s="49"/>
      <c r="O64" s="49"/>
      <c r="P64" s="49"/>
      <c r="Q64" s="50"/>
      <c r="R64" s="50"/>
      <c r="S64" s="50"/>
      <c r="T64" s="50"/>
      <c r="U64" s="50"/>
      <c r="V64" s="50"/>
      <c r="W64" s="50"/>
      <c r="X64" s="50"/>
      <c r="Y64" s="50"/>
    </row>
    <row r="65" spans="1:25" ht="18.75" customHeight="1" x14ac:dyDescent="0.25">
      <c r="A65" s="1"/>
      <c r="B65"/>
      <c r="C65"/>
      <c r="D65"/>
      <c r="E65"/>
      <c r="F65"/>
      <c r="G65"/>
      <c r="H65"/>
      <c r="I65"/>
      <c r="J65"/>
      <c r="K65" s="49"/>
      <c r="L65" s="49"/>
      <c r="M65" s="49"/>
      <c r="N65" s="49"/>
      <c r="O65" s="49"/>
      <c r="P65" s="49"/>
      <c r="Q65" s="50"/>
      <c r="R65" s="50"/>
      <c r="S65" s="50"/>
      <c r="T65" s="50"/>
      <c r="U65" s="50"/>
      <c r="V65" s="50"/>
      <c r="W65" s="50"/>
      <c r="X65" s="50"/>
      <c r="Y65" s="50"/>
    </row>
    <row r="66" spans="1:25" ht="18.75" customHeight="1" x14ac:dyDescent="0.25">
      <c r="A66" s="1"/>
      <c r="B66"/>
      <c r="C66"/>
      <c r="D66"/>
      <c r="E66"/>
      <c r="F66"/>
      <c r="G66"/>
      <c r="H66"/>
      <c r="I66"/>
      <c r="J66"/>
      <c r="K66" s="49"/>
      <c r="L66" s="49"/>
      <c r="M66" s="49"/>
      <c r="N66" s="49"/>
      <c r="O66" s="49"/>
      <c r="P66" s="49"/>
      <c r="Q66" s="50"/>
      <c r="R66" s="50"/>
      <c r="S66" s="50"/>
      <c r="T66" s="50"/>
      <c r="U66" s="50"/>
      <c r="V66" s="50"/>
      <c r="W66" s="50"/>
      <c r="X66" s="50"/>
      <c r="Y66" s="50"/>
    </row>
    <row r="67" spans="1:25" ht="18.75" customHeight="1" x14ac:dyDescent="0.25">
      <c r="A67" s="1"/>
      <c r="B67"/>
      <c r="C67"/>
      <c r="D67"/>
      <c r="E67"/>
      <c r="F67"/>
      <c r="G67"/>
      <c r="H67"/>
      <c r="I67"/>
      <c r="J67" s="52"/>
      <c r="K67" s="52"/>
      <c r="L67" s="52"/>
      <c r="M67" s="52"/>
      <c r="N67" s="52"/>
      <c r="O67" s="52"/>
      <c r="P67" s="52"/>
      <c r="Q67" s="52"/>
      <c r="R67" s="52"/>
      <c r="S67" s="50"/>
      <c r="T67" s="50"/>
      <c r="U67" s="50"/>
      <c r="V67" s="50"/>
      <c r="W67" s="50"/>
      <c r="X67" s="50"/>
      <c r="Y67" s="50"/>
    </row>
    <row r="68" spans="1:25" ht="18.75" customHeight="1" x14ac:dyDescent="0.25">
      <c r="A68" s="1"/>
      <c r="B68"/>
      <c r="C68"/>
      <c r="D68"/>
      <c r="E68"/>
      <c r="F68"/>
      <c r="G68"/>
      <c r="H68"/>
      <c r="I68"/>
      <c r="J68" s="52"/>
      <c r="K68" s="52"/>
      <c r="L68" s="52"/>
      <c r="M68" s="52"/>
      <c r="N68" s="52"/>
      <c r="O68" s="52"/>
      <c r="P68" s="52"/>
      <c r="Q68" s="52"/>
      <c r="R68" s="52"/>
      <c r="V68" s="50"/>
      <c r="W68" s="50"/>
      <c r="X68" s="50"/>
      <c r="Y68" s="50"/>
    </row>
    <row r="69" spans="1:25" ht="18.75" customHeight="1" x14ac:dyDescent="0.25">
      <c r="A69" s="1"/>
      <c r="B69"/>
      <c r="C69"/>
      <c r="D69"/>
      <c r="E69"/>
      <c r="F69"/>
      <c r="G69"/>
      <c r="H69"/>
      <c r="I69"/>
      <c r="J69" s="52"/>
      <c r="K69" s="52"/>
      <c r="L69" s="52"/>
      <c r="M69" s="52"/>
      <c r="N69" s="52"/>
      <c r="O69" s="52"/>
      <c r="P69" s="52"/>
      <c r="Q69" s="52"/>
      <c r="R69" s="52"/>
      <c r="W69" s="50"/>
      <c r="X69" s="50"/>
      <c r="Y69" s="50"/>
    </row>
    <row r="70" spans="1:25" ht="18.75" customHeight="1" x14ac:dyDescent="0.25">
      <c r="A70" s="1"/>
      <c r="B70"/>
      <c r="C70"/>
      <c r="D70"/>
      <c r="E70"/>
      <c r="F70"/>
      <c r="G70"/>
      <c r="H70"/>
      <c r="I70"/>
      <c r="J70" s="52"/>
      <c r="K70" s="52"/>
      <c r="L70" s="52"/>
      <c r="M70" s="52"/>
      <c r="N70" s="52"/>
      <c r="O70" s="52"/>
      <c r="P70" s="52"/>
      <c r="Q70" s="52"/>
      <c r="R70" s="52"/>
      <c r="S70" s="1"/>
      <c r="T70" s="1"/>
      <c r="U70" s="1"/>
      <c r="W70" s="50"/>
      <c r="X70" s="50"/>
      <c r="Y70" s="50"/>
    </row>
    <row r="71" spans="1:25" ht="18.75" customHeight="1" x14ac:dyDescent="0.25">
      <c r="A71" s="1"/>
      <c r="B71"/>
      <c r="C71"/>
      <c r="D71"/>
      <c r="E71"/>
      <c r="F71"/>
      <c r="G71"/>
      <c r="H71"/>
      <c r="I71"/>
      <c r="J71" s="52"/>
      <c r="K71" s="52"/>
      <c r="L71" s="52"/>
      <c r="M71" s="52"/>
      <c r="N71" s="52"/>
      <c r="O71" s="52"/>
      <c r="P71" s="52"/>
      <c r="Q71" s="52"/>
      <c r="R71" s="52"/>
      <c r="S71" s="1"/>
      <c r="T71" s="1"/>
      <c r="U71" s="1"/>
      <c r="V71" s="1"/>
      <c r="W71" s="50"/>
      <c r="X71" s="50"/>
      <c r="Y71" s="50"/>
    </row>
    <row r="72" spans="1:25" ht="18.75" customHeight="1" x14ac:dyDescent="0.25">
      <c r="A72" s="1"/>
      <c r="B72"/>
      <c r="C72"/>
      <c r="D72"/>
      <c r="E72"/>
      <c r="F72"/>
      <c r="G72"/>
      <c r="H72"/>
      <c r="I72"/>
      <c r="J72" s="53"/>
      <c r="K72" s="53"/>
      <c r="L72" s="53"/>
      <c r="M72" s="53"/>
      <c r="N72" s="53"/>
      <c r="O72" s="53"/>
      <c r="P72" s="53"/>
      <c r="Q72" s="53"/>
      <c r="R72" s="53"/>
      <c r="S72" s="1"/>
      <c r="T72" s="1"/>
      <c r="U72" s="1"/>
      <c r="V72" s="1"/>
      <c r="W72" s="50"/>
      <c r="X72" s="50"/>
      <c r="Y72" s="50"/>
    </row>
    <row r="73" spans="1:25" ht="18.75" customHeight="1" x14ac:dyDescent="0.25">
      <c r="A73" s="1"/>
      <c r="B73"/>
      <c r="C73"/>
      <c r="D73"/>
      <c r="E73"/>
      <c r="F73"/>
      <c r="G73"/>
      <c r="H73"/>
      <c r="I73"/>
      <c r="J7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50"/>
      <c r="X73" s="50"/>
      <c r="Y73" s="50"/>
    </row>
    <row r="74" spans="1:25" ht="18.75" customHeight="1" x14ac:dyDescent="0.25">
      <c r="A74" s="1"/>
      <c r="B74"/>
      <c r="C74"/>
      <c r="D74"/>
      <c r="E74"/>
      <c r="F74"/>
      <c r="G74"/>
      <c r="H74"/>
      <c r="I74"/>
      <c r="J7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50"/>
      <c r="X74" s="50"/>
      <c r="Y74" s="50"/>
    </row>
    <row r="75" spans="1:25" ht="18.75" customHeight="1" x14ac:dyDescent="0.25">
      <c r="A75" s="1"/>
      <c r="B75"/>
      <c r="C75"/>
      <c r="D75"/>
      <c r="E75"/>
      <c r="F75"/>
      <c r="G75"/>
      <c r="H75"/>
      <c r="I75"/>
      <c r="J7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50"/>
      <c r="X75" s="50"/>
      <c r="Y75" s="50"/>
    </row>
    <row r="76" spans="1:25" ht="18.75" customHeight="1" x14ac:dyDescent="0.25">
      <c r="A76" s="1"/>
      <c r="B76"/>
      <c r="C76"/>
      <c r="D76"/>
      <c r="E76"/>
      <c r="F76"/>
      <c r="G76"/>
      <c r="H76"/>
      <c r="I76"/>
      <c r="J7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50"/>
      <c r="X76" s="50"/>
      <c r="Y76" s="50"/>
    </row>
    <row r="77" spans="1:25" ht="18.75" customHeight="1" x14ac:dyDescent="0.25">
      <c r="A77" s="1"/>
      <c r="B77"/>
      <c r="C77"/>
      <c r="D77"/>
      <c r="E77"/>
      <c r="F77"/>
      <c r="G77"/>
      <c r="H77"/>
      <c r="I7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50"/>
      <c r="X77" s="50"/>
      <c r="Y77" s="50"/>
    </row>
    <row r="78" spans="1:25" x14ac:dyDescent="0.2">
      <c r="A78" s="1"/>
      <c r="B78" s="4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50"/>
      <c r="X78" s="50"/>
      <c r="Y78" s="50"/>
    </row>
    <row r="79" spans="1:25" x14ac:dyDescent="0.2">
      <c r="A79" s="1"/>
      <c r="B79" s="4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50"/>
      <c r="X79" s="50"/>
      <c r="Y79" s="50"/>
    </row>
    <row r="80" spans="1:25" x14ac:dyDescent="0.2">
      <c r="A80" s="1"/>
      <c r="B80" s="4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X80" s="50"/>
      <c r="Y80" s="50"/>
    </row>
    <row r="81" spans="1:24" x14ac:dyDescent="0.2">
      <c r="A81" s="1"/>
      <c r="B81" s="4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4" x14ac:dyDescent="0.2">
      <c r="A82" s="1"/>
      <c r="B82" s="4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4" x14ac:dyDescent="0.2">
      <c r="A83" s="1"/>
      <c r="B83" s="4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4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4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4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4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4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4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4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4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4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4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4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4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4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4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4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4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4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4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4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4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4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4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4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4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4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4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4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4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4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4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4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4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4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4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4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4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4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4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4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4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4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4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4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4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4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4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4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4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4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4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4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4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4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4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4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4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4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4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4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4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4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4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4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4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4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4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4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4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4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4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4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4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4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4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4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4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4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4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4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4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4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4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4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4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4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4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4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4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4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4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42"/>
      <c r="C174" s="1"/>
      <c r="D174" s="1"/>
      <c r="E174" s="1"/>
      <c r="F174" s="1"/>
      <c r="G174" s="1"/>
      <c r="H174" s="1"/>
      <c r="I174" s="1"/>
      <c r="J174" s="1"/>
      <c r="V174" s="1"/>
      <c r="W174" s="1"/>
      <c r="X174" s="1"/>
    </row>
    <row r="175" spans="1:24" x14ac:dyDescent="0.2">
      <c r="A175" s="1"/>
      <c r="B175" s="42"/>
      <c r="C175" s="1"/>
      <c r="D175" s="1"/>
      <c r="E175" s="1"/>
      <c r="F175" s="1"/>
      <c r="G175" s="1"/>
      <c r="H175" s="1"/>
      <c r="I175" s="1"/>
      <c r="J175" s="1"/>
      <c r="W175" s="1"/>
      <c r="X175" s="1"/>
    </row>
    <row r="176" spans="1:24" x14ac:dyDescent="0.2">
      <c r="A176" s="1"/>
      <c r="B176" s="42"/>
      <c r="C176" s="1"/>
      <c r="D176" s="1"/>
      <c r="E176" s="1"/>
      <c r="F176" s="1"/>
      <c r="G176" s="1"/>
      <c r="H176" s="1"/>
      <c r="I176" s="1"/>
      <c r="J176" s="1"/>
      <c r="W176" s="1"/>
      <c r="X176" s="1"/>
    </row>
    <row r="177" spans="1:24" x14ac:dyDescent="0.2">
      <c r="A177" s="1"/>
      <c r="B177" s="42"/>
      <c r="C177" s="1"/>
      <c r="D177" s="1"/>
      <c r="E177" s="1"/>
      <c r="F177" s="1"/>
      <c r="G177" s="1"/>
      <c r="H177" s="1"/>
      <c r="I177" s="1"/>
      <c r="J177" s="1"/>
      <c r="W177" s="1"/>
      <c r="X177" s="1"/>
    </row>
    <row r="178" spans="1:24" x14ac:dyDescent="0.2">
      <c r="A178" s="1"/>
      <c r="B178" s="42"/>
      <c r="C178" s="1"/>
      <c r="D178" s="1"/>
      <c r="E178" s="1"/>
      <c r="F178" s="1"/>
      <c r="G178" s="1"/>
      <c r="H178" s="1"/>
      <c r="I178" s="1"/>
      <c r="J178" s="1"/>
      <c r="W178" s="1"/>
      <c r="X178" s="1"/>
    </row>
    <row r="179" spans="1:24" x14ac:dyDescent="0.2">
      <c r="A179" s="1"/>
      <c r="B179" s="42"/>
      <c r="C179" s="1"/>
      <c r="D179" s="1"/>
      <c r="E179" s="1"/>
      <c r="F179" s="1"/>
      <c r="G179" s="1"/>
      <c r="H179" s="1"/>
      <c r="I179" s="1"/>
      <c r="J179" s="1"/>
      <c r="W179" s="1"/>
      <c r="X179" s="1"/>
    </row>
    <row r="180" spans="1:24" x14ac:dyDescent="0.2">
      <c r="A180" s="1"/>
      <c r="B180" s="42"/>
      <c r="C180" s="1"/>
      <c r="D180" s="1"/>
      <c r="E180" s="1"/>
      <c r="F180" s="1"/>
      <c r="G180" s="1"/>
      <c r="H180" s="1"/>
      <c r="I180" s="1"/>
      <c r="J180" s="1"/>
      <c r="W180" s="1"/>
      <c r="X180" s="1"/>
    </row>
    <row r="181" spans="1:24" x14ac:dyDescent="0.2">
      <c r="A181" s="1"/>
      <c r="B181" s="42"/>
      <c r="C181" s="1"/>
      <c r="D181" s="1"/>
      <c r="E181" s="1"/>
      <c r="F181" s="1"/>
      <c r="G181" s="1"/>
      <c r="H181" s="1"/>
      <c r="I181" s="1"/>
      <c r="J181" s="1"/>
      <c r="W181" s="1"/>
      <c r="X181" s="1"/>
    </row>
    <row r="182" spans="1:24" x14ac:dyDescent="0.2">
      <c r="A182" s="1"/>
      <c r="B182" s="42"/>
      <c r="C182" s="1"/>
      <c r="D182" s="1"/>
      <c r="E182" s="1"/>
      <c r="F182" s="1"/>
      <c r="G182" s="1"/>
      <c r="H182" s="1"/>
      <c r="I182" s="1"/>
      <c r="J182" s="1"/>
      <c r="W182" s="1"/>
      <c r="X182" s="1"/>
    </row>
    <row r="183" spans="1:24" x14ac:dyDescent="0.2">
      <c r="A183" s="1"/>
      <c r="B183" s="42"/>
      <c r="C183" s="1"/>
      <c r="D183" s="1"/>
      <c r="E183" s="1"/>
      <c r="F183" s="1"/>
      <c r="G183" s="1"/>
      <c r="H183" s="1"/>
      <c r="I183" s="1"/>
      <c r="J183" s="1"/>
      <c r="W183" s="1"/>
      <c r="X183" s="1"/>
    </row>
    <row r="184" spans="1:24" x14ac:dyDescent="0.2">
      <c r="A184" s="1"/>
      <c r="B184" s="42"/>
      <c r="C184" s="1"/>
      <c r="D184" s="1"/>
      <c r="E184" s="1"/>
      <c r="F184" s="1"/>
      <c r="G184" s="1"/>
      <c r="H184" s="1"/>
      <c r="I184" s="1"/>
      <c r="J184" s="1"/>
      <c r="W184" s="1"/>
      <c r="X184" s="1"/>
    </row>
    <row r="185" spans="1:24" x14ac:dyDescent="0.2">
      <c r="A185" s="1"/>
      <c r="B185" s="42"/>
      <c r="C185" s="1"/>
      <c r="D185" s="1"/>
      <c r="E185" s="1"/>
      <c r="F185" s="1"/>
      <c r="G185" s="1"/>
      <c r="H185" s="1"/>
      <c r="I185" s="1"/>
      <c r="J185" s="1"/>
      <c r="W185" s="1"/>
      <c r="X185" s="1"/>
    </row>
    <row r="186" spans="1:24" x14ac:dyDescent="0.2">
      <c r="A186" s="1"/>
      <c r="B186" s="42"/>
      <c r="C186" s="1"/>
      <c r="D186" s="1"/>
      <c r="E186" s="1"/>
      <c r="F186" s="1"/>
      <c r="G186" s="1"/>
      <c r="H186" s="1"/>
      <c r="I186" s="1"/>
      <c r="X186" s="1"/>
    </row>
  </sheetData>
  <mergeCells count="9">
    <mergeCell ref="B1:C2"/>
    <mergeCell ref="G1:I1"/>
    <mergeCell ref="P1:P4"/>
    <mergeCell ref="D2:F2"/>
    <mergeCell ref="G2:I2"/>
    <mergeCell ref="J2:L2"/>
    <mergeCell ref="M2:N2"/>
    <mergeCell ref="B3:B4"/>
    <mergeCell ref="C3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user-134</dc:creator>
  <cp:lastModifiedBy>user-134</cp:lastModifiedBy>
  <dcterms:created xsi:type="dcterms:W3CDTF">2023-11-10T14:32:00Z</dcterms:created>
  <dcterms:modified xsi:type="dcterms:W3CDTF">2023-11-10T14:34:21Z</dcterms:modified>
</cp:coreProperties>
</file>