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055" windowHeight="8400" activeTab="2"/>
  </bookViews>
  <sheets>
    <sheet name="Лист1" sheetId="1" r:id="rId1"/>
    <sheet name="Лист2" sheetId="2" r:id="rId2"/>
    <sheet name="Лист3" sheetId="3" r:id="rId3"/>
  </sheets>
  <calcPr calcId="114210"/>
</workbook>
</file>

<file path=xl/calcChain.xml><?xml version="1.0" encoding="utf-8"?>
<calcChain xmlns="http://schemas.openxmlformats.org/spreadsheetml/2006/main">
  <c r="J15" i="3"/>
  <c r="J14"/>
  <c r="J13"/>
  <c r="J12"/>
  <c r="J11"/>
  <c r="J10"/>
  <c r="J9"/>
  <c r="J8"/>
  <c r="J7"/>
  <c r="J6"/>
  <c r="J5"/>
  <c r="J4"/>
  <c r="J3"/>
  <c r="J2"/>
  <c r="O15"/>
  <c r="O14"/>
  <c r="O13"/>
  <c r="O12"/>
  <c r="O11"/>
  <c r="O10"/>
  <c r="O9"/>
  <c r="O8"/>
  <c r="O7"/>
  <c r="O6"/>
  <c r="O5"/>
  <c r="O4"/>
  <c r="O3"/>
  <c r="O2"/>
  <c r="O1"/>
  <c r="J1"/>
  <c r="F10"/>
  <c r="E15"/>
  <c r="E14"/>
  <c r="E13"/>
  <c r="A13"/>
  <c r="E12"/>
  <c r="E11"/>
  <c r="E10"/>
  <c r="E9"/>
  <c r="A9"/>
  <c r="E8"/>
  <c r="A8"/>
  <c r="E7"/>
  <c r="E6"/>
  <c r="A6"/>
  <c r="E5"/>
  <c r="A5"/>
  <c r="E4"/>
  <c r="A4"/>
  <c r="E3"/>
  <c r="E2"/>
  <c r="A2"/>
  <c r="E1"/>
  <c r="A1"/>
  <c r="A15"/>
  <c r="A7"/>
  <c r="A3"/>
  <c r="E20" i="2"/>
  <c r="E22"/>
  <c r="A12" i="3"/>
  <c r="A14"/>
  <c r="A10"/>
  <c r="A11"/>
  <c r="F3"/>
  <c r="F7"/>
  <c r="F2"/>
  <c r="F6"/>
  <c r="F1"/>
  <c r="F5"/>
  <c r="F9"/>
  <c r="F4"/>
  <c r="F8"/>
  <c r="I21" i="2"/>
  <c r="H21"/>
  <c r="G21"/>
  <c r="I19"/>
  <c r="F11" i="3"/>
  <c r="F14" i="2"/>
  <c r="F15"/>
  <c r="E13"/>
  <c r="E12"/>
  <c r="N2" i="1"/>
  <c r="P12"/>
  <c r="Q11"/>
  <c r="R8"/>
  <c r="O8"/>
  <c r="N8"/>
  <c r="O7"/>
  <c r="N7"/>
  <c r="R7"/>
  <c r="O6"/>
  <c r="R6"/>
  <c r="N6"/>
  <c r="N9"/>
  <c r="N5"/>
  <c r="O5"/>
  <c r="L9"/>
  <c r="L8"/>
  <c r="L7"/>
  <c r="L6"/>
  <c r="L5"/>
  <c r="J12"/>
  <c r="J27"/>
  <c r="J30"/>
  <c r="M29"/>
  <c r="J29"/>
  <c r="M25"/>
  <c r="M24"/>
  <c r="J26"/>
  <c r="K24"/>
  <c r="K23"/>
  <c r="J23"/>
  <c r="C24"/>
  <c r="D24"/>
  <c r="D22"/>
  <c r="D20"/>
  <c r="C11"/>
  <c r="C15"/>
  <c r="B16"/>
  <c r="N21"/>
  <c r="O21"/>
  <c r="N17"/>
  <c r="O17"/>
  <c r="N20"/>
  <c r="O20"/>
  <c r="N19"/>
  <c r="O19"/>
  <c r="N18"/>
  <c r="O18"/>
  <c r="J19"/>
  <c r="J14"/>
  <c r="H18"/>
  <c r="H14"/>
  <c r="H13"/>
  <c r="H16"/>
  <c r="H20"/>
  <c r="J18"/>
  <c r="E9"/>
  <c r="E8"/>
  <c r="E7"/>
  <c r="E6"/>
  <c r="E5"/>
  <c r="D9"/>
  <c r="D8"/>
  <c r="D7"/>
  <c r="D6"/>
  <c r="D5"/>
  <c r="I11"/>
  <c r="J9"/>
  <c r="J8"/>
  <c r="J7"/>
  <c r="J6"/>
  <c r="J5"/>
  <c r="I9"/>
  <c r="I8"/>
  <c r="I7"/>
  <c r="I6"/>
  <c r="I5"/>
  <c r="F12" i="3"/>
  <c r="R5" i="1"/>
  <c r="J11"/>
  <c r="H12"/>
  <c r="P9"/>
  <c r="O9"/>
  <c r="R9"/>
  <c r="R11"/>
  <c r="O2"/>
  <c r="O3"/>
  <c r="K12"/>
  <c r="K13"/>
  <c r="F13" i="3"/>
  <c r="F14"/>
  <c r="F15"/>
  <c r="K1"/>
  <c r="K2"/>
  <c r="K3"/>
  <c r="K4"/>
  <c r="K5"/>
  <c r="K6"/>
  <c r="K7"/>
  <c r="K8"/>
  <c r="K9"/>
  <c r="K10"/>
  <c r="K11"/>
  <c r="K12"/>
  <c r="K13"/>
  <c r="K14"/>
  <c r="K15"/>
</calcChain>
</file>

<file path=xl/sharedStrings.xml><?xml version="1.0" encoding="utf-8"?>
<sst xmlns="http://schemas.openxmlformats.org/spreadsheetml/2006/main" count="94" uniqueCount="6">
  <si>
    <t>%</t>
  </si>
  <si>
    <t>eur</t>
  </si>
  <si>
    <t>usd</t>
  </si>
  <si>
    <t>grn</t>
  </si>
  <si>
    <t>:</t>
  </si>
  <si>
    <t>=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</si>
</sst>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20"/>
      <color indexed="8"/>
      <name val="Calibri"/>
      <family val="2"/>
      <charset val="204"/>
    </font>
    <font>
      <sz val="20"/>
      <name val="Calibri"/>
      <family val="2"/>
      <charset val="204"/>
    </font>
    <font>
      <sz val="8"/>
      <name val="Calibri"/>
      <family val="2"/>
      <charset val="204"/>
    </font>
    <font>
      <sz val="11"/>
      <color indexed="9"/>
      <name val="Calibri"/>
      <family val="2"/>
      <charset val="204"/>
    </font>
    <font>
      <sz val="20"/>
      <color indexed="9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32"/>
  <sheetViews>
    <sheetView workbookViewId="0">
      <selection activeCell="B11" sqref="B11"/>
    </sheetView>
  </sheetViews>
  <sheetFormatPr defaultRowHeight="15"/>
  <cols>
    <col min="10" max="10" width="12" customWidth="1"/>
  </cols>
  <sheetData>
    <row r="2" spans="2:18">
      <c r="I2">
        <v>26.94</v>
      </c>
      <c r="J2">
        <v>32.33</v>
      </c>
      <c r="K2">
        <v>1.2</v>
      </c>
      <c r="M2">
        <v>179</v>
      </c>
      <c r="N2">
        <f>M2*J2</f>
        <v>5787.07</v>
      </c>
      <c r="O2">
        <f>I2*P2</f>
        <v>26940</v>
      </c>
      <c r="P2">
        <v>1000</v>
      </c>
    </row>
    <row r="3" spans="2:18">
      <c r="O3">
        <f>N2+O2-C15</f>
        <v>9.1100000000005821</v>
      </c>
    </row>
    <row r="4" spans="2:18">
      <c r="G4" t="s">
        <v>0</v>
      </c>
      <c r="M4" t="s">
        <v>1</v>
      </c>
      <c r="P4" t="s">
        <v>2</v>
      </c>
      <c r="R4" t="s">
        <v>3</v>
      </c>
    </row>
    <row r="5" spans="2:18">
      <c r="D5">
        <f>F5*$J$2</f>
        <v>9375.6999999999989</v>
      </c>
      <c r="E5">
        <f>(F5-I5)*$J$2</f>
        <v>1875.1399999999999</v>
      </c>
      <c r="F5">
        <v>290</v>
      </c>
      <c r="G5">
        <v>20</v>
      </c>
      <c r="I5">
        <f>F5*(100-G5)/100</f>
        <v>232</v>
      </c>
      <c r="J5">
        <f>I5*$J$2</f>
        <v>7500.5599999999995</v>
      </c>
      <c r="K5">
        <v>-196.74</v>
      </c>
      <c r="L5">
        <f>J5-K5</f>
        <v>7697.2999999999993</v>
      </c>
      <c r="M5">
        <v>0.78</v>
      </c>
      <c r="N5">
        <f>M5*$J$2</f>
        <v>25.217399999999998</v>
      </c>
      <c r="O5">
        <f>P5*$I$2</f>
        <v>7381.56</v>
      </c>
      <c r="P5">
        <v>274</v>
      </c>
      <c r="R5">
        <f>L5-N5-O5</f>
        <v>290.52259999999933</v>
      </c>
    </row>
    <row r="6" spans="2:18">
      <c r="D6">
        <f>F6*$J$2</f>
        <v>9375.6999999999989</v>
      </c>
      <c r="E6">
        <f>(F6-I6)*$J$2</f>
        <v>4687.8499999999995</v>
      </c>
      <c r="F6">
        <v>290</v>
      </c>
      <c r="G6">
        <v>50</v>
      </c>
      <c r="I6">
        <f>F6*(100-G6)/100</f>
        <v>145</v>
      </c>
      <c r="J6">
        <f>I6*$J$2</f>
        <v>4687.8499999999995</v>
      </c>
      <c r="K6">
        <v>-64.66</v>
      </c>
      <c r="L6">
        <f>J6-K6</f>
        <v>4752.5099999999993</v>
      </c>
      <c r="M6">
        <v>147</v>
      </c>
      <c r="N6">
        <f>M6*$J$2</f>
        <v>4752.5099999999993</v>
      </c>
      <c r="O6">
        <f>P6*$I$2</f>
        <v>0</v>
      </c>
      <c r="R6">
        <f>L6-N6-O6</f>
        <v>0</v>
      </c>
    </row>
    <row r="7" spans="2:18">
      <c r="D7">
        <f>F7*$J$2</f>
        <v>14548.5</v>
      </c>
      <c r="E7">
        <f>(F7-I7)*$J$2</f>
        <v>7274.25</v>
      </c>
      <c r="F7">
        <v>450</v>
      </c>
      <c r="G7">
        <v>50</v>
      </c>
      <c r="I7">
        <f>F7*(100-G7)/100</f>
        <v>225</v>
      </c>
      <c r="J7">
        <f>I7*$J$2</f>
        <v>7274.25</v>
      </c>
      <c r="K7">
        <v>-96.99</v>
      </c>
      <c r="L7">
        <f>J7-K7</f>
        <v>7371.24</v>
      </c>
      <c r="M7">
        <v>228</v>
      </c>
      <c r="N7">
        <f>M7*$J$2</f>
        <v>7371.24</v>
      </c>
      <c r="O7">
        <f>P7*$I$2</f>
        <v>0</v>
      </c>
      <c r="R7">
        <f>L7-N7-O7</f>
        <v>0</v>
      </c>
    </row>
    <row r="8" spans="2:18">
      <c r="D8">
        <f>F8*$J$2</f>
        <v>11962.099999999999</v>
      </c>
      <c r="E8">
        <f>(F8-I8)*$J$2</f>
        <v>5981.0499999999993</v>
      </c>
      <c r="F8">
        <v>370</v>
      </c>
      <c r="G8">
        <v>50</v>
      </c>
      <c r="I8">
        <f>F8*(100-G8)/100</f>
        <v>185</v>
      </c>
      <c r="J8">
        <f>I8*$J$2</f>
        <v>5981.0499999999993</v>
      </c>
      <c r="K8">
        <v>-64.66</v>
      </c>
      <c r="L8">
        <f>J8-K8</f>
        <v>6045.7099999999991</v>
      </c>
      <c r="M8">
        <v>187</v>
      </c>
      <c r="N8">
        <f>M8*$J$2</f>
        <v>6045.71</v>
      </c>
      <c r="O8">
        <f>P8*$I$2</f>
        <v>0</v>
      </c>
      <c r="R8">
        <f>L8-N8-O8</f>
        <v>-9.0949470177292824E-13</v>
      </c>
    </row>
    <row r="9" spans="2:18">
      <c r="D9">
        <f>F9*$J$2</f>
        <v>14548.5</v>
      </c>
      <c r="E9">
        <f>(F9-I9)*$J$2</f>
        <v>7274.25</v>
      </c>
      <c r="F9">
        <v>450</v>
      </c>
      <c r="G9">
        <v>50</v>
      </c>
      <c r="I9">
        <f>F9*(100-G9)/100</f>
        <v>225</v>
      </c>
      <c r="J9">
        <f>I9*$J$2</f>
        <v>7274.25</v>
      </c>
      <c r="K9">
        <v>-96.99</v>
      </c>
      <c r="L9">
        <f>J9-K9</f>
        <v>7371.24</v>
      </c>
      <c r="M9">
        <v>32.26</v>
      </c>
      <c r="N9">
        <f>M9*$J$2</f>
        <v>1042.9657999999999</v>
      </c>
      <c r="O9">
        <f>P9*$I$2</f>
        <v>19558.440000000002</v>
      </c>
      <c r="P9">
        <f>P2-P5</f>
        <v>726</v>
      </c>
      <c r="R9">
        <f>L9-N9-O9</f>
        <v>-13230.165800000002</v>
      </c>
    </row>
    <row r="11" spans="2:18">
      <c r="C11">
        <f>C13*1.2</f>
        <v>1214.3999999999999</v>
      </c>
      <c r="I11">
        <f>SUM(I5:I10)</f>
        <v>1012</v>
      </c>
      <c r="J11">
        <f>SUM(J5:J10)</f>
        <v>32717.96</v>
      </c>
      <c r="Q11">
        <f>0.04*J2</f>
        <v>1.2931999999999999</v>
      </c>
      <c r="R11">
        <f>SUM(R5:R10)</f>
        <v>-12939.643200000004</v>
      </c>
    </row>
    <row r="12" spans="2:18">
      <c r="H12">
        <f>P2/K2*J2-P2*I2</f>
        <v>1.6666666666678793</v>
      </c>
      <c r="I12">
        <v>-520.04</v>
      </c>
      <c r="J12">
        <f>J11-I12</f>
        <v>33238</v>
      </c>
      <c r="K12">
        <f>P2*I2+M2*J2</f>
        <v>32727.07</v>
      </c>
      <c r="P12">
        <f>4.96 * J2</f>
        <v>160.35679999999999</v>
      </c>
    </row>
    <row r="13" spans="2:18">
      <c r="B13">
        <v>1250</v>
      </c>
      <c r="C13">
        <v>1012</v>
      </c>
      <c r="G13">
        <v>500</v>
      </c>
      <c r="H13">
        <f>G13*I2</f>
        <v>13470</v>
      </c>
      <c r="K13">
        <f>J12-K12</f>
        <v>510.93000000000029</v>
      </c>
    </row>
    <row r="14" spans="2:18">
      <c r="B14">
        <v>28</v>
      </c>
      <c r="C14">
        <v>32.33</v>
      </c>
      <c r="G14">
        <v>580</v>
      </c>
      <c r="H14">
        <f>G14*J2</f>
        <v>18751.399999999998</v>
      </c>
      <c r="J14">
        <f>J11-J12</f>
        <v>-520.04000000000087</v>
      </c>
    </row>
    <row r="15" spans="2:18">
      <c r="C15">
        <f>C14*C13</f>
        <v>32717.96</v>
      </c>
    </row>
    <row r="16" spans="2:18">
      <c r="B16">
        <f>B14*B13</f>
        <v>35000</v>
      </c>
      <c r="C16">
        <v>32718</v>
      </c>
      <c r="H16">
        <f>J11-H13-H14</f>
        <v>496.56000000000131</v>
      </c>
    </row>
    <row r="17" spans="3:17">
      <c r="N17">
        <f>Q17*I2</f>
        <v>7216.1484000000009</v>
      </c>
      <c r="O17">
        <f>J5-N17</f>
        <v>284.41159999999854</v>
      </c>
      <c r="Q17">
        <v>267.86</v>
      </c>
    </row>
    <row r="18" spans="3:17">
      <c r="C18">
        <v>-1296.54</v>
      </c>
      <c r="H18">
        <f>-0.56</f>
        <v>-0.56000000000000005</v>
      </c>
      <c r="J18">
        <f>H20/I2</f>
        <v>18.411284335560552</v>
      </c>
      <c r="M18">
        <v>144.99</v>
      </c>
      <c r="N18">
        <f>ROUND(M18*$J$2,2)</f>
        <v>4687.53</v>
      </c>
      <c r="O18">
        <f>J6-N18</f>
        <v>0.31999999999970896</v>
      </c>
    </row>
    <row r="19" spans="3:17">
      <c r="C19">
        <v>500</v>
      </c>
      <c r="D19">
        <v>28</v>
      </c>
      <c r="J19">
        <f>-35/I2</f>
        <v>-1.2991833704528581</v>
      </c>
      <c r="M19">
        <v>224.99</v>
      </c>
      <c r="N19">
        <f>ROUND(M19*$J$2,2)</f>
        <v>7273.93</v>
      </c>
      <c r="O19">
        <f>J7-N19</f>
        <v>0.31999999999970896</v>
      </c>
    </row>
    <row r="20" spans="3:17">
      <c r="D20">
        <f>C19*D19</f>
        <v>14000</v>
      </c>
      <c r="F20">
        <v>5096</v>
      </c>
      <c r="H20">
        <f>H16+H18</f>
        <v>496.00000000000131</v>
      </c>
      <c r="M20">
        <v>184.99</v>
      </c>
      <c r="N20">
        <f>ROUND(M20*$J$2,2)</f>
        <v>5980.73</v>
      </c>
      <c r="O20">
        <f>J8-N20</f>
        <v>0.31999999999970896</v>
      </c>
    </row>
    <row r="21" spans="3:17">
      <c r="C21">
        <v>650</v>
      </c>
      <c r="D21">
        <v>32.33</v>
      </c>
      <c r="F21">
        <v>12964</v>
      </c>
      <c r="M21">
        <v>25.03</v>
      </c>
      <c r="N21">
        <f>ROUND(M21*$J$2,2)+Q21*I2</f>
        <v>7029.3966</v>
      </c>
      <c r="O21">
        <f>J9-N21</f>
        <v>244.85339999999997</v>
      </c>
      <c r="Q21">
        <v>230.89</v>
      </c>
    </row>
    <row r="22" spans="3:17">
      <c r="D22">
        <f>C21*D21</f>
        <v>21014.5</v>
      </c>
    </row>
    <row r="23" spans="3:17">
      <c r="H23">
        <v>1012</v>
      </c>
      <c r="I23">
        <v>1.2</v>
      </c>
      <c r="J23">
        <f>H23*I23</f>
        <v>1214.3999999999999</v>
      </c>
      <c r="K23">
        <f>J23-500</f>
        <v>714.39999999999986</v>
      </c>
      <c r="M23">
        <v>1214</v>
      </c>
    </row>
    <row r="24" spans="3:17">
      <c r="C24">
        <f>C15-C18</f>
        <v>34014.5</v>
      </c>
      <c r="D24">
        <f>D22+D20-1000</f>
        <v>34014.5</v>
      </c>
      <c r="K24">
        <f>K23/I23</f>
        <v>595.33333333333326</v>
      </c>
      <c r="M24">
        <f>M23-500</f>
        <v>714</v>
      </c>
    </row>
    <row r="25" spans="3:17">
      <c r="M25">
        <f>M24/1.2</f>
        <v>595</v>
      </c>
    </row>
    <row r="26" spans="3:17">
      <c r="H26">
        <v>500</v>
      </c>
      <c r="I26">
        <v>28</v>
      </c>
      <c r="J26">
        <f>H26*I26</f>
        <v>14000</v>
      </c>
    </row>
    <row r="27" spans="3:17">
      <c r="I27">
        <v>32.33</v>
      </c>
      <c r="J27">
        <f>M27*I27</f>
        <v>19398</v>
      </c>
      <c r="M27">
        <v>600</v>
      </c>
    </row>
    <row r="29" spans="3:17">
      <c r="J29">
        <f>-I27*H23</f>
        <v>-32717.96</v>
      </c>
      <c r="M29">
        <f>5*I27</f>
        <v>161.64999999999998</v>
      </c>
    </row>
    <row r="30" spans="3:17">
      <c r="J30">
        <f>-518.43+0.04</f>
        <v>-518.39</v>
      </c>
    </row>
    <row r="31" spans="3:17">
      <c r="J31">
        <v>-0.04</v>
      </c>
    </row>
    <row r="32" spans="3:17">
      <c r="J32">
        <v>-1.65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7:R26"/>
  <sheetViews>
    <sheetView workbookViewId="0">
      <selection activeCell="F14" sqref="F14"/>
    </sheetView>
  </sheetViews>
  <sheetFormatPr defaultRowHeight="15"/>
  <cols>
    <col min="13" max="13" width="13.5703125" bestFit="1" customWidth="1"/>
    <col min="16" max="16" width="13.5703125" bestFit="1" customWidth="1"/>
    <col min="18" max="18" width="13.5703125" bestFit="1" customWidth="1"/>
  </cols>
  <sheetData>
    <row r="7" spans="5:18">
      <c r="M7" s="1"/>
      <c r="N7" s="1"/>
      <c r="P7" s="1"/>
    </row>
    <row r="8" spans="5:18">
      <c r="M8" s="1"/>
      <c r="P8" s="1"/>
      <c r="R8" s="1"/>
    </row>
    <row r="9" spans="5:18">
      <c r="M9" s="1"/>
      <c r="P9" s="1"/>
      <c r="R9" s="1"/>
    </row>
    <row r="10" spans="5:18">
      <c r="E10">
        <v>490</v>
      </c>
      <c r="M10" s="1"/>
      <c r="P10" s="1"/>
      <c r="Q10" s="1"/>
      <c r="R10" s="1"/>
    </row>
    <row r="11" spans="5:18">
      <c r="E11">
        <v>70</v>
      </c>
      <c r="G11">
        <v>405.07</v>
      </c>
      <c r="M11" s="1"/>
      <c r="P11" s="1"/>
    </row>
    <row r="12" spans="5:18">
      <c r="E12">
        <f>E10*E11/100</f>
        <v>343</v>
      </c>
      <c r="J12">
        <v>789.07</v>
      </c>
      <c r="M12" s="1"/>
      <c r="N12" s="1"/>
      <c r="P12" s="1"/>
      <c r="Q12" s="1"/>
      <c r="R12" s="1"/>
    </row>
    <row r="13" spans="5:18">
      <c r="E13">
        <f>E12*33.3</f>
        <v>11421.9</v>
      </c>
      <c r="J13">
        <v>618.14</v>
      </c>
      <c r="M13" s="1"/>
    </row>
    <row r="14" spans="5:18">
      <c r="E14">
        <v>11420</v>
      </c>
      <c r="F14">
        <f>E14/G11</f>
        <v>28.192658059100896</v>
      </c>
      <c r="J14">
        <v>170.93</v>
      </c>
      <c r="M14" s="1"/>
    </row>
    <row r="15" spans="5:18">
      <c r="F15">
        <f>E13/G11</f>
        <v>28.197348606413705</v>
      </c>
      <c r="M15" s="1"/>
    </row>
    <row r="16" spans="5:18">
      <c r="M16" s="1"/>
    </row>
    <row r="17" spans="5:13">
      <c r="M17" s="1"/>
    </row>
    <row r="18" spans="5:13">
      <c r="E18">
        <v>278</v>
      </c>
      <c r="M18" s="1"/>
    </row>
    <row r="19" spans="5:13">
      <c r="E19">
        <v>15</v>
      </c>
      <c r="G19">
        <v>6.18</v>
      </c>
      <c r="H19">
        <v>0.03</v>
      </c>
      <c r="I19">
        <f>G19-H19</f>
        <v>6.1499999999999995</v>
      </c>
      <c r="M19" s="1"/>
    </row>
    <row r="20" spans="5:13">
      <c r="E20">
        <f>E18*E19*0.9</f>
        <v>3753</v>
      </c>
      <c r="M20" s="1"/>
    </row>
    <row r="21" spans="5:13">
      <c r="E21">
        <v>103161</v>
      </c>
      <c r="G21">
        <f>G19/5</f>
        <v>1.236</v>
      </c>
      <c r="H21">
        <f>H19/5</f>
        <v>6.0000000000000001E-3</v>
      </c>
      <c r="I21">
        <f>I19/5</f>
        <v>1.23</v>
      </c>
      <c r="M21" s="1"/>
    </row>
    <row r="22" spans="5:13">
      <c r="E22">
        <f>E21/E20</f>
        <v>27.487609912070344</v>
      </c>
      <c r="M22" s="1"/>
    </row>
    <row r="23" spans="5:13">
      <c r="M23" s="1"/>
    </row>
    <row r="24" spans="5:13">
      <c r="M24" s="1"/>
    </row>
    <row r="25" spans="5:13">
      <c r="M25" s="1"/>
    </row>
    <row r="26" spans="5:13">
      <c r="M26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6"/>
  <sheetViews>
    <sheetView tabSelected="1" workbookViewId="0">
      <selection activeCell="Q16" sqref="Q16"/>
    </sheetView>
  </sheetViews>
  <sheetFormatPr defaultRowHeight="26.25"/>
  <cols>
    <col min="1" max="1" width="10.7109375" style="2" customWidth="1"/>
    <col min="2" max="2" width="4.7109375" style="2" customWidth="1"/>
    <col min="3" max="3" width="10" style="2" customWidth="1"/>
    <col min="4" max="4" width="4.7109375" style="2" customWidth="1"/>
    <col min="5" max="5" width="13.5703125" style="4" customWidth="1"/>
    <col min="6" max="6" width="10.7109375" style="2" customWidth="1"/>
    <col min="7" max="7" width="4.7109375" customWidth="1"/>
    <col min="8" max="8" width="10" customWidth="1"/>
    <col min="9" max="9" width="4.7109375" customWidth="1"/>
    <col min="10" max="10" width="13.5703125" style="5" customWidth="1"/>
    <col min="11" max="11" width="10.7109375" style="2" customWidth="1"/>
    <col min="12" max="12" width="4.7109375" style="2" customWidth="1"/>
    <col min="13" max="13" width="10" style="2" customWidth="1"/>
    <col min="14" max="14" width="4.7109375" style="2" customWidth="1"/>
    <col min="15" max="15" width="13.5703125" style="4" customWidth="1"/>
    <col min="16" max="18" width="9.140625" style="2"/>
    <col min="19" max="19" width="13.42578125" style="3" bestFit="1" customWidth="1"/>
    <col min="20" max="16384" width="9.140625" style="2"/>
  </cols>
  <sheetData>
    <row r="1" spans="1:19">
      <c r="A1" s="2">
        <f t="shared" ref="A1:A15" si="0">C1*E1</f>
        <v>483</v>
      </c>
      <c r="B1" s="2" t="s">
        <v>4</v>
      </c>
      <c r="C1" s="2">
        <v>7</v>
      </c>
      <c r="D1" s="2" t="s">
        <v>5</v>
      </c>
      <c r="E1" s="4">
        <f>Q1+$Q$16</f>
        <v>69</v>
      </c>
      <c r="F1" s="2">
        <f t="shared" ref="F1:F15" si="1">H1*J1</f>
        <v>392</v>
      </c>
      <c r="G1" s="2" t="s">
        <v>4</v>
      </c>
      <c r="H1" s="2">
        <v>7</v>
      </c>
      <c r="I1" s="2" t="s">
        <v>5</v>
      </c>
      <c r="J1" s="4">
        <f>R1+$Q$16</f>
        <v>56</v>
      </c>
      <c r="K1" s="2">
        <f t="shared" ref="K1:K15" si="2">M1*O1</f>
        <v>531</v>
      </c>
      <c r="L1" s="2" t="s">
        <v>4</v>
      </c>
      <c r="M1" s="2">
        <v>9</v>
      </c>
      <c r="N1" s="2" t="s">
        <v>5</v>
      </c>
      <c r="O1" s="4">
        <f>S1+$Q$16</f>
        <v>59</v>
      </c>
      <c r="Q1" s="3">
        <v>84</v>
      </c>
      <c r="R1" s="3">
        <v>71</v>
      </c>
      <c r="S1" s="3">
        <v>74</v>
      </c>
    </row>
    <row r="2" spans="1:19">
      <c r="A2" s="2">
        <f t="shared" si="0"/>
        <v>192</v>
      </c>
      <c r="B2" s="2" t="s">
        <v>4</v>
      </c>
      <c r="C2" s="2">
        <v>6</v>
      </c>
      <c r="D2" s="2" t="s">
        <v>5</v>
      </c>
      <c r="E2" s="4">
        <f t="shared" ref="E2:E15" si="3">Q2+$Q$16</f>
        <v>32</v>
      </c>
      <c r="F2" s="2">
        <f t="shared" si="1"/>
        <v>354</v>
      </c>
      <c r="G2" s="2" t="s">
        <v>4</v>
      </c>
      <c r="H2" s="2">
        <v>6</v>
      </c>
      <c r="I2" s="2" t="s">
        <v>5</v>
      </c>
      <c r="J2" s="4">
        <f t="shared" ref="J2:J15" si="4">R2+$Q$16</f>
        <v>59</v>
      </c>
      <c r="K2" s="2">
        <f t="shared" si="2"/>
        <v>330</v>
      </c>
      <c r="L2" s="2" t="s">
        <v>4</v>
      </c>
      <c r="M2" s="2">
        <v>6</v>
      </c>
      <c r="N2" s="2" t="s">
        <v>5</v>
      </c>
      <c r="O2" s="4">
        <f t="shared" ref="O2:O15" si="5">S2+$Q$16</f>
        <v>55</v>
      </c>
      <c r="Q2" s="3">
        <v>47</v>
      </c>
      <c r="R2" s="3">
        <v>74</v>
      </c>
      <c r="S2" s="3">
        <v>70</v>
      </c>
    </row>
    <row r="3" spans="1:19">
      <c r="A3" s="2">
        <f t="shared" si="0"/>
        <v>531</v>
      </c>
      <c r="B3" s="2" t="s">
        <v>4</v>
      </c>
      <c r="C3" s="2">
        <v>9</v>
      </c>
      <c r="D3" s="2" t="s">
        <v>5</v>
      </c>
      <c r="E3" s="4">
        <f t="shared" si="3"/>
        <v>59</v>
      </c>
      <c r="F3" s="2">
        <f t="shared" si="1"/>
        <v>310</v>
      </c>
      <c r="G3" s="2" t="s">
        <v>4</v>
      </c>
      <c r="H3" s="2">
        <v>5</v>
      </c>
      <c r="I3" s="2" t="s">
        <v>5</v>
      </c>
      <c r="J3" s="4">
        <f t="shared" si="4"/>
        <v>62</v>
      </c>
      <c r="K3" s="2">
        <f t="shared" si="2"/>
        <v>256</v>
      </c>
      <c r="L3" s="2" t="s">
        <v>4</v>
      </c>
      <c r="M3" s="2">
        <v>4</v>
      </c>
      <c r="N3" s="2" t="s">
        <v>5</v>
      </c>
      <c r="O3" s="4">
        <f t="shared" si="5"/>
        <v>64</v>
      </c>
      <c r="Q3" s="3">
        <v>74</v>
      </c>
      <c r="R3" s="3">
        <v>77</v>
      </c>
      <c r="S3" s="3">
        <v>79</v>
      </c>
    </row>
    <row r="4" spans="1:19">
      <c r="A4" s="2">
        <f t="shared" si="0"/>
        <v>172</v>
      </c>
      <c r="B4" s="2" t="s">
        <v>4</v>
      </c>
      <c r="C4" s="2">
        <v>4</v>
      </c>
      <c r="D4" s="2" t="s">
        <v>5</v>
      </c>
      <c r="E4" s="4">
        <f t="shared" si="3"/>
        <v>43</v>
      </c>
      <c r="F4" s="2">
        <f t="shared" si="1"/>
        <v>256</v>
      </c>
      <c r="G4" s="2" t="s">
        <v>4</v>
      </c>
      <c r="H4" s="2">
        <v>4</v>
      </c>
      <c r="I4" s="2" t="s">
        <v>5</v>
      </c>
      <c r="J4" s="4">
        <f t="shared" si="4"/>
        <v>64</v>
      </c>
      <c r="K4" s="2">
        <f t="shared" si="2"/>
        <v>329</v>
      </c>
      <c r="L4" s="2" t="s">
        <v>4</v>
      </c>
      <c r="M4" s="2">
        <v>7</v>
      </c>
      <c r="N4" s="2" t="s">
        <v>5</v>
      </c>
      <c r="O4" s="4">
        <f t="shared" si="5"/>
        <v>47</v>
      </c>
      <c r="Q4" s="3">
        <v>58</v>
      </c>
      <c r="R4" s="3">
        <v>79</v>
      </c>
      <c r="S4" s="3">
        <v>62</v>
      </c>
    </row>
    <row r="5" spans="1:19">
      <c r="A5" s="2">
        <f t="shared" si="0"/>
        <v>196</v>
      </c>
      <c r="B5" s="2" t="s">
        <v>4</v>
      </c>
      <c r="C5" s="2">
        <v>7</v>
      </c>
      <c r="D5" s="2" t="s">
        <v>5</v>
      </c>
      <c r="E5" s="4">
        <f t="shared" si="3"/>
        <v>28</v>
      </c>
      <c r="F5" s="2">
        <f t="shared" si="1"/>
        <v>204</v>
      </c>
      <c r="G5" s="2" t="s">
        <v>4</v>
      </c>
      <c r="H5" s="2">
        <v>3</v>
      </c>
      <c r="I5" s="2" t="s">
        <v>5</v>
      </c>
      <c r="J5" s="4">
        <f t="shared" si="4"/>
        <v>68</v>
      </c>
      <c r="K5" s="2">
        <f t="shared" si="2"/>
        <v>215</v>
      </c>
      <c r="L5" s="2" t="s">
        <v>4</v>
      </c>
      <c r="M5" s="2">
        <v>5</v>
      </c>
      <c r="N5" s="2" t="s">
        <v>5</v>
      </c>
      <c r="O5" s="4">
        <f t="shared" si="5"/>
        <v>43</v>
      </c>
      <c r="Q5" s="3">
        <v>43</v>
      </c>
      <c r="R5" s="3">
        <v>83</v>
      </c>
      <c r="S5" s="3">
        <v>58</v>
      </c>
    </row>
    <row r="6" spans="1:19">
      <c r="A6" s="2">
        <f t="shared" si="0"/>
        <v>312</v>
      </c>
      <c r="B6" s="2" t="s">
        <v>4</v>
      </c>
      <c r="C6" s="2">
        <v>4</v>
      </c>
      <c r="D6" s="2" t="s">
        <v>5</v>
      </c>
      <c r="E6" s="4">
        <f t="shared" si="3"/>
        <v>78</v>
      </c>
      <c r="F6" s="2">
        <f t="shared" si="1"/>
        <v>584</v>
      </c>
      <c r="G6" s="2" t="s">
        <v>4</v>
      </c>
      <c r="H6" s="2">
        <v>8</v>
      </c>
      <c r="I6" s="2" t="s">
        <v>5</v>
      </c>
      <c r="J6" s="4">
        <f t="shared" si="4"/>
        <v>73</v>
      </c>
      <c r="K6" s="2">
        <f t="shared" si="2"/>
        <v>234</v>
      </c>
      <c r="L6" s="2" t="s">
        <v>4</v>
      </c>
      <c r="M6" s="2">
        <v>6</v>
      </c>
      <c r="N6" s="2" t="s">
        <v>5</v>
      </c>
      <c r="O6" s="4">
        <f t="shared" si="5"/>
        <v>39</v>
      </c>
      <c r="Q6" s="3">
        <v>93</v>
      </c>
      <c r="R6" s="3">
        <v>88</v>
      </c>
      <c r="S6" s="3">
        <v>54</v>
      </c>
    </row>
    <row r="7" spans="1:19">
      <c r="A7" s="2">
        <f t="shared" si="0"/>
        <v>170</v>
      </c>
      <c r="B7" s="2" t="s">
        <v>4</v>
      </c>
      <c r="C7" s="2">
        <v>5</v>
      </c>
      <c r="D7" s="2" t="s">
        <v>5</v>
      </c>
      <c r="E7" s="4">
        <f t="shared" si="3"/>
        <v>34</v>
      </c>
      <c r="F7" s="2">
        <f t="shared" si="1"/>
        <v>518</v>
      </c>
      <c r="G7" s="2" t="s">
        <v>4</v>
      </c>
      <c r="H7" s="2">
        <v>7</v>
      </c>
      <c r="I7" s="2" t="s">
        <v>5</v>
      </c>
      <c r="J7" s="4">
        <f t="shared" si="4"/>
        <v>74</v>
      </c>
      <c r="K7" s="2">
        <f t="shared" si="2"/>
        <v>245</v>
      </c>
      <c r="L7" s="2" t="s">
        <v>4</v>
      </c>
      <c r="M7" s="2">
        <v>7</v>
      </c>
      <c r="N7" s="2" t="s">
        <v>5</v>
      </c>
      <c r="O7" s="4">
        <f t="shared" si="5"/>
        <v>35</v>
      </c>
      <c r="Q7" s="3">
        <v>49</v>
      </c>
      <c r="R7" s="3">
        <v>89</v>
      </c>
      <c r="S7" s="3">
        <v>50</v>
      </c>
    </row>
    <row r="8" spans="1:19">
      <c r="A8" s="2">
        <f t="shared" si="0"/>
        <v>301</v>
      </c>
      <c r="B8" s="2" t="s">
        <v>4</v>
      </c>
      <c r="C8" s="2">
        <v>7</v>
      </c>
      <c r="D8" s="2" t="s">
        <v>5</v>
      </c>
      <c r="E8" s="4">
        <f t="shared" si="3"/>
        <v>43</v>
      </c>
      <c r="F8" s="2">
        <f t="shared" si="1"/>
        <v>616</v>
      </c>
      <c r="G8" s="2" t="s">
        <v>4</v>
      </c>
      <c r="H8" s="2">
        <v>8</v>
      </c>
      <c r="I8" s="2" t="s">
        <v>5</v>
      </c>
      <c r="J8" s="4">
        <f t="shared" si="4"/>
        <v>77</v>
      </c>
      <c r="K8" s="2">
        <f t="shared" si="2"/>
        <v>296</v>
      </c>
      <c r="L8" s="2" t="s">
        <v>4</v>
      </c>
      <c r="M8" s="2">
        <v>8</v>
      </c>
      <c r="N8" s="2" t="s">
        <v>5</v>
      </c>
      <c r="O8" s="4">
        <f t="shared" si="5"/>
        <v>37</v>
      </c>
      <c r="Q8" s="3">
        <v>58</v>
      </c>
      <c r="R8" s="3">
        <v>92</v>
      </c>
      <c r="S8" s="3">
        <v>52</v>
      </c>
    </row>
    <row r="9" spans="1:19">
      <c r="A9" s="2">
        <f t="shared" si="0"/>
        <v>156</v>
      </c>
      <c r="B9" s="2" t="s">
        <v>4</v>
      </c>
      <c r="C9" s="2">
        <v>4</v>
      </c>
      <c r="D9" s="2" t="s">
        <v>5</v>
      </c>
      <c r="E9" s="4">
        <f t="shared" si="3"/>
        <v>39</v>
      </c>
      <c r="F9" s="2">
        <f t="shared" si="1"/>
        <v>657</v>
      </c>
      <c r="G9" s="2" t="s">
        <v>4</v>
      </c>
      <c r="H9" s="2">
        <v>9</v>
      </c>
      <c r="I9" s="2" t="s">
        <v>5</v>
      </c>
      <c r="J9" s="4">
        <f t="shared" si="4"/>
        <v>73</v>
      </c>
      <c r="K9" s="2">
        <f t="shared" si="2"/>
        <v>252</v>
      </c>
      <c r="L9" s="2" t="s">
        <v>4</v>
      </c>
      <c r="M9" s="2">
        <v>3</v>
      </c>
      <c r="N9" s="2" t="s">
        <v>5</v>
      </c>
      <c r="O9" s="4">
        <f t="shared" si="5"/>
        <v>84</v>
      </c>
      <c r="Q9" s="3">
        <v>54</v>
      </c>
      <c r="R9" s="3">
        <v>88</v>
      </c>
      <c r="S9" s="3">
        <v>99</v>
      </c>
    </row>
    <row r="10" spans="1:19">
      <c r="A10" s="2">
        <f t="shared" si="0"/>
        <v>342</v>
      </c>
      <c r="B10" s="2" t="s">
        <v>4</v>
      </c>
      <c r="C10" s="2">
        <v>9</v>
      </c>
      <c r="D10" s="2" t="s">
        <v>5</v>
      </c>
      <c r="E10" s="4">
        <f t="shared" si="3"/>
        <v>38</v>
      </c>
      <c r="F10" s="2">
        <f t="shared" si="1"/>
        <v>415</v>
      </c>
      <c r="G10" s="2" t="s">
        <v>4</v>
      </c>
      <c r="H10" s="2">
        <v>5</v>
      </c>
      <c r="I10" s="2" t="s">
        <v>5</v>
      </c>
      <c r="J10" s="4">
        <f t="shared" si="4"/>
        <v>83</v>
      </c>
      <c r="K10" s="2">
        <f t="shared" si="2"/>
        <v>256</v>
      </c>
      <c r="L10" s="2" t="s">
        <v>4</v>
      </c>
      <c r="M10" s="2">
        <v>4</v>
      </c>
      <c r="N10" s="2" t="s">
        <v>5</v>
      </c>
      <c r="O10" s="4">
        <f t="shared" si="5"/>
        <v>64</v>
      </c>
      <c r="Q10" s="3">
        <v>53</v>
      </c>
      <c r="R10" s="3">
        <v>98</v>
      </c>
      <c r="S10" s="3">
        <v>79</v>
      </c>
    </row>
    <row r="11" spans="1:19">
      <c r="A11" s="2">
        <f t="shared" si="0"/>
        <v>372</v>
      </c>
      <c r="B11" s="2" t="s">
        <v>4</v>
      </c>
      <c r="C11" s="2">
        <v>6</v>
      </c>
      <c r="D11" s="2" t="s">
        <v>5</v>
      </c>
      <c r="E11" s="4">
        <f t="shared" si="3"/>
        <v>62</v>
      </c>
      <c r="F11" s="2">
        <f t="shared" si="1"/>
        <v>316</v>
      </c>
      <c r="G11" s="2" t="s">
        <v>4</v>
      </c>
      <c r="H11" s="2">
        <v>4</v>
      </c>
      <c r="I11" s="2" t="s">
        <v>5</v>
      </c>
      <c r="J11" s="4">
        <f t="shared" si="4"/>
        <v>79</v>
      </c>
      <c r="K11" s="2">
        <f t="shared" si="2"/>
        <v>301</v>
      </c>
      <c r="L11" s="2" t="s">
        <v>4</v>
      </c>
      <c r="M11" s="2">
        <v>7</v>
      </c>
      <c r="N11" s="2" t="s">
        <v>5</v>
      </c>
      <c r="O11" s="4">
        <f t="shared" si="5"/>
        <v>43</v>
      </c>
      <c r="Q11" s="3">
        <v>77</v>
      </c>
      <c r="R11" s="3">
        <v>94</v>
      </c>
      <c r="S11" s="3">
        <v>58</v>
      </c>
    </row>
    <row r="12" spans="1:19">
      <c r="A12" s="2">
        <f t="shared" si="0"/>
        <v>168</v>
      </c>
      <c r="B12" s="2" t="s">
        <v>4</v>
      </c>
      <c r="C12" s="2">
        <v>4</v>
      </c>
      <c r="D12" s="2" t="s">
        <v>5</v>
      </c>
      <c r="E12" s="4">
        <f t="shared" si="3"/>
        <v>42</v>
      </c>
      <c r="F12" s="2">
        <f t="shared" si="1"/>
        <v>525</v>
      </c>
      <c r="G12" s="2" t="s">
        <v>4</v>
      </c>
      <c r="H12" s="2">
        <v>7</v>
      </c>
      <c r="I12" s="2" t="s">
        <v>5</v>
      </c>
      <c r="J12" s="4">
        <f t="shared" si="4"/>
        <v>75</v>
      </c>
      <c r="K12" s="2">
        <f t="shared" si="2"/>
        <v>270</v>
      </c>
      <c r="L12" s="2" t="s">
        <v>4</v>
      </c>
      <c r="M12" s="2">
        <v>5</v>
      </c>
      <c r="N12" s="2" t="s">
        <v>5</v>
      </c>
      <c r="O12" s="4">
        <f t="shared" si="5"/>
        <v>54</v>
      </c>
      <c r="Q12" s="3">
        <v>57</v>
      </c>
      <c r="R12" s="3">
        <v>90</v>
      </c>
      <c r="S12" s="3">
        <v>69</v>
      </c>
    </row>
    <row r="13" spans="1:19">
      <c r="A13" s="2">
        <f t="shared" si="0"/>
        <v>215</v>
      </c>
      <c r="B13" s="2" t="s">
        <v>4</v>
      </c>
      <c r="C13" s="2">
        <v>5</v>
      </c>
      <c r="D13" s="2" t="s">
        <v>5</v>
      </c>
      <c r="E13" s="4">
        <f t="shared" si="3"/>
        <v>43</v>
      </c>
      <c r="F13" s="2">
        <f t="shared" si="1"/>
        <v>432</v>
      </c>
      <c r="G13" s="2" t="s">
        <v>4</v>
      </c>
      <c r="H13" s="2">
        <v>6</v>
      </c>
      <c r="I13" s="2" t="s">
        <v>5</v>
      </c>
      <c r="J13" s="4">
        <f t="shared" si="4"/>
        <v>72</v>
      </c>
      <c r="K13" s="2">
        <f t="shared" si="2"/>
        <v>282</v>
      </c>
      <c r="L13" s="2" t="s">
        <v>4</v>
      </c>
      <c r="M13" s="2">
        <v>6</v>
      </c>
      <c r="N13" s="2" t="s">
        <v>5</v>
      </c>
      <c r="O13" s="4">
        <f t="shared" si="5"/>
        <v>47</v>
      </c>
      <c r="Q13" s="3">
        <v>58</v>
      </c>
      <c r="R13" s="3">
        <v>87</v>
      </c>
      <c r="S13" s="3">
        <v>62</v>
      </c>
    </row>
    <row r="14" spans="1:19">
      <c r="A14" s="2">
        <f t="shared" si="0"/>
        <v>312</v>
      </c>
      <c r="B14" s="2" t="s">
        <v>4</v>
      </c>
      <c r="C14" s="2">
        <v>8</v>
      </c>
      <c r="D14" s="2" t="s">
        <v>5</v>
      </c>
      <c r="E14" s="4">
        <f t="shared" si="3"/>
        <v>39</v>
      </c>
      <c r="F14" s="2">
        <f t="shared" si="1"/>
        <v>402</v>
      </c>
      <c r="G14" s="2" t="s">
        <v>4</v>
      </c>
      <c r="H14" s="2">
        <v>6</v>
      </c>
      <c r="I14" s="2" t="s">
        <v>5</v>
      </c>
      <c r="J14" s="4">
        <f t="shared" si="4"/>
        <v>67</v>
      </c>
      <c r="K14" s="2">
        <f t="shared" si="2"/>
        <v>343</v>
      </c>
      <c r="L14" s="2" t="s">
        <v>4</v>
      </c>
      <c r="M14" s="2">
        <v>7</v>
      </c>
      <c r="N14" s="2" t="s">
        <v>5</v>
      </c>
      <c r="O14" s="4">
        <f t="shared" si="5"/>
        <v>49</v>
      </c>
      <c r="Q14" s="3">
        <v>54</v>
      </c>
      <c r="R14" s="3">
        <v>82</v>
      </c>
      <c r="S14" s="3">
        <v>64</v>
      </c>
    </row>
    <row r="15" spans="1:19">
      <c r="A15" s="2">
        <f t="shared" si="0"/>
        <v>318</v>
      </c>
      <c r="B15" s="2" t="s">
        <v>4</v>
      </c>
      <c r="C15" s="2">
        <v>6</v>
      </c>
      <c r="D15" s="2" t="s">
        <v>5</v>
      </c>
      <c r="E15" s="4">
        <f t="shared" si="3"/>
        <v>53</v>
      </c>
      <c r="F15" s="2">
        <f t="shared" si="1"/>
        <v>656</v>
      </c>
      <c r="G15" s="2" t="s">
        <v>4</v>
      </c>
      <c r="H15" s="2">
        <v>8</v>
      </c>
      <c r="I15" s="2" t="s">
        <v>5</v>
      </c>
      <c r="J15" s="4">
        <f t="shared" si="4"/>
        <v>82</v>
      </c>
      <c r="K15" s="2">
        <f t="shared" si="2"/>
        <v>592</v>
      </c>
      <c r="L15" s="2" t="s">
        <v>4</v>
      </c>
      <c r="M15" s="2">
        <v>8</v>
      </c>
      <c r="N15" s="2" t="s">
        <v>5</v>
      </c>
      <c r="O15" s="4">
        <f t="shared" si="5"/>
        <v>74</v>
      </c>
      <c r="Q15" s="3">
        <v>68</v>
      </c>
      <c r="R15" s="3">
        <v>97</v>
      </c>
      <c r="S15" s="3">
        <v>89</v>
      </c>
    </row>
    <row r="16" spans="1:19">
      <c r="Q16" s="2">
        <v>-15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Firma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</dc:creator>
  <cp:lastModifiedBy>All</cp:lastModifiedBy>
  <cp:lastPrinted>2021-07-23T10:51:02Z</cp:lastPrinted>
  <dcterms:created xsi:type="dcterms:W3CDTF">2021-04-29T11:01:39Z</dcterms:created>
  <dcterms:modified xsi:type="dcterms:W3CDTF">2021-07-25T16:18:05Z</dcterms:modified>
</cp:coreProperties>
</file>