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9165"/>
  </bookViews>
  <sheets>
    <sheet name="Лист1" sheetId="1" r:id="rId1"/>
  </sheets>
  <calcPr calcId="114210"/>
</workbook>
</file>

<file path=xl/calcChain.xml><?xml version="1.0" encoding="utf-8"?>
<calcChain xmlns="http://schemas.openxmlformats.org/spreadsheetml/2006/main">
  <c r="Y8" i="1"/>
  <c r="AA13"/>
  <c r="AB13"/>
  <c r="AA9"/>
  <c r="AB9"/>
  <c r="AA10"/>
  <c r="AB10"/>
  <c r="AA11"/>
  <c r="AB11"/>
  <c r="AA12"/>
  <c r="AB12"/>
  <c r="Z8"/>
  <c r="AB8"/>
  <c r="AA8"/>
  <c r="T8"/>
  <c r="X9"/>
  <c r="X10"/>
  <c r="X11"/>
  <c r="X8"/>
  <c r="W9"/>
  <c r="W10"/>
  <c r="W11"/>
  <c r="W8"/>
  <c r="V9"/>
  <c r="Y9"/>
  <c r="Z9"/>
  <c r="V10"/>
  <c r="Y10"/>
  <c r="Z10"/>
  <c r="V11"/>
  <c r="Y11"/>
  <c r="Z11"/>
  <c r="V8"/>
  <c r="S12"/>
  <c r="T12"/>
  <c r="U12"/>
  <c r="S13"/>
  <c r="T13"/>
  <c r="U13"/>
  <c r="S9"/>
  <c r="T9"/>
  <c r="U9"/>
  <c r="S10"/>
  <c r="T10"/>
  <c r="U10"/>
  <c r="S11"/>
  <c r="T11"/>
  <c r="U11"/>
  <c r="S8"/>
  <c r="U8"/>
</calcChain>
</file>

<file path=xl/sharedStrings.xml><?xml version="1.0" encoding="utf-8"?>
<sst xmlns="http://schemas.openxmlformats.org/spreadsheetml/2006/main" count="62" uniqueCount="46">
  <si>
    <t xml:space="preserve">Расход ГСМ </t>
  </si>
  <si>
    <t>Данные для рассчта берутся из отчета Транспорт-Затраты транспорта ( или отчет по путевым листам)</t>
  </si>
  <si>
    <t>В отчет по путевым листам надо добавить расход ГСМ в грн и развернуть его до точек доставки ( данные из реестра вывезенно со склада, они так же используются при рассчете ЗП водителей)</t>
  </si>
  <si>
    <t>Филиал</t>
  </si>
  <si>
    <t>Маршрут</t>
  </si>
  <si>
    <t xml:space="preserve">Дата </t>
  </si>
  <si>
    <t>Номер Путевого листа</t>
  </si>
  <si>
    <t>Водитель</t>
  </si>
  <si>
    <t>Авто</t>
  </si>
  <si>
    <t xml:space="preserve">Точка доставки </t>
  </si>
  <si>
    <t>Сумма накл.</t>
  </si>
  <si>
    <t>Номер накл.</t>
  </si>
  <si>
    <t>Сумма грн (путевой лист) ГСМ</t>
  </si>
  <si>
    <t>Сумма грн (дальнобойные)</t>
  </si>
  <si>
    <t>Командировочные</t>
  </si>
  <si>
    <t>Такси</t>
  </si>
  <si>
    <t>Наемн. начисл.</t>
  </si>
  <si>
    <t>Запорожье</t>
  </si>
  <si>
    <t>Бердянск</t>
  </si>
  <si>
    <t>Муль</t>
  </si>
  <si>
    <t>АЕ1111</t>
  </si>
  <si>
    <t>Точка 1</t>
  </si>
  <si>
    <t>Точка 2</t>
  </si>
  <si>
    <t>Точка 3</t>
  </si>
  <si>
    <t>Точка 4</t>
  </si>
  <si>
    <t>Кол-во в накл. Кг</t>
  </si>
  <si>
    <t>АЕ1112</t>
  </si>
  <si>
    <t>АЕ1113</t>
  </si>
  <si>
    <t>АЕ1114</t>
  </si>
  <si>
    <t>Кол.док. В реестре виз</t>
  </si>
  <si>
    <t>Итого вес в реестре</t>
  </si>
  <si>
    <t>Итого расходы на точку грн</t>
  </si>
  <si>
    <t>Итого расходы на кг</t>
  </si>
  <si>
    <t>Итого  грн</t>
  </si>
  <si>
    <t>Желательно развернуть до ассортимента.</t>
  </si>
  <si>
    <t>Но через галочку по точкам/ по товарам.</t>
  </si>
  <si>
    <t>Мариуполь</t>
  </si>
  <si>
    <t>Точка 12</t>
  </si>
  <si>
    <t>Точка 13</t>
  </si>
  <si>
    <t>Расходы ЗП водителей</t>
  </si>
  <si>
    <t>За вес грн/кг</t>
  </si>
  <si>
    <t>За время грн/час</t>
  </si>
  <si>
    <t>За точку доставки грн</t>
  </si>
  <si>
    <t>Расходы на ГСМ</t>
  </si>
  <si>
    <t>Время в пути</t>
  </si>
  <si>
    <t>ГСМ+ЗП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</si>
</sst>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center" wrapText="1"/>
    </xf>
    <xf numFmtId="0" fontId="0" fillId="0" borderId="4" xfId="0" applyBorder="1"/>
    <xf numFmtId="2" fontId="1" fillId="0" borderId="9" xfId="0" applyNumberFormat="1" applyFont="1" applyBorder="1"/>
    <xf numFmtId="0" fontId="0" fillId="0" borderId="5" xfId="0" applyBorder="1"/>
    <xf numFmtId="0" fontId="0" fillId="0" borderId="10" xfId="0" applyBorder="1"/>
    <xf numFmtId="0" fontId="1" fillId="0" borderId="10" xfId="0" applyFont="1" applyBorder="1"/>
    <xf numFmtId="2" fontId="1" fillId="0" borderId="11" xfId="0" applyNumberFormat="1" applyFont="1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2" fontId="1" fillId="0" borderId="15" xfId="0" applyNumberFormat="1" applyFont="1" applyBorder="1"/>
    <xf numFmtId="0" fontId="0" fillId="0" borderId="14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Fill="1" applyBorder="1"/>
    <xf numFmtId="14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1" fillId="0" borderId="17" xfId="0" applyFont="1" applyBorder="1"/>
    <xf numFmtId="2" fontId="1" fillId="0" borderId="19" xfId="0" applyNumberFormat="1" applyFont="1" applyBorder="1"/>
    <xf numFmtId="0" fontId="0" fillId="0" borderId="16" xfId="0" applyBorder="1" applyAlignment="1">
      <alignment horizontal="center" vertical="center" wrapText="1"/>
    </xf>
    <xf numFmtId="0" fontId="0" fillId="0" borderId="10" xfId="0" applyFill="1" applyBorder="1"/>
    <xf numFmtId="14" fontId="0" fillId="0" borderId="10" xfId="0" applyNumberFormat="1" applyBorder="1"/>
    <xf numFmtId="0" fontId="0" fillId="0" borderId="20" xfId="0" applyBorder="1"/>
    <xf numFmtId="164" fontId="1" fillId="0" borderId="7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/>
    <xf numFmtId="164" fontId="3" fillId="0" borderId="19" xfId="0" applyNumberFormat="1" applyFont="1" applyBorder="1"/>
    <xf numFmtId="0" fontId="3" fillId="0" borderId="4" xfId="0" applyFont="1" applyBorder="1"/>
    <xf numFmtId="164" fontId="3" fillId="0" borderId="9" xfId="0" applyNumberFormat="1" applyFont="1" applyBorder="1"/>
    <xf numFmtId="0" fontId="3" fillId="0" borderId="5" xfId="0" applyFont="1" applyBorder="1"/>
    <xf numFmtId="164" fontId="3" fillId="0" borderId="11" xfId="0" applyNumberFormat="1" applyFont="1" applyBorder="1"/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B19"/>
  <sheetViews>
    <sheetView tabSelected="1" topLeftCell="J1" workbookViewId="0">
      <selection activeCell="Y8" sqref="Y8"/>
    </sheetView>
  </sheetViews>
  <sheetFormatPr defaultRowHeight="15"/>
  <cols>
    <col min="1" max="1" width="14.85546875" customWidth="1"/>
    <col min="2" max="2" width="12.140625" customWidth="1"/>
    <col min="3" max="3" width="10.140625" bestFit="1" customWidth="1"/>
    <col min="4" max="4" width="12" customWidth="1"/>
    <col min="5" max="5" width="10.140625" customWidth="1"/>
    <col min="10" max="10" width="15.28515625" bestFit="1" customWidth="1"/>
    <col min="11" max="11" width="11" customWidth="1"/>
    <col min="12" max="12" width="8.42578125" customWidth="1"/>
    <col min="13" max="13" width="8" customWidth="1"/>
    <col min="14" max="14" width="10.42578125" customWidth="1"/>
    <col min="17" max="17" width="10.140625" customWidth="1"/>
  </cols>
  <sheetData>
    <row r="2" spans="1:28">
      <c r="A2" s="1" t="s">
        <v>0</v>
      </c>
    </row>
    <row r="4" spans="1:28" ht="15.75" thickBot="1">
      <c r="A4" t="s">
        <v>1</v>
      </c>
    </row>
    <row r="5" spans="1:28" ht="15.75" thickBot="1">
      <c r="A5" t="s">
        <v>2</v>
      </c>
      <c r="V5" s="51" t="s">
        <v>39</v>
      </c>
      <c r="W5" s="52"/>
      <c r="X5" s="52"/>
      <c r="Y5" s="52"/>
      <c r="Z5" s="53"/>
      <c r="AA5" s="57" t="s">
        <v>45</v>
      </c>
      <c r="AB5" s="58"/>
    </row>
    <row r="6" spans="1:28">
      <c r="N6" s="54" t="s">
        <v>43</v>
      </c>
      <c r="O6" s="55"/>
      <c r="P6" s="55"/>
      <c r="Q6" s="55"/>
      <c r="R6" s="55"/>
      <c r="S6" s="55"/>
      <c r="T6" s="55"/>
      <c r="U6" s="56"/>
      <c r="V6" s="9">
        <v>0.05</v>
      </c>
      <c r="W6" s="7">
        <v>60</v>
      </c>
      <c r="X6" s="7">
        <v>5</v>
      </c>
      <c r="Y6" s="7"/>
      <c r="Z6" s="10"/>
      <c r="AA6" s="59"/>
      <c r="AB6" s="60"/>
    </row>
    <row r="7" spans="1:28" ht="60.75" thickBot="1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44</v>
      </c>
      <c r="H7" s="2" t="s">
        <v>29</v>
      </c>
      <c r="I7" s="2" t="s">
        <v>30</v>
      </c>
      <c r="J7" s="2" t="s">
        <v>9</v>
      </c>
      <c r="K7" s="2" t="s">
        <v>25</v>
      </c>
      <c r="L7" s="2" t="s">
        <v>10</v>
      </c>
      <c r="M7" s="14" t="s">
        <v>11</v>
      </c>
      <c r="N7" s="11" t="s">
        <v>12</v>
      </c>
      <c r="O7" s="2" t="s">
        <v>13</v>
      </c>
      <c r="P7" s="2" t="s">
        <v>15</v>
      </c>
      <c r="Q7" s="2" t="s">
        <v>14</v>
      </c>
      <c r="R7" s="2" t="s">
        <v>16</v>
      </c>
      <c r="S7" s="2" t="s">
        <v>33</v>
      </c>
      <c r="T7" s="3" t="s">
        <v>31</v>
      </c>
      <c r="U7" s="17" t="s">
        <v>32</v>
      </c>
      <c r="V7" s="11" t="s">
        <v>40</v>
      </c>
      <c r="W7" s="2" t="s">
        <v>41</v>
      </c>
      <c r="X7" s="2" t="s">
        <v>42</v>
      </c>
      <c r="Y7" s="3" t="s">
        <v>31</v>
      </c>
      <c r="Z7" s="17" t="s">
        <v>32</v>
      </c>
      <c r="AA7" s="43" t="s">
        <v>31</v>
      </c>
      <c r="AB7" s="44" t="s">
        <v>32</v>
      </c>
    </row>
    <row r="8" spans="1:28">
      <c r="A8" s="4" t="s">
        <v>17</v>
      </c>
      <c r="B8" s="4" t="s">
        <v>18</v>
      </c>
      <c r="C8" s="5">
        <v>43739</v>
      </c>
      <c r="D8" s="4">
        <v>11111</v>
      </c>
      <c r="E8" s="4" t="s">
        <v>19</v>
      </c>
      <c r="F8" s="4" t="s">
        <v>20</v>
      </c>
      <c r="G8" s="4">
        <v>9</v>
      </c>
      <c r="H8" s="4">
        <v>4</v>
      </c>
      <c r="I8" s="4">
        <v>353</v>
      </c>
      <c r="J8" s="4" t="s">
        <v>21</v>
      </c>
      <c r="K8" s="4">
        <v>100</v>
      </c>
      <c r="L8" s="4">
        <v>10000</v>
      </c>
      <c r="M8" s="15">
        <v>333</v>
      </c>
      <c r="N8" s="18">
        <v>1200</v>
      </c>
      <c r="O8" s="4">
        <v>200</v>
      </c>
      <c r="P8" s="4">
        <v>100</v>
      </c>
      <c r="Q8" s="4">
        <v>150</v>
      </c>
      <c r="R8" s="4"/>
      <c r="S8" s="4">
        <f t="shared" ref="S8:S13" si="0">O8+P8+Q8+R8+N8</f>
        <v>1650</v>
      </c>
      <c r="T8" s="6">
        <f t="shared" ref="T8:T13" si="1">S8/H8</f>
        <v>412.5</v>
      </c>
      <c r="U8" s="19">
        <f t="shared" ref="U8:U13" si="2">T8/K8</f>
        <v>4.125</v>
      </c>
      <c r="V8" s="11">
        <f>K8*0.05</f>
        <v>5</v>
      </c>
      <c r="W8" s="2">
        <f>60*G8</f>
        <v>540</v>
      </c>
      <c r="X8" s="2">
        <f>H8*5</f>
        <v>20</v>
      </c>
      <c r="Y8" s="3">
        <f>V8+W8/H8+X8/H8</f>
        <v>145</v>
      </c>
      <c r="Z8" s="42">
        <f>Y8/K8</f>
        <v>1.45</v>
      </c>
      <c r="AA8" s="45">
        <f t="shared" ref="AA8:AB13" si="3">T8+Y8</f>
        <v>557.5</v>
      </c>
      <c r="AB8" s="46">
        <f t="shared" si="3"/>
        <v>5.5750000000000002</v>
      </c>
    </row>
    <row r="9" spans="1:28">
      <c r="A9" s="4" t="s">
        <v>17</v>
      </c>
      <c r="B9" s="4" t="s">
        <v>18</v>
      </c>
      <c r="C9" s="5">
        <v>43739</v>
      </c>
      <c r="D9" s="4">
        <v>11112</v>
      </c>
      <c r="E9" s="4" t="s">
        <v>19</v>
      </c>
      <c r="F9" s="4" t="s">
        <v>26</v>
      </c>
      <c r="G9" s="4">
        <v>9</v>
      </c>
      <c r="H9" s="4">
        <v>4</v>
      </c>
      <c r="I9" s="4">
        <v>353</v>
      </c>
      <c r="J9" s="4" t="s">
        <v>22</v>
      </c>
      <c r="K9" s="4">
        <v>90</v>
      </c>
      <c r="L9" s="4">
        <v>9000</v>
      </c>
      <c r="M9" s="15">
        <v>334</v>
      </c>
      <c r="N9" s="18">
        <v>1200</v>
      </c>
      <c r="O9" s="4">
        <v>200</v>
      </c>
      <c r="P9" s="4">
        <v>100</v>
      </c>
      <c r="Q9" s="4">
        <v>150</v>
      </c>
      <c r="R9" s="4"/>
      <c r="S9" s="4">
        <f t="shared" si="0"/>
        <v>1650</v>
      </c>
      <c r="T9" s="6">
        <f t="shared" si="1"/>
        <v>412.5</v>
      </c>
      <c r="U9" s="19">
        <f t="shared" si="2"/>
        <v>4.583333333333333</v>
      </c>
      <c r="V9" s="11">
        <f>K9*0.05</f>
        <v>4.5</v>
      </c>
      <c r="W9" s="2">
        <f>60*G9</f>
        <v>540</v>
      </c>
      <c r="X9" s="2">
        <f>H9*5</f>
        <v>20</v>
      </c>
      <c r="Y9" s="3">
        <f>V9+W9/H9+5</f>
        <v>144.5</v>
      </c>
      <c r="Z9" s="42">
        <f>Y9/K9</f>
        <v>1.6055555555555556</v>
      </c>
      <c r="AA9" s="47">
        <f t="shared" si="3"/>
        <v>557</v>
      </c>
      <c r="AB9" s="48">
        <f t="shared" si="3"/>
        <v>6.1888888888888882</v>
      </c>
    </row>
    <row r="10" spans="1:28">
      <c r="A10" s="4" t="s">
        <v>17</v>
      </c>
      <c r="B10" s="4" t="s">
        <v>18</v>
      </c>
      <c r="C10" s="5">
        <v>43739</v>
      </c>
      <c r="D10" s="4">
        <v>11113</v>
      </c>
      <c r="E10" s="4" t="s">
        <v>19</v>
      </c>
      <c r="F10" s="4" t="s">
        <v>27</v>
      </c>
      <c r="G10" s="4">
        <v>9</v>
      </c>
      <c r="H10" s="4">
        <v>4</v>
      </c>
      <c r="I10" s="4">
        <v>353</v>
      </c>
      <c r="J10" s="4" t="s">
        <v>23</v>
      </c>
      <c r="K10" s="4">
        <v>85</v>
      </c>
      <c r="L10" s="4">
        <v>9500</v>
      </c>
      <c r="M10" s="15">
        <v>335</v>
      </c>
      <c r="N10" s="18">
        <v>1200</v>
      </c>
      <c r="O10" s="4">
        <v>200</v>
      </c>
      <c r="P10" s="4">
        <v>100</v>
      </c>
      <c r="Q10" s="4">
        <v>150</v>
      </c>
      <c r="R10" s="4"/>
      <c r="S10" s="4">
        <f t="shared" si="0"/>
        <v>1650</v>
      </c>
      <c r="T10" s="6">
        <f t="shared" si="1"/>
        <v>412.5</v>
      </c>
      <c r="U10" s="19">
        <f t="shared" si="2"/>
        <v>4.8529411764705879</v>
      </c>
      <c r="V10" s="11">
        <f>K10*0.05</f>
        <v>4.25</v>
      </c>
      <c r="W10" s="2">
        <f>60*G10</f>
        <v>540</v>
      </c>
      <c r="X10" s="2">
        <f>H10*5</f>
        <v>20</v>
      </c>
      <c r="Y10" s="3">
        <f>V10+W10/H10+5</f>
        <v>144.25</v>
      </c>
      <c r="Z10" s="42">
        <f>Y10/K10</f>
        <v>1.6970588235294117</v>
      </c>
      <c r="AA10" s="47">
        <f t="shared" si="3"/>
        <v>556.75</v>
      </c>
      <c r="AB10" s="48">
        <f t="shared" si="3"/>
        <v>6.55</v>
      </c>
    </row>
    <row r="11" spans="1:28" ht="15.75" thickBot="1">
      <c r="A11" s="24" t="s">
        <v>17</v>
      </c>
      <c r="B11" s="24" t="s">
        <v>18</v>
      </c>
      <c r="C11" s="25">
        <v>43739</v>
      </c>
      <c r="D11" s="24">
        <v>11114</v>
      </c>
      <c r="E11" s="24" t="s">
        <v>19</v>
      </c>
      <c r="F11" s="24" t="s">
        <v>28</v>
      </c>
      <c r="G11" s="24">
        <v>9</v>
      </c>
      <c r="H11" s="24">
        <v>4</v>
      </c>
      <c r="I11" s="24">
        <v>353</v>
      </c>
      <c r="J11" s="24" t="s">
        <v>24</v>
      </c>
      <c r="K11" s="24">
        <v>78</v>
      </c>
      <c r="L11" s="24">
        <v>8000</v>
      </c>
      <c r="M11" s="26">
        <v>336</v>
      </c>
      <c r="N11" s="27">
        <v>1200</v>
      </c>
      <c r="O11" s="24">
        <v>200</v>
      </c>
      <c r="P11" s="24">
        <v>100</v>
      </c>
      <c r="Q11" s="24">
        <v>150</v>
      </c>
      <c r="R11" s="24"/>
      <c r="S11" s="24">
        <f t="shared" si="0"/>
        <v>1650</v>
      </c>
      <c r="T11" s="28">
        <f t="shared" si="1"/>
        <v>412.5</v>
      </c>
      <c r="U11" s="29">
        <f t="shared" si="2"/>
        <v>5.2884615384615383</v>
      </c>
      <c r="V11" s="30">
        <f>K11*0.05</f>
        <v>3.9000000000000004</v>
      </c>
      <c r="W11" s="2">
        <f>60*G11</f>
        <v>540</v>
      </c>
      <c r="X11" s="2">
        <f>H11*5</f>
        <v>20</v>
      </c>
      <c r="Y11" s="3">
        <f>V11+W11/H11+5</f>
        <v>143.9</v>
      </c>
      <c r="Z11" s="42">
        <f>Y11/K11</f>
        <v>1.844871794871795</v>
      </c>
      <c r="AA11" s="47">
        <f t="shared" si="3"/>
        <v>556.4</v>
      </c>
      <c r="AB11" s="48">
        <f t="shared" si="3"/>
        <v>7.1333333333333329</v>
      </c>
    </row>
    <row r="12" spans="1:28">
      <c r="A12" s="31" t="s">
        <v>17</v>
      </c>
      <c r="B12" s="32" t="s">
        <v>36</v>
      </c>
      <c r="C12" s="33">
        <v>43740</v>
      </c>
      <c r="D12" s="32">
        <v>11115</v>
      </c>
      <c r="E12" s="34"/>
      <c r="F12" s="34"/>
      <c r="G12" s="34"/>
      <c r="H12" s="34">
        <v>2</v>
      </c>
      <c r="I12" s="34"/>
      <c r="J12" s="34" t="s">
        <v>37</v>
      </c>
      <c r="K12" s="34">
        <v>1000</v>
      </c>
      <c r="L12" s="34">
        <v>25000</v>
      </c>
      <c r="M12" s="35">
        <v>338</v>
      </c>
      <c r="N12" s="31"/>
      <c r="O12" s="34"/>
      <c r="P12" s="34"/>
      <c r="Q12" s="34"/>
      <c r="R12" s="34">
        <v>2000</v>
      </c>
      <c r="S12" s="34">
        <f t="shared" si="0"/>
        <v>2000</v>
      </c>
      <c r="T12" s="36">
        <f t="shared" si="1"/>
        <v>1000</v>
      </c>
      <c r="U12" s="37">
        <f t="shared" si="2"/>
        <v>1</v>
      </c>
      <c r="V12" s="38"/>
      <c r="W12" s="16"/>
      <c r="X12" s="16"/>
      <c r="Y12" s="16"/>
      <c r="Z12" s="16"/>
      <c r="AA12" s="47">
        <f t="shared" si="3"/>
        <v>1000</v>
      </c>
      <c r="AB12" s="48">
        <f t="shared" si="3"/>
        <v>1</v>
      </c>
    </row>
    <row r="13" spans="1:28" ht="15.75" thickBot="1">
      <c r="A13" s="20" t="s">
        <v>17</v>
      </c>
      <c r="B13" s="39" t="s">
        <v>36</v>
      </c>
      <c r="C13" s="40">
        <v>43740</v>
      </c>
      <c r="D13" s="39">
        <v>11115</v>
      </c>
      <c r="E13" s="21"/>
      <c r="F13" s="21"/>
      <c r="G13" s="21"/>
      <c r="H13" s="39">
        <v>2</v>
      </c>
      <c r="I13" s="21"/>
      <c r="J13" s="39" t="s">
        <v>38</v>
      </c>
      <c r="K13" s="21">
        <v>1500</v>
      </c>
      <c r="L13" s="21">
        <v>20000</v>
      </c>
      <c r="M13" s="41">
        <v>337</v>
      </c>
      <c r="N13" s="20"/>
      <c r="O13" s="21"/>
      <c r="P13" s="21"/>
      <c r="Q13" s="21"/>
      <c r="R13" s="21">
        <v>2000</v>
      </c>
      <c r="S13" s="21">
        <f t="shared" si="0"/>
        <v>2000</v>
      </c>
      <c r="T13" s="22">
        <f t="shared" si="1"/>
        <v>1000</v>
      </c>
      <c r="U13" s="23">
        <f t="shared" si="2"/>
        <v>0.66666666666666663</v>
      </c>
      <c r="V13" s="12"/>
      <c r="W13" s="13"/>
      <c r="X13" s="13"/>
      <c r="Y13" s="13"/>
      <c r="Z13" s="13"/>
      <c r="AA13" s="49">
        <f t="shared" si="3"/>
        <v>1000</v>
      </c>
      <c r="AB13" s="50">
        <f t="shared" si="3"/>
        <v>0.66666666666666663</v>
      </c>
    </row>
    <row r="14" spans="1:28">
      <c r="A14" s="7"/>
      <c r="B14" s="7"/>
      <c r="C14" s="7"/>
      <c r="D14" s="7"/>
      <c r="E14" s="7"/>
      <c r="F14" s="7"/>
      <c r="G14" s="7"/>
      <c r="H14" s="8"/>
      <c r="I14" s="7"/>
      <c r="J14" s="8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8">
      <c r="A15" s="7"/>
      <c r="B15" s="7"/>
      <c r="C15" s="7"/>
      <c r="D15" s="7"/>
      <c r="E15" s="7"/>
      <c r="F15" s="7"/>
      <c r="G15" s="7"/>
      <c r="H15" s="8"/>
      <c r="I15" s="7"/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8">
      <c r="A16" t="s">
        <v>34</v>
      </c>
    </row>
    <row r="17" spans="1:1">
      <c r="A17" t="s">
        <v>35</v>
      </c>
    </row>
    <row r="19" spans="1:1">
      <c r="A19" s="1"/>
    </row>
  </sheetData>
  <mergeCells count="3">
    <mergeCell ref="V5:Z5"/>
    <mergeCell ref="N6:U6"/>
    <mergeCell ref="AA5:AB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user-81</dc:creator>
  <cp:lastModifiedBy>All</cp:lastModifiedBy>
  <dcterms:created xsi:type="dcterms:W3CDTF">2019-10-18T12:31:29Z</dcterms:created>
  <dcterms:modified xsi:type="dcterms:W3CDTF">2019-11-03T12:39:16Z</dcterms:modified>
</cp:coreProperties>
</file>