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780" yWindow="780" windowWidth="21600" windowHeight="11505" tabRatio="746" firstSheet="0" activeTab="12" autoFilterDateGrouping="1"/>
  </bookViews>
  <sheets>
    <sheet name="Гарантийный парк" sheetId="1" state="visible" r:id="rId1"/>
    <sheet name="Декабрь 2025" sheetId="2" state="visible" r:id="rId2"/>
    <sheet name="Ноябрь 2025" sheetId="3" state="visible" r:id="rId3"/>
    <sheet name="Октябрь 2025" sheetId="4" state="visible" r:id="rId4"/>
    <sheet name="Сентябрь 2025" sheetId="5" state="visible" r:id="rId5"/>
    <sheet name="Август 2025" sheetId="6" state="visible" r:id="rId6"/>
    <sheet name="Июль 2025" sheetId="7" state="visible" r:id="rId7"/>
    <sheet name="Июнь 2025" sheetId="8" state="visible" r:id="rId8"/>
    <sheet name="Май 2025" sheetId="9" state="visible" r:id="rId9"/>
    <sheet name="Апрель 2025" sheetId="10" state="visible" r:id="rId10"/>
    <sheet name="Март 2025" sheetId="11" state="visible" r:id="rId11"/>
    <sheet name="Февраль 2025" sheetId="12" state="visible" r:id="rId12"/>
    <sheet name="Январь 2025" sheetId="13" state="visible" r:id="rId13"/>
  </sheets>
  <definedNames>
    <definedName name="_xlnm.Print_Area" localSheetId="0">'Гарантийный парк'!$A$1:$AV$263</definedName>
    <definedName name="_xlnm.Print_Area" localSheetId="3">'Октябрь 2025'!$A$1:$AA$126</definedName>
    <definedName name="_xlnm.Print_Area" localSheetId="6">'Июль 2025'!$A$1:$AA$126</definedName>
    <definedName name="_xlnm.Print_Area" localSheetId="7">'Июнь 2025'!$A$1:$AA$126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0">
    <font>
      <name val="Calibri"/>
      <charset val="204"/>
      <family val="2"/>
      <color indexed="8"/>
      <sz val="11"/>
    </font>
    <font>
      <name val="Times New Roman"/>
      <charset val="204"/>
      <family val="1"/>
      <sz val="10"/>
    </font>
    <font>
      <name val="Times New Roman"/>
      <charset val="204"/>
      <family val="1"/>
      <sz val="8"/>
    </font>
    <font>
      <name val="Times New Roman"/>
      <charset val="204"/>
      <family val="1"/>
      <color indexed="8"/>
      <sz val="10"/>
    </font>
    <font>
      <name val="Times New Roman"/>
      <charset val="204"/>
      <family val="1"/>
      <color indexed="8"/>
      <sz val="8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0"/>
    </font>
    <font>
      <name val="Times New Roman"/>
      <charset val="204"/>
      <family val="1"/>
      <color indexed="8"/>
      <sz val="12"/>
    </font>
    <font>
      <name val="Times New Roman"/>
      <charset val="204"/>
      <family val="1"/>
      <b val="1"/>
      <color indexed="8"/>
      <sz val="10"/>
    </font>
    <font>
      <name val="Times New Roman"/>
      <charset val="204"/>
      <family val="1"/>
      <color indexed="8"/>
      <sz val="11"/>
    </font>
    <font>
      <name val="Times New Roman"/>
      <charset val="204"/>
      <family val="1"/>
      <b val="1"/>
      <color indexed="8"/>
      <sz val="11"/>
    </font>
    <font>
      <name val="Times New Roman"/>
      <charset val="204"/>
      <family val="1"/>
      <sz val="11"/>
    </font>
    <font>
      <name val="Times New Roman"/>
      <charset val="204"/>
      <family val="1"/>
      <b val="1"/>
      <sz val="11"/>
    </font>
    <font>
      <name val="Times New Roman"/>
      <charset val="204"/>
      <family val="1"/>
      <sz val="9"/>
    </font>
    <font>
      <name val="Times New Roman"/>
      <charset val="204"/>
      <family val="1"/>
      <b val="1"/>
      <color indexed="8"/>
      <sz val="14"/>
    </font>
    <font>
      <name val="Times New Roman"/>
      <charset val="204"/>
      <family val="1"/>
      <b val="1"/>
      <color indexed="8"/>
      <sz val="9"/>
    </font>
    <font>
      <name val="Times New Roman"/>
      <charset val="204"/>
      <family val="1"/>
      <color indexed="8"/>
      <sz val="9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b val="1"/>
      <color rgb="FFFF0000"/>
      <sz val="12"/>
    </font>
  </fonts>
  <fills count="13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rgb="FFFFFFFF"/>
      </patternFill>
    </fill>
    <fill>
      <patternFill patternType="solid">
        <fgColor rgb="00FFFFFF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vertical="center" wrapText="1"/>
    </xf>
    <xf numFmtId="3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center" vertical="center" wrapText="1"/>
    </xf>
    <xf numFmtId="3" fontId="3" fillId="2" borderId="1" applyAlignment="1" pivotButton="0" quotePrefix="0" xfId="0">
      <alignment vertical="center" wrapText="1"/>
    </xf>
    <xf numFmtId="3" fontId="3" fillId="3" borderId="1" applyAlignment="1" pivotButton="0" quotePrefix="0" xfId="0">
      <alignment vertical="center" wrapText="1"/>
    </xf>
    <xf numFmtId="49" fontId="1" fillId="0" borderId="1" applyAlignment="1" pivotButton="0" quotePrefix="0" xfId="0">
      <alignment vertical="center" wrapText="1"/>
    </xf>
    <xf numFmtId="3" fontId="1" fillId="0" borderId="2" applyAlignment="1" pivotButton="0" quotePrefix="0" xfId="0">
      <alignment horizontal="center" vertical="center" wrapText="1"/>
    </xf>
    <xf numFmtId="3" fontId="3" fillId="2" borderId="2" applyAlignment="1" pivotButton="0" quotePrefix="0" xfId="0">
      <alignment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0" fontId="2" fillId="0" borderId="3" applyAlignment="1" pivotButton="0" quotePrefix="0" xfId="0">
      <alignment horizontal="center" vertical="center" wrapText="1"/>
    </xf>
    <xf numFmtId="3" fontId="3" fillId="3" borderId="2" applyAlignment="1" pivotButton="0" quotePrefix="0" xfId="0">
      <alignment vertical="center" wrapText="1"/>
    </xf>
    <xf numFmtId="3" fontId="7" fillId="2" borderId="1" applyAlignment="1" pivotButton="0" quotePrefix="0" xfId="0">
      <alignment horizontal="center" vertical="center" wrapText="1"/>
    </xf>
    <xf numFmtId="3" fontId="9" fillId="3" borderId="1" applyAlignment="1" pivotButton="0" quotePrefix="0" xfId="0">
      <alignment horizontal="center" vertical="center" wrapText="1"/>
    </xf>
    <xf numFmtId="3" fontId="9" fillId="3" borderId="2" applyAlignment="1" pivotButton="0" quotePrefix="0" xfId="0">
      <alignment horizontal="center" vertical="center" wrapText="1"/>
    </xf>
    <xf numFmtId="3" fontId="3" fillId="2" borderId="1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 wrapText="1"/>
    </xf>
    <xf numFmtId="3" fontId="1" fillId="0" borderId="6" applyAlignment="1" pivotButton="0" quotePrefix="0" xfId="0">
      <alignment vertical="center" wrapText="1"/>
    </xf>
    <xf numFmtId="0" fontId="1" fillId="0" borderId="6" applyAlignment="1" pivotButton="0" quotePrefix="0" xfId="0">
      <alignment horizontal="center" vertical="center" wrapText="1"/>
    </xf>
    <xf numFmtId="3" fontId="1" fillId="0" borderId="6" applyAlignment="1" pivotButton="0" quotePrefix="0" xfId="0">
      <alignment horizontal="right" vertical="center" wrapText="1"/>
    </xf>
    <xf numFmtId="3" fontId="1" fillId="0" borderId="6" applyAlignment="1" pivotButton="0" quotePrefix="0" xfId="0">
      <alignment horizontal="center" vertical="center" wrapText="1"/>
    </xf>
    <xf numFmtId="0" fontId="3" fillId="0" borderId="6" applyAlignment="1" pivotButton="0" quotePrefix="0" xfId="0">
      <alignment vertical="center" wrapText="1"/>
    </xf>
    <xf numFmtId="0" fontId="3" fillId="0" borderId="7" applyAlignment="1" pivotButton="0" quotePrefix="0" xfId="0">
      <alignment vertical="center" wrapText="1"/>
    </xf>
    <xf numFmtId="3" fontId="3" fillId="2" borderId="5" applyAlignment="1" pivotButton="0" quotePrefix="0" xfId="0">
      <alignment vertical="center" wrapText="1"/>
    </xf>
    <xf numFmtId="3" fontId="3" fillId="2" borderId="6" applyAlignment="1" pivotButton="0" quotePrefix="0" xfId="0">
      <alignment vertical="center" wrapText="1"/>
    </xf>
    <xf numFmtId="3" fontId="3" fillId="3" borderId="7" applyAlignment="1" pivotButton="0" quotePrefix="0" xfId="0">
      <alignment vertical="center" wrapText="1"/>
    </xf>
    <xf numFmtId="3" fontId="3" fillId="2" borderId="8" applyAlignment="1" pivotButton="0" quotePrefix="0" xfId="0">
      <alignment vertical="center" wrapText="1"/>
    </xf>
    <xf numFmtId="3" fontId="3" fillId="3" borderId="10" applyAlignment="1" pivotButton="0" quotePrefix="0" xfId="0">
      <alignment vertical="center" wrapText="1"/>
    </xf>
    <xf numFmtId="3" fontId="9" fillId="3" borderId="3" applyAlignment="1" pivotButton="0" quotePrefix="0" xfId="0">
      <alignment horizontal="center" vertical="center" wrapText="1"/>
    </xf>
    <xf numFmtId="3" fontId="3" fillId="2" borderId="13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5" fillId="0" borderId="0" pivotButton="0" quotePrefix="0" xfId="0"/>
    <xf numFmtId="0" fontId="10" fillId="0" borderId="12" pivotButton="0" quotePrefix="0" xfId="0"/>
    <xf numFmtId="3" fontId="7" fillId="3" borderId="19" applyAlignment="1" pivotButton="0" quotePrefix="0" xfId="0">
      <alignment horizontal="center" vertical="center" wrapText="1"/>
    </xf>
    <xf numFmtId="0" fontId="10" fillId="0" borderId="1" pivotButton="0" quotePrefix="0" xfId="0"/>
    <xf numFmtId="0" fontId="4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3" fontId="0" fillId="0" borderId="0" pivotButton="0" quotePrefix="0" xfId="0"/>
    <xf numFmtId="0" fontId="14" fillId="0" borderId="5" applyAlignment="1" pivotButton="0" quotePrefix="0" xfId="0">
      <alignment horizontal="center" vertical="center" wrapText="1"/>
    </xf>
    <xf numFmtId="0" fontId="14" fillId="0" borderId="8" applyAlignment="1" pivotButton="0" quotePrefix="0" xfId="0">
      <alignment horizontal="center" vertical="center" wrapText="1"/>
    </xf>
    <xf numFmtId="3" fontId="3" fillId="2" borderId="2" applyAlignment="1" pivotButton="0" quotePrefix="0" xfId="0">
      <alignment horizontal="center" vertical="center" wrapText="1"/>
    </xf>
    <xf numFmtId="3" fontId="7" fillId="2" borderId="6" applyAlignment="1" pivotButton="0" quotePrefix="0" xfId="0">
      <alignment horizontal="center" vertical="center" wrapText="1"/>
    </xf>
    <xf numFmtId="0" fontId="3" fillId="3" borderId="3" applyAlignment="1" pivotButton="0" quotePrefix="0" xfId="0">
      <alignment horizontal="center" vertical="center" wrapText="1"/>
    </xf>
    <xf numFmtId="3" fontId="9" fillId="3" borderId="22" applyAlignment="1" pivotButton="0" quotePrefix="0" xfId="0">
      <alignment horizontal="center" vertical="center" wrapText="1"/>
    </xf>
    <xf numFmtId="0" fontId="2" fillId="2" borderId="8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3" fontId="7" fillId="2" borderId="8" applyAlignment="1" pivotButton="0" quotePrefix="0" xfId="0">
      <alignment horizontal="center" vertical="center" wrapText="1"/>
    </xf>
    <xf numFmtId="0" fontId="1" fillId="2" borderId="8" applyAlignment="1" pivotButton="0" quotePrefix="0" xfId="0">
      <alignment vertical="center" wrapText="1"/>
    </xf>
    <xf numFmtId="3" fontId="9" fillId="3" borderId="6" applyAlignment="1" pivotButton="0" quotePrefix="0" xfId="0">
      <alignment horizontal="center" vertical="center" wrapText="1"/>
    </xf>
    <xf numFmtId="3" fontId="9" fillId="3" borderId="10" applyAlignment="1" pivotButton="0" quotePrefix="0" xfId="0">
      <alignment horizontal="center" vertical="center" wrapText="1"/>
    </xf>
    <xf numFmtId="0" fontId="1" fillId="3" borderId="23" applyAlignment="1" pivotButton="0" quotePrefix="0" xfId="0">
      <alignment vertical="center" wrapText="1"/>
    </xf>
    <xf numFmtId="0" fontId="6" fillId="3" borderId="3" applyAlignment="1" pivotButton="0" quotePrefix="0" xfId="0">
      <alignment horizontal="left" vertical="center" wrapText="1"/>
    </xf>
    <xf numFmtId="3" fontId="7" fillId="3" borderId="3" applyAlignment="1" pivotButton="0" quotePrefix="0" xfId="0">
      <alignment horizontal="center" vertical="center" wrapText="1"/>
    </xf>
    <xf numFmtId="3" fontId="7" fillId="3" borderId="11" applyAlignment="1" pivotButton="0" quotePrefix="0" xfId="0">
      <alignment horizontal="center" vertical="center" wrapText="1"/>
    </xf>
    <xf numFmtId="3" fontId="9" fillId="3" borderId="7" applyAlignment="1" pivotButton="0" quotePrefix="0" xfId="0">
      <alignment horizontal="center" vertical="center" wrapText="1"/>
    </xf>
    <xf numFmtId="3" fontId="7" fillId="5" borderId="6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3" fontId="12" fillId="0" borderId="5" applyAlignment="1" pivotButton="0" quotePrefix="0" xfId="0">
      <alignment horizontal="center" wrapText="1"/>
    </xf>
    <xf numFmtId="3" fontId="10" fillId="0" borderId="8" applyAlignment="1" pivotButton="0" quotePrefix="0" xfId="0">
      <alignment horizontal="center"/>
    </xf>
    <xf numFmtId="3" fontId="10" fillId="0" borderId="11" applyAlignment="1" pivotButton="0" quotePrefix="0" xfId="0">
      <alignment horizont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3" fontId="10" fillId="0" borderId="5" applyAlignment="1" pivotButton="0" quotePrefix="0" xfId="0">
      <alignment horizontal="center"/>
    </xf>
    <xf numFmtId="0" fontId="10" fillId="0" borderId="0" applyAlignment="1" pivotButton="0" quotePrefix="0" xfId="0">
      <alignment wrapText="1"/>
    </xf>
    <xf numFmtId="0" fontId="12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10" fillId="0" borderId="25" pivotButton="0" quotePrefix="0" xfId="0"/>
    <xf numFmtId="0" fontId="10" fillId="0" borderId="26" pivotButton="0" quotePrefix="0" xfId="0"/>
    <xf numFmtId="0" fontId="10" fillId="0" borderId="23" pivotButton="0" quotePrefix="0" xfId="0"/>
    <xf numFmtId="3" fontId="3" fillId="3" borderId="30" applyAlignment="1" pivotButton="0" quotePrefix="0" xfId="0">
      <alignment vertical="center" wrapText="1"/>
    </xf>
    <xf numFmtId="0" fontId="14" fillId="0" borderId="13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3" fontId="9" fillId="3" borderId="19" applyAlignment="1" pivotButton="0" quotePrefix="0" xfId="0">
      <alignment horizontal="center" vertical="center" wrapText="1"/>
    </xf>
    <xf numFmtId="3" fontId="3" fillId="3" borderId="31" applyAlignment="1" pivotButton="0" quotePrefix="0" xfId="0">
      <alignment vertical="center" wrapText="1"/>
    </xf>
    <xf numFmtId="3" fontId="3" fillId="3" borderId="32" applyAlignment="1" pivotButton="0" quotePrefix="0" xfId="0">
      <alignment vertical="center" wrapText="1"/>
    </xf>
    <xf numFmtId="0" fontId="1" fillId="3" borderId="11" applyAlignment="1" pivotButton="0" quotePrefix="0" xfId="0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3" borderId="33" applyAlignment="1" pivotButton="0" quotePrefix="0" xfId="0">
      <alignment horizontal="center" vertical="center" wrapText="1"/>
    </xf>
    <xf numFmtId="3" fontId="7" fillId="2" borderId="34" applyAlignment="1" pivotButton="0" quotePrefix="0" xfId="0">
      <alignment horizontal="center" vertical="center" wrapText="1"/>
    </xf>
    <xf numFmtId="17" fontId="4" fillId="0" borderId="0" applyAlignment="1" pivotButton="0" quotePrefix="0" xfId="0">
      <alignment horizontal="center" vertical="center"/>
    </xf>
    <xf numFmtId="3" fontId="12" fillId="0" borderId="0" pivotButton="0" quotePrefix="0" xfId="0"/>
    <xf numFmtId="3" fontId="13" fillId="0" borderId="0" pivotButton="0" quotePrefix="0" xfId="0"/>
    <xf numFmtId="3" fontId="11" fillId="0" borderId="0" pivotButton="0" quotePrefix="0" xfId="0"/>
    <xf numFmtId="0" fontId="11" fillId="0" borderId="0" pivotButton="0" quotePrefix="0" xfId="0"/>
    <xf numFmtId="0" fontId="10" fillId="0" borderId="0" applyAlignment="1" pivotButton="0" quotePrefix="0" xfId="0">
      <alignment vertical="center"/>
    </xf>
    <xf numFmtId="3" fontId="11" fillId="0" borderId="0" applyAlignment="1" pivotButton="0" quotePrefix="0" xfId="0">
      <alignment vertical="center"/>
    </xf>
    <xf numFmtId="3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3" fontId="10" fillId="0" borderId="0" applyAlignment="1" pivotButton="0" quotePrefix="0" xfId="0">
      <alignment vertical="center"/>
    </xf>
    <xf numFmtId="3" fontId="12" fillId="0" borderId="0" applyAlignment="1" pivotButton="0" quotePrefix="0" xfId="0">
      <alignment horizontal="center" vertical="center"/>
    </xf>
    <xf numFmtId="0" fontId="16" fillId="0" borderId="0" pivotButton="0" quotePrefix="0" xfId="0"/>
    <xf numFmtId="0" fontId="3" fillId="0" borderId="0" pivotButton="0" quotePrefix="0" xfId="0"/>
    <xf numFmtId="0" fontId="1" fillId="4" borderId="33" applyAlignment="1" pivotButton="0" quotePrefix="0" xfId="0">
      <alignment horizontal="center" vertical="center" wrapText="1"/>
    </xf>
    <xf numFmtId="3" fontId="10" fillId="0" borderId="6" pivotButton="0" quotePrefix="0" xfId="0"/>
    <xf numFmtId="3" fontId="10" fillId="0" borderId="1" pivotButton="0" quotePrefix="0" xfId="0"/>
    <xf numFmtId="3" fontId="10" fillId="0" borderId="3" pivotButton="0" quotePrefix="0" xfId="0"/>
    <xf numFmtId="3" fontId="10" fillId="0" borderId="7" pivotButton="0" quotePrefix="0" xfId="0"/>
    <xf numFmtId="3" fontId="10" fillId="0" borderId="9" pivotButton="0" quotePrefix="0" xfId="0"/>
    <xf numFmtId="3" fontId="10" fillId="0" borderId="4" pivotButton="0" quotePrefix="0" xfId="0"/>
    <xf numFmtId="0" fontId="10" fillId="0" borderId="36" pivotButton="0" quotePrefix="0" xfId="0"/>
    <xf numFmtId="0" fontId="10" fillId="0" borderId="37" pivotButton="0" quotePrefix="0" xfId="0"/>
    <xf numFmtId="0" fontId="10" fillId="0" borderId="38" pivotButton="0" quotePrefix="0" xfId="0"/>
    <xf numFmtId="3" fontId="12" fillId="0" borderId="29" applyAlignment="1" pivotButton="0" quotePrefix="0" xfId="0">
      <alignment horizontal="center" wrapText="1"/>
    </xf>
    <xf numFmtId="3" fontId="10" fillId="0" borderId="27" pivotButton="0" quotePrefix="0" xfId="0"/>
    <xf numFmtId="3" fontId="10" fillId="0" borderId="28" pivotButton="0" quotePrefix="0" xfId="0"/>
    <xf numFmtId="0" fontId="11" fillId="0" borderId="25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3" fontId="7" fillId="2" borderId="30" applyAlignment="1" pivotButton="0" quotePrefix="0" xfId="0">
      <alignment horizontal="center" vertical="center" wrapText="1"/>
    </xf>
    <xf numFmtId="3" fontId="10" fillId="0" borderId="0" applyAlignment="1" pivotButton="0" quotePrefix="0" xfId="0">
      <alignment horizontal="center"/>
    </xf>
    <xf numFmtId="3" fontId="10" fillId="0" borderId="0" applyAlignment="1" pivotButton="0" quotePrefix="0" xfId="0">
      <alignment horizontal="center" vertical="center"/>
    </xf>
    <xf numFmtId="3" fontId="7" fillId="2" borderId="40" applyAlignment="1" pivotButton="0" quotePrefix="0" xfId="0">
      <alignment horizontal="center" vertical="center" wrapText="1"/>
    </xf>
    <xf numFmtId="3" fontId="7" fillId="3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3" fontId="1" fillId="0" borderId="3" applyAlignment="1" pivotButton="0" quotePrefix="0" xfId="0">
      <alignment horizontal="right" vertical="center" wrapText="1"/>
    </xf>
    <xf numFmtId="3" fontId="1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3" fontId="3" fillId="3" borderId="3" applyAlignment="1" pivotButton="0" quotePrefix="0" xfId="0">
      <alignment vertical="center" wrapText="1"/>
    </xf>
    <xf numFmtId="3" fontId="3" fillId="2" borderId="3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center" vertical="center" wrapText="1"/>
    </xf>
    <xf numFmtId="0" fontId="7" fillId="7" borderId="8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center" vertical="center" wrapText="1"/>
    </xf>
    <xf numFmtId="3" fontId="9" fillId="3" borderId="9" applyAlignment="1" pivotButton="0" quotePrefix="0" xfId="0">
      <alignment horizontal="center" vertical="center" wrapText="1"/>
    </xf>
    <xf numFmtId="3" fontId="3" fillId="2" borderId="15" applyAlignment="1" pivotButton="0" quotePrefix="0" xfId="0">
      <alignment vertical="center" wrapText="1"/>
    </xf>
    <xf numFmtId="3" fontId="3" fillId="2" borderId="18" applyAlignment="1" pivotButton="0" quotePrefix="0" xfId="0">
      <alignment vertical="center" wrapText="1"/>
    </xf>
    <xf numFmtId="0" fontId="3" fillId="0" borderId="4" applyAlignment="1" pivotButton="0" quotePrefix="0" xfId="0">
      <alignment vertical="center" wrapText="1"/>
    </xf>
    <xf numFmtId="3" fontId="1" fillId="0" borderId="7" applyAlignment="1" pivotButton="0" quotePrefix="0" xfId="0">
      <alignment horizontal="center" vertical="center" wrapText="1"/>
    </xf>
    <xf numFmtId="0" fontId="9" fillId="3" borderId="11" applyAlignment="1" pivotButton="0" quotePrefix="0" xfId="0">
      <alignment horizontal="center" vertical="center" wrapText="1"/>
    </xf>
    <xf numFmtId="0" fontId="9" fillId="3" borderId="3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left" vertical="center" wrapText="1"/>
    </xf>
    <xf numFmtId="3" fontId="9" fillId="3" borderId="4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3" fontId="1" fillId="0" borderId="10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2" pivotButton="0" quotePrefix="0" xfId="0"/>
    <xf numFmtId="0" fontId="7" fillId="6" borderId="3" applyAlignment="1" pivotButton="0" quotePrefix="0" xfId="0">
      <alignment horizontal="left" vertical="center" wrapText="1"/>
    </xf>
    <xf numFmtId="3" fontId="7" fillId="2" borderId="2" applyAlignment="1" pivotButton="0" quotePrefix="0" xfId="0">
      <alignment horizontal="center" vertical="center" wrapText="1"/>
    </xf>
    <xf numFmtId="3" fontId="7" fillId="2" borderId="13" applyAlignment="1" pivotButton="0" quotePrefix="0" xfId="0">
      <alignment horizontal="center" vertical="center" wrapText="1"/>
    </xf>
    <xf numFmtId="3" fontId="9" fillId="3" borderId="42" applyAlignment="1" pivotButton="0" quotePrefix="0" xfId="0">
      <alignment horizontal="center" vertical="center" wrapText="1"/>
    </xf>
    <xf numFmtId="0" fontId="10" fillId="0" borderId="43" pivotButton="0" quotePrefix="0" xfId="0"/>
    <xf numFmtId="0" fontId="5" fillId="0" borderId="25" applyAlignment="1" pivotButton="0" quotePrefix="0" xfId="0">
      <alignment vertical="center"/>
    </xf>
    <xf numFmtId="3" fontId="3" fillId="2" borderId="11" applyAlignment="1" pivotButton="0" quotePrefix="0" xfId="0">
      <alignment vertical="center" wrapText="1"/>
    </xf>
    <xf numFmtId="0" fontId="4" fillId="0" borderId="33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0" fillId="0" borderId="35" pivotButton="0" quotePrefix="0" xfId="0"/>
    <xf numFmtId="0" fontId="10" fillId="0" borderId="24" pivotButton="0" quotePrefix="0" xfId="0"/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3" fontId="1" fillId="0" borderId="39" applyAlignment="1" pivotButton="0" quotePrefix="0" xfId="0">
      <alignment horizontal="center" wrapText="1"/>
    </xf>
    <xf numFmtId="0" fontId="3" fillId="0" borderId="7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3" fontId="3" fillId="0" borderId="19" applyAlignment="1" pivotButton="0" quotePrefix="0" xfId="0">
      <alignment horizontal="center"/>
    </xf>
    <xf numFmtId="3" fontId="3" fillId="0" borderId="22" applyAlignment="1" pivotButton="0" quotePrefix="0" xfId="0">
      <alignment horizontal="center"/>
    </xf>
    <xf numFmtId="3" fontId="1" fillId="0" borderId="16" applyAlignment="1" pivotButton="0" quotePrefix="0" xfId="0">
      <alignment horizontal="center" vertical="center" wrapText="1"/>
    </xf>
    <xf numFmtId="0" fontId="3" fillId="0" borderId="12" pivotButton="0" quotePrefix="0" xfId="0"/>
    <xf numFmtId="3" fontId="1" fillId="0" borderId="47" applyAlignment="1" pivotButton="0" quotePrefix="0" xfId="0">
      <alignment horizontal="center" vertical="center" wrapText="1"/>
    </xf>
    <xf numFmtId="3" fontId="7" fillId="2" borderId="7" applyAlignment="1" pivotButton="0" quotePrefix="0" xfId="0">
      <alignment horizontal="center" vertical="center" wrapText="1"/>
    </xf>
    <xf numFmtId="3" fontId="1" fillId="0" borderId="3" applyAlignment="1" pivotButton="0" quotePrefix="0" xfId="0">
      <alignment vertical="center" wrapText="1"/>
    </xf>
    <xf numFmtId="0" fontId="14" fillId="0" borderId="20" applyAlignment="1" pivotButton="0" quotePrefix="0" xfId="0">
      <alignment horizontal="center" vertical="center" wrapText="1"/>
    </xf>
    <xf numFmtId="0" fontId="1" fillId="0" borderId="12" applyAlignment="1" pivotButton="0" quotePrefix="0" xfId="0">
      <alignment vertical="center" wrapText="1"/>
    </xf>
    <xf numFmtId="3" fontId="1" fillId="0" borderId="12" applyAlignment="1" pivotButton="0" quotePrefix="0" xfId="0">
      <alignment vertical="center" wrapText="1"/>
    </xf>
    <xf numFmtId="0" fontId="1" fillId="0" borderId="12" applyAlignment="1" pivotButton="0" quotePrefix="0" xfId="0">
      <alignment horizontal="center" vertical="center" wrapText="1"/>
    </xf>
    <xf numFmtId="3" fontId="1" fillId="0" borderId="12" applyAlignment="1" pivotButton="0" quotePrefix="0" xfId="0">
      <alignment horizontal="right" vertical="center" wrapText="1"/>
    </xf>
    <xf numFmtId="3" fontId="1" fillId="0" borderId="12" applyAlignment="1" pivotButton="0" quotePrefix="0" xfId="0">
      <alignment horizontal="center" vertical="center" wrapText="1"/>
    </xf>
    <xf numFmtId="0" fontId="3" fillId="0" borderId="12" applyAlignment="1" pivotButton="0" quotePrefix="0" xfId="0">
      <alignment vertical="center" wrapText="1"/>
    </xf>
    <xf numFmtId="0" fontId="3" fillId="0" borderId="21" applyAlignment="1" pivotButton="0" quotePrefix="0" xfId="0">
      <alignment vertical="center" wrapText="1"/>
    </xf>
    <xf numFmtId="0" fontId="7" fillId="7" borderId="29" applyAlignment="1" pivotButton="0" quotePrefix="0" xfId="0">
      <alignment horizontal="left" vertical="center" wrapText="1"/>
    </xf>
    <xf numFmtId="3" fontId="7" fillId="2" borderId="27" applyAlignment="1" pivotButton="0" quotePrefix="0" xfId="0">
      <alignment horizontal="center" vertical="center" wrapText="1"/>
    </xf>
    <xf numFmtId="3" fontId="7" fillId="2" borderId="28" applyAlignment="1" pivotButton="0" quotePrefix="0" xfId="0">
      <alignment horizontal="center" vertical="center" wrapText="1"/>
    </xf>
    <xf numFmtId="3" fontId="3" fillId="2" borderId="17" applyAlignment="1" pivotButton="0" quotePrefix="0" xfId="0">
      <alignment vertical="center" wrapText="1"/>
    </xf>
    <xf numFmtId="3" fontId="3" fillId="3" borderId="12" applyAlignment="1" pivotButton="0" quotePrefix="0" xfId="0">
      <alignment vertical="center" wrapText="1"/>
    </xf>
    <xf numFmtId="3" fontId="3" fillId="2" borderId="12" applyAlignment="1" pivotButton="0" quotePrefix="0" xfId="0">
      <alignment horizontal="center" vertical="center" wrapText="1"/>
    </xf>
    <xf numFmtId="3" fontId="3" fillId="3" borderId="16" applyAlignment="1" pivotButton="0" quotePrefix="0" xfId="0">
      <alignment vertical="center" wrapText="1"/>
    </xf>
    <xf numFmtId="0" fontId="7" fillId="7" borderId="27" applyAlignment="1" pivotButton="0" quotePrefix="0" xfId="0">
      <alignment horizontal="left" vertical="center" wrapText="1"/>
    </xf>
    <xf numFmtId="3" fontId="3" fillId="2" borderId="20" applyAlignment="1" pivotButton="0" quotePrefix="0" xfId="0">
      <alignment vertical="center" wrapText="1"/>
    </xf>
    <xf numFmtId="3" fontId="7" fillId="2" borderId="29" applyAlignment="1" pivotButton="0" quotePrefix="0" xfId="0">
      <alignment horizontal="center" vertical="center" wrapText="1"/>
    </xf>
    <xf numFmtId="3" fontId="9" fillId="3" borderId="27" applyAlignment="1" pivotButton="0" quotePrefix="0" xfId="0">
      <alignment horizontal="center" vertical="center" wrapText="1"/>
    </xf>
    <xf numFmtId="3" fontId="9" fillId="3" borderId="48" applyAlignment="1" pivotButton="0" quotePrefix="0" xfId="0">
      <alignment horizontal="center" vertical="center" wrapText="1"/>
    </xf>
    <xf numFmtId="3" fontId="9" fillId="3" borderId="2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/>
    </xf>
    <xf numFmtId="0" fontId="10" fillId="0" borderId="49" pivotButton="0" quotePrefix="0" xfId="0"/>
    <xf numFmtId="0" fontId="10" fillId="0" borderId="50" pivotButton="0" quotePrefix="0" xfId="0"/>
    <xf numFmtId="0" fontId="10" fillId="0" borderId="51" pivotButton="0" quotePrefix="0" xfId="0"/>
    <xf numFmtId="0" fontId="3" fillId="0" borderId="1" applyAlignment="1" pivotButton="0" quotePrefix="0" xfId="0">
      <alignment horizontal="center" vertical="center" wrapText="1"/>
    </xf>
    <xf numFmtId="0" fontId="10" fillId="0" borderId="45" pivotButton="0" quotePrefix="0" xfId="0"/>
    <xf numFmtId="0" fontId="14" fillId="0" borderId="18" applyAlignment="1" pivotButton="0" quotePrefix="0" xfId="0">
      <alignment vertical="top" wrapText="1"/>
    </xf>
    <xf numFmtId="0" fontId="14" fillId="0" borderId="41" applyAlignment="1" pivotButton="0" quotePrefix="0" xfId="0">
      <alignment vertical="top" wrapText="1"/>
    </xf>
    <xf numFmtId="0" fontId="10" fillId="8" borderId="0" pivotButton="0" quotePrefix="0" xfId="0"/>
    <xf numFmtId="49" fontId="10" fillId="0" borderId="0" pivotButton="0" quotePrefix="0" xfId="0"/>
    <xf numFmtId="0" fontId="10" fillId="9" borderId="0" pivotButton="0" quotePrefix="0" xfId="0"/>
    <xf numFmtId="0" fontId="10" fillId="0" borderId="52" pivotButton="0" quotePrefix="0" xfId="0"/>
    <xf numFmtId="0" fontId="15" fillId="0" borderId="0" applyAlignment="1" pivotButton="0" quotePrefix="0" xfId="0">
      <alignment vertical="center"/>
    </xf>
    <xf numFmtId="0" fontId="10" fillId="0" borderId="2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7" fillId="3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3" fillId="0" borderId="2" applyAlignment="1" pivotButton="0" quotePrefix="0" xfId="0">
      <alignment vertical="center" wrapText="1"/>
    </xf>
    <xf numFmtId="3" fontId="3" fillId="0" borderId="0" applyAlignment="1" pivotButton="0" quotePrefix="0" xfId="0">
      <alignment vertical="center"/>
    </xf>
    <xf numFmtId="0" fontId="5" fillId="0" borderId="35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3" fontId="12" fillId="0" borderId="0" applyAlignment="1" pivotButton="0" quotePrefix="0" xfId="0">
      <alignment horizontal="center" wrapText="1"/>
    </xf>
    <xf numFmtId="3" fontId="10" fillId="0" borderId="0" pivotButton="0" quotePrefix="0" xfId="0"/>
    <xf numFmtId="0" fontId="17" fillId="0" borderId="1" applyAlignment="1" pivotButton="0" quotePrefix="0" xfId="0">
      <alignment horizontal="left" vertical="center"/>
    </xf>
    <xf numFmtId="0" fontId="17" fillId="0" borderId="2" applyAlignment="1" pivotButton="0" quotePrefix="0" xfId="0">
      <alignment horizontal="left" vertical="center"/>
    </xf>
    <xf numFmtId="0" fontId="10" fillId="0" borderId="57" pivotButton="0" quotePrefix="0" xfId="0"/>
    <xf numFmtId="3" fontId="10" fillId="0" borderId="20" applyAlignment="1" pivotButton="0" quotePrefix="0" xfId="0">
      <alignment horizontal="center"/>
    </xf>
    <xf numFmtId="3" fontId="10" fillId="0" borderId="12" pivotButton="0" quotePrefix="0" xfId="0"/>
    <xf numFmtId="3" fontId="10" fillId="0" borderId="21" pivotButton="0" quotePrefix="0" xfId="0"/>
    <xf numFmtId="3" fontId="10" fillId="0" borderId="46" applyAlignment="1" pivotButton="0" quotePrefix="0" xfId="0">
      <alignment horizontal="center"/>
    </xf>
    <xf numFmtId="3" fontId="10" fillId="0" borderId="16" pivotButton="0" quotePrefix="0" xfId="0"/>
    <xf numFmtId="3" fontId="10" fillId="0" borderId="47" pivotButton="0" quotePrefix="0" xfId="0"/>
    <xf numFmtId="0" fontId="10" fillId="0" borderId="58" pivotButton="0" quotePrefix="0" xfId="0"/>
    <xf numFmtId="0" fontId="18" fillId="0" borderId="3" applyAlignment="1" pivotButton="0" quotePrefix="0" xfId="0">
      <alignment horizontal="center" vertical="center" wrapText="1"/>
    </xf>
    <xf numFmtId="0" fontId="2" fillId="0" borderId="33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3" fontId="10" fillId="0" borderId="19" pivotButton="0" quotePrefix="0" xfId="0"/>
    <xf numFmtId="3" fontId="10" fillId="0" borderId="22" pivotButton="0" quotePrefix="0" xfId="0"/>
    <xf numFmtId="3" fontId="10" fillId="0" borderId="39" applyAlignment="1" pivotButton="0" quotePrefix="0" xfId="0">
      <alignment horizontal="center"/>
    </xf>
    <xf numFmtId="3" fontId="12" fillId="0" borderId="8" applyAlignment="1" pivotButton="0" quotePrefix="0" xfId="0">
      <alignment horizontal="center" wrapText="1"/>
    </xf>
    <xf numFmtId="0" fontId="10" fillId="0" borderId="59" pivotButton="0" quotePrefix="0" xfId="0"/>
    <xf numFmtId="0" fontId="19" fillId="0" borderId="24" applyAlignment="1" pivotButton="0" quotePrefix="0" xfId="0">
      <alignment horizontal="center" vertical="center"/>
    </xf>
    <xf numFmtId="3" fontId="8" fillId="0" borderId="0" pivotButton="0" quotePrefix="0" xfId="0"/>
    <xf numFmtId="0" fontId="4" fillId="10" borderId="1" applyAlignment="1" pivotButton="0" quotePrefix="0" xfId="0">
      <alignment horizontal="center" vertical="center"/>
    </xf>
    <xf numFmtId="0" fontId="4" fillId="10" borderId="0" applyAlignment="1" pivotButton="0" quotePrefix="0" xfId="0">
      <alignment horizontal="center" vertical="center"/>
    </xf>
    <xf numFmtId="3" fontId="8" fillId="10" borderId="1" applyAlignment="1" pivotButton="0" quotePrefix="0" xfId="0">
      <alignment horizontal="center" vertical="center"/>
    </xf>
    <xf numFmtId="3" fontId="8" fillId="10" borderId="18" applyAlignment="1" pivotButton="0" quotePrefix="0" xfId="0">
      <alignment horizontal="center" vertical="center"/>
    </xf>
    <xf numFmtId="3" fontId="8" fillId="10" borderId="0" applyAlignment="1" pivotButton="0" quotePrefix="0" xfId="0">
      <alignment horizontal="center" vertical="center"/>
    </xf>
    <xf numFmtId="3" fontId="8" fillId="10" borderId="1" pivotButton="0" quotePrefix="0" xfId="0"/>
    <xf numFmtId="0" fontId="2" fillId="10" borderId="0" applyAlignment="1" pivotButton="0" quotePrefix="0" xfId="0">
      <alignment horizontal="center" vertical="center" wrapText="1"/>
    </xf>
    <xf numFmtId="3" fontId="8" fillId="10" borderId="18" pivotButton="0" quotePrefix="0" xfId="0"/>
    <xf numFmtId="0" fontId="0" fillId="10" borderId="0" pivotButton="0" quotePrefix="0" xfId="0"/>
    <xf numFmtId="0" fontId="10" fillId="10" borderId="0" pivotButton="0" quotePrefix="0" xfId="0"/>
    <xf numFmtId="3" fontId="8" fillId="1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11" borderId="1" applyAlignment="1" pivotButton="0" quotePrefix="0" xfId="0">
      <alignment horizontal="center" vertical="center"/>
    </xf>
    <xf numFmtId="0" fontId="0" fillId="11" borderId="0" pivotButton="0" quotePrefix="0" xfId="0"/>
    <xf numFmtId="0" fontId="4" fillId="11" borderId="0" applyAlignment="1" pivotButton="0" quotePrefix="0" xfId="0">
      <alignment horizontal="center" vertical="center"/>
    </xf>
    <xf numFmtId="3" fontId="8" fillId="11" borderId="1" applyAlignment="1" pivotButton="0" quotePrefix="0" xfId="0">
      <alignment horizontal="center" vertical="center"/>
    </xf>
    <xf numFmtId="3" fontId="8" fillId="11" borderId="18" applyAlignment="1" pivotButton="0" quotePrefix="0" xfId="0">
      <alignment horizontal="center" vertical="center"/>
    </xf>
    <xf numFmtId="3" fontId="10" fillId="11" borderId="0" pivotButton="0" quotePrefix="0" xfId="0"/>
    <xf numFmtId="0" fontId="11" fillId="11" borderId="0" applyAlignment="1" pivotButton="0" quotePrefix="0" xfId="0">
      <alignment vertical="center"/>
    </xf>
    <xf numFmtId="3" fontId="8" fillId="11" borderId="0" applyAlignment="1" pivotButton="0" quotePrefix="0" xfId="0">
      <alignment horizontal="center" vertical="center"/>
    </xf>
    <xf numFmtId="3" fontId="8" fillId="11" borderId="1" pivotButton="0" quotePrefix="0" xfId="0"/>
    <xf numFmtId="0" fontId="2" fillId="11" borderId="0" applyAlignment="1" pivotButton="0" quotePrefix="0" xfId="0">
      <alignment horizontal="center" vertical="center" wrapText="1"/>
    </xf>
    <xf numFmtId="3" fontId="8" fillId="11" borderId="18" pivotButton="0" quotePrefix="0" xfId="0"/>
    <xf numFmtId="3" fontId="8" fillId="11" borderId="0" pivotButton="0" quotePrefix="0" xfId="0"/>
    <xf numFmtId="0" fontId="10" fillId="11" borderId="0" pivotButton="0" quotePrefix="0" xfId="0"/>
    <xf numFmtId="0" fontId="11" fillId="0" borderId="8" applyAlignment="1" pivotButton="0" quotePrefix="0" xfId="0">
      <alignment horizontal="center"/>
    </xf>
    <xf numFmtId="0" fontId="0" fillId="0" borderId="56" pivotButton="0" quotePrefix="0" xfId="0"/>
    <xf numFmtId="0" fontId="0" fillId="0" borderId="18" pivotButton="0" quotePrefix="0" xfId="0"/>
    <xf numFmtId="0" fontId="10" fillId="0" borderId="5" applyAlignment="1" pivotButton="0" quotePrefix="0" xfId="0">
      <alignment horizontal="center" vertical="center"/>
    </xf>
    <xf numFmtId="0" fontId="0" fillId="0" borderId="55" pivotButton="0" quotePrefix="0" xfId="0"/>
    <xf numFmtId="0" fontId="0" fillId="0" borderId="34" pivotButton="0" quotePrefix="0" xfId="0"/>
    <xf numFmtId="0" fontId="10" fillId="0" borderId="46" applyAlignment="1" pivotButton="0" quotePrefix="0" xfId="0">
      <alignment horizontal="center" vertical="center"/>
    </xf>
    <xf numFmtId="0" fontId="10" fillId="0" borderId="0" pivotButton="0" quotePrefix="0" xfId="0"/>
    <xf numFmtId="0" fontId="0" fillId="0" borderId="14" pivotButton="0" quotePrefix="0" xfId="0"/>
    <xf numFmtId="0" fontId="5" fillId="0" borderId="1" applyAlignment="1" pivotButton="0" quotePrefix="0" xfId="0">
      <alignment horizontal="right" vertical="center"/>
    </xf>
    <xf numFmtId="0" fontId="10" fillId="0" borderId="34" applyAlignment="1" pivotButton="0" quotePrefix="0" xfId="0">
      <alignment horizontal="center" vertical="center"/>
    </xf>
    <xf numFmtId="0" fontId="11" fillId="0" borderId="1" applyAlignment="1" pivotButton="0" quotePrefix="0" xfId="0">
      <alignment horizontal="right" vertical="center"/>
    </xf>
    <xf numFmtId="0" fontId="10" fillId="0" borderId="44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4" pivotButton="0" quotePrefix="0" xfId="0"/>
    <xf numFmtId="0" fontId="19" fillId="0" borderId="1" applyAlignment="1" pivotButton="0" quotePrefix="0" xfId="0">
      <alignment horizontal="right" vertical="center"/>
    </xf>
    <xf numFmtId="0" fontId="10" fillId="0" borderId="18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left" vertical="center"/>
    </xf>
    <xf numFmtId="0" fontId="11" fillId="0" borderId="18" applyAlignment="1" pivotButton="0" quotePrefix="0" xfId="0">
      <alignment horizontal="right" vertical="center"/>
    </xf>
    <xf numFmtId="0" fontId="11" fillId="0" borderId="1" applyAlignment="1" pivotButton="0" quotePrefix="0" xfId="0">
      <alignment horizontal="left" vertical="center"/>
    </xf>
    <xf numFmtId="0" fontId="11" fillId="0" borderId="0" applyAlignment="1" pivotButton="0" quotePrefix="0" xfId="0">
      <alignment horizontal="right" vertical="center"/>
    </xf>
    <xf numFmtId="0" fontId="11" fillId="0" borderId="18" applyAlignment="1" pivotButton="0" quotePrefix="0" xfId="0">
      <alignment horizontal="center"/>
    </xf>
    <xf numFmtId="0" fontId="11" fillId="0" borderId="18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8" fillId="4" borderId="6" applyAlignment="1" pivotButton="0" quotePrefix="0" xfId="0">
      <alignment horizontal="center" vertical="center"/>
    </xf>
    <xf numFmtId="0" fontId="13" fillId="3" borderId="11" applyAlignment="1" pivotButton="0" quotePrefix="0" xfId="0">
      <alignment horizontal="left" vertical="center" wrapText="1"/>
    </xf>
    <xf numFmtId="0" fontId="0" fillId="0" borderId="33" pivotButton="0" quotePrefix="0" xfId="0"/>
    <xf numFmtId="0" fontId="8" fillId="4" borderId="34" applyAlignment="1" pivotButton="0" quotePrefix="0" xfId="0">
      <alignment horizontal="center" vertical="center"/>
    </xf>
    <xf numFmtId="0" fontId="2" fillId="4" borderId="27" applyAlignment="1" pivotButton="0" quotePrefix="0" xfId="0">
      <alignment horizontal="center" vertical="center" wrapText="1"/>
    </xf>
    <xf numFmtId="0" fontId="0" fillId="0" borderId="19" pivotButton="0" quotePrefix="0" xfId="0"/>
    <xf numFmtId="49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3" fillId="2" borderId="5" applyAlignment="1" pivotButton="0" quotePrefix="0" xfId="0">
      <alignment horizontal="left" vertical="center" wrapText="1"/>
    </xf>
    <xf numFmtId="0" fontId="3" fillId="4" borderId="6" applyAlignment="1" pivotButton="0" quotePrefix="0" xfId="0">
      <alignment horizontal="center" vertical="center"/>
    </xf>
    <xf numFmtId="0" fontId="2" fillId="4" borderId="29" applyAlignment="1" pivotButton="0" quotePrefix="0" xfId="0">
      <alignment horizontal="center" vertical="center" wrapText="1"/>
    </xf>
    <xf numFmtId="0" fontId="0" fillId="0" borderId="39" pivotButton="0" quotePrefix="0" xfId="0"/>
    <xf numFmtId="0" fontId="4" fillId="12" borderId="1" applyAlignment="1" pivotButton="0" quotePrefix="0" xfId="0">
      <alignment horizontal="center" vertical="center"/>
    </xf>
    <xf numFmtId="0" fontId="0" fillId="12" borderId="0" pivotButton="0" quotePrefix="0" xfId="0"/>
    <xf numFmtId="0" fontId="4" fillId="12" borderId="0" applyAlignment="1" pivotButton="0" quotePrefix="0" xfId="0">
      <alignment horizontal="center" vertical="center"/>
    </xf>
    <xf numFmtId="3" fontId="8" fillId="12" borderId="1" applyAlignment="1" pivotButton="0" quotePrefix="0" xfId="0">
      <alignment horizontal="center" vertical="center"/>
    </xf>
    <xf numFmtId="3" fontId="8" fillId="12" borderId="18" applyAlignment="1" pivotButton="0" quotePrefix="0" xfId="0">
      <alignment horizontal="center" vertical="center"/>
    </xf>
    <xf numFmtId="3" fontId="10" fillId="12" borderId="0" pivotButton="0" quotePrefix="0" xfId="0"/>
    <xf numFmtId="0" fontId="11" fillId="12" borderId="0" applyAlignment="1" pivotButton="0" quotePrefix="0" xfId="0">
      <alignment vertical="center"/>
    </xf>
    <xf numFmtId="3" fontId="8" fillId="12" borderId="0" applyAlignment="1" pivotButton="0" quotePrefix="0" xfId="0">
      <alignment horizontal="center" vertical="center"/>
    </xf>
    <xf numFmtId="3" fontId="8" fillId="12" borderId="1" pivotButton="0" quotePrefix="0" xfId="0"/>
    <xf numFmtId="0" fontId="2" fillId="12" borderId="0" applyAlignment="1" pivotButton="0" quotePrefix="0" xfId="0">
      <alignment horizontal="center" vertical="center" wrapText="1"/>
    </xf>
    <xf numFmtId="3" fontId="8" fillId="12" borderId="18" pivotButton="0" quotePrefix="0" xfId="0"/>
    <xf numFmtId="3" fontId="8" fillId="12" borderId="0" pivotButton="0" quotePrefix="0" xfId="0"/>
    <xf numFmtId="0" fontId="10" fillId="12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250"/>
  <sheetViews>
    <sheetView view="pageBreakPreview" zoomScale="90" zoomScaleNormal="90" zoomScaleSheetLayoutView="90" workbookViewId="0">
      <pane xSplit="27" ySplit="2" topLeftCell="AB3" activePane="bottomRight" state="frozen"/>
      <selection activeCell="Z1" sqref="Z1"/>
      <selection pane="topRight" activeCell="AB1" sqref="AB1"/>
      <selection pane="bottomLeft" activeCell="Z3" sqref="Z3"/>
      <selection pane="bottomRight" activeCell="O39" sqref="O39"/>
    </sheetView>
  </sheetViews>
  <sheetFormatPr baseColWidth="8" defaultRowHeight="15" outlineLevelRow="1"/>
  <cols>
    <col outlineLevel="1" width="15.5703125" customWidth="1" style="276" min="1" max="1"/>
    <col outlineLevel="1" width="6.7109375" customWidth="1" style="276" min="2" max="25"/>
    <col width="9.140625" customWidth="1" style="276" min="26" max="27"/>
    <col width="9.28515625" customWidth="1" style="276" min="28" max="28"/>
    <col width="9.42578125" bestFit="1" customWidth="1" style="276" min="29" max="39"/>
    <col width="7.140625" customWidth="1" style="276" min="40" max="40"/>
    <col width="9.140625" customWidth="1" style="276" min="41" max="47"/>
    <col width="10.140625" customWidth="1" style="276" min="48" max="48"/>
    <col width="9.140625" customWidth="1" style="276" min="49" max="130"/>
    <col width="9.140625" customWidth="1" style="276" min="131" max="16384"/>
  </cols>
  <sheetData>
    <row r="1" ht="18.75" customHeight="1" s="303">
      <c r="B1" s="204" t="n"/>
      <c r="C1" s="204" t="n"/>
      <c r="D1" s="204" t="n"/>
      <c r="E1" s="92" t="n"/>
      <c r="F1" s="92" t="n"/>
      <c r="G1" s="92" t="n"/>
      <c r="H1" s="92" t="n"/>
      <c r="I1" s="92" t="n"/>
      <c r="J1" s="92" t="n"/>
      <c r="K1" s="92" t="n"/>
      <c r="L1" s="286" t="inlineStr">
        <is>
          <t>Отгрузка по годам</t>
        </is>
      </c>
      <c r="AA1" s="293" t="inlineStr">
        <is>
          <t>Расчет гарантийного парка на текущий год</t>
        </is>
      </c>
      <c r="AO1" s="62" t="inlineStr">
        <is>
          <t>ТКР, ПК, ГП = АСП (2 года) + запчасть (2 года)</t>
        </is>
      </c>
      <c r="AT1" s="295" t="n"/>
    </row>
    <row r="2" ht="16.5" customHeight="1" s="303" thickBot="1">
      <c r="C2" s="92" t="n"/>
      <c r="D2" s="92" t="n"/>
      <c r="E2" s="92" t="n"/>
      <c r="F2" s="92" t="n"/>
      <c r="G2" s="92" t="n"/>
      <c r="H2" s="92" t="n"/>
      <c r="I2" s="92" t="n"/>
      <c r="J2" s="92" t="n"/>
      <c r="K2" s="92" t="n"/>
      <c r="L2" s="92" t="n"/>
      <c r="M2" s="92" t="n"/>
      <c r="AA2" s="293" t="n"/>
      <c r="AB2" s="308" t="inlineStr">
        <is>
          <t>январь</t>
        </is>
      </c>
      <c r="AC2" s="241" t="inlineStr">
        <is>
          <t>февраль</t>
        </is>
      </c>
      <c r="AD2" s="241" t="inlineStr">
        <is>
          <t>март</t>
        </is>
      </c>
      <c r="AE2" s="241" t="inlineStr">
        <is>
          <t>апрель</t>
        </is>
      </c>
      <c r="AF2" s="241" t="inlineStr">
        <is>
          <t>май</t>
        </is>
      </c>
      <c r="AG2" s="241" t="inlineStr">
        <is>
          <t>июнь</t>
        </is>
      </c>
      <c r="AH2" s="241" t="inlineStr">
        <is>
          <t>июль</t>
        </is>
      </c>
      <c r="AI2" s="241" t="inlineStr">
        <is>
          <t>август</t>
        </is>
      </c>
      <c r="AJ2" s="241" t="inlineStr">
        <is>
          <t>сентябрь</t>
        </is>
      </c>
      <c r="AK2" s="241" t="inlineStr">
        <is>
          <t>октябрь</t>
        </is>
      </c>
      <c r="AL2" s="241" t="inlineStr">
        <is>
          <t>ноябрь</t>
        </is>
      </c>
      <c r="AM2" s="241" t="inlineStr">
        <is>
          <t>декабрь</t>
        </is>
      </c>
      <c r="AN2" s="293" t="n"/>
      <c r="AO2" s="62" t="inlineStr">
        <is>
          <t>НВ, НМ, ЦМФ = АСП (2 года) + запчасть (1 год)</t>
        </is>
      </c>
    </row>
    <row r="3" ht="15.75" customHeight="1" s="303">
      <c r="A3" s="213" t="inlineStr">
        <is>
          <t>БЗА</t>
        </is>
      </c>
      <c r="B3" s="279" t="inlineStr">
        <is>
          <t>2025</t>
        </is>
      </c>
      <c r="C3" s="273" t="n"/>
      <c r="D3" s="273" t="n"/>
      <c r="E3" s="273" t="n"/>
      <c r="F3" s="273" t="n"/>
      <c r="G3" s="273" t="n"/>
      <c r="H3" s="273" t="n"/>
      <c r="I3" s="273" t="n"/>
      <c r="J3" s="273" t="n"/>
      <c r="K3" s="273" t="n"/>
      <c r="L3" s="273" t="n"/>
      <c r="M3" s="274" t="n"/>
      <c r="N3" s="272" t="inlineStr">
        <is>
          <t>2025</t>
        </is>
      </c>
      <c r="O3" s="273" t="n"/>
      <c r="P3" s="273" t="n"/>
      <c r="Q3" s="273" t="n"/>
      <c r="R3" s="273" t="n"/>
      <c r="S3" s="273" t="n"/>
      <c r="T3" s="273" t="n"/>
      <c r="U3" s="273" t="n"/>
      <c r="V3" s="273" t="n"/>
      <c r="W3" s="273" t="n"/>
      <c r="X3" s="273" t="n"/>
      <c r="Y3" s="274" t="n"/>
      <c r="AA3" s="36" t="n"/>
      <c r="AB3" s="309" t="n"/>
      <c r="AC3" s="249" t="n"/>
      <c r="AD3" s="249" t="n"/>
      <c r="AE3" s="249" t="n"/>
      <c r="AF3" s="249" t="n"/>
      <c r="AG3" s="249" t="n"/>
      <c r="AH3" s="249" t="n"/>
      <c r="AI3" s="249" t="n"/>
      <c r="AJ3" s="249" t="n"/>
      <c r="AK3" s="250" t="n"/>
      <c r="AL3" s="250" t="n"/>
      <c r="AM3" s="250" t="n"/>
    </row>
    <row r="4" ht="15.75" customHeight="1" s="303">
      <c r="A4" s="107" t="n"/>
      <c r="B4" s="291" t="inlineStr">
        <is>
          <t>АСП</t>
        </is>
      </c>
      <c r="C4" s="270" t="n"/>
      <c r="D4" s="270" t="n"/>
      <c r="E4" s="270" t="n"/>
      <c r="F4" s="270" t="n"/>
      <c r="G4" s="270" t="n"/>
      <c r="H4" s="270" t="n"/>
      <c r="I4" s="270" t="n"/>
      <c r="J4" s="270" t="n"/>
      <c r="K4" s="270" t="n"/>
      <c r="L4" s="270" t="n"/>
      <c r="M4" s="271" t="n"/>
      <c r="N4" s="294" t="inlineStr">
        <is>
          <t>запчасть</t>
        </is>
      </c>
      <c r="O4" s="270" t="n"/>
      <c r="P4" s="270" t="n"/>
      <c r="Q4" s="270" t="n"/>
      <c r="R4" s="270" t="n"/>
      <c r="S4" s="270" t="n"/>
      <c r="T4" s="270" t="n"/>
      <c r="U4" s="270" t="n"/>
      <c r="V4" s="270" t="n"/>
      <c r="W4" s="270" t="n"/>
      <c r="X4" s="270" t="n"/>
      <c r="Y4" s="271" t="n"/>
      <c r="Z4" s="151" t="n"/>
      <c r="AA4" s="216" t="inlineStr">
        <is>
          <t>БЗА</t>
        </is>
      </c>
      <c r="AB4" s="310" t="n"/>
      <c r="AC4" s="242" t="n"/>
      <c r="AD4" s="242" t="n"/>
      <c r="AE4" s="242" t="n"/>
      <c r="AF4" s="242" t="n"/>
      <c r="AG4" s="242" t="n"/>
      <c r="AH4" s="242" t="n"/>
      <c r="AI4" s="242" t="n"/>
      <c r="AJ4" s="242" t="n"/>
      <c r="AK4" s="242" t="n"/>
      <c r="AL4" s="242" t="n"/>
      <c r="AM4" s="242" t="n"/>
      <c r="AO4" s="62" t="n"/>
    </row>
    <row r="5" ht="16.5" customHeight="1" s="303" thickBot="1">
      <c r="A5" s="107" t="n"/>
      <c r="B5" s="153" t="inlineStr">
        <is>
          <t>январь</t>
        </is>
      </c>
      <c r="C5" s="67" t="inlineStr">
        <is>
          <t>февраль</t>
        </is>
      </c>
      <c r="D5" s="67" t="inlineStr">
        <is>
          <t>март</t>
        </is>
      </c>
      <c r="E5" s="67" t="inlineStr">
        <is>
          <t>апрель</t>
        </is>
      </c>
      <c r="F5" s="67" t="inlineStr">
        <is>
          <t>май</t>
        </is>
      </c>
      <c r="G5" s="67" t="inlineStr">
        <is>
          <t>июнь</t>
        </is>
      </c>
      <c r="H5" s="67" t="inlineStr">
        <is>
          <t>июль</t>
        </is>
      </c>
      <c r="I5" s="67" t="inlineStr">
        <is>
          <t>август</t>
        </is>
      </c>
      <c r="J5" s="67" t="inlineStr">
        <is>
          <t>сентябрь</t>
        </is>
      </c>
      <c r="K5" s="67" t="inlineStr">
        <is>
          <t>октябрь</t>
        </is>
      </c>
      <c r="L5" s="67" t="inlineStr">
        <is>
          <t>ноябрь</t>
        </is>
      </c>
      <c r="M5" s="68" t="inlineStr">
        <is>
          <t>декабрь</t>
        </is>
      </c>
      <c r="N5" s="66" t="inlineStr">
        <is>
          <t>январь</t>
        </is>
      </c>
      <c r="O5" s="67" t="inlineStr">
        <is>
          <t>февраль</t>
        </is>
      </c>
      <c r="P5" s="67" t="inlineStr">
        <is>
          <t>март</t>
        </is>
      </c>
      <c r="Q5" s="67" t="inlineStr">
        <is>
          <t>апрель</t>
        </is>
      </c>
      <c r="R5" s="67" t="inlineStr">
        <is>
          <t>май</t>
        </is>
      </c>
      <c r="S5" s="67" t="inlineStr">
        <is>
          <t>июнь</t>
        </is>
      </c>
      <c r="T5" s="67" t="inlineStr">
        <is>
          <t>июль</t>
        </is>
      </c>
      <c r="U5" s="67" t="inlineStr">
        <is>
          <t>август</t>
        </is>
      </c>
      <c r="V5" s="67" t="inlineStr">
        <is>
          <t>сентябрь</t>
        </is>
      </c>
      <c r="W5" s="67" t="inlineStr">
        <is>
          <t>октябрь</t>
        </is>
      </c>
      <c r="X5" s="67" t="inlineStr">
        <is>
          <t>ноябрь</t>
        </is>
      </c>
      <c r="Y5" s="68" t="inlineStr">
        <is>
          <t>декабрь</t>
        </is>
      </c>
      <c r="AA5" s="39" t="inlineStr">
        <is>
          <t>ТКР</t>
        </is>
      </c>
      <c r="AB5" s="311">
        <f>B6+SUM(B17:M17)+SUM(C28:M28)+N6+SUM(N17:Y17)+SUM(O28:Y28)</f>
        <v/>
      </c>
      <c r="AC5" s="243">
        <f>SUM(B6:C6)+SUM(B17:M17)+SUM(D28:M28)+SUM(N6:O6)+SUM(N17:Y17)+SUM(P28:Y28)</f>
        <v/>
      </c>
      <c r="AD5" s="243">
        <f>SUM(B6:D6)+SUM(B17:M17)+SUM(E28:M28)+SUM(N6:P6)+SUM(N17:Y17)+SUM(Q28:Y28)</f>
        <v/>
      </c>
      <c r="AE5" s="243">
        <f>SUM(B6:E6)+SUM(B17:M17)+SUM(F28:M28)+SUM(N6:Q6)+SUM(N17:Y17)+SUM(R28:Y28)</f>
        <v/>
      </c>
      <c r="AF5" s="243">
        <f>SUM(B6:F6)+SUM(B17:M17)+SUM(G28:M28)+SUM(N6:R6)+SUM(N17:Y17)+SUM(S28:Y28)</f>
        <v/>
      </c>
      <c r="AG5" s="243">
        <f>SUM(B6:G6)+SUM(B17:M17)+SUM(H28:M28)+SUM(N6:S6)+SUM(N17:Y17)+SUM(T28:Y28)</f>
        <v/>
      </c>
      <c r="AH5" s="243">
        <f>SUM(B6:H6)+SUM(B17:M17)+SUM(I28:M28)+SUM(N6:T6)+SUM(N17:Y17)+SUM(U28:Y28)</f>
        <v/>
      </c>
      <c r="AI5" s="243">
        <f>SUM(B6:I6)+SUM(B17:M17)+SUM(J28:M28)+SUM(N6:U6)+SUM(N17:Y17)+SUM(V28:Y28)</f>
        <v/>
      </c>
      <c r="AJ5" s="243">
        <f>SUM(B6:J6)+SUM(B17:M17)+SUM(K28:M28)+SUM(N6:V6)+SUM(N17:Y17)+SUM(W28:Y28)</f>
        <v/>
      </c>
      <c r="AK5" s="243">
        <f>SUM(B6:K6)+SUM(B17:M17)+SUM(L28:M28)+SUM(N6:W6)+SUM(N17:Y17)+SUM(X28:Y28)</f>
        <v/>
      </c>
      <c r="AL5" s="243">
        <f>SUM(B6:L6)+SUM(B17:M17)+SUM(M28)+SUM(N6:X6)+SUM(N17:Y17)+SUM(Y28)</f>
        <v/>
      </c>
      <c r="AM5" s="243">
        <f>SUM(B6:M6)+SUM(B17:M17)+SUM(N6:Y6)+SUM(N17:Y17)</f>
        <v/>
      </c>
      <c r="AO5" s="212" t="n"/>
    </row>
    <row r="6" ht="15.75" customHeight="1" s="303">
      <c r="A6" s="108" t="inlineStr">
        <is>
          <t>ТКР</t>
        </is>
      </c>
      <c r="B6" s="63" t="n">
        <v>3250</v>
      </c>
      <c r="C6" s="101" t="n"/>
      <c r="D6" s="101" t="n"/>
      <c r="E6" s="101" t="n"/>
      <c r="F6" s="101" t="n"/>
      <c r="G6" s="101" t="n"/>
      <c r="H6" s="101" t="n"/>
      <c r="I6" s="101" t="n"/>
      <c r="J6" s="101" t="n"/>
      <c r="K6" s="101" t="n"/>
      <c r="L6" s="101" t="n"/>
      <c r="M6" s="104" t="n"/>
      <c r="N6" s="63" t="n">
        <v>550</v>
      </c>
      <c r="O6" s="101" t="n"/>
      <c r="P6" s="101" t="n"/>
      <c r="Q6" s="101" t="n"/>
      <c r="R6" s="101" t="n"/>
      <c r="S6" s="101" t="n"/>
      <c r="T6" s="101" t="n"/>
      <c r="U6" s="101" t="n"/>
      <c r="V6" s="101" t="n"/>
      <c r="W6" s="101" t="n"/>
      <c r="X6" s="101" t="n"/>
      <c r="Y6" s="104" t="n"/>
      <c r="AA6" s="39" t="inlineStr">
        <is>
          <t>ПК</t>
        </is>
      </c>
      <c r="AB6" s="311">
        <f>B7+SUM(B18:M18)+SUM(C29:M29)+N7+SUM(N18:Y18)+SUM(O29:Y29)</f>
        <v/>
      </c>
      <c r="AC6" s="243">
        <f>SUM(B7:C7)+SUM(B18:M18)+SUM(D29:M29)+SUM(N7:O7)+SUM(N18:Y18)+SUM(P29:Y29)</f>
        <v/>
      </c>
      <c r="AD6" s="243">
        <f>SUM(B7:D7)+SUM(B18:M18)+SUM(E29:M29)+SUM(N7:P7)+SUM(N18:Y18)+SUM(Q29:Y29)</f>
        <v/>
      </c>
      <c r="AE6" s="243">
        <f>SUM(B7:E7)+SUM(B18:M18)+SUM(F29:M29)+SUM(N7:Q7)+SUM(N18:Y18)+SUM(R29:Y29)</f>
        <v/>
      </c>
      <c r="AF6" s="243">
        <f>SUM(B7:F7)+SUM(B18:M18)+SUM(G29:M29)+SUM(N7:R7)+SUM(N18:Y18)+SUM(S29:Y29)</f>
        <v/>
      </c>
      <c r="AG6" s="243">
        <f>SUM(B7:G7)+SUM(B18:M18)+SUM(H29:M29)+SUM(N7:S7)+SUM(N18:Y18)+SUM(T29:Y29)</f>
        <v/>
      </c>
      <c r="AH6" s="243">
        <f>SUM(B7:H7)+SUM(B18:M18)+SUM(I29:M29)+SUM(N7:T7)+SUM(N18:Y18)+SUM(U29:Y29)</f>
        <v/>
      </c>
      <c r="AI6" s="243">
        <f>SUM(B7:I7)+SUM(B18:M18)+SUM(J29:M29)+SUM(N7:U7)+SUM(N18:Y18)+SUM(V29:Y29)</f>
        <v/>
      </c>
      <c r="AJ6" s="243">
        <f>SUM(B7:J7)+SUM(B18:M18)+SUM(K29:M29)+SUM(N7:V7)+SUM(N18:Y18)+SUM(W29:Y29)</f>
        <v/>
      </c>
      <c r="AK6" s="243">
        <f>SUM(B7:K7)+SUM(B18:M18)+SUM(L29:M29)+SUM(N7:W7)+SUM(N18:Y18)+SUM(X29:Y29)</f>
        <v/>
      </c>
      <c r="AL6" s="243">
        <f>SUM(B7:L7)+SUM(B18:M18)+SUM(M29)+SUM(N7:X7)+SUM(N18:Y18)+SUM(Y29)</f>
        <v/>
      </c>
      <c r="AM6" s="243">
        <f>SUM(B7:M7)+SUM(B18:M18)+SUM(N7:Y7)+SUM(N18:Y18)</f>
        <v/>
      </c>
      <c r="AO6" s="119" t="n"/>
    </row>
    <row r="7" ht="15.75" customHeight="1" s="303">
      <c r="A7" s="108" t="inlineStr">
        <is>
          <t>ПК</t>
        </is>
      </c>
      <c r="B7" s="64" t="n">
        <v>1053</v>
      </c>
      <c r="C7" s="102" t="n"/>
      <c r="D7" s="102" t="n"/>
      <c r="E7" s="102" t="n"/>
      <c r="F7" s="102" t="n"/>
      <c r="G7" s="102" t="n"/>
      <c r="H7" s="102" t="n"/>
      <c r="I7" s="102" t="n"/>
      <c r="J7" s="102" t="n"/>
      <c r="K7" s="102" t="n"/>
      <c r="L7" s="102" t="n"/>
      <c r="M7" s="105" t="n"/>
      <c r="N7" s="64" t="n">
        <v>186</v>
      </c>
      <c r="O7" s="102" t="n"/>
      <c r="P7" s="102" t="n"/>
      <c r="Q7" s="102" t="n"/>
      <c r="R7" s="102" t="n"/>
      <c r="S7" s="102" t="n"/>
      <c r="T7" s="102" t="n"/>
      <c r="U7" s="102" t="n"/>
      <c r="V7" s="102" t="n"/>
      <c r="W7" s="102" t="n"/>
      <c r="X7" s="102" t="n"/>
      <c r="Y7" s="105" t="n"/>
      <c r="AA7" s="39" t="inlineStr">
        <is>
          <t>НВ</t>
        </is>
      </c>
      <c r="AB7" s="311">
        <f>B8+SUM(B19:M19)+SUM(C30:M30)+N8+SUM(O19:Y19)</f>
        <v/>
      </c>
      <c r="AC7" s="243">
        <f>SUM(B8:C8)+SUM(B19:M19)+SUM(D30:M30)+SUM(N8:O8)+SUM(P19:Y19)</f>
        <v/>
      </c>
      <c r="AD7" s="243">
        <f>SUM(B8:D8)+SUM(B19:M19)+SUM(E30:M30)+SUM(N8:P8)+SUM(Q19:Y19)</f>
        <v/>
      </c>
      <c r="AE7" s="243">
        <f>SUM(B8:E8)+SUM(B19:M19)+SUM(F30:M30)+SUM(N8:Q8)+SUM(R19:Y19)</f>
        <v/>
      </c>
      <c r="AF7" s="243">
        <f>SUM(B8:F8)+SUM(B19:M19)+SUM(G30:M30)+SUM(N8:R8)+SUM(S19:Y19)</f>
        <v/>
      </c>
      <c r="AG7" s="243">
        <f>SUM(B8:G8)+SUM(B19:M19)+SUM(H30:M30)+SUM(N8:S8)+SUM(T19:Y19)</f>
        <v/>
      </c>
      <c r="AH7" s="243">
        <f>SUM(B8:H8)+SUM(B19:M19)+SUM(I30:M30)+SUM(N8:T8)+SUM(U19:Y19)</f>
        <v/>
      </c>
      <c r="AI7" s="243">
        <f>SUM(B8:I8)+SUM(B19:M19)+SUM(J30:M30)+SUM(N8:U8)+SUM(V19:Y19)</f>
        <v/>
      </c>
      <c r="AJ7" s="243">
        <f>SUM(B8:J8)+SUM(B19:M19)+SUM(K30:M30)+SUM(N8:V8)+SUM(W19:Y19)</f>
        <v/>
      </c>
      <c r="AK7" s="243">
        <f>SUM(B8:K8)+SUM(B19:M19)+SUM(L30:M30)+SUM(N8:W8)+SUM(X19:Y19)</f>
        <v/>
      </c>
      <c r="AL7" s="243">
        <f>SUM(B8:L8)+SUM(B19:M19)+SUM(M30)+SUM(N8:X8)+SUM(Y19)</f>
        <v/>
      </c>
      <c r="AM7" s="243">
        <f>SUM(B8:M8)+SUM(B19:M19)+SUM(N8:Y8)</f>
        <v/>
      </c>
      <c r="AO7" s="220" t="n"/>
    </row>
    <row r="8" ht="15.75" customHeight="1" s="303">
      <c r="A8" s="108" t="inlineStr">
        <is>
          <t>НВ</t>
        </is>
      </c>
      <c r="B8" s="64" t="n">
        <v>645</v>
      </c>
      <c r="C8" s="102" t="n"/>
      <c r="D8" s="102" t="n"/>
      <c r="E8" s="102" t="n"/>
      <c r="F8" s="102" t="n"/>
      <c r="G8" s="102" t="n"/>
      <c r="H8" s="102" t="n"/>
      <c r="I8" s="102" t="n"/>
      <c r="J8" s="102" t="n"/>
      <c r="K8" s="102" t="n"/>
      <c r="L8" s="102" t="n"/>
      <c r="M8" s="105" t="n"/>
      <c r="N8" s="64" t="n">
        <v>0</v>
      </c>
      <c r="O8" s="102" t="n"/>
      <c r="P8" s="102" t="n"/>
      <c r="Q8" s="102" t="n"/>
      <c r="R8" s="102" t="n"/>
      <c r="S8" s="102" t="n"/>
      <c r="T8" s="102" t="n"/>
      <c r="U8" s="102" t="n"/>
      <c r="V8" s="102" t="n"/>
      <c r="W8" s="102" t="n"/>
      <c r="X8" s="102" t="n"/>
      <c r="Y8" s="105" t="n"/>
      <c r="AA8" s="39" t="inlineStr">
        <is>
          <t>НМ</t>
        </is>
      </c>
      <c r="AB8" s="311">
        <f>B9+SUM(B20:M20)+SUM(C31:M31)+N9+SUM(O20:Y20)</f>
        <v/>
      </c>
      <c r="AC8" s="243">
        <f>SUM(B9:C9)+SUM(B20:M20)+SUM(D31:M31)+SUM(N9:O9)+SUM(P20:Y20)</f>
        <v/>
      </c>
      <c r="AD8" s="243">
        <f>SUM(B9:D9)+SUM(B20:M20)+SUM(E31:M31)+SUM(N9:P9)+SUM(Q20:Y20)</f>
        <v/>
      </c>
      <c r="AE8" s="243">
        <f>SUM(B9:E9)+SUM(B20:M20)+SUM(F31:M31)+SUM(N9:Q9)+SUM(R20:Y20)</f>
        <v/>
      </c>
      <c r="AF8" s="243">
        <f>SUM(B9:F9)+SUM(B20:M20)+SUM(G31:M31)+SUM(N9:R9)+SUM(S20:Y20)</f>
        <v/>
      </c>
      <c r="AG8" s="243">
        <f>SUM(B9:G9)+SUM(B20:M20)+SUM(H31:M31)+SUM(N9:S9)+SUM(T20:Y20)</f>
        <v/>
      </c>
      <c r="AH8" s="243">
        <f>SUM(B9:H9)+SUM(B20:M20)+SUM(I31:M31)+SUM(N9:T9)+SUM(U20:Y20)</f>
        <v/>
      </c>
      <c r="AI8" s="243">
        <f>SUM(B9:I9)+SUM(B20:M20)+SUM(J31:M31)+SUM(N9:U9)+SUM(V20:Y20)</f>
        <v/>
      </c>
      <c r="AJ8" s="243">
        <f>SUM(B9:J9)+SUM(B20:M20)+SUM(K31:M31)+SUM(N9:V9)+SUM(W20:Y20)</f>
        <v/>
      </c>
      <c r="AK8" s="243">
        <f>SUM(B9:K9)+SUM(B20:M20)+SUM(L31:M31)+SUM(N9:W9)+SUM(X20:Y20)</f>
        <v/>
      </c>
      <c r="AL8" s="243">
        <f>SUM(B9:L9)+SUM(B20:M20)+SUM(M31)+SUM(N9:X9)+SUM(Y20)</f>
        <v/>
      </c>
      <c r="AM8" s="243">
        <f>SUM(B9:M9)+SUM(B20:M20)+SUM(N9:Y9)</f>
        <v/>
      </c>
    </row>
    <row r="9" ht="15.75" customHeight="1" s="303">
      <c r="A9" s="108" t="inlineStr">
        <is>
          <t>НМ</t>
        </is>
      </c>
      <c r="B9" s="64" t="n">
        <v>1030</v>
      </c>
      <c r="C9" s="102" t="n"/>
      <c r="D9" s="102" t="n"/>
      <c r="E9" s="102" t="n"/>
      <c r="F9" s="102" t="n"/>
      <c r="G9" s="102" t="n"/>
      <c r="H9" s="102" t="n"/>
      <c r="I9" s="102" t="n"/>
      <c r="J9" s="102" t="n"/>
      <c r="K9" s="102" t="n"/>
      <c r="L9" s="102" t="n"/>
      <c r="M9" s="105" t="n"/>
      <c r="N9" s="64" t="n">
        <v>0</v>
      </c>
      <c r="O9" s="102" t="n"/>
      <c r="P9" s="102" t="n"/>
      <c r="Q9" s="102" t="n"/>
      <c r="R9" s="102" t="n"/>
      <c r="S9" s="102" t="n"/>
      <c r="T9" s="102" t="n"/>
      <c r="U9" s="102" t="n"/>
      <c r="V9" s="102" t="n"/>
      <c r="W9" s="102" t="n"/>
      <c r="X9" s="102" t="n"/>
      <c r="Y9" s="105" t="n"/>
      <c r="AA9" s="39" t="inlineStr">
        <is>
          <t>ГП</t>
        </is>
      </c>
      <c r="AB9" s="311">
        <f>B10+SUM(B21:M21)+SUM(C32:M32)+N10+SUM(N21:Y21)+SUM(O32:Y32)</f>
        <v/>
      </c>
      <c r="AC9" s="243">
        <f>SUM(B10:C10)+SUM(B21:M21)+SUM(D32:M32)+SUM(N10:O10)+SUM(N21:Y21)+SUM(P32:Y32)</f>
        <v/>
      </c>
      <c r="AD9" s="243">
        <f>SUM(B10:D10)+SUM(B21:M21)+SUM(E32:M32)+SUM(N10:P10)+SUM(N21:Y21)+SUM(Q32:Y32)</f>
        <v/>
      </c>
      <c r="AE9" s="243">
        <f>SUM(B10:E10)+SUM(B21:M21)+SUM(F32:M32)+SUM(N10:Q10)+SUM(N21:Y21)+SUM(R32:Y32)</f>
        <v/>
      </c>
      <c r="AF9" s="243">
        <f>SUM(B10:F10)+SUM(B21:M21)+SUM(G32:M32)+SUM(N10:R10)+SUM(N21:Y21)+SUM(S32:Y32)</f>
        <v/>
      </c>
      <c r="AG9" s="243">
        <f>SUM(B10:G10)+SUM(B21:M21)+SUM(H32:M32)+SUM(N10:S10)+SUM(N21:Y21)+SUM(T32:Y32)</f>
        <v/>
      </c>
      <c r="AH9" s="243">
        <f>SUM(B10:H10)+SUM(B21:M21)+SUM(I32:M32)+SUM(N10:T10)+SUM(N21:Y21)+SUM(U32:Y32)</f>
        <v/>
      </c>
      <c r="AI9" s="243">
        <f>SUM(B10:I10)+SUM(B21:M21)+SUM(J32:M32)+SUM(N10:U10)+SUM(N21:Y21)+SUM(V32:Y32)</f>
        <v/>
      </c>
      <c r="AJ9" s="243">
        <f>SUM(B10:J10)+SUM(B21:M21)+SUM(K32:M32)+SUM(N10:V10)+SUM(N21:Y21)+SUM(W32:Y32)</f>
        <v/>
      </c>
      <c r="AK9" s="243">
        <f>SUM(B10:K10)+SUM(B21:M21)+SUM(L32:M32)+SUM(N10:W10)+SUM(N21:Y21)+SUM(X32:Y32)</f>
        <v/>
      </c>
      <c r="AL9" s="243">
        <f>SUM(B10:L10)+SUM(B21:M21)+SUM(M32)+SUM(N10:X10)+SUM(N21:Y21)+SUM(Y32)</f>
        <v/>
      </c>
      <c r="AM9" s="243">
        <f>SUM(B10:M10)+SUM(B21:M21)+SUM(N10:Y10)+SUM(N21:Y21)</f>
        <v/>
      </c>
    </row>
    <row r="10" ht="15.75" customHeight="1" s="303">
      <c r="A10" s="108" t="inlineStr">
        <is>
          <t>ГП</t>
        </is>
      </c>
      <c r="B10" s="64" t="n">
        <v>0</v>
      </c>
      <c r="C10" s="102" t="n"/>
      <c r="D10" s="102" t="n"/>
      <c r="E10" s="102" t="n"/>
      <c r="F10" s="102" t="n"/>
      <c r="G10" s="102" t="n"/>
      <c r="H10" s="102" t="n"/>
      <c r="I10" s="102" t="n"/>
      <c r="J10" s="102" t="n"/>
      <c r="K10" s="102" t="n"/>
      <c r="L10" s="102" t="n"/>
      <c r="M10" s="105" t="n"/>
      <c r="N10" s="64" t="n">
        <v>0</v>
      </c>
      <c r="O10" s="102" t="n"/>
      <c r="P10" s="102" t="n"/>
      <c r="Q10" s="102" t="n"/>
      <c r="R10" s="102" t="n"/>
      <c r="S10" s="102" t="n"/>
      <c r="T10" s="102" t="n"/>
      <c r="U10" s="102" t="n"/>
      <c r="V10" s="102" t="n"/>
      <c r="W10" s="102" t="n"/>
      <c r="X10" s="102" t="n"/>
      <c r="Y10" s="105" t="n"/>
      <c r="AA10" s="37" t="inlineStr">
        <is>
          <t>ЦМФ</t>
        </is>
      </c>
      <c r="AB10" s="311">
        <f>B11+SUM(B22:M22)+SUM(C33:M33)+N11+SUM(O22:Y22)</f>
        <v/>
      </c>
      <c r="AC10" s="243">
        <f>SUM(B11:C11)+SUM(B22:M22)+SUM(D33:M33)+SUM(N11:O11)+SUM(P22:Y22)</f>
        <v/>
      </c>
      <c r="AD10" s="243">
        <f>SUM(B11:D11)+SUM(B22:M22)+SUM(E33:M33)+SUM(N11:P11)+SUM(Q22:Y22)</f>
        <v/>
      </c>
      <c r="AE10" s="243">
        <f>SUM(B11:E11)+SUM(B22:M22)+SUM(F33:M33)+SUM(N11:Q11)+SUM(R22:Y22)</f>
        <v/>
      </c>
      <c r="AF10" s="243">
        <f>SUM(B11:F11)+SUM(B22:M22)+SUM(G33:M33)+SUM(N11:R11)+SUM(S22:Y22)</f>
        <v/>
      </c>
      <c r="AG10" s="243">
        <f>SUM(B11:G11)+SUM(B22:M22)+SUM(H33:M33)+SUM(N11:S11)+SUM(T22:Y22)</f>
        <v/>
      </c>
      <c r="AH10" s="243">
        <f>SUM(B11:H11)+SUM(B22:M22)+SUM(I33:M33)+SUM(N11:T11)+SUM(U22:Y22)</f>
        <v/>
      </c>
      <c r="AI10" s="243">
        <f>SUM(B11:I11)+SUM(B22:M22)+SUM(J33:M33)+SUM(N11:U11)+SUM(V22:Y22)</f>
        <v/>
      </c>
      <c r="AJ10" s="243">
        <f>SUM(B11:J11)+SUM(B22:M22)+SUM(K33:M33)+SUM(N11:V11)+SUM(W22:Y22)</f>
        <v/>
      </c>
      <c r="AK10" s="243">
        <f>SUM(B11:K11)+SUM(B22:M22)+SUM(L33:M33)+SUM(N11:W11)+SUM(X22:Y22)</f>
        <v/>
      </c>
      <c r="AL10" s="243">
        <f>SUM(B11:L11)+SUM(B22:M22)+SUM(M33)+SUM(N11:X11)+SUM(Y22)</f>
        <v/>
      </c>
      <c r="AM10" s="243">
        <f>SUM(B11:M11)+SUM(B22:M22)+SUM(N11:Y11)</f>
        <v/>
      </c>
    </row>
    <row r="11" ht="15.75" customHeight="1" s="303">
      <c r="A11" s="108" t="inlineStr">
        <is>
          <t>ЦМФ</t>
        </is>
      </c>
      <c r="B11" s="64" t="n">
        <v>516</v>
      </c>
      <c r="C11" s="102" t="n"/>
      <c r="D11" s="102" t="n"/>
      <c r="E11" s="102" t="n"/>
      <c r="F11" s="102" t="n"/>
      <c r="G11" s="102" t="n"/>
      <c r="H11" s="102" t="n"/>
      <c r="I11" s="102" t="n"/>
      <c r="J11" s="102" t="n"/>
      <c r="K11" s="102" t="n"/>
      <c r="L11" s="102" t="n"/>
      <c r="M11" s="105" t="n"/>
      <c r="N11" s="64" t="n">
        <v>0</v>
      </c>
      <c r="O11" s="102" t="n"/>
      <c r="P11" s="102" t="n"/>
      <c r="Q11" s="102" t="n"/>
      <c r="R11" s="102" t="n"/>
      <c r="S11" s="102" t="n"/>
      <c r="T11" s="102" t="n"/>
      <c r="U11" s="102" t="n"/>
      <c r="V11" s="102" t="n"/>
      <c r="W11" s="102" t="n"/>
      <c r="X11" s="102" t="n"/>
      <c r="Y11" s="105" t="n"/>
      <c r="Z11" s="154" t="n"/>
      <c r="AA11" s="221" t="inlineStr">
        <is>
          <t>Коромысло</t>
        </is>
      </c>
      <c r="AB11" s="311">
        <f>B12+SUM(B23:M23)+SUM(C34:M34)+N12+SUM(O23:Y23)</f>
        <v/>
      </c>
      <c r="AC11" s="243">
        <f>SUM(B12:C12)+SUM(B23:M23)+SUM(D34:M34)+SUM(N12:O12)+SUM(P23:Y23)</f>
        <v/>
      </c>
      <c r="AD11" s="243">
        <f>SUM(B12:D12)+SUM(B23:M23)+SUM(E34:M34)+SUM(N12:P12)+SUM(Q23:Y23)</f>
        <v/>
      </c>
      <c r="AE11" s="243">
        <f>SUM(B12:E12)+SUM(B23:M23)+SUM(F34:M34)+SUM(N12:Q12)+SUM(R23:Y23)</f>
        <v/>
      </c>
      <c r="AF11" s="243">
        <f>SUM(B12:F12)+SUM(B23:M23)+SUM(G34:M34)+SUM(N12:R12)+SUM(S23:Y23)</f>
        <v/>
      </c>
      <c r="AG11" s="243">
        <f>SUM(B12:G12)+SUM(B23:M23)+SUM(H34:M34)+SUM(N12:S12)+SUM(T23:Y23)</f>
        <v/>
      </c>
      <c r="AH11" s="243">
        <f>SUM(B12:H12)+SUM(B23:M23)+SUM(I34:M34)+SUM(N12:T12)+SUM(U23:Y23)</f>
        <v/>
      </c>
      <c r="AI11" s="243">
        <f>SUM(B12:I12)+SUM(B23:M23)+SUM(J34:M34)+SUM(N12:U12)+SUM(V23:Y23)</f>
        <v/>
      </c>
      <c r="AJ11" s="243">
        <f>SUM(B12:J12)+SUM(B23:M23)+SUM(K34:M34)+SUM(N12:V12)+SUM(W23:Y23)</f>
        <v/>
      </c>
      <c r="AK11" s="243">
        <f>SUM(B12:K12)+SUM(B23:M23)+SUM(L34:M34)+SUM(N12:W12)+SUM(X23:Y23)</f>
        <v/>
      </c>
      <c r="AL11" s="243">
        <f>SUM(B12:L12)+SUM(B23:M23)+SUM(M34)+SUM(N12:X12)+SUM(Y23)</f>
        <v/>
      </c>
      <c r="AM11" s="243">
        <f>SUM(B12:M12)+SUM(B23:M23)+SUM(N12:Y12)</f>
        <v/>
      </c>
      <c r="AO11" s="250" t="n"/>
      <c r="AP11" s="287" t="inlineStr">
        <is>
          <t>- данные по отгрузке в ЭТОМ МЕСЯЦЕ еще не актуальные</t>
        </is>
      </c>
    </row>
    <row r="12" ht="15.75" customHeight="1" s="303">
      <c r="A12" s="108" t="inlineStr">
        <is>
          <t>Коромысло</t>
        </is>
      </c>
      <c r="B12" s="64" t="n">
        <v>1000</v>
      </c>
      <c r="C12" s="102" t="n"/>
      <c r="D12" s="102" t="n"/>
      <c r="E12" s="102" t="n"/>
      <c r="F12" s="102" t="n"/>
      <c r="G12" s="102" t="n"/>
      <c r="H12" s="102" t="n"/>
      <c r="I12" s="102" t="n"/>
      <c r="J12" s="102" t="n"/>
      <c r="K12" s="102" t="n"/>
      <c r="L12" s="102" t="n"/>
      <c r="M12" s="105" t="n"/>
      <c r="N12" s="64" t="n">
        <v>24</v>
      </c>
      <c r="O12" s="102" t="n"/>
      <c r="P12" s="102" t="n"/>
      <c r="Q12" s="102" t="n"/>
      <c r="R12" s="102" t="n"/>
      <c r="S12" s="102" t="n"/>
      <c r="T12" s="102" t="n"/>
      <c r="U12" s="102" t="n"/>
      <c r="V12" s="102" t="n"/>
      <c r="W12" s="102" t="n"/>
      <c r="X12" s="102" t="n"/>
      <c r="Y12" s="105" t="n"/>
      <c r="Z12" s="290" t="n"/>
      <c r="AA12" s="222" t="inlineStr">
        <is>
          <t>Штанга</t>
        </is>
      </c>
      <c r="AB12" s="311">
        <f>B15+SUM(B26:M26)+SUM(C37:M37)+N15+SUM(O26:Y26)</f>
        <v/>
      </c>
      <c r="AC12" s="243">
        <f>SUM(B15:C15)+SUM(B26:M26)+SUM(D37:M37)+SUM(N15:O15)+SUM(P26:Y26)</f>
        <v/>
      </c>
      <c r="AD12" s="243">
        <f>SUM(B15:D15)+SUM(B26:M26)+SUM(E37:M37)+SUM(N15:P15)+SUM(Q26:Y26)</f>
        <v/>
      </c>
      <c r="AE12" s="243">
        <f>SUM(B15:E15)+SUM(B26:M26)+SUM(F37:M37)+SUM(N15:Q15)+SUM(R26:Y26)</f>
        <v/>
      </c>
      <c r="AF12" s="243">
        <f>SUM(B15:F15)+SUM(B26:M26)+SUM(G37:M37)+SUM(N15:R15)+SUM(S26:Y26)</f>
        <v/>
      </c>
      <c r="AG12" s="243">
        <f>SUM(B15:G15)+SUM(B26:M26)+SUM(H37:M37)+SUM(N15:S15)+SUM(T26:Y26)</f>
        <v/>
      </c>
      <c r="AH12" s="243">
        <f>SUM(B15:H15)+SUM(B26:M26)+SUM(I37:M37)+SUM(N15:T15)+SUM(U26:Y26)</f>
        <v/>
      </c>
      <c r="AI12" s="243">
        <f>SUM(B15:I15)+SUM(B26:M26)+SUM(J37:M37)+SUM(N15:U15)+SUM(V26:Y26)</f>
        <v/>
      </c>
      <c r="AJ12" s="243">
        <f>SUM(B15:J15)+SUM(B26:M26)+SUM(K37:M37)+SUM(N15:V15)+SUM(W26:Y26)</f>
        <v/>
      </c>
      <c r="AK12" s="243">
        <f>SUM(B15:K15)+SUM(B26:M26)+SUM(L37:M37)+SUM(N15:W15)+SUM(X26:Y26)</f>
        <v/>
      </c>
      <c r="AL12" s="243">
        <f>SUM(B15:L15)+SUM(B26:M26)+SUM(M37)+SUM(N15:X15)+SUM(Y26)</f>
        <v/>
      </c>
      <c r="AM12" s="243">
        <f>SUM(B15:M15)+SUM(B26:M26)+SUM(N15:Y15)</f>
        <v/>
      </c>
    </row>
    <row r="13" ht="15.75" customHeight="1" s="303">
      <c r="A13" s="223" t="inlineStr">
        <is>
          <t>Штанга</t>
        </is>
      </c>
      <c r="B13" s="224" t="n">
        <v>2000</v>
      </c>
      <c r="C13" s="225" t="n"/>
      <c r="D13" s="225" t="n"/>
      <c r="E13" s="225" t="n"/>
      <c r="F13" s="225" t="n"/>
      <c r="G13" s="225" t="n"/>
      <c r="H13" s="225" t="n"/>
      <c r="I13" s="225" t="n"/>
      <c r="J13" s="225" t="n"/>
      <c r="K13" s="225" t="n"/>
      <c r="L13" s="225" t="n"/>
      <c r="M13" s="226" t="n"/>
      <c r="N13" s="224" t="n">
        <v>25</v>
      </c>
      <c r="O13" s="225" t="n"/>
      <c r="P13" s="225" t="n"/>
      <c r="Q13" s="225" t="n"/>
      <c r="R13" s="225" t="n"/>
      <c r="S13" s="225" t="n"/>
      <c r="T13" s="225" t="n"/>
      <c r="U13" s="225" t="n"/>
      <c r="V13" s="225" t="n"/>
      <c r="W13" s="225" t="n"/>
      <c r="X13" s="225" t="n"/>
      <c r="Y13" s="226" t="n"/>
      <c r="Z13" s="290" t="n"/>
      <c r="AA13" s="221" t="inlineStr">
        <is>
          <t>XXX</t>
        </is>
      </c>
      <c r="AB13" s="312" t="n"/>
      <c r="AC13" s="244" t="n"/>
      <c r="AD13" s="244" t="n"/>
      <c r="AE13" s="244" t="n"/>
      <c r="AF13" s="244" t="n"/>
      <c r="AG13" s="244" t="n"/>
      <c r="AH13" s="244" t="n"/>
      <c r="AI13" s="244" t="n"/>
      <c r="AJ13" s="244" t="n"/>
      <c r="AK13" s="244" t="n"/>
      <c r="AL13" s="244" t="n"/>
      <c r="AM13" s="244" t="n"/>
    </row>
    <row r="14" ht="15.75" customHeight="1" s="303">
      <c r="A14" s="223" t="inlineStr">
        <is>
          <t>XXX</t>
        </is>
      </c>
      <c r="B14" s="224" t="n"/>
      <c r="C14" s="225" t="n"/>
      <c r="D14" s="225" t="n"/>
      <c r="E14" s="225" t="n"/>
      <c r="F14" s="225" t="n"/>
      <c r="G14" s="225" t="n"/>
      <c r="H14" s="225" t="n"/>
      <c r="I14" s="225" t="n"/>
      <c r="J14" s="225" t="n"/>
      <c r="K14" s="225" t="n"/>
      <c r="L14" s="225" t="n"/>
      <c r="M14" s="226" t="n"/>
      <c r="N14" s="224" t="n"/>
      <c r="O14" s="225" t="n"/>
      <c r="P14" s="225" t="n"/>
      <c r="Q14" s="225" t="n"/>
      <c r="R14" s="225" t="n"/>
      <c r="S14" s="225" t="n"/>
      <c r="T14" s="225" t="n"/>
      <c r="U14" s="225" t="n"/>
      <c r="V14" s="225" t="n"/>
      <c r="W14" s="225" t="n"/>
      <c r="X14" s="225" t="n"/>
      <c r="Y14" s="226" t="n"/>
      <c r="Z14" s="290" t="n"/>
      <c r="AA14" s="221" t="inlineStr">
        <is>
          <t>YYY</t>
        </is>
      </c>
      <c r="AB14" s="312" t="n"/>
      <c r="AC14" s="244" t="n"/>
      <c r="AD14" s="244" t="n"/>
      <c r="AE14" s="244" t="n"/>
      <c r="AF14" s="244" t="n"/>
      <c r="AG14" s="244" t="n"/>
      <c r="AH14" s="244" t="n"/>
      <c r="AI14" s="244" t="n"/>
      <c r="AJ14" s="244" t="n"/>
      <c r="AK14" s="244" t="n"/>
      <c r="AL14" s="244" t="n"/>
      <c r="AM14" s="244" t="n"/>
    </row>
    <row r="15" ht="15.75" customHeight="1" s="303" thickBot="1">
      <c r="A15" s="109" t="inlineStr">
        <is>
          <t>YYY</t>
        </is>
      </c>
      <c r="B15" s="65" t="n"/>
      <c r="C15" s="103" t="n"/>
      <c r="D15" s="103" t="n"/>
      <c r="E15" s="103" t="n"/>
      <c r="F15" s="103" t="n"/>
      <c r="G15" s="103" t="n"/>
      <c r="H15" s="103" t="n"/>
      <c r="I15" s="103" t="n"/>
      <c r="J15" s="103" t="n"/>
      <c r="K15" s="103" t="n"/>
      <c r="L15" s="103" t="n"/>
      <c r="M15" s="106" t="n"/>
      <c r="N15" s="65" t="n"/>
      <c r="O15" s="103" t="n"/>
      <c r="P15" s="103" t="n"/>
      <c r="Q15" s="103" t="n"/>
      <c r="R15" s="103" t="n"/>
      <c r="S15" s="103" t="n"/>
      <c r="T15" s="103" t="n"/>
      <c r="U15" s="103" t="n"/>
      <c r="V15" s="103" t="n"/>
      <c r="W15" s="103" t="n"/>
      <c r="X15" s="103" t="n"/>
      <c r="Y15" s="106" t="n"/>
      <c r="Z15" s="288" t="inlineStr">
        <is>
          <t>Общий парк БЗА</t>
        </is>
      </c>
      <c r="AA15" s="271" t="n"/>
      <c r="AB15" s="312">
        <f>SUM(AB5:AB10)</f>
        <v/>
      </c>
      <c r="AC15" s="244">
        <f>SUM(AC5:AC10)</f>
        <v/>
      </c>
      <c r="AD15" s="244">
        <f>SUM(AD5:AD10)</f>
        <v/>
      </c>
      <c r="AE15" s="244">
        <f>SUM(AE5:AE10)</f>
        <v/>
      </c>
      <c r="AF15" s="244">
        <f>SUM(AF5:AF10)</f>
        <v/>
      </c>
      <c r="AG15" s="244">
        <f>SUM(AG5:AG10)</f>
        <v/>
      </c>
      <c r="AH15" s="244">
        <f>SUM(AH5:AH10)</f>
        <v/>
      </c>
      <c r="AI15" s="244">
        <f>SUM(AI5:AI10)</f>
        <v/>
      </c>
      <c r="AJ15" s="244">
        <f>SUM(AJ5:AJ10)</f>
        <v/>
      </c>
      <c r="AK15" s="244">
        <f>SUM(AK5:AK10)</f>
        <v/>
      </c>
      <c r="AL15" s="244">
        <f>SUM(AL5:AL10)</f>
        <v/>
      </c>
      <c r="AM15" s="244">
        <f>SUM(AM5:AM10)</f>
        <v/>
      </c>
      <c r="AO15" s="200" t="n"/>
      <c r="AP15" s="287" t="inlineStr">
        <is>
          <t>- реальные цифры (в отчетность НЕ включать)</t>
        </is>
      </c>
    </row>
    <row r="16" hidden="1" outlineLevel="1" ht="15" customHeight="1" s="303" thickBot="1">
      <c r="A16" s="155" t="n"/>
      <c r="B16" s="279" t="inlineStr">
        <is>
          <t>2024</t>
        </is>
      </c>
      <c r="C16" s="273" t="n"/>
      <c r="D16" s="273" t="n"/>
      <c r="E16" s="273" t="n"/>
      <c r="F16" s="273" t="n"/>
      <c r="G16" s="273" t="n"/>
      <c r="H16" s="273" t="n"/>
      <c r="I16" s="273" t="n"/>
      <c r="J16" s="273" t="n"/>
      <c r="K16" s="273" t="n"/>
      <c r="L16" s="273" t="n"/>
      <c r="M16" s="274" t="n"/>
      <c r="N16" s="272" t="inlineStr">
        <is>
          <t>2024</t>
        </is>
      </c>
      <c r="O16" s="273" t="n"/>
      <c r="P16" s="273" t="n"/>
      <c r="Q16" s="273" t="n"/>
      <c r="R16" s="273" t="n"/>
      <c r="S16" s="273" t="n"/>
      <c r="T16" s="273" t="n"/>
      <c r="U16" s="273" t="n"/>
      <c r="V16" s="273" t="n"/>
      <c r="W16" s="273" t="n"/>
      <c r="X16" s="273" t="n"/>
      <c r="Y16" s="274" t="n"/>
      <c r="Z16" s="70" t="n"/>
      <c r="AA16" s="70" t="n"/>
      <c r="AB16" s="309" t="n"/>
      <c r="AC16" s="249" t="n"/>
      <c r="AD16" s="249" t="n"/>
      <c r="AE16" s="249" t="n"/>
      <c r="AF16" s="249" t="n"/>
      <c r="AG16" s="249" t="n"/>
      <c r="AH16" s="249" t="n"/>
      <c r="AI16" s="249" t="n"/>
      <c r="AJ16" s="249" t="n"/>
      <c r="AK16" s="250" t="n"/>
      <c r="AL16" s="250" t="n"/>
      <c r="AM16" s="250" t="n"/>
    </row>
    <row r="17" hidden="1" outlineLevel="1" ht="15" customHeight="1" s="303">
      <c r="A17" s="108" t="inlineStr">
        <is>
          <t>ТКР</t>
        </is>
      </c>
      <c r="B17" s="63" t="n">
        <v>1107</v>
      </c>
      <c r="C17" s="101" t="n">
        <v>1039</v>
      </c>
      <c r="D17" s="101" t="n">
        <v>1246</v>
      </c>
      <c r="E17" s="101" t="n">
        <v>1406</v>
      </c>
      <c r="F17" s="101" t="n">
        <v>1071</v>
      </c>
      <c r="G17" s="101" t="n">
        <v>3477</v>
      </c>
      <c r="H17" s="101" t="n">
        <v>757</v>
      </c>
      <c r="I17" s="101" t="n">
        <v>937</v>
      </c>
      <c r="J17" s="101" t="n">
        <v>525</v>
      </c>
      <c r="K17" s="101" t="n">
        <v>454</v>
      </c>
      <c r="L17" s="101" t="n">
        <v>430</v>
      </c>
      <c r="M17" s="104" t="n">
        <v>308</v>
      </c>
      <c r="N17" s="63" t="n">
        <v>1751</v>
      </c>
      <c r="O17" s="101" t="n">
        <v>5254</v>
      </c>
      <c r="P17" s="101" t="n">
        <v>1002</v>
      </c>
      <c r="Q17" s="101" t="n">
        <v>1839</v>
      </c>
      <c r="R17" s="101" t="n">
        <v>2214</v>
      </c>
      <c r="S17" s="101" t="n">
        <v>1844</v>
      </c>
      <c r="T17" s="101" t="n">
        <v>1573</v>
      </c>
      <c r="U17" s="101" t="n">
        <v>1606</v>
      </c>
      <c r="V17" s="101" t="n">
        <v>1865</v>
      </c>
      <c r="W17" s="101" t="n">
        <v>1060</v>
      </c>
      <c r="X17" s="101" t="n">
        <v>1829</v>
      </c>
      <c r="Y17" s="104" t="n">
        <v>2221</v>
      </c>
      <c r="Z17" s="70" t="n"/>
      <c r="AB17" s="313" t="n"/>
      <c r="AC17" s="249" t="n"/>
      <c r="AD17" s="249" t="n"/>
      <c r="AE17" s="249" t="n"/>
      <c r="AF17" s="249" t="n"/>
      <c r="AG17" s="249" t="n"/>
      <c r="AH17" s="249" t="n"/>
      <c r="AI17" s="249" t="n"/>
      <c r="AJ17" s="249" t="n"/>
      <c r="AK17" s="250" t="n"/>
      <c r="AL17" s="250" t="n"/>
      <c r="AM17" s="250" t="n"/>
    </row>
    <row r="18" hidden="1" outlineLevel="1" ht="15" customHeight="1" s="303">
      <c r="A18" s="108" t="inlineStr">
        <is>
          <t>ПК</t>
        </is>
      </c>
      <c r="B18" s="64" t="n">
        <v>4546</v>
      </c>
      <c r="C18" s="102" t="n">
        <v>5829</v>
      </c>
      <c r="D18" s="102" t="n">
        <v>4460</v>
      </c>
      <c r="E18" s="102" t="n">
        <v>5475</v>
      </c>
      <c r="F18" s="102" t="n">
        <v>4739</v>
      </c>
      <c r="G18" s="102" t="n">
        <v>5836</v>
      </c>
      <c r="H18" s="102" t="n">
        <v>4087</v>
      </c>
      <c r="I18" s="102" t="n">
        <v>4603</v>
      </c>
      <c r="J18" s="102" t="n">
        <v>2977</v>
      </c>
      <c r="K18" s="102" t="n">
        <v>4155</v>
      </c>
      <c r="L18" s="102" t="n">
        <v>3585</v>
      </c>
      <c r="M18" s="105" t="n">
        <v>2791</v>
      </c>
      <c r="N18" s="64" t="n">
        <v>1912</v>
      </c>
      <c r="O18" s="102" t="n">
        <v>1852</v>
      </c>
      <c r="P18" s="102" t="n">
        <v>1379</v>
      </c>
      <c r="Q18" s="102" t="n">
        <v>1858</v>
      </c>
      <c r="R18" s="102" t="n">
        <v>1970</v>
      </c>
      <c r="S18" s="102" t="n">
        <v>2417</v>
      </c>
      <c r="T18" s="102" t="n">
        <v>1341</v>
      </c>
      <c r="U18" s="102" t="n">
        <v>1840</v>
      </c>
      <c r="V18" s="102" t="n">
        <v>1797</v>
      </c>
      <c r="W18" s="102" t="n">
        <v>1527</v>
      </c>
      <c r="X18" s="102" t="n">
        <v>2285</v>
      </c>
      <c r="Y18" s="105" t="n">
        <v>2421</v>
      </c>
      <c r="Z18" s="70" t="n"/>
      <c r="AB18" s="313" t="n"/>
      <c r="AC18" s="249" t="n"/>
      <c r="AD18" s="249" t="n"/>
      <c r="AE18" s="249" t="n"/>
      <c r="AF18" s="249" t="n"/>
      <c r="AG18" s="249" t="n"/>
      <c r="AH18" s="249" t="n"/>
      <c r="AI18" s="249" t="n"/>
      <c r="AJ18" s="249" t="n"/>
      <c r="AK18" s="250" t="n"/>
      <c r="AL18" s="250" t="n"/>
      <c r="AM18" s="250" t="n"/>
    </row>
    <row r="19" hidden="1" outlineLevel="1" ht="15" customHeight="1" s="303">
      <c r="A19" s="108" t="inlineStr">
        <is>
          <t>НВ</t>
        </is>
      </c>
      <c r="B19" s="64" t="n">
        <v>6123</v>
      </c>
      <c r="C19" s="102" t="n">
        <v>7255</v>
      </c>
      <c r="D19" s="102" t="n">
        <v>8558</v>
      </c>
      <c r="E19" s="102" t="n">
        <v>8212</v>
      </c>
      <c r="F19" s="102" t="n">
        <v>8689</v>
      </c>
      <c r="G19" s="102" t="n">
        <v>7655</v>
      </c>
      <c r="H19" s="102" t="n">
        <v>6988</v>
      </c>
      <c r="I19" s="102" t="n">
        <v>6798</v>
      </c>
      <c r="J19" s="102" t="n">
        <v>6942</v>
      </c>
      <c r="K19" s="102" t="n">
        <v>6952</v>
      </c>
      <c r="L19" s="102" t="n">
        <v>7026</v>
      </c>
      <c r="M19" s="105" t="n">
        <v>5967</v>
      </c>
      <c r="N19" s="64" t="n">
        <v>3890</v>
      </c>
      <c r="O19" s="102" t="n">
        <v>2234</v>
      </c>
      <c r="P19" s="102" t="n">
        <v>3815</v>
      </c>
      <c r="Q19" s="102" t="n">
        <v>2994</v>
      </c>
      <c r="R19" s="102" t="n">
        <v>3272</v>
      </c>
      <c r="S19" s="102" t="n">
        <v>3542</v>
      </c>
      <c r="T19" s="102" t="n">
        <v>4439</v>
      </c>
      <c r="U19" s="102" t="n">
        <v>6101</v>
      </c>
      <c r="V19" s="102" t="n">
        <v>4262</v>
      </c>
      <c r="W19" s="102" t="n">
        <v>3337</v>
      </c>
      <c r="X19" s="102" t="n">
        <v>4166</v>
      </c>
      <c r="Y19" s="105" t="n">
        <v>4579</v>
      </c>
      <c r="Z19" s="70" t="n"/>
      <c r="AB19" s="313" t="n"/>
      <c r="AC19" s="249" t="n"/>
      <c r="AD19" s="249" t="n"/>
      <c r="AE19" s="249" t="n"/>
      <c r="AF19" s="249" t="n"/>
      <c r="AG19" s="249" t="n"/>
      <c r="AH19" s="249" t="n"/>
      <c r="AI19" s="249" t="n"/>
      <c r="AJ19" s="249" t="n"/>
      <c r="AK19" s="250" t="n"/>
      <c r="AL19" s="250" t="n"/>
      <c r="AM19" s="250" t="n"/>
    </row>
    <row r="20" hidden="1" outlineLevel="1" ht="15" customHeight="1" s="303">
      <c r="A20" s="108" t="inlineStr">
        <is>
          <t>НМ</t>
        </is>
      </c>
      <c r="B20" s="64" t="n">
        <v>4864</v>
      </c>
      <c r="C20" s="102" t="n">
        <v>6603</v>
      </c>
      <c r="D20" s="102" t="n">
        <v>6243</v>
      </c>
      <c r="E20" s="102" t="n">
        <v>7395</v>
      </c>
      <c r="F20" s="102" t="n">
        <v>7416</v>
      </c>
      <c r="G20" s="102" t="n">
        <v>5966</v>
      </c>
      <c r="H20" s="102" t="n">
        <v>6437</v>
      </c>
      <c r="I20" s="102" t="n">
        <v>6277</v>
      </c>
      <c r="J20" s="102" t="n">
        <v>6171</v>
      </c>
      <c r="K20" s="102" t="n">
        <v>7016</v>
      </c>
      <c r="L20" s="102" t="n">
        <v>6380</v>
      </c>
      <c r="M20" s="105" t="n">
        <v>5466</v>
      </c>
      <c r="N20" s="64" t="n">
        <v>1982</v>
      </c>
      <c r="O20" s="102" t="n">
        <v>2056</v>
      </c>
      <c r="P20" s="102" t="n">
        <v>1742</v>
      </c>
      <c r="Q20" s="102" t="n">
        <v>2747</v>
      </c>
      <c r="R20" s="102" t="n">
        <v>2274</v>
      </c>
      <c r="S20" s="102" t="n">
        <v>2786</v>
      </c>
      <c r="T20" s="102" t="n">
        <v>2847</v>
      </c>
      <c r="U20" s="102" t="n">
        <v>2773</v>
      </c>
      <c r="V20" s="102" t="n">
        <v>2222</v>
      </c>
      <c r="W20" s="102" t="n">
        <v>2217</v>
      </c>
      <c r="X20" s="102" t="n">
        <v>1761</v>
      </c>
      <c r="Y20" s="105" t="n">
        <v>3099</v>
      </c>
      <c r="Z20" s="70" t="n"/>
      <c r="AB20" s="313" t="n"/>
      <c r="AC20" s="249" t="n"/>
      <c r="AD20" s="249" t="n"/>
      <c r="AE20" s="249" t="n"/>
      <c r="AF20" s="249" t="n"/>
      <c r="AG20" s="249" t="n"/>
      <c r="AH20" s="249" t="n"/>
      <c r="AI20" s="249" t="n"/>
      <c r="AJ20" s="249" t="n"/>
      <c r="AK20" s="250" t="n"/>
      <c r="AL20" s="250" t="n"/>
      <c r="AM20" s="250" t="n"/>
    </row>
    <row r="21" hidden="1" outlineLevel="1" ht="15" customHeight="1" s="303">
      <c r="A21" s="108" t="inlineStr">
        <is>
          <t>ГП</t>
        </is>
      </c>
      <c r="B21" s="64" t="n">
        <v>0</v>
      </c>
      <c r="C21" s="102" t="n">
        <v>0</v>
      </c>
      <c r="D21" s="102" t="n">
        <v>10</v>
      </c>
      <c r="E21" s="102" t="n">
        <v>0</v>
      </c>
      <c r="F21" s="102" t="n">
        <v>407</v>
      </c>
      <c r="G21" s="102" t="n">
        <v>3046</v>
      </c>
      <c r="H21" s="102" t="n">
        <v>0</v>
      </c>
      <c r="I21" s="102" t="n">
        <v>0</v>
      </c>
      <c r="J21" s="102" t="n">
        <v>300</v>
      </c>
      <c r="K21" s="102" t="n">
        <v>110</v>
      </c>
      <c r="L21" s="102" t="n">
        <v>2263</v>
      </c>
      <c r="M21" s="105" t="n">
        <v>70</v>
      </c>
      <c r="N21" s="64" t="n">
        <v>323</v>
      </c>
      <c r="O21" s="102" t="n">
        <v>455</v>
      </c>
      <c r="P21" s="102" t="n">
        <v>419</v>
      </c>
      <c r="Q21" s="102" t="n">
        <v>379</v>
      </c>
      <c r="R21" s="102" t="n">
        <v>295</v>
      </c>
      <c r="S21" s="102" t="n">
        <v>545</v>
      </c>
      <c r="T21" s="102" t="n">
        <v>375</v>
      </c>
      <c r="U21" s="102" t="n">
        <v>300</v>
      </c>
      <c r="V21" s="102" t="n">
        <v>323</v>
      </c>
      <c r="W21" s="102" t="n">
        <v>157</v>
      </c>
      <c r="X21" s="102" t="n">
        <v>261</v>
      </c>
      <c r="Y21" s="105" t="n">
        <v>240</v>
      </c>
      <c r="Z21" s="70" t="n"/>
      <c r="AB21" s="313" t="n"/>
      <c r="AC21" s="249" t="n"/>
      <c r="AD21" s="249" t="n"/>
      <c r="AE21" s="249" t="n"/>
      <c r="AF21" s="249" t="n"/>
      <c r="AG21" s="249" t="n"/>
      <c r="AH21" s="249" t="n"/>
      <c r="AI21" s="249" t="n"/>
      <c r="AJ21" s="249" t="n"/>
      <c r="AK21" s="250" t="n"/>
      <c r="AL21" s="250" t="n"/>
      <c r="AM21" s="250" t="n"/>
    </row>
    <row r="22" hidden="1" outlineLevel="1" ht="15.75" customHeight="1" s="303">
      <c r="A22" s="108" t="inlineStr">
        <is>
          <t>ЦМФ</t>
        </is>
      </c>
      <c r="B22" s="64" t="n">
        <v>3335</v>
      </c>
      <c r="C22" s="102" t="n">
        <v>4693</v>
      </c>
      <c r="D22" s="102" t="n">
        <v>4798</v>
      </c>
      <c r="E22" s="102" t="n">
        <v>4742</v>
      </c>
      <c r="F22" s="102" t="n">
        <v>4065</v>
      </c>
      <c r="G22" s="102" t="n">
        <v>4083</v>
      </c>
      <c r="H22" s="102" t="n">
        <v>4322</v>
      </c>
      <c r="I22" s="102" t="n">
        <v>4261</v>
      </c>
      <c r="J22" s="102" t="n">
        <v>3653</v>
      </c>
      <c r="K22" s="102" t="n">
        <v>4212</v>
      </c>
      <c r="L22" s="102" t="n">
        <v>3529</v>
      </c>
      <c r="M22" s="105" t="n">
        <v>3843</v>
      </c>
      <c r="N22" s="64" t="n">
        <v>1371</v>
      </c>
      <c r="O22" s="102" t="n">
        <v>959</v>
      </c>
      <c r="P22" s="102" t="n">
        <v>1882</v>
      </c>
      <c r="Q22" s="102" t="n">
        <v>2022</v>
      </c>
      <c r="R22" s="102" t="n">
        <v>3552</v>
      </c>
      <c r="S22" s="102" t="n">
        <v>2551</v>
      </c>
      <c r="T22" s="102" t="n">
        <v>2508</v>
      </c>
      <c r="U22" s="102" t="n">
        <v>1967</v>
      </c>
      <c r="V22" s="102" t="n">
        <v>1566</v>
      </c>
      <c r="W22" s="102" t="n">
        <v>1562</v>
      </c>
      <c r="X22" s="102" t="n">
        <v>1300</v>
      </c>
      <c r="Y22" s="105" t="n">
        <v>2376</v>
      </c>
      <c r="Z22" s="218" t="n"/>
      <c r="AA22" s="218" t="n"/>
      <c r="AB22" s="314" t="n"/>
      <c r="AC22" s="249" t="n"/>
      <c r="AD22" s="249" t="n"/>
      <c r="AE22" s="249" t="n"/>
      <c r="AF22" s="249" t="n"/>
      <c r="AG22" s="249" t="n"/>
      <c r="AH22" s="249" t="n"/>
      <c r="AI22" s="249" t="n"/>
      <c r="AJ22" s="249" t="n"/>
      <c r="AK22" s="250" t="n"/>
      <c r="AL22" s="250" t="n"/>
      <c r="AM22" s="250" t="n"/>
    </row>
    <row r="23" hidden="1" outlineLevel="1" ht="15.75" customHeight="1" s="303">
      <c r="A23" s="108" t="inlineStr">
        <is>
          <t>Коромысло</t>
        </is>
      </c>
      <c r="B23" s="64" t="n"/>
      <c r="C23" s="102" t="n"/>
      <c r="D23" s="102" t="n"/>
      <c r="E23" s="102" t="n"/>
      <c r="F23" s="102" t="n"/>
      <c r="G23" s="102" t="n"/>
      <c r="H23" s="102" t="n"/>
      <c r="I23" s="102" t="n"/>
      <c r="J23" s="102" t="n"/>
      <c r="K23" s="102" t="n"/>
      <c r="L23" s="102" t="n"/>
      <c r="M23" s="105" t="n"/>
      <c r="N23" s="64" t="n"/>
      <c r="O23" s="102" t="n"/>
      <c r="P23" s="102" t="n"/>
      <c r="Q23" s="102" t="n"/>
      <c r="R23" s="102" t="n"/>
      <c r="S23" s="102" t="n"/>
      <c r="T23" s="102" t="n"/>
      <c r="U23" s="102" t="n"/>
      <c r="V23" s="102" t="n"/>
      <c r="W23" s="102" t="n"/>
      <c r="X23" s="102" t="n"/>
      <c r="Y23" s="105" t="n"/>
      <c r="Z23" s="218" t="n"/>
      <c r="AA23" s="218" t="n"/>
      <c r="AB23" s="314" t="n"/>
      <c r="AC23" s="249" t="n"/>
      <c r="AD23" s="249" t="n"/>
      <c r="AE23" s="249" t="n"/>
      <c r="AF23" s="249" t="n"/>
      <c r="AG23" s="249" t="n"/>
      <c r="AH23" s="249" t="n"/>
      <c r="AI23" s="249" t="n"/>
      <c r="AJ23" s="249" t="n"/>
      <c r="AK23" s="250" t="n"/>
      <c r="AL23" s="250" t="n"/>
      <c r="AM23" s="250" t="n"/>
    </row>
    <row r="24" hidden="1" outlineLevel="1" ht="15.75" customHeight="1" s="303">
      <c r="A24" s="223" t="inlineStr">
        <is>
          <t>Штанга</t>
        </is>
      </c>
      <c r="B24" s="224" t="n"/>
      <c r="C24" s="225" t="n"/>
      <c r="D24" s="225" t="n"/>
      <c r="E24" s="225" t="n"/>
      <c r="F24" s="225" t="n"/>
      <c r="G24" s="225" t="n"/>
      <c r="H24" s="225" t="n"/>
      <c r="I24" s="225" t="n"/>
      <c r="J24" s="225" t="n"/>
      <c r="K24" s="225" t="n"/>
      <c r="L24" s="225" t="n"/>
      <c r="M24" s="226" t="n"/>
      <c r="N24" s="224" t="n"/>
      <c r="O24" s="225" t="n"/>
      <c r="P24" s="225" t="n"/>
      <c r="Q24" s="225" t="n"/>
      <c r="R24" s="225" t="n"/>
      <c r="S24" s="225" t="n"/>
      <c r="T24" s="225" t="n"/>
      <c r="U24" s="225" t="n"/>
      <c r="V24" s="225" t="n"/>
      <c r="W24" s="225" t="n"/>
      <c r="X24" s="225" t="n"/>
      <c r="Y24" s="226" t="n"/>
      <c r="Z24" s="218" t="n"/>
      <c r="AA24" s="218" t="n"/>
      <c r="AB24" s="314" t="n"/>
      <c r="AC24" s="249" t="n"/>
      <c r="AD24" s="249" t="n"/>
      <c r="AE24" s="249" t="n"/>
      <c r="AF24" s="249" t="n"/>
      <c r="AG24" s="249" t="n"/>
      <c r="AH24" s="249" t="n"/>
      <c r="AI24" s="249" t="n"/>
      <c r="AJ24" s="249" t="n"/>
      <c r="AK24" s="250" t="n"/>
      <c r="AL24" s="250" t="n"/>
      <c r="AM24" s="250" t="n"/>
    </row>
    <row r="25" hidden="1" outlineLevel="1" ht="15.75" customHeight="1" s="303">
      <c r="A25" s="223" t="inlineStr">
        <is>
          <t>XXX</t>
        </is>
      </c>
      <c r="B25" s="224" t="n"/>
      <c r="C25" s="225" t="n"/>
      <c r="D25" s="225" t="n"/>
      <c r="E25" s="225" t="n"/>
      <c r="F25" s="225" t="n"/>
      <c r="G25" s="225" t="n"/>
      <c r="H25" s="225" t="n"/>
      <c r="I25" s="225" t="n"/>
      <c r="J25" s="225" t="n"/>
      <c r="K25" s="225" t="n"/>
      <c r="L25" s="225" t="n"/>
      <c r="M25" s="226" t="n"/>
      <c r="N25" s="224" t="n"/>
      <c r="O25" s="225" t="n"/>
      <c r="P25" s="225" t="n"/>
      <c r="Q25" s="225" t="n"/>
      <c r="R25" s="225" t="n"/>
      <c r="S25" s="225" t="n"/>
      <c r="T25" s="225" t="n"/>
      <c r="U25" s="225" t="n"/>
      <c r="V25" s="225" t="n"/>
      <c r="W25" s="225" t="n"/>
      <c r="X25" s="225" t="n"/>
      <c r="Y25" s="226" t="n"/>
      <c r="Z25" s="218" t="n"/>
      <c r="AA25" s="218" t="n"/>
      <c r="AB25" s="314" t="n"/>
      <c r="AC25" s="249" t="n"/>
      <c r="AD25" s="249" t="n"/>
      <c r="AE25" s="249" t="n"/>
      <c r="AF25" s="249" t="n"/>
      <c r="AG25" s="249" t="n"/>
      <c r="AH25" s="249" t="n"/>
      <c r="AI25" s="249" t="n"/>
      <c r="AJ25" s="249" t="n"/>
      <c r="AK25" s="250" t="n"/>
      <c r="AL25" s="250" t="n"/>
      <c r="AM25" s="250" t="n"/>
    </row>
    <row r="26" hidden="1" outlineLevel="1" ht="15.75" customHeight="1" s="303" thickBot="1">
      <c r="A26" s="109" t="inlineStr">
        <is>
          <t>YYY</t>
        </is>
      </c>
      <c r="B26" s="65" t="n"/>
      <c r="C26" s="103" t="n"/>
      <c r="D26" s="103" t="n"/>
      <c r="E26" s="103" t="n"/>
      <c r="F26" s="103" t="n"/>
      <c r="G26" s="103" t="n"/>
      <c r="H26" s="103" t="n"/>
      <c r="I26" s="103" t="n"/>
      <c r="J26" s="103" t="n"/>
      <c r="K26" s="103" t="n"/>
      <c r="L26" s="103" t="n"/>
      <c r="M26" s="106" t="n"/>
      <c r="N26" s="65" t="n"/>
      <c r="O26" s="103" t="n"/>
      <c r="P26" s="103" t="n"/>
      <c r="Q26" s="103" t="n"/>
      <c r="R26" s="103" t="n"/>
      <c r="S26" s="103" t="n"/>
      <c r="T26" s="103" t="n"/>
      <c r="U26" s="103" t="n"/>
      <c r="V26" s="103" t="n"/>
      <c r="W26" s="103" t="n"/>
      <c r="X26" s="103" t="n"/>
      <c r="Y26" s="106" t="n"/>
      <c r="Z26" s="218" t="n"/>
      <c r="AA26" s="218" t="n"/>
      <c r="AB26" s="314" t="n"/>
      <c r="AC26" s="249" t="n"/>
      <c r="AD26" s="249" t="n"/>
      <c r="AE26" s="249" t="n"/>
      <c r="AF26" s="249" t="n"/>
      <c r="AG26" s="249" t="n"/>
      <c r="AH26" s="249" t="n"/>
      <c r="AI26" s="249" t="n"/>
      <c r="AJ26" s="249" t="n"/>
      <c r="AK26" s="250" t="n"/>
      <c r="AL26" s="250" t="n"/>
      <c r="AM26" s="250" t="n"/>
    </row>
    <row r="27" hidden="1" outlineLevel="1" ht="15" customHeight="1" s="303" thickBot="1">
      <c r="A27" s="155" t="n"/>
      <c r="B27" s="279" t="inlineStr">
        <is>
          <t>2023</t>
        </is>
      </c>
      <c r="C27" s="273" t="n"/>
      <c r="D27" s="273" t="n"/>
      <c r="E27" s="273" t="n"/>
      <c r="F27" s="273" t="n"/>
      <c r="G27" s="273" t="n"/>
      <c r="H27" s="273" t="n"/>
      <c r="I27" s="273" t="n"/>
      <c r="J27" s="273" t="n"/>
      <c r="K27" s="273" t="n"/>
      <c r="L27" s="273" t="n"/>
      <c r="M27" s="274" t="n"/>
      <c r="N27" s="272" t="inlineStr">
        <is>
          <t>2023</t>
        </is>
      </c>
      <c r="O27" s="273" t="n"/>
      <c r="P27" s="273" t="n"/>
      <c r="Q27" s="273" t="n"/>
      <c r="R27" s="273" t="n"/>
      <c r="S27" s="273" t="n"/>
      <c r="T27" s="273" t="n"/>
      <c r="U27" s="273" t="n"/>
      <c r="V27" s="273" t="n"/>
      <c r="W27" s="273" t="n"/>
      <c r="X27" s="273" t="n"/>
      <c r="Y27" s="274" t="n"/>
      <c r="Z27" s="70" t="n"/>
      <c r="AA27" s="70" t="n"/>
      <c r="AB27" s="309" t="n"/>
      <c r="AC27" s="249" t="n"/>
      <c r="AD27" s="249" t="n"/>
      <c r="AE27" s="249" t="n"/>
      <c r="AF27" s="249" t="n"/>
      <c r="AG27" s="249" t="n"/>
      <c r="AH27" s="249" t="n"/>
      <c r="AI27" s="249" t="n"/>
      <c r="AJ27" s="249" t="n"/>
      <c r="AK27" s="250" t="n"/>
      <c r="AL27" s="250" t="n"/>
      <c r="AM27" s="250" t="n"/>
    </row>
    <row r="28" hidden="1" outlineLevel="1" ht="15" customHeight="1" s="303">
      <c r="A28" s="108" t="inlineStr">
        <is>
          <t>ТКР</t>
        </is>
      </c>
      <c r="B28" s="63" t="n">
        <v>1455</v>
      </c>
      <c r="C28" s="101" t="n">
        <v>1325</v>
      </c>
      <c r="D28" s="101" t="n">
        <v>1336</v>
      </c>
      <c r="E28" s="101" t="n">
        <v>2093</v>
      </c>
      <c r="F28" s="101" t="n">
        <v>1485</v>
      </c>
      <c r="G28" s="101" t="n">
        <v>1225</v>
      </c>
      <c r="H28" s="101" t="n">
        <v>1219</v>
      </c>
      <c r="I28" s="101" t="n">
        <v>1897</v>
      </c>
      <c r="J28" s="101" t="n">
        <v>672</v>
      </c>
      <c r="K28" s="101" t="n">
        <v>831</v>
      </c>
      <c r="L28" s="101" t="n">
        <v>1558</v>
      </c>
      <c r="M28" s="104" t="n">
        <v>1151</v>
      </c>
      <c r="N28" s="63" t="n">
        <v>1364</v>
      </c>
      <c r="O28" s="101" t="n">
        <v>1378</v>
      </c>
      <c r="P28" s="101" t="n">
        <v>1407</v>
      </c>
      <c r="Q28" s="101" t="n">
        <v>1441</v>
      </c>
      <c r="R28" s="101" t="n">
        <v>2496</v>
      </c>
      <c r="S28" s="101" t="n">
        <v>2293</v>
      </c>
      <c r="T28" s="101" t="n">
        <v>2340</v>
      </c>
      <c r="U28" s="101" t="n">
        <v>1023</v>
      </c>
      <c r="V28" s="101" t="n">
        <v>1722</v>
      </c>
      <c r="W28" s="101" t="n">
        <v>1019</v>
      </c>
      <c r="X28" s="101" t="n">
        <v>1553</v>
      </c>
      <c r="Y28" s="104" t="n">
        <v>949</v>
      </c>
      <c r="Z28" s="70" t="n"/>
      <c r="AA28" s="71" t="n"/>
      <c r="AB28" s="309" t="n"/>
      <c r="AC28" s="249" t="n"/>
      <c r="AD28" s="249" t="n"/>
      <c r="AE28" s="249" t="n"/>
      <c r="AF28" s="249" t="n"/>
      <c r="AG28" s="249" t="n"/>
      <c r="AH28" s="249" t="n"/>
      <c r="AI28" s="249" t="n"/>
      <c r="AJ28" s="249" t="n"/>
      <c r="AK28" s="250" t="n"/>
      <c r="AL28" s="250" t="n"/>
      <c r="AM28" s="250" t="n"/>
    </row>
    <row r="29" hidden="1" outlineLevel="1" ht="15" customHeight="1" s="303">
      <c r="A29" s="108" t="inlineStr">
        <is>
          <t>ПК</t>
        </is>
      </c>
      <c r="B29" s="64" t="n">
        <v>4816</v>
      </c>
      <c r="C29" s="102" t="n">
        <v>5706</v>
      </c>
      <c r="D29" s="102" t="n">
        <v>5430</v>
      </c>
      <c r="E29" s="102" t="n">
        <v>6115</v>
      </c>
      <c r="F29" s="102" t="n">
        <v>4278</v>
      </c>
      <c r="G29" s="102" t="n">
        <v>6123</v>
      </c>
      <c r="H29" s="102" t="n">
        <v>4570</v>
      </c>
      <c r="I29" s="102" t="n">
        <v>5814</v>
      </c>
      <c r="J29" s="102" t="n">
        <v>3427</v>
      </c>
      <c r="K29" s="102" t="n">
        <v>4350</v>
      </c>
      <c r="L29" s="102" t="n">
        <v>4633</v>
      </c>
      <c r="M29" s="105" t="n">
        <v>4424</v>
      </c>
      <c r="N29" s="64" t="n">
        <v>1622</v>
      </c>
      <c r="O29" s="102" t="n">
        <v>1340</v>
      </c>
      <c r="P29" s="102" t="n">
        <v>1006</v>
      </c>
      <c r="Q29" s="102" t="n">
        <v>1674</v>
      </c>
      <c r="R29" s="102" t="n">
        <v>2198</v>
      </c>
      <c r="S29" s="102" t="n">
        <v>1837</v>
      </c>
      <c r="T29" s="102" t="n">
        <v>2261</v>
      </c>
      <c r="U29" s="102" t="n">
        <v>1967</v>
      </c>
      <c r="V29" s="102" t="n">
        <v>1604</v>
      </c>
      <c r="W29" s="102" t="n">
        <v>1106</v>
      </c>
      <c r="X29" s="102" t="n">
        <v>1738</v>
      </c>
      <c r="Y29" s="105" t="n">
        <v>914</v>
      </c>
      <c r="Z29" s="72" t="n"/>
      <c r="AA29" s="72" t="n"/>
      <c r="AB29" s="309" t="n"/>
      <c r="AC29" s="249" t="n"/>
      <c r="AD29" s="249" t="n"/>
      <c r="AE29" s="249" t="n"/>
      <c r="AF29" s="249" t="n"/>
      <c r="AG29" s="249" t="n"/>
      <c r="AH29" s="249" t="n"/>
      <c r="AI29" s="249" t="n"/>
      <c r="AJ29" s="249" t="n"/>
      <c r="AK29" s="250" t="n"/>
      <c r="AL29" s="250" t="n"/>
      <c r="AM29" s="250" t="n"/>
    </row>
    <row r="30" hidden="1" outlineLevel="1" ht="15" customHeight="1" s="303">
      <c r="A30" s="108" t="inlineStr">
        <is>
          <t>НВ</t>
        </is>
      </c>
      <c r="B30" s="64" t="n">
        <v>7311</v>
      </c>
      <c r="C30" s="102" t="n">
        <v>7913</v>
      </c>
      <c r="D30" s="102" t="n">
        <v>8518</v>
      </c>
      <c r="E30" s="102" t="n">
        <v>7646</v>
      </c>
      <c r="F30" s="102" t="n">
        <v>7845</v>
      </c>
      <c r="G30" s="102" t="n">
        <v>8035</v>
      </c>
      <c r="H30" s="102" t="n">
        <v>6611</v>
      </c>
      <c r="I30" s="102" t="n">
        <v>7416</v>
      </c>
      <c r="J30" s="102" t="n">
        <v>5754</v>
      </c>
      <c r="K30" s="102" t="n">
        <v>7105</v>
      </c>
      <c r="L30" s="102" t="n">
        <v>7232</v>
      </c>
      <c r="M30" s="105" t="n">
        <v>6811</v>
      </c>
      <c r="N30" s="64" t="n">
        <v>3008</v>
      </c>
      <c r="O30" s="102" t="n">
        <v>1749</v>
      </c>
      <c r="P30" s="102" t="n">
        <v>1762</v>
      </c>
      <c r="Q30" s="102" t="n">
        <v>2397</v>
      </c>
      <c r="R30" s="102" t="n">
        <v>4093</v>
      </c>
      <c r="S30" s="102" t="n">
        <v>3727</v>
      </c>
      <c r="T30" s="102" t="n">
        <v>3730</v>
      </c>
      <c r="U30" s="102" t="n">
        <v>3092</v>
      </c>
      <c r="V30" s="102" t="n">
        <v>3641</v>
      </c>
      <c r="W30" s="102" t="n">
        <v>2170</v>
      </c>
      <c r="X30" s="102" t="n">
        <v>4177</v>
      </c>
      <c r="Y30" s="105" t="n">
        <v>968</v>
      </c>
      <c r="Z30" s="70" t="n"/>
      <c r="AA30" s="71" t="n"/>
      <c r="AB30" s="309" t="n"/>
      <c r="AC30" s="249" t="n"/>
      <c r="AD30" s="249" t="n"/>
      <c r="AE30" s="249" t="n"/>
      <c r="AF30" s="249" t="n"/>
      <c r="AG30" s="249" t="n"/>
      <c r="AH30" s="249" t="n"/>
      <c r="AI30" s="249" t="n"/>
      <c r="AJ30" s="249" t="n"/>
      <c r="AK30" s="250" t="n"/>
      <c r="AL30" s="250" t="n"/>
      <c r="AM30" s="250" t="n"/>
    </row>
    <row r="31" hidden="1" outlineLevel="1" ht="15" customHeight="1" s="303">
      <c r="A31" s="108" t="inlineStr">
        <is>
          <t>НМ</t>
        </is>
      </c>
      <c r="B31" s="64" t="n">
        <v>5775</v>
      </c>
      <c r="C31" s="102" t="n">
        <v>6005</v>
      </c>
      <c r="D31" s="102" t="n">
        <v>7113</v>
      </c>
      <c r="E31" s="102" t="n">
        <v>6608</v>
      </c>
      <c r="F31" s="102" t="n">
        <v>6686</v>
      </c>
      <c r="G31" s="102" t="n">
        <v>6533</v>
      </c>
      <c r="H31" s="102" t="n">
        <v>6334</v>
      </c>
      <c r="I31" s="102" t="n">
        <v>7277</v>
      </c>
      <c r="J31" s="102" t="n">
        <v>5209</v>
      </c>
      <c r="K31" s="102" t="n">
        <v>6489</v>
      </c>
      <c r="L31" s="102" t="n">
        <v>6634</v>
      </c>
      <c r="M31" s="105" t="n">
        <v>5616</v>
      </c>
      <c r="N31" s="64" t="n">
        <v>1899</v>
      </c>
      <c r="O31" s="102" t="n">
        <v>3146</v>
      </c>
      <c r="P31" s="102" t="n">
        <v>2367</v>
      </c>
      <c r="Q31" s="102" t="n">
        <v>1781</v>
      </c>
      <c r="R31" s="102" t="n">
        <v>2356</v>
      </c>
      <c r="S31" s="102" t="n">
        <v>2621</v>
      </c>
      <c r="T31" s="102" t="n">
        <v>2514</v>
      </c>
      <c r="U31" s="102" t="n">
        <v>1573</v>
      </c>
      <c r="V31" s="102" t="n">
        <v>1457</v>
      </c>
      <c r="W31" s="102" t="n">
        <v>5860</v>
      </c>
      <c r="X31" s="102" t="n">
        <v>3762</v>
      </c>
      <c r="Y31" s="105" t="n">
        <v>877</v>
      </c>
      <c r="Z31" s="72" t="n"/>
      <c r="AA31" s="72" t="n"/>
      <c r="AB31" s="309" t="n"/>
      <c r="AC31" s="249" t="n"/>
      <c r="AD31" s="249" t="n"/>
      <c r="AE31" s="249" t="n"/>
      <c r="AF31" s="249" t="n"/>
      <c r="AG31" s="249" t="n"/>
      <c r="AH31" s="249" t="n"/>
      <c r="AI31" s="249" t="n"/>
      <c r="AJ31" s="249" t="n"/>
      <c r="AK31" s="250" t="n"/>
      <c r="AL31" s="250" t="n"/>
      <c r="AM31" s="250" t="n"/>
    </row>
    <row r="32" hidden="1" outlineLevel="1" ht="15" customHeight="1" s="303">
      <c r="A32" s="108" t="inlineStr">
        <is>
          <t>ГП</t>
        </is>
      </c>
      <c r="B32" s="64" t="n">
        <v>0</v>
      </c>
      <c r="C32" s="102" t="n">
        <v>0</v>
      </c>
      <c r="D32" s="102" t="n">
        <v>0</v>
      </c>
      <c r="E32" s="102" t="n">
        <v>0</v>
      </c>
      <c r="F32" s="102" t="n">
        <v>0</v>
      </c>
      <c r="G32" s="102" t="n">
        <v>18</v>
      </c>
      <c r="H32" s="102" t="n">
        <v>0</v>
      </c>
      <c r="I32" s="102" t="n">
        <v>30</v>
      </c>
      <c r="J32" s="102" t="n">
        <v>0</v>
      </c>
      <c r="K32" s="102" t="n">
        <v>0</v>
      </c>
      <c r="L32" s="102" t="n">
        <v>0</v>
      </c>
      <c r="M32" s="105" t="n">
        <v>0</v>
      </c>
      <c r="N32" s="64" t="n">
        <v>199</v>
      </c>
      <c r="O32" s="102" t="n">
        <v>485</v>
      </c>
      <c r="P32" s="102" t="n">
        <v>424</v>
      </c>
      <c r="Q32" s="102" t="n">
        <v>430</v>
      </c>
      <c r="R32" s="102" t="n">
        <v>680</v>
      </c>
      <c r="S32" s="102" t="n">
        <v>645</v>
      </c>
      <c r="T32" s="102" t="n">
        <v>642</v>
      </c>
      <c r="U32" s="102" t="n">
        <v>242</v>
      </c>
      <c r="V32" s="102" t="n">
        <v>336</v>
      </c>
      <c r="W32" s="102" t="n">
        <v>207</v>
      </c>
      <c r="X32" s="102" t="n">
        <v>422</v>
      </c>
      <c r="Y32" s="105" t="n">
        <v>174</v>
      </c>
      <c r="Z32" s="70" t="n"/>
      <c r="AA32" s="71" t="n"/>
      <c r="AB32" s="309" t="n"/>
      <c r="AC32" s="249" t="n"/>
      <c r="AD32" s="249" t="n"/>
      <c r="AE32" s="249" t="n"/>
      <c r="AF32" s="249" t="n"/>
      <c r="AG32" s="249" t="n"/>
      <c r="AH32" s="249" t="n"/>
      <c r="AI32" s="249" t="n"/>
      <c r="AJ32" s="249" t="n"/>
      <c r="AK32" s="250" t="n"/>
      <c r="AL32" s="250" t="n"/>
      <c r="AM32" s="250" t="n"/>
    </row>
    <row r="33" hidden="1" outlineLevel="1" ht="15" customHeight="1" s="303">
      <c r="A33" s="108" t="inlineStr">
        <is>
          <t>ЦМФ</t>
        </is>
      </c>
      <c r="B33" s="64" t="n">
        <v>4468</v>
      </c>
      <c r="C33" s="102" t="n">
        <v>5237</v>
      </c>
      <c r="D33" s="102" t="n">
        <v>5435</v>
      </c>
      <c r="E33" s="102" t="n">
        <v>5240</v>
      </c>
      <c r="F33" s="102" t="n">
        <v>4978</v>
      </c>
      <c r="G33" s="102" t="n">
        <v>5053</v>
      </c>
      <c r="H33" s="102" t="n">
        <v>4243</v>
      </c>
      <c r="I33" s="102" t="n">
        <v>5408</v>
      </c>
      <c r="J33" s="102" t="n">
        <v>4440</v>
      </c>
      <c r="K33" s="102" t="n">
        <v>3331</v>
      </c>
      <c r="L33" s="102" t="n">
        <v>5255</v>
      </c>
      <c r="M33" s="105" t="n">
        <v>4846</v>
      </c>
      <c r="N33" s="64" t="n">
        <v>977</v>
      </c>
      <c r="O33" s="102" t="n">
        <v>1188</v>
      </c>
      <c r="P33" s="102" t="n">
        <v>1976</v>
      </c>
      <c r="Q33" s="102" t="n">
        <v>1492</v>
      </c>
      <c r="R33" s="102" t="n">
        <v>3110</v>
      </c>
      <c r="S33" s="102" t="n">
        <v>1690</v>
      </c>
      <c r="T33" s="102" t="n">
        <v>1730</v>
      </c>
      <c r="U33" s="102" t="n">
        <v>1228</v>
      </c>
      <c r="V33" s="102" t="n">
        <v>1756</v>
      </c>
      <c r="W33" s="102" t="n">
        <v>730</v>
      </c>
      <c r="X33" s="102" t="n">
        <v>1835</v>
      </c>
      <c r="Y33" s="105" t="n">
        <v>309</v>
      </c>
      <c r="Z33" s="70" t="n"/>
      <c r="AA33" s="71" t="n"/>
      <c r="AB33" s="309" t="n"/>
      <c r="AC33" s="249" t="n"/>
      <c r="AD33" s="249" t="n"/>
      <c r="AE33" s="249" t="n"/>
      <c r="AF33" s="249" t="n"/>
      <c r="AG33" s="249" t="n"/>
      <c r="AH33" s="249" t="n"/>
      <c r="AI33" s="249" t="n"/>
      <c r="AJ33" s="249" t="n"/>
      <c r="AK33" s="250" t="n"/>
      <c r="AL33" s="250" t="n"/>
      <c r="AM33" s="250" t="n"/>
    </row>
    <row r="34" hidden="1" outlineLevel="1" ht="15" customHeight="1" s="303">
      <c r="A34" s="108" t="inlineStr">
        <is>
          <t>Коромысло</t>
        </is>
      </c>
      <c r="B34" s="64" t="n"/>
      <c r="C34" s="102" t="n"/>
      <c r="D34" s="102" t="n"/>
      <c r="E34" s="102" t="n"/>
      <c r="F34" s="102" t="n"/>
      <c r="G34" s="102" t="n"/>
      <c r="H34" s="102" t="n"/>
      <c r="I34" s="102" t="n"/>
      <c r="J34" s="102" t="n"/>
      <c r="K34" s="102" t="n"/>
      <c r="L34" s="102" t="n"/>
      <c r="M34" s="105" t="n"/>
      <c r="N34" s="64" t="n"/>
      <c r="O34" s="102" t="n"/>
      <c r="P34" s="102" t="n"/>
      <c r="Q34" s="102" t="n"/>
      <c r="R34" s="102" t="n"/>
      <c r="S34" s="102" t="n"/>
      <c r="T34" s="102" t="n"/>
      <c r="U34" s="102" t="n"/>
      <c r="V34" s="102" t="n"/>
      <c r="W34" s="102" t="n"/>
      <c r="X34" s="102" t="n"/>
      <c r="Y34" s="105" t="n"/>
      <c r="Z34" s="70" t="n"/>
      <c r="AA34" s="71" t="n"/>
      <c r="AB34" s="309" t="n"/>
      <c r="AC34" s="249" t="n"/>
      <c r="AD34" s="249" t="n"/>
      <c r="AE34" s="249" t="n"/>
      <c r="AF34" s="249" t="n"/>
      <c r="AG34" s="249" t="n"/>
      <c r="AH34" s="249" t="n"/>
      <c r="AI34" s="249" t="n"/>
      <c r="AJ34" s="249" t="n"/>
      <c r="AK34" s="250" t="n"/>
      <c r="AL34" s="250" t="n"/>
      <c r="AM34" s="250" t="n"/>
    </row>
    <row r="35" hidden="1" outlineLevel="1" ht="15" customHeight="1" s="303">
      <c r="A35" s="223" t="inlineStr">
        <is>
          <t>Штанга</t>
        </is>
      </c>
      <c r="B35" s="224" t="n"/>
      <c r="C35" s="225" t="n"/>
      <c r="D35" s="225" t="n"/>
      <c r="E35" s="225" t="n"/>
      <c r="F35" s="225" t="n"/>
      <c r="G35" s="225" t="n"/>
      <c r="H35" s="225" t="n"/>
      <c r="I35" s="225" t="n"/>
      <c r="J35" s="225" t="n"/>
      <c r="K35" s="225" t="n"/>
      <c r="L35" s="225" t="n"/>
      <c r="M35" s="226" t="n"/>
      <c r="N35" s="224" t="n"/>
      <c r="O35" s="225" t="n"/>
      <c r="P35" s="225" t="n"/>
      <c r="Q35" s="225" t="n"/>
      <c r="R35" s="225" t="n"/>
      <c r="S35" s="225" t="n"/>
      <c r="T35" s="225" t="n"/>
      <c r="U35" s="225" t="n"/>
      <c r="V35" s="225" t="n"/>
      <c r="W35" s="225" t="n"/>
      <c r="X35" s="225" t="n"/>
      <c r="Y35" s="226" t="n"/>
      <c r="Z35" s="70" t="n"/>
      <c r="AA35" s="71" t="n"/>
      <c r="AB35" s="309" t="n"/>
      <c r="AC35" s="249" t="n"/>
      <c r="AD35" s="249" t="n"/>
      <c r="AE35" s="249" t="n"/>
      <c r="AF35" s="249" t="n"/>
      <c r="AG35" s="249" t="n"/>
      <c r="AH35" s="249" t="n"/>
      <c r="AI35" s="249" t="n"/>
      <c r="AJ35" s="249" t="n"/>
      <c r="AK35" s="250" t="n"/>
      <c r="AL35" s="250" t="n"/>
      <c r="AM35" s="250" t="n"/>
    </row>
    <row r="36" hidden="1" outlineLevel="1" ht="15" customHeight="1" s="303">
      <c r="A36" s="223" t="inlineStr">
        <is>
          <t>XXX</t>
        </is>
      </c>
      <c r="B36" s="224" t="n"/>
      <c r="C36" s="225" t="n"/>
      <c r="D36" s="225" t="n"/>
      <c r="E36" s="225" t="n"/>
      <c r="F36" s="225" t="n"/>
      <c r="G36" s="225" t="n"/>
      <c r="H36" s="225" t="n"/>
      <c r="I36" s="225" t="n"/>
      <c r="J36" s="225" t="n"/>
      <c r="K36" s="225" t="n"/>
      <c r="L36" s="225" t="n"/>
      <c r="M36" s="226" t="n"/>
      <c r="N36" s="224" t="n"/>
      <c r="O36" s="225" t="n"/>
      <c r="P36" s="225" t="n"/>
      <c r="Q36" s="225" t="n"/>
      <c r="R36" s="225" t="n"/>
      <c r="S36" s="225" t="n"/>
      <c r="T36" s="225" t="n"/>
      <c r="U36" s="225" t="n"/>
      <c r="V36" s="225" t="n"/>
      <c r="W36" s="225" t="n"/>
      <c r="X36" s="225" t="n"/>
      <c r="Y36" s="226" t="n"/>
      <c r="Z36" s="70" t="n"/>
      <c r="AA36" s="71" t="n"/>
      <c r="AB36" s="309" t="n"/>
      <c r="AC36" s="249" t="n"/>
      <c r="AD36" s="249" t="n"/>
      <c r="AE36" s="249" t="n"/>
      <c r="AF36" s="249" t="n"/>
      <c r="AG36" s="249" t="n"/>
      <c r="AH36" s="249" t="n"/>
      <c r="AI36" s="249" t="n"/>
      <c r="AJ36" s="249" t="n"/>
      <c r="AK36" s="250" t="n"/>
      <c r="AL36" s="250" t="n"/>
      <c r="AM36" s="250" t="n"/>
    </row>
    <row r="37" hidden="1" outlineLevel="1" ht="15.75" customHeight="1" s="303" thickBot="1">
      <c r="A37" s="109" t="inlineStr">
        <is>
          <t>YYY</t>
        </is>
      </c>
      <c r="B37" s="65" t="n"/>
      <c r="C37" s="103" t="n"/>
      <c r="D37" s="103" t="n"/>
      <c r="E37" s="103" t="n"/>
      <c r="F37" s="103" t="n"/>
      <c r="G37" s="103" t="n"/>
      <c r="H37" s="103" t="n"/>
      <c r="I37" s="103" t="n"/>
      <c r="J37" s="103" t="n"/>
      <c r="K37" s="103" t="n"/>
      <c r="L37" s="103" t="n"/>
      <c r="M37" s="106" t="n"/>
      <c r="N37" s="65" t="n"/>
      <c r="O37" s="103" t="n"/>
      <c r="P37" s="103" t="n"/>
      <c r="Q37" s="103" t="n"/>
      <c r="R37" s="103" t="n"/>
      <c r="S37" s="103" t="n"/>
      <c r="T37" s="103" t="n"/>
      <c r="U37" s="103" t="n"/>
      <c r="V37" s="103" t="n"/>
      <c r="W37" s="103" t="n"/>
      <c r="X37" s="103" t="n"/>
      <c r="Y37" s="106" t="n"/>
      <c r="Z37" s="72" t="n"/>
      <c r="AA37" s="72" t="n"/>
      <c r="AB37" s="309" t="n"/>
      <c r="AC37" s="249" t="n"/>
      <c r="AD37" s="249" t="n"/>
      <c r="AE37" s="249" t="n"/>
      <c r="AF37" s="249" t="n"/>
      <c r="AG37" s="249" t="n"/>
      <c r="AH37" s="249" t="n"/>
      <c r="AI37" s="249" t="n"/>
      <c r="AJ37" s="249" t="n"/>
      <c r="AK37" s="250" t="n"/>
      <c r="AL37" s="250" t="n"/>
      <c r="AM37" s="250" t="n"/>
    </row>
    <row r="38" collapsed="1" ht="16.5" customHeight="1" s="303" thickBot="1">
      <c r="Z38" s="70" t="n"/>
      <c r="AA38" s="71" t="n"/>
      <c r="AB38" s="315" t="n"/>
      <c r="AC38" s="245" t="n"/>
      <c r="AD38" s="245" t="n"/>
      <c r="AE38" s="245" t="n"/>
      <c r="AF38" s="245" t="n"/>
      <c r="AG38" s="245" t="n"/>
      <c r="AH38" s="245" t="n"/>
      <c r="AI38" s="245" t="n"/>
      <c r="AJ38" s="245" t="n"/>
      <c r="AK38" s="245" t="n"/>
      <c r="AL38" s="245" t="n"/>
      <c r="AM38" s="245" t="n"/>
      <c r="AO38" s="202" t="n"/>
      <c r="AP38" s="201" t="inlineStr">
        <is>
          <t>- ИЗМЕНЕНИЯ - использовать ЭТИ цифры !!!</t>
        </is>
      </c>
    </row>
    <row r="39" ht="15.75" customHeight="1" s="303">
      <c r="A39" s="213" t="inlineStr">
        <is>
          <t>ММЗ</t>
        </is>
      </c>
      <c r="B39" s="272" t="inlineStr">
        <is>
          <t>2025</t>
        </is>
      </c>
      <c r="C39" s="273" t="n"/>
      <c r="D39" s="273" t="n"/>
      <c r="E39" s="273" t="n"/>
      <c r="F39" s="273" t="n"/>
      <c r="G39" s="273" t="n"/>
      <c r="H39" s="273" t="n"/>
      <c r="I39" s="273" t="n"/>
      <c r="J39" s="273" t="n"/>
      <c r="K39" s="273" t="n"/>
      <c r="L39" s="273" t="n"/>
      <c r="M39" s="274" t="n"/>
      <c r="AA39" s="216" t="inlineStr">
        <is>
          <t>ММЗ</t>
        </is>
      </c>
      <c r="AB39" s="309" t="n"/>
      <c r="AC39" s="249" t="n"/>
      <c r="AD39" s="249" t="n"/>
      <c r="AE39" s="249" t="n"/>
      <c r="AF39" s="249" t="n"/>
      <c r="AG39" s="249" t="n"/>
      <c r="AH39" s="249" t="n"/>
      <c r="AI39" s="249" t="n"/>
      <c r="AJ39" s="249" t="n"/>
      <c r="AK39" s="250" t="n"/>
      <c r="AL39" s="250" t="n"/>
      <c r="AM39" s="250" t="n"/>
    </row>
    <row r="40" ht="16.5" customHeight="1" s="303" thickBot="1">
      <c r="A40" s="107" t="n"/>
      <c r="B40" s="66" t="inlineStr">
        <is>
          <t>январь</t>
        </is>
      </c>
      <c r="C40" s="67" t="inlineStr">
        <is>
          <t>февраль</t>
        </is>
      </c>
      <c r="D40" s="67" t="inlineStr">
        <is>
          <t>март</t>
        </is>
      </c>
      <c r="E40" s="67" t="inlineStr">
        <is>
          <t>апрель</t>
        </is>
      </c>
      <c r="F40" s="67" t="inlineStr">
        <is>
          <t>май</t>
        </is>
      </c>
      <c r="G40" s="67" t="inlineStr">
        <is>
          <t>июнь</t>
        </is>
      </c>
      <c r="H40" s="67" t="inlineStr">
        <is>
          <t>июль</t>
        </is>
      </c>
      <c r="I40" s="67" t="inlineStr">
        <is>
          <t>август</t>
        </is>
      </c>
      <c r="J40" s="67" t="inlineStr">
        <is>
          <t>сентябрь</t>
        </is>
      </c>
      <c r="K40" s="67" t="inlineStr">
        <is>
          <t>октябрь</t>
        </is>
      </c>
      <c r="L40" s="67" t="inlineStr">
        <is>
          <t>ноябрь</t>
        </is>
      </c>
      <c r="M40" s="68" t="inlineStr">
        <is>
          <t>декабрь</t>
        </is>
      </c>
      <c r="AA40" s="39" t="inlineStr">
        <is>
          <t>ТКР</t>
        </is>
      </c>
      <c r="AB40" s="316">
        <f>B41+SUM(B50:M50)+SUM(C59:M59)</f>
        <v/>
      </c>
      <c r="AC40" s="246">
        <f>SUM(B41:C41)+SUM(B50:M50)+SUM(D59:M59)</f>
        <v/>
      </c>
      <c r="AD40" s="246">
        <f>SUM(B41:D41)+SUM(B50:M50)+SUM(E59:M59)</f>
        <v/>
      </c>
      <c r="AE40" s="246">
        <f>SUM(B41:E41)+SUM(B50:M50)+SUM(F59:M59)</f>
        <v/>
      </c>
      <c r="AF40" s="246">
        <f>SUM(B41:F41)+SUM(B50:M50)+SUM(G59:M59)</f>
        <v/>
      </c>
      <c r="AG40" s="246">
        <f>SUM(B41:G41)+SUM(B50:M50)+SUM(H59:M59)</f>
        <v/>
      </c>
      <c r="AH40" s="246">
        <f>SUM(B41:H41)+SUM(B50:M50)+SUM(I59:M59)</f>
        <v/>
      </c>
      <c r="AI40" s="246">
        <f>SUM(B41:I41)+SUM(B50:M50)+SUM(J59:M59)</f>
        <v/>
      </c>
      <c r="AJ40" s="246">
        <f>SUM(B41:J41)+SUM(B50:M50)+SUM(K59:M59)</f>
        <v/>
      </c>
      <c r="AK40" s="246">
        <f>SUM(B41:K41)+SUM(B50:M50)+SUM(L59:M59)</f>
        <v/>
      </c>
      <c r="AL40" s="246">
        <f>SUM(B41:L41)+SUM(B50:M50)+SUM(M59)</f>
        <v/>
      </c>
      <c r="AM40" s="246">
        <f>SUM(B41:M41)+SUM(B50:M50)</f>
        <v/>
      </c>
    </row>
    <row r="41" ht="15.75" customHeight="1" s="303">
      <c r="A41" s="108" t="inlineStr">
        <is>
          <t>ТКР</t>
        </is>
      </c>
      <c r="B41" s="69" t="n">
        <v>3250</v>
      </c>
      <c r="C41" s="101" t="n"/>
      <c r="D41" s="101" t="n"/>
      <c r="E41" s="101" t="n"/>
      <c r="F41" s="101" t="n"/>
      <c r="G41" s="101" t="n"/>
      <c r="H41" s="101" t="n"/>
      <c r="I41" s="101" t="n"/>
      <c r="J41" s="101" t="n"/>
      <c r="K41" s="101" t="n"/>
      <c r="L41" s="101" t="n"/>
      <c r="M41" s="104" t="n"/>
      <c r="AA41" s="39" t="inlineStr">
        <is>
          <t>ПК</t>
        </is>
      </c>
      <c r="AB41" s="316">
        <f>B42+SUM(B51:M51)+SUM(C60:M60)</f>
        <v/>
      </c>
      <c r="AC41" s="246">
        <f>SUM(B42:C42)+SUM(B51:M51)+SUM(D60:M60)</f>
        <v/>
      </c>
      <c r="AD41" s="246">
        <f>SUM(B42:D42)+SUM(B51:M51)+SUM(E60:M60)</f>
        <v/>
      </c>
      <c r="AE41" s="246">
        <f>SUM(B42:E42)+SUM(B51:M51)+SUM(F60:M60)</f>
        <v/>
      </c>
      <c r="AF41" s="246">
        <f>SUM(B42:F42)+SUM(B51:M51)+SUM(G60:M60)</f>
        <v/>
      </c>
      <c r="AG41" s="246">
        <f>SUM(B42:G42)+SUM(B51:M51)+SUM(H60:M60)</f>
        <v/>
      </c>
      <c r="AH41" s="246">
        <f>SUM(B42:H42)+SUM(B51:M51)+SUM(I60:M60)</f>
        <v/>
      </c>
      <c r="AI41" s="246">
        <f>SUM(B42:I42)+SUM(B51:M51)+SUM(J60:M60)</f>
        <v/>
      </c>
      <c r="AJ41" s="246">
        <f>SUM(B42:J42)+SUM(B51:M51)+SUM(K60:M60)</f>
        <v/>
      </c>
      <c r="AK41" s="246">
        <f>SUM(B42:K42)+SUM(B51:M51)+SUM(L60:M60)</f>
        <v/>
      </c>
      <c r="AL41" s="246">
        <f>SUM(B42:L42)+SUM(B51:M51)+SUM(M60)</f>
        <v/>
      </c>
      <c r="AM41" s="246">
        <f>SUM(B42:M42)+SUM(B51:M51)</f>
        <v/>
      </c>
    </row>
    <row r="42" ht="15.75" customHeight="1" s="303">
      <c r="A42" s="108" t="inlineStr">
        <is>
          <t>ПК</t>
        </is>
      </c>
      <c r="B42" s="64" t="n">
        <v>600</v>
      </c>
      <c r="C42" s="102" t="n"/>
      <c r="D42" s="102" t="n"/>
      <c r="E42" s="102" t="n"/>
      <c r="F42" s="102" t="n"/>
      <c r="G42" s="102" t="n"/>
      <c r="H42" s="102" t="n"/>
      <c r="I42" s="102" t="n"/>
      <c r="J42" s="102" t="n"/>
      <c r="K42" s="102" t="n"/>
      <c r="L42" s="102" t="n"/>
      <c r="M42" s="105" t="n"/>
      <c r="AA42" s="39" t="inlineStr">
        <is>
          <t>НВ</t>
        </is>
      </c>
      <c r="AB42" s="316">
        <f>B43+SUM(B52:M52)+SUM(C61:M61)</f>
        <v/>
      </c>
      <c r="AC42" s="246">
        <f>SUM(B43:C43)+SUM(B52:M52)+SUM(D61:M61)</f>
        <v/>
      </c>
      <c r="AD42" s="246">
        <f>SUM(B43:D43)+SUM(B52:M52)+SUM(E61:M61)</f>
        <v/>
      </c>
      <c r="AE42" s="246">
        <f>SUM(B43:E43)+SUM(B52:M52)+SUM(F61:M61)</f>
        <v/>
      </c>
      <c r="AF42" s="246">
        <f>SUM(B43:F43)+SUM(B52:M52)+SUM(G61:M61)</f>
        <v/>
      </c>
      <c r="AG42" s="246">
        <f>SUM(B43:G43)+SUM(B52:M52)+SUM(H61:M61)</f>
        <v/>
      </c>
      <c r="AH42" s="246">
        <f>SUM(B43:H43)+SUM(B52:M52)+SUM(I61:M61)</f>
        <v/>
      </c>
      <c r="AI42" s="246">
        <f>SUM(B43:I43)+SUM(B52:M52)+SUM(J61:M61)</f>
        <v/>
      </c>
      <c r="AJ42" s="246">
        <f>SUM(B43:J43)+SUM(B52:M52)+SUM(K61:M61)</f>
        <v/>
      </c>
      <c r="AK42" s="246">
        <f>SUM(B43:K43)+SUM(B52:M52)+SUM(L61:M61)</f>
        <v/>
      </c>
      <c r="AL42" s="246">
        <f>SUM(B43:L43)+SUM(B52:M52)+SUM(M61)</f>
        <v/>
      </c>
      <c r="AM42" s="246">
        <f>SUM(B43:M43)+SUM(B52:M52)</f>
        <v/>
      </c>
    </row>
    <row r="43" ht="15.75" customHeight="1" s="303">
      <c r="A43" s="108" t="inlineStr">
        <is>
          <t>НВ</t>
        </is>
      </c>
      <c r="B43" s="64" t="n">
        <v>290</v>
      </c>
      <c r="C43" s="102" t="n"/>
      <c r="D43" s="102" t="n"/>
      <c r="E43" s="102" t="n"/>
      <c r="F43" s="102" t="n"/>
      <c r="G43" s="102" t="n"/>
      <c r="H43" s="102" t="n"/>
      <c r="I43" s="102" t="n"/>
      <c r="J43" s="102" t="n"/>
      <c r="K43" s="102" t="n"/>
      <c r="L43" s="102" t="n"/>
      <c r="M43" s="105" t="n"/>
      <c r="AA43" s="39" t="inlineStr">
        <is>
          <t>НМ</t>
        </is>
      </c>
      <c r="AB43" s="316">
        <f>B44+SUM(B53:M53)+SUM(C62:M62)</f>
        <v/>
      </c>
      <c r="AC43" s="246">
        <f>SUM(B44:C44)+SUM(B53:M53)+SUM(D62:M62)</f>
        <v/>
      </c>
      <c r="AD43" s="246">
        <f>SUM(B44:D44)+SUM(B53:M53)+SUM(E62:M62)</f>
        <v/>
      </c>
      <c r="AE43" s="246">
        <f>SUM(B44:E44)+SUM(B53:M53)+SUM(F62:M62)</f>
        <v/>
      </c>
      <c r="AF43" s="246">
        <f>SUM(B44:F44)+SUM(B53:M53)+SUM(G62:M62)</f>
        <v/>
      </c>
      <c r="AG43" s="246">
        <f>SUM(B44:G44)+SUM(B53:M53)+SUM(H62:M62)</f>
        <v/>
      </c>
      <c r="AH43" s="246">
        <f>SUM(B44:H44)+SUM(B53:M53)+SUM(I62:M62)</f>
        <v/>
      </c>
      <c r="AI43" s="246">
        <f>SUM(B44:I44)+SUM(B53:M53)+SUM(J62:M62)</f>
        <v/>
      </c>
      <c r="AJ43" s="246">
        <f>SUM(B44:J44)+SUM(B53:M53)+SUM(K62:M62)</f>
        <v/>
      </c>
      <c r="AK43" s="246">
        <f>SUM(B44:K44)+SUM(B53:M53)+SUM(L62:M62)</f>
        <v/>
      </c>
      <c r="AL43" s="246">
        <f>SUM(B44:L44)+SUM(B53:M53)+SUM(M62)</f>
        <v/>
      </c>
      <c r="AM43" s="246">
        <f>SUM(B44:M44)+SUM(B53:M53)</f>
        <v/>
      </c>
    </row>
    <row r="44" ht="15.75" customHeight="1" s="303">
      <c r="A44" s="108" t="inlineStr">
        <is>
          <t>НМ</t>
        </is>
      </c>
      <c r="B44" s="64" t="n">
        <v>700</v>
      </c>
      <c r="C44" s="102" t="n"/>
      <c r="D44" s="102" t="n"/>
      <c r="E44" s="102" t="n"/>
      <c r="F44" s="102" t="n"/>
      <c r="G44" s="102" t="n"/>
      <c r="H44" s="102" t="n"/>
      <c r="I44" s="102" t="n"/>
      <c r="J44" s="102" t="n"/>
      <c r="K44" s="102" t="n"/>
      <c r="L44" s="102" t="n"/>
      <c r="M44" s="105" t="n"/>
      <c r="AA44" s="39" t="inlineStr">
        <is>
          <t>ГП</t>
        </is>
      </c>
      <c r="AB44" s="316">
        <f>B45+SUM(B54:M54)+SUM(C63:M63)</f>
        <v/>
      </c>
      <c r="AC44" s="246">
        <f>SUM(B45:C45)+SUM(B54:M54)+SUM(D63:M63)</f>
        <v/>
      </c>
      <c r="AD44" s="246">
        <f>SUM(B45:D45)+SUM(B54:M54)+SUM(E63:M63)</f>
        <v/>
      </c>
      <c r="AE44" s="246">
        <f>SUM(B45:E45)+SUM(B54:M54)+SUM(F63:M63)</f>
        <v/>
      </c>
      <c r="AF44" s="246">
        <f>SUM(B45:F45)+SUM(B54:M54)+SUM(G63:M63)</f>
        <v/>
      </c>
      <c r="AG44" s="246">
        <f>SUM(B45:G45)+SUM(B54:M54)+SUM(H63:M63)</f>
        <v/>
      </c>
      <c r="AH44" s="246">
        <f>SUM(B45:H45)+SUM(B54:M54)+SUM(I63:M63)</f>
        <v/>
      </c>
      <c r="AI44" s="246">
        <f>SUM(B45:I45)+SUM(B54:M54)+SUM(J63:M63)</f>
        <v/>
      </c>
      <c r="AJ44" s="246">
        <f>SUM(B45:J45)+SUM(B54:M54)+SUM(K63:M63)</f>
        <v/>
      </c>
      <c r="AK44" s="246">
        <f>SUM(B45:K45)+SUM(B54:M54)+SUM(L63:M63)</f>
        <v/>
      </c>
      <c r="AL44" s="246">
        <f>SUM(B45:L45)+SUM(B54:M54)+SUM(M63)</f>
        <v/>
      </c>
      <c r="AM44" s="246">
        <f>SUM(B45:M45)+SUM(B54:M54)</f>
        <v/>
      </c>
    </row>
    <row r="45" ht="15.75" customHeight="1" s="303">
      <c r="A45" s="108" t="inlineStr">
        <is>
          <t>ГП</t>
        </is>
      </c>
      <c r="B45" s="64" t="n">
        <v>0</v>
      </c>
      <c r="C45" s="102" t="n"/>
      <c r="D45" s="102" t="n"/>
      <c r="E45" s="102" t="n"/>
      <c r="F45" s="102" t="n"/>
      <c r="G45" s="102" t="n"/>
      <c r="H45" s="102" t="n"/>
      <c r="I45" s="102" t="n"/>
      <c r="J45" s="102" t="n"/>
      <c r="K45" s="102" t="n"/>
      <c r="L45" s="102" t="n"/>
      <c r="M45" s="105" t="n"/>
      <c r="AA45" s="37" t="inlineStr">
        <is>
          <t>ЦМФ</t>
        </is>
      </c>
      <c r="AB45" s="316">
        <f>B46+SUM(B55:M55)+SUM(C64:M64)</f>
        <v/>
      </c>
      <c r="AC45" s="246">
        <f>SUM(B46:C46)+SUM(B55:M55)+SUM(D64:M64)</f>
        <v/>
      </c>
      <c r="AD45" s="246">
        <f>SUM(B46:D46)+SUM(B55:M55)+SUM(E64:M64)</f>
        <v/>
      </c>
      <c r="AE45" s="246">
        <f>SUM(B46:E46)+SUM(B55:M55)+SUM(F64:M64)</f>
        <v/>
      </c>
      <c r="AF45" s="246">
        <f>SUM(B46:F46)+SUM(B55:M55)+SUM(G64:M64)</f>
        <v/>
      </c>
      <c r="AG45" s="246">
        <f>SUM(B46:G46)+SUM(B55:M55)+SUM(H64:M64)</f>
        <v/>
      </c>
      <c r="AH45" s="246">
        <f>SUM(B46:H46)+SUM(B55:M55)+SUM(I64:M64)</f>
        <v/>
      </c>
      <c r="AI45" s="246">
        <f>SUM(B46:I46)+SUM(B55:M55)+SUM(J64:M64)</f>
        <v/>
      </c>
      <c r="AJ45" s="246">
        <f>SUM(B46:J46)+SUM(B55:M55)+SUM(K64:M64)</f>
        <v/>
      </c>
      <c r="AK45" s="246">
        <f>SUM(B46:K46)+SUM(B55:M55)+SUM(L64:M64)</f>
        <v/>
      </c>
      <c r="AL45" s="246">
        <f>SUM(B46:L46)+SUM(B55:M55)+SUM(M64)</f>
        <v/>
      </c>
      <c r="AM45" s="246">
        <f>SUM(B46:M46)+SUM(B55:M55)</f>
        <v/>
      </c>
    </row>
    <row r="46" ht="15.75" customHeight="1" s="303">
      <c r="A46" s="223" t="inlineStr">
        <is>
          <t>ЦМФ</t>
        </is>
      </c>
      <c r="B46" s="224" t="n">
        <v>316</v>
      </c>
      <c r="C46" s="225" t="n"/>
      <c r="D46" s="225" t="n"/>
      <c r="E46" s="225" t="n"/>
      <c r="F46" s="225" t="n"/>
      <c r="G46" s="225" t="n"/>
      <c r="H46" s="225" t="n"/>
      <c r="I46" s="225" t="n"/>
      <c r="J46" s="225" t="n"/>
      <c r="K46" s="225" t="n"/>
      <c r="L46" s="225" t="n"/>
      <c r="M46" s="226" t="n"/>
      <c r="AA46" s="221" t="inlineStr">
        <is>
          <t>Коромысло</t>
        </is>
      </c>
      <c r="AB46" s="316">
        <f>B47+SUM(B56:M56)+SUM(C65:M65)</f>
        <v/>
      </c>
      <c r="AC46" s="246">
        <f>SUM(B47:C47)+SUM(B56:M56)+SUM(D65:M65)</f>
        <v/>
      </c>
      <c r="AD46" s="246">
        <f>SUM(B47:D47)+SUM(B56:M56)+SUM(E65:M65)</f>
        <v/>
      </c>
      <c r="AE46" s="246">
        <f>SUM(B47:E47)+SUM(B56:M56)+SUM(F65:M65)</f>
        <v/>
      </c>
      <c r="AF46" s="246">
        <f>SUM(B47:F47)+SUM(B56:M56)+SUM(G65:M65)</f>
        <v/>
      </c>
      <c r="AG46" s="246">
        <f>SUM(B47:G47)+SUM(B56:M56)+SUM(H65:M65)</f>
        <v/>
      </c>
      <c r="AH46" s="246">
        <f>SUM(B47:H47)+SUM(B56:M56)+SUM(I65:M65)</f>
        <v/>
      </c>
      <c r="AI46" s="246">
        <f>SUM(B47:I47)+SUM(B56:M56)+SUM(J65:M65)</f>
        <v/>
      </c>
      <c r="AJ46" s="246">
        <f>SUM(B47:J47)+SUM(B56:M56)+SUM(K65:M65)</f>
        <v/>
      </c>
      <c r="AK46" s="246">
        <f>SUM(B47:K47)+SUM(B56:M56)+SUM(L65:M65)</f>
        <v/>
      </c>
      <c r="AL46" s="246">
        <f>SUM(B47:L47)+SUM(B56:M56)+SUM(M65)</f>
        <v/>
      </c>
      <c r="AM46" s="246">
        <f>SUM(B47:M47)+SUM(B56:M56)</f>
        <v/>
      </c>
    </row>
    <row r="47" ht="15.75" customHeight="1" s="303">
      <c r="A47" s="108" t="inlineStr">
        <is>
          <t>Коромысло</t>
        </is>
      </c>
      <c r="B47" s="224" t="n">
        <v>1000</v>
      </c>
      <c r="C47" s="225" t="n"/>
      <c r="D47" s="225" t="n"/>
      <c r="E47" s="225" t="n"/>
      <c r="F47" s="225" t="n"/>
      <c r="G47" s="225" t="n"/>
      <c r="H47" s="225" t="n"/>
      <c r="I47" s="225" t="n"/>
      <c r="J47" s="225" t="n"/>
      <c r="K47" s="225" t="n"/>
      <c r="L47" s="225" t="n"/>
      <c r="M47" s="226" t="n"/>
      <c r="AA47" s="222" t="inlineStr">
        <is>
          <t>Штанга</t>
        </is>
      </c>
      <c r="AB47" s="316">
        <f>B48+SUM(B57:M57)+SUM(C66:M66)</f>
        <v/>
      </c>
      <c r="AC47" s="246">
        <f>SUM(B48:C48)+SUM(B57:M57)+SUM(D66:M66)</f>
        <v/>
      </c>
      <c r="AD47" s="246">
        <f>SUM(B48:D48)+SUM(B57:M57)+SUM(E66:M66)</f>
        <v/>
      </c>
      <c r="AE47" s="246">
        <f>SUM(B48:E48)+SUM(B57:M57)+SUM(F66:M66)</f>
        <v/>
      </c>
      <c r="AF47" s="246">
        <f>SUM(B48:F48)+SUM(B57:M57)+SUM(G66:M66)</f>
        <v/>
      </c>
      <c r="AG47" s="246">
        <f>SUM(B48:G48)+SUM(B57:M57)+SUM(H66:M66)</f>
        <v/>
      </c>
      <c r="AH47" s="246">
        <f>SUM(B48:H48)+SUM(B57:M57)+SUM(I66:M66)</f>
        <v/>
      </c>
      <c r="AI47" s="246">
        <f>SUM(B48:I48)+SUM(B57:M57)+SUM(J66:M66)</f>
        <v/>
      </c>
      <c r="AJ47" s="246">
        <f>SUM(B48:J48)+SUM(B57:M57)+SUM(K66:M66)</f>
        <v/>
      </c>
      <c r="AK47" s="246">
        <f>SUM(B48:K48)+SUM(B57:M57)+SUM(L66:M66)</f>
        <v/>
      </c>
      <c r="AL47" s="246">
        <f>SUM(B48:L48)+SUM(B57:M57)+SUM(M66)</f>
        <v/>
      </c>
      <c r="AM47" s="246">
        <f>SUM(B48:M48)+SUM(B57:M57)</f>
        <v/>
      </c>
    </row>
    <row r="48" ht="16.5" customHeight="1" s="303" thickBot="1">
      <c r="A48" s="109" t="inlineStr">
        <is>
          <t>Штанга</t>
        </is>
      </c>
      <c r="B48" s="65" t="n">
        <v>2000</v>
      </c>
      <c r="C48" s="103" t="n"/>
      <c r="D48" s="103" t="n"/>
      <c r="E48" s="103" t="n"/>
      <c r="F48" s="103" t="n"/>
      <c r="G48" s="103" t="n"/>
      <c r="H48" s="103" t="n"/>
      <c r="I48" s="103" t="n"/>
      <c r="J48" s="103" t="n"/>
      <c r="K48" s="103" t="n"/>
      <c r="L48" s="103" t="n"/>
      <c r="M48" s="106" t="n"/>
      <c r="Z48" s="280" t="inlineStr">
        <is>
          <t>Общий парк ММЗ</t>
        </is>
      </c>
      <c r="AA48" s="271" t="n"/>
      <c r="AB48" s="316">
        <f>SUM(AB40:AB45)</f>
        <v/>
      </c>
      <c r="AC48" s="246">
        <f>SUM(AC40:AC45)</f>
        <v/>
      </c>
      <c r="AD48" s="246">
        <f>SUM(AD40:AD45)</f>
        <v/>
      </c>
      <c r="AE48" s="246">
        <f>SUM(AE40:AE45)</f>
        <v/>
      </c>
      <c r="AF48" s="246">
        <f>SUM(AF40:AF45)</f>
        <v/>
      </c>
      <c r="AG48" s="246">
        <f>SUM(AG40:AG45)</f>
        <v/>
      </c>
      <c r="AH48" s="246">
        <f>SUM(AH40:AH45)</f>
        <v/>
      </c>
      <c r="AI48" s="246">
        <f>SUM(AI40:AI45)</f>
        <v/>
      </c>
      <c r="AJ48" s="246">
        <f>SUM(AJ40:AJ45)</f>
        <v/>
      </c>
      <c r="AK48" s="246">
        <f>SUM(AK40:AK45)</f>
        <v/>
      </c>
      <c r="AL48" s="246">
        <f>SUM(AL40:AL45)</f>
        <v/>
      </c>
      <c r="AM48" s="246">
        <f>SUM(AM40:AM45)</f>
        <v/>
      </c>
    </row>
    <row r="49" hidden="1" outlineLevel="1" ht="15.75" customHeight="1" s="303" thickBot="1">
      <c r="A49" s="74" t="n"/>
      <c r="B49" s="281" t="inlineStr">
        <is>
          <t>2024</t>
        </is>
      </c>
      <c r="C49" s="282" t="n"/>
      <c r="D49" s="282" t="n"/>
      <c r="E49" s="282" t="n"/>
      <c r="F49" s="282" t="n"/>
      <c r="G49" s="282" t="n"/>
      <c r="H49" s="282" t="n"/>
      <c r="I49" s="282" t="n"/>
      <c r="J49" s="282" t="n"/>
      <c r="K49" s="282" t="n"/>
      <c r="L49" s="282" t="n"/>
      <c r="M49" s="283" t="n"/>
      <c r="Z49" s="70" t="n"/>
      <c r="AB49" s="313" t="n"/>
      <c r="AC49" s="249" t="n"/>
      <c r="AD49" s="249" t="n"/>
      <c r="AE49" s="249" t="n"/>
      <c r="AF49" s="249" t="n"/>
      <c r="AG49" s="249" t="n"/>
      <c r="AH49" s="249" t="n"/>
      <c r="AI49" s="249" t="n"/>
      <c r="AJ49" s="249" t="n"/>
      <c r="AK49" s="250" t="n"/>
      <c r="AL49" s="250" t="n"/>
      <c r="AM49" s="250" t="n"/>
    </row>
    <row r="50" hidden="1" outlineLevel="1" s="303">
      <c r="A50" s="75" t="inlineStr">
        <is>
          <t>ТКР</t>
        </is>
      </c>
      <c r="B50" s="69" t="n">
        <v>1107</v>
      </c>
      <c r="C50" s="101" t="n">
        <v>1039</v>
      </c>
      <c r="D50" s="101" t="n">
        <v>1246</v>
      </c>
      <c r="E50" s="101" t="n">
        <v>1406</v>
      </c>
      <c r="F50" s="101" t="n">
        <v>1071</v>
      </c>
      <c r="G50" s="101" t="n">
        <v>3477</v>
      </c>
      <c r="H50" s="101" t="n">
        <v>757</v>
      </c>
      <c r="I50" s="101" t="n">
        <v>937</v>
      </c>
      <c r="J50" s="101" t="n">
        <v>525</v>
      </c>
      <c r="K50" s="101" t="n">
        <v>454</v>
      </c>
      <c r="L50" s="101" t="n">
        <v>430</v>
      </c>
      <c r="M50" s="104" t="n">
        <v>308</v>
      </c>
      <c r="Z50" s="70" t="n"/>
      <c r="AB50" s="313" t="n"/>
      <c r="AC50" s="249" t="n"/>
      <c r="AD50" s="249" t="n"/>
      <c r="AE50" s="249" t="n"/>
      <c r="AF50" s="249" t="n"/>
      <c r="AG50" s="249" t="n"/>
      <c r="AH50" s="249" t="n"/>
      <c r="AI50" s="249" t="n"/>
      <c r="AJ50" s="249" t="n"/>
      <c r="AK50" s="250" t="n"/>
      <c r="AL50" s="250" t="n"/>
      <c r="AM50" s="250" t="n"/>
    </row>
    <row r="51" hidden="1" outlineLevel="1" s="303">
      <c r="A51" s="75" t="inlineStr">
        <is>
          <t>ПК</t>
        </is>
      </c>
      <c r="B51" s="64" t="n">
        <v>3020</v>
      </c>
      <c r="C51" s="102" t="n">
        <v>3499</v>
      </c>
      <c r="D51" s="102" t="n">
        <v>3311</v>
      </c>
      <c r="E51" s="102" t="n">
        <v>3731</v>
      </c>
      <c r="F51" s="102" t="n">
        <v>2917</v>
      </c>
      <c r="G51" s="102" t="n">
        <v>4350</v>
      </c>
      <c r="H51" s="102" t="n">
        <v>2570</v>
      </c>
      <c r="I51" s="102" t="n">
        <v>3117</v>
      </c>
      <c r="J51" s="102" t="n">
        <v>1801</v>
      </c>
      <c r="K51" s="102" t="n">
        <v>2579</v>
      </c>
      <c r="L51" s="102" t="n">
        <v>2633</v>
      </c>
      <c r="M51" s="105" t="n">
        <v>2309</v>
      </c>
      <c r="Z51" s="70" t="n"/>
      <c r="AB51" s="313" t="n"/>
      <c r="AC51" s="249" t="n"/>
      <c r="AD51" s="249" t="n"/>
      <c r="AE51" s="249" t="n"/>
      <c r="AF51" s="249" t="n"/>
      <c r="AG51" s="249" t="n"/>
      <c r="AH51" s="249" t="n"/>
      <c r="AI51" s="249" t="n"/>
      <c r="AJ51" s="249" t="n"/>
      <c r="AK51" s="250" t="n"/>
      <c r="AL51" s="250" t="n"/>
      <c r="AM51" s="250" t="n"/>
    </row>
    <row r="52" hidden="1" outlineLevel="1" s="303">
      <c r="A52" s="75" t="inlineStr">
        <is>
          <t>НВ</t>
        </is>
      </c>
      <c r="B52" s="64" t="n">
        <v>3213</v>
      </c>
      <c r="C52" s="102" t="n">
        <v>3551</v>
      </c>
      <c r="D52" s="102" t="n">
        <v>4358</v>
      </c>
      <c r="E52" s="102" t="n">
        <v>4712</v>
      </c>
      <c r="F52" s="102" t="n">
        <v>3689</v>
      </c>
      <c r="G52" s="102" t="n">
        <v>3645</v>
      </c>
      <c r="H52" s="102" t="n">
        <v>3684</v>
      </c>
      <c r="I52" s="102" t="n">
        <v>3691</v>
      </c>
      <c r="J52" s="102" t="n">
        <v>3541</v>
      </c>
      <c r="K52" s="102" t="n">
        <v>4043</v>
      </c>
      <c r="L52" s="102" t="n">
        <v>3111</v>
      </c>
      <c r="M52" s="105" t="n">
        <v>3138</v>
      </c>
      <c r="Z52" s="218" t="n"/>
      <c r="AA52" s="218" t="n"/>
      <c r="AB52" s="314" t="n"/>
      <c r="AC52" s="249" t="n"/>
      <c r="AD52" s="249" t="n"/>
      <c r="AE52" s="249" t="n"/>
      <c r="AF52" s="249" t="n"/>
      <c r="AG52" s="249" t="n"/>
      <c r="AH52" s="249" t="n"/>
      <c r="AI52" s="249" t="n"/>
      <c r="AJ52" s="249" t="n"/>
      <c r="AK52" s="250" t="n"/>
      <c r="AL52" s="250" t="n"/>
      <c r="AM52" s="250" t="n"/>
    </row>
    <row r="53" hidden="1" outlineLevel="1" s="303">
      <c r="A53" s="75" t="inlineStr">
        <is>
          <t>НМ</t>
        </is>
      </c>
      <c r="B53" s="64" t="n">
        <v>2848</v>
      </c>
      <c r="C53" s="102" t="n">
        <v>3736</v>
      </c>
      <c r="D53" s="102" t="n">
        <v>4164</v>
      </c>
      <c r="E53" s="102" t="n">
        <v>4351</v>
      </c>
      <c r="F53" s="102" t="n">
        <v>4532</v>
      </c>
      <c r="G53" s="102" t="n">
        <v>3168</v>
      </c>
      <c r="H53" s="102" t="n">
        <v>3478</v>
      </c>
      <c r="I53" s="102" t="n">
        <v>3611</v>
      </c>
      <c r="J53" s="102" t="n">
        <v>3579</v>
      </c>
      <c r="K53" s="102" t="n">
        <v>3704</v>
      </c>
      <c r="L53" s="102" t="n">
        <v>3500</v>
      </c>
      <c r="M53" s="105" t="n">
        <v>3450</v>
      </c>
      <c r="Z53" s="70" t="n"/>
      <c r="AA53" s="70" t="n"/>
      <c r="AB53" s="309" t="n"/>
      <c r="AC53" s="249" t="n"/>
      <c r="AD53" s="249" t="n"/>
      <c r="AE53" s="249" t="n"/>
      <c r="AF53" s="249" t="n"/>
      <c r="AG53" s="249" t="n"/>
      <c r="AH53" s="249" t="n"/>
      <c r="AI53" s="249" t="n"/>
      <c r="AJ53" s="249" t="n"/>
      <c r="AK53" s="250" t="n"/>
      <c r="AL53" s="250" t="n"/>
      <c r="AM53" s="250" t="n"/>
    </row>
    <row r="54" hidden="1" outlineLevel="1" s="303">
      <c r="A54" s="75" t="inlineStr">
        <is>
          <t>ГП</t>
        </is>
      </c>
      <c r="B54" s="64" t="n">
        <v>0</v>
      </c>
      <c r="C54" s="102" t="n">
        <v>0</v>
      </c>
      <c r="D54" s="102" t="n">
        <v>10</v>
      </c>
      <c r="E54" s="102" t="n">
        <v>0</v>
      </c>
      <c r="F54" s="102" t="n">
        <v>407</v>
      </c>
      <c r="G54" s="102" t="n">
        <v>3046</v>
      </c>
      <c r="H54" s="102" t="n">
        <v>0</v>
      </c>
      <c r="I54" s="102" t="n">
        <v>0</v>
      </c>
      <c r="J54" s="102" t="n">
        <v>300</v>
      </c>
      <c r="K54" s="102" t="n">
        <v>110</v>
      </c>
      <c r="L54" s="102" t="n">
        <v>2263</v>
      </c>
      <c r="M54" s="105" t="n">
        <v>70</v>
      </c>
      <c r="Z54" s="70" t="n"/>
      <c r="AA54" s="71" t="n"/>
      <c r="AB54" s="317" t="n"/>
      <c r="AC54" s="247" t="n"/>
      <c r="AD54" s="247" t="n"/>
      <c r="AE54" s="247" t="n"/>
      <c r="AF54" s="247" t="n"/>
      <c r="AG54" s="247" t="n"/>
      <c r="AH54" s="247" t="n"/>
      <c r="AI54" s="247" t="n"/>
      <c r="AJ54" s="247" t="n"/>
      <c r="AK54" s="247" t="n"/>
      <c r="AL54" s="247" t="n"/>
      <c r="AM54" s="247" t="n"/>
    </row>
    <row r="55" hidden="1" outlineLevel="1" s="303">
      <c r="A55" s="75" t="inlineStr">
        <is>
          <t>ЦМФ</t>
        </is>
      </c>
      <c r="B55" s="64" t="n">
        <v>3335</v>
      </c>
      <c r="C55" s="102" t="n">
        <v>4093</v>
      </c>
      <c r="D55" s="102" t="n">
        <v>4198</v>
      </c>
      <c r="E55" s="102" t="n">
        <v>4442</v>
      </c>
      <c r="F55" s="102" t="n">
        <v>3465</v>
      </c>
      <c r="G55" s="102" t="n">
        <v>4083</v>
      </c>
      <c r="H55" s="102" t="n">
        <v>3522</v>
      </c>
      <c r="I55" s="102" t="n">
        <v>3761</v>
      </c>
      <c r="J55" s="102" t="n">
        <v>3653</v>
      </c>
      <c r="K55" s="102" t="n">
        <v>3812</v>
      </c>
      <c r="L55" s="102" t="n">
        <v>3029</v>
      </c>
      <c r="M55" s="105" t="n">
        <v>3343</v>
      </c>
      <c r="Z55" s="70" t="n"/>
      <c r="AA55" s="71" t="n"/>
      <c r="AB55" s="317" t="n"/>
      <c r="AC55" s="247" t="n"/>
      <c r="AD55" s="247" t="n"/>
      <c r="AE55" s="247" t="n"/>
      <c r="AF55" s="247" t="n"/>
      <c r="AG55" s="247" t="n"/>
      <c r="AH55" s="247" t="n"/>
      <c r="AI55" s="247" t="n"/>
      <c r="AJ55" s="247" t="n"/>
      <c r="AK55" s="247" t="n"/>
      <c r="AL55" s="247" t="n"/>
      <c r="AM55" s="247" t="n"/>
    </row>
    <row r="56" hidden="1" outlineLevel="1" s="303">
      <c r="A56" s="108" t="inlineStr">
        <is>
          <t>Коромысло</t>
        </is>
      </c>
      <c r="B56" s="227" t="n"/>
      <c r="C56" s="228" t="n"/>
      <c r="D56" s="228" t="n"/>
      <c r="E56" s="228" t="n"/>
      <c r="F56" s="228" t="n"/>
      <c r="G56" s="228" t="n"/>
      <c r="H56" s="228" t="n"/>
      <c r="I56" s="228" t="n"/>
      <c r="J56" s="228" t="n"/>
      <c r="K56" s="228" t="n"/>
      <c r="L56" s="228" t="n"/>
      <c r="M56" s="229" t="n"/>
      <c r="Z56" s="70" t="n"/>
      <c r="AA56" s="71" t="n"/>
      <c r="AB56" s="317" t="n"/>
      <c r="AC56" s="247" t="n"/>
      <c r="AD56" s="247" t="n"/>
      <c r="AE56" s="247" t="n"/>
      <c r="AF56" s="247" t="n"/>
      <c r="AG56" s="247" t="n"/>
      <c r="AH56" s="247" t="n"/>
      <c r="AI56" s="247" t="n"/>
      <c r="AJ56" s="247" t="n"/>
      <c r="AK56" s="247" t="n"/>
      <c r="AL56" s="247" t="n"/>
      <c r="AM56" s="247" t="n"/>
    </row>
    <row r="57" hidden="1" outlineLevel="1" ht="15.75" customHeight="1" s="303" thickBot="1">
      <c r="A57" s="109" t="inlineStr">
        <is>
          <t>Штанга</t>
        </is>
      </c>
      <c r="B57" s="65" t="n"/>
      <c r="C57" s="103" t="n"/>
      <c r="D57" s="103" t="n"/>
      <c r="E57" s="103" t="n"/>
      <c r="F57" s="103" t="n"/>
      <c r="G57" s="103" t="n"/>
      <c r="H57" s="103" t="n"/>
      <c r="I57" s="103" t="n"/>
      <c r="J57" s="103" t="n"/>
      <c r="K57" s="103" t="n"/>
      <c r="L57" s="103" t="n"/>
      <c r="M57" s="106" t="n"/>
      <c r="Z57" s="70" t="n"/>
      <c r="AA57" s="71" t="n"/>
      <c r="AB57" s="309" t="n"/>
      <c r="AC57" s="249" t="n"/>
      <c r="AD57" s="249" t="n"/>
      <c r="AE57" s="249" t="n"/>
      <c r="AF57" s="249" t="n"/>
      <c r="AG57" s="249" t="n"/>
      <c r="AH57" s="249" t="n"/>
      <c r="AI57" s="249" t="n"/>
      <c r="AJ57" s="249" t="n"/>
      <c r="AK57" s="250" t="n"/>
      <c r="AL57" s="250" t="n"/>
      <c r="AM57" s="250" t="n"/>
    </row>
    <row r="58" hidden="1" outlineLevel="1" ht="15.75" customHeight="1" s="303" thickBot="1">
      <c r="A58" s="74" t="n"/>
      <c r="B58" s="281" t="inlineStr">
        <is>
          <t>2023</t>
        </is>
      </c>
      <c r="C58" s="282" t="n"/>
      <c r="D58" s="282" t="n"/>
      <c r="E58" s="282" t="n"/>
      <c r="F58" s="282" t="n"/>
      <c r="G58" s="282" t="n"/>
      <c r="H58" s="282" t="n"/>
      <c r="I58" s="282" t="n"/>
      <c r="J58" s="282" t="n"/>
      <c r="K58" s="282" t="n"/>
      <c r="L58" s="282" t="n"/>
      <c r="M58" s="283" t="n"/>
      <c r="Z58" s="70" t="n"/>
      <c r="AA58" s="71" t="n"/>
      <c r="AB58" s="309" t="n"/>
      <c r="AC58" s="249" t="n"/>
      <c r="AD58" s="249" t="n"/>
      <c r="AE58" s="249" t="n"/>
      <c r="AF58" s="249" t="n"/>
      <c r="AG58" s="249" t="n"/>
      <c r="AH58" s="249" t="n"/>
      <c r="AI58" s="249" t="n"/>
      <c r="AJ58" s="249" t="n"/>
      <c r="AK58" s="250" t="n"/>
      <c r="AL58" s="250" t="n"/>
      <c r="AM58" s="250" t="n"/>
    </row>
    <row r="59" hidden="1" outlineLevel="1" s="303">
      <c r="A59" s="75" t="inlineStr">
        <is>
          <t>ТКР</t>
        </is>
      </c>
      <c r="B59" s="69" t="n">
        <v>1455</v>
      </c>
      <c r="C59" s="101" t="n">
        <v>1325</v>
      </c>
      <c r="D59" s="101" t="n">
        <v>1336</v>
      </c>
      <c r="E59" s="101" t="n">
        <v>2093</v>
      </c>
      <c r="F59" s="101" t="n">
        <v>1485</v>
      </c>
      <c r="G59" s="101" t="n">
        <v>1219</v>
      </c>
      <c r="H59" s="101" t="n">
        <v>1219</v>
      </c>
      <c r="I59" s="101" t="n">
        <v>1897</v>
      </c>
      <c r="J59" s="101" t="n">
        <v>672</v>
      </c>
      <c r="K59" s="101" t="n">
        <v>831</v>
      </c>
      <c r="L59" s="101" t="n">
        <v>1558</v>
      </c>
      <c r="M59" s="104" t="n">
        <v>1151</v>
      </c>
      <c r="Z59" s="72" t="n"/>
      <c r="AA59" s="72" t="n"/>
      <c r="AB59" s="309" t="n"/>
      <c r="AC59" s="249" t="n"/>
      <c r="AD59" s="249" t="n"/>
      <c r="AE59" s="249" t="n"/>
      <c r="AF59" s="249" t="n"/>
      <c r="AG59" s="249" t="n"/>
      <c r="AH59" s="249" t="n"/>
      <c r="AI59" s="249" t="n"/>
      <c r="AJ59" s="249" t="n"/>
      <c r="AK59" s="250" t="n"/>
      <c r="AL59" s="250" t="n"/>
      <c r="AM59" s="250" t="n"/>
    </row>
    <row r="60" hidden="1" outlineLevel="1" s="303">
      <c r="A60" s="75" t="inlineStr">
        <is>
          <t>ПК</t>
        </is>
      </c>
      <c r="B60" s="64" t="n">
        <v>3470</v>
      </c>
      <c r="C60" s="102" t="n">
        <v>3360</v>
      </c>
      <c r="D60" s="102" t="n">
        <v>3514</v>
      </c>
      <c r="E60" s="102" t="n">
        <v>3891</v>
      </c>
      <c r="F60" s="102" t="n">
        <v>2852</v>
      </c>
      <c r="G60" s="102" t="n">
        <v>3697</v>
      </c>
      <c r="H60" s="102" t="n">
        <v>3370</v>
      </c>
      <c r="I60" s="102" t="n">
        <v>4241</v>
      </c>
      <c r="J60" s="102" t="n">
        <v>2195</v>
      </c>
      <c r="K60" s="102" t="n">
        <v>2454</v>
      </c>
      <c r="L60" s="102" t="n">
        <v>3231</v>
      </c>
      <c r="M60" s="105" t="n">
        <v>3210</v>
      </c>
      <c r="Z60" s="70" t="n"/>
      <c r="AA60" s="71" t="n"/>
      <c r="AB60" s="309" t="n"/>
      <c r="AC60" s="249" t="n"/>
      <c r="AD60" s="249" t="n"/>
      <c r="AE60" s="249" t="n"/>
      <c r="AF60" s="249" t="n"/>
      <c r="AG60" s="249" t="n"/>
      <c r="AH60" s="249" t="n"/>
      <c r="AI60" s="249" t="n"/>
      <c r="AJ60" s="249" t="n"/>
      <c r="AK60" s="250" t="n"/>
      <c r="AL60" s="250" t="n"/>
      <c r="AM60" s="250" t="n"/>
    </row>
    <row r="61" hidden="1" outlineLevel="1" s="303">
      <c r="A61" s="75" t="inlineStr">
        <is>
          <t>НВ</t>
        </is>
      </c>
      <c r="B61" s="64" t="n">
        <v>3991</v>
      </c>
      <c r="C61" s="102" t="n">
        <v>4839</v>
      </c>
      <c r="D61" s="102" t="n">
        <v>5212</v>
      </c>
      <c r="E61" s="102" t="n">
        <v>3942</v>
      </c>
      <c r="F61" s="102" t="n">
        <v>4443</v>
      </c>
      <c r="G61" s="102" t="n">
        <v>4248</v>
      </c>
      <c r="H61" s="102" t="n">
        <v>4411</v>
      </c>
      <c r="I61" s="102" t="n">
        <v>4411</v>
      </c>
      <c r="J61" s="102" t="n">
        <v>2844</v>
      </c>
      <c r="K61" s="102" t="n">
        <v>3181</v>
      </c>
      <c r="L61" s="102" t="n">
        <v>4032</v>
      </c>
      <c r="M61" s="105" t="n">
        <v>4511</v>
      </c>
      <c r="Z61" s="72" t="n"/>
      <c r="AA61" s="72" t="n"/>
      <c r="AB61" s="309" t="n"/>
      <c r="AC61" s="249" t="n"/>
      <c r="AD61" s="249" t="n"/>
      <c r="AE61" s="249" t="n"/>
      <c r="AF61" s="249" t="n"/>
      <c r="AG61" s="249" t="n"/>
      <c r="AH61" s="249" t="n"/>
      <c r="AI61" s="249" t="n"/>
      <c r="AJ61" s="249" t="n"/>
      <c r="AK61" s="250" t="n"/>
      <c r="AL61" s="250" t="n"/>
      <c r="AM61" s="250" t="n"/>
    </row>
    <row r="62" hidden="1" outlineLevel="1" s="303">
      <c r="A62" s="75" t="inlineStr">
        <is>
          <t>НМ</t>
        </is>
      </c>
      <c r="B62" s="64" t="n">
        <v>4047</v>
      </c>
      <c r="C62" s="102" t="n">
        <v>4565</v>
      </c>
      <c r="D62" s="102" t="n">
        <v>4665</v>
      </c>
      <c r="E62" s="102" t="n">
        <v>4592</v>
      </c>
      <c r="F62" s="102" t="n">
        <v>4299</v>
      </c>
      <c r="G62" s="102" t="n">
        <v>4080</v>
      </c>
      <c r="H62" s="102" t="n">
        <v>4668</v>
      </c>
      <c r="I62" s="102" t="n">
        <v>4537</v>
      </c>
      <c r="J62" s="102" t="n">
        <v>3110</v>
      </c>
      <c r="K62" s="102" t="n">
        <v>3177</v>
      </c>
      <c r="L62" s="102" t="n">
        <v>4330</v>
      </c>
      <c r="M62" s="105" t="n">
        <v>4176</v>
      </c>
      <c r="Z62" s="70" t="n"/>
      <c r="AA62" s="71" t="n"/>
      <c r="AB62" s="309" t="n"/>
      <c r="AC62" s="249" t="n"/>
      <c r="AD62" s="249" t="n"/>
      <c r="AE62" s="249" t="n"/>
      <c r="AF62" s="249" t="n"/>
      <c r="AG62" s="249" t="n"/>
      <c r="AH62" s="249" t="n"/>
      <c r="AI62" s="249" t="n"/>
      <c r="AJ62" s="249" t="n"/>
      <c r="AK62" s="250" t="n"/>
      <c r="AL62" s="250" t="n"/>
      <c r="AM62" s="250" t="n"/>
    </row>
    <row r="63" hidden="1" outlineLevel="1" s="303">
      <c r="A63" s="75" t="inlineStr">
        <is>
          <t>ГП</t>
        </is>
      </c>
      <c r="B63" s="64" t="n">
        <v>0</v>
      </c>
      <c r="C63" s="102" t="n">
        <v>0</v>
      </c>
      <c r="D63" s="102" t="n">
        <v>0</v>
      </c>
      <c r="E63" s="102" t="n">
        <v>0</v>
      </c>
      <c r="F63" s="102" t="n">
        <v>0</v>
      </c>
      <c r="G63" s="102" t="n">
        <v>18</v>
      </c>
      <c r="H63" s="102" t="n">
        <v>0</v>
      </c>
      <c r="I63" s="102" t="n">
        <v>30</v>
      </c>
      <c r="J63" s="102" t="n">
        <v>0</v>
      </c>
      <c r="K63" s="102" t="n">
        <v>0</v>
      </c>
      <c r="L63" s="102" t="n">
        <v>0</v>
      </c>
      <c r="M63" s="105" t="n">
        <v>0</v>
      </c>
      <c r="AA63" s="71" t="n"/>
      <c r="AB63" s="309" t="n"/>
      <c r="AC63" s="249" t="n"/>
      <c r="AD63" s="249" t="n"/>
      <c r="AE63" s="249" t="n"/>
      <c r="AF63" s="249" t="n"/>
      <c r="AG63" s="249" t="n"/>
      <c r="AH63" s="249" t="n"/>
      <c r="AI63" s="249" t="n"/>
      <c r="AJ63" s="249" t="n"/>
      <c r="AK63" s="250" t="n"/>
      <c r="AL63" s="250" t="n"/>
      <c r="AM63" s="250" t="n"/>
    </row>
    <row r="64" hidden="1" outlineLevel="1" s="303">
      <c r="A64" s="230" t="inlineStr">
        <is>
          <t>ЦМФ</t>
        </is>
      </c>
      <c r="B64" s="64" t="n">
        <v>4468</v>
      </c>
      <c r="C64" s="102" t="n">
        <v>4837</v>
      </c>
      <c r="D64" s="102" t="n">
        <v>4935</v>
      </c>
      <c r="E64" s="102" t="n">
        <v>4740</v>
      </c>
      <c r="F64" s="102" t="n">
        <v>4228</v>
      </c>
      <c r="G64" s="102" t="n">
        <v>4203</v>
      </c>
      <c r="H64" s="102" t="n">
        <v>4243</v>
      </c>
      <c r="I64" s="102" t="n">
        <v>4608</v>
      </c>
      <c r="J64" s="102" t="n">
        <v>3693</v>
      </c>
      <c r="K64" s="102" t="n">
        <v>2631</v>
      </c>
      <c r="L64" s="102" t="n">
        <v>4655</v>
      </c>
      <c r="M64" s="105" t="n">
        <v>4246</v>
      </c>
      <c r="AA64" s="71" t="n"/>
      <c r="AB64" s="309" t="n"/>
      <c r="AC64" s="249" t="n"/>
      <c r="AD64" s="249" t="n"/>
      <c r="AE64" s="249" t="n"/>
      <c r="AF64" s="249" t="n"/>
      <c r="AG64" s="249" t="n"/>
      <c r="AH64" s="249" t="n"/>
      <c r="AI64" s="249" t="n"/>
      <c r="AJ64" s="249" t="n"/>
      <c r="AK64" s="250" t="n"/>
      <c r="AL64" s="250" t="n"/>
      <c r="AM64" s="250" t="n"/>
    </row>
    <row r="65" hidden="1" outlineLevel="1" s="303">
      <c r="A65" s="108" t="inlineStr">
        <is>
          <t>Коромысло</t>
        </is>
      </c>
      <c r="B65" s="227" t="n"/>
      <c r="C65" s="228" t="n"/>
      <c r="D65" s="228" t="n"/>
      <c r="E65" s="228" t="n"/>
      <c r="F65" s="228" t="n"/>
      <c r="G65" s="228" t="n"/>
      <c r="H65" s="228" t="n"/>
      <c r="I65" s="228" t="n"/>
      <c r="J65" s="228" t="n"/>
      <c r="K65" s="228" t="n"/>
      <c r="L65" s="228" t="n"/>
      <c r="M65" s="229" t="n"/>
      <c r="AA65" s="71" t="n"/>
      <c r="AB65" s="309" t="n"/>
      <c r="AC65" s="249" t="n"/>
      <c r="AD65" s="249" t="n"/>
      <c r="AE65" s="249" t="n"/>
      <c r="AF65" s="249" t="n"/>
      <c r="AG65" s="249" t="n"/>
      <c r="AH65" s="249" t="n"/>
      <c r="AI65" s="249" t="n"/>
      <c r="AJ65" s="249" t="n"/>
      <c r="AK65" s="250" t="n"/>
      <c r="AL65" s="250" t="n"/>
      <c r="AM65" s="250" t="n"/>
    </row>
    <row r="66" hidden="1" outlineLevel="1" ht="15.75" customHeight="1" s="303" thickBot="1">
      <c r="A66" s="109" t="inlineStr">
        <is>
          <t>Штанга</t>
        </is>
      </c>
      <c r="B66" s="65" t="n"/>
      <c r="C66" s="103" t="n"/>
      <c r="D66" s="103" t="n"/>
      <c r="E66" s="103" t="n"/>
      <c r="F66" s="103" t="n"/>
      <c r="G66" s="103" t="n"/>
      <c r="H66" s="103" t="n"/>
      <c r="I66" s="103" t="n"/>
      <c r="J66" s="103" t="n"/>
      <c r="K66" s="103" t="n"/>
      <c r="L66" s="103" t="n"/>
      <c r="M66" s="106" t="n"/>
      <c r="AA66" s="71" t="n"/>
      <c r="AB66" s="309" t="n"/>
      <c r="AC66" s="249" t="n"/>
      <c r="AD66" s="249" t="n"/>
      <c r="AE66" s="249" t="n"/>
      <c r="AF66" s="249" t="n"/>
      <c r="AG66" s="249" t="n"/>
      <c r="AH66" s="249" t="n"/>
      <c r="AI66" s="249" t="n"/>
      <c r="AJ66" s="249" t="n"/>
      <c r="AK66" s="250" t="n"/>
      <c r="AL66" s="250" t="n"/>
      <c r="AM66" s="250" t="n"/>
    </row>
    <row r="67" collapsed="1" ht="15.75" customHeight="1" s="303" thickBot="1">
      <c r="AA67" s="71" t="n"/>
      <c r="AB67" s="309" t="n"/>
      <c r="AC67" s="249" t="n"/>
      <c r="AD67" s="249" t="n"/>
      <c r="AE67" s="249" t="n"/>
      <c r="AF67" s="249" t="n"/>
      <c r="AG67" s="249" t="n"/>
      <c r="AH67" s="249" t="n"/>
      <c r="AI67" s="249" t="n"/>
      <c r="AJ67" s="249" t="n"/>
      <c r="AK67" s="250" t="n"/>
      <c r="AL67" s="250" t="n"/>
      <c r="AM67" s="250" t="n"/>
    </row>
    <row r="68" ht="15.75" customHeight="1" s="303">
      <c r="A68" s="214" t="inlineStr">
        <is>
          <t>МАЗ</t>
        </is>
      </c>
      <c r="B68" s="272" t="inlineStr">
        <is>
          <t>2025</t>
        </is>
      </c>
      <c r="C68" s="273" t="n"/>
      <c r="D68" s="273" t="n"/>
      <c r="E68" s="273" t="n"/>
      <c r="F68" s="273" t="n"/>
      <c r="G68" s="273" t="n"/>
      <c r="H68" s="273" t="n"/>
      <c r="I68" s="273" t="n"/>
      <c r="J68" s="273" t="n"/>
      <c r="K68" s="273" t="n"/>
      <c r="L68" s="273" t="n"/>
      <c r="M68" s="274" t="n"/>
      <c r="Z68" s="278" t="inlineStr">
        <is>
          <t>МАЗ</t>
        </is>
      </c>
      <c r="AA68" s="271" t="n"/>
      <c r="AB68" s="318">
        <f>B71+SUM(B73:M73)+SUM(C75:M75)</f>
        <v/>
      </c>
      <c r="AC68" s="246">
        <f>SUM(B71:C71)+SUM(B73:M73)+SUM(D75:M75)</f>
        <v/>
      </c>
      <c r="AD68" s="246">
        <f>SUM(B71:D71)+SUM(B73:M73)+SUM(E75:M75)</f>
        <v/>
      </c>
      <c r="AE68" s="246">
        <f>SUM(B71:E71)+SUM(B73:M73)+SUM(F75:M75)</f>
        <v/>
      </c>
      <c r="AF68" s="246">
        <f>SUM(B71:F71)+SUM(B73:M73)+SUM(G75:M75)</f>
        <v/>
      </c>
      <c r="AG68" s="246">
        <f>SUM(B71:G71)+SUM(B73:M73)+SUM(H75:M75)</f>
        <v/>
      </c>
      <c r="AH68" s="246">
        <f>SUM(B71:H71)+SUM(B73:M73)+SUM(I75:M75)</f>
        <v/>
      </c>
      <c r="AI68" s="246">
        <f>SUM(B71:I71)+SUM(B73:M73)+SUM(J75:M75)</f>
        <v/>
      </c>
      <c r="AJ68" s="246">
        <f>SUM(B71:J71)+SUM(B73:M73)+SUM(K75:M75)</f>
        <v/>
      </c>
      <c r="AK68" s="246">
        <f>SUM(B71:K71)+SUM(B73:M73)+SUM(L75:M75)</f>
        <v/>
      </c>
      <c r="AL68" s="246">
        <f>SUM(B71:L71)+SUM(B73:M73)+SUM(M75)</f>
        <v/>
      </c>
      <c r="AM68" s="246">
        <f>SUM(B71:M71)+SUM(B73:M73)</f>
        <v/>
      </c>
    </row>
    <row r="69" ht="15" customHeight="1" s="303">
      <c r="A69" s="74" t="n"/>
      <c r="B69" s="269" t="inlineStr">
        <is>
          <t>АСП</t>
        </is>
      </c>
      <c r="C69" s="270" t="n"/>
      <c r="D69" s="270" t="n"/>
      <c r="E69" s="270" t="n"/>
      <c r="F69" s="270" t="n"/>
      <c r="G69" s="270" t="n"/>
      <c r="H69" s="270" t="n"/>
      <c r="I69" s="270" t="n"/>
      <c r="J69" s="270" t="n"/>
      <c r="K69" s="270" t="n"/>
      <c r="L69" s="270" t="n"/>
      <c r="M69" s="271" t="n"/>
      <c r="Z69" s="217" t="n"/>
      <c r="AA69" s="217" t="n"/>
      <c r="AB69" s="309" t="n"/>
      <c r="AC69" s="249" t="n"/>
      <c r="AD69" s="249" t="n"/>
      <c r="AE69" s="249" t="n"/>
      <c r="AF69" s="249" t="n"/>
      <c r="AG69" s="249" t="n"/>
      <c r="AH69" s="249" t="n"/>
      <c r="AI69" s="249" t="n"/>
      <c r="AJ69" s="249" t="n"/>
      <c r="AK69" s="250" t="n"/>
      <c r="AL69" s="250" t="n"/>
      <c r="AM69" s="250" t="n"/>
    </row>
    <row r="70" ht="15.75" customHeight="1" s="303" thickBot="1">
      <c r="A70" s="74" t="n"/>
      <c r="B70" s="66" t="inlineStr">
        <is>
          <t>январь</t>
        </is>
      </c>
      <c r="C70" s="67" t="inlineStr">
        <is>
          <t>февраль</t>
        </is>
      </c>
      <c r="D70" s="67" t="inlineStr">
        <is>
          <t>март</t>
        </is>
      </c>
      <c r="E70" s="67" t="inlineStr">
        <is>
          <t>апрель</t>
        </is>
      </c>
      <c r="F70" s="67" t="inlineStr">
        <is>
          <t>май</t>
        </is>
      </c>
      <c r="G70" s="67" t="inlineStr">
        <is>
          <t>июнь</t>
        </is>
      </c>
      <c r="H70" s="67" t="inlineStr">
        <is>
          <t>июль</t>
        </is>
      </c>
      <c r="I70" s="67" t="inlineStr">
        <is>
          <t>август</t>
        </is>
      </c>
      <c r="J70" s="67" t="inlineStr">
        <is>
          <t>сентябрь</t>
        </is>
      </c>
      <c r="K70" s="67" t="inlineStr">
        <is>
          <t>октябрь</t>
        </is>
      </c>
      <c r="L70" s="67" t="inlineStr">
        <is>
          <t>ноябрь</t>
        </is>
      </c>
      <c r="M70" s="68" t="inlineStr">
        <is>
          <t>декабрь</t>
        </is>
      </c>
      <c r="Z70" s="278" t="inlineStr">
        <is>
          <t>Гомсельмаш</t>
        </is>
      </c>
      <c r="AA70" s="271" t="n"/>
      <c r="AB70" s="318">
        <f>B80+SUM(B82:M82)+SUM(C84:M84)</f>
        <v/>
      </c>
      <c r="AC70" s="246">
        <f>SUM(B80:C80)+SUM(B82:M82)+SUM(D84:M84)</f>
        <v/>
      </c>
      <c r="AD70" s="246">
        <f>SUM(B80:D80)+SUM(B82:M82)+SUM(E84:M84)</f>
        <v/>
      </c>
      <c r="AE70" s="246">
        <f>SUM(B80:E80)+SUM(B82:M82)+SUM(F84:M84)</f>
        <v/>
      </c>
      <c r="AF70" s="246">
        <f>SUM(B80:F80)+SUM(B82:M82)+SUM(G84:M84)</f>
        <v/>
      </c>
      <c r="AG70" s="246">
        <f>SUM(B80:G80)+SUM(B82:M82)+SUM(H84:M84)</f>
        <v/>
      </c>
      <c r="AH70" s="246">
        <f>SUM(B80:H80)+SUM(B82:M82)+SUM(I84:M84)</f>
        <v/>
      </c>
      <c r="AI70" s="246">
        <f>SUM(B80:I80)+SUM(B82:M82)+SUM(J84:M84)</f>
        <v/>
      </c>
      <c r="AJ70" s="246">
        <f>SUM(B80:J80)+SUM(B82:M82)+SUM(K84:M84)</f>
        <v/>
      </c>
      <c r="AK70" s="246">
        <f>SUM(B80:K80)+SUM(B82:M82)+SUM(L84:M84)</f>
        <v/>
      </c>
      <c r="AL70" s="246">
        <f>SUM(B80:L80)+SUM(B82:M82)+SUM(M84)</f>
        <v/>
      </c>
      <c r="AM70" s="246">
        <f>SUM(B80:M80)+SUM(B82:M82)</f>
        <v/>
      </c>
    </row>
    <row r="71" ht="15.75" customHeight="1" s="303" thickBot="1">
      <c r="A71" s="76" t="inlineStr">
        <is>
          <t>ПК</t>
        </is>
      </c>
      <c r="B71" s="110" t="n">
        <v>0</v>
      </c>
      <c r="C71" s="111" t="n"/>
      <c r="D71" s="111" t="n"/>
      <c r="E71" s="111" t="n"/>
      <c r="F71" s="111" t="n"/>
      <c r="G71" s="111" t="n"/>
      <c r="H71" s="111" t="n"/>
      <c r="I71" s="111" t="n"/>
      <c r="J71" s="111" t="n"/>
      <c r="K71" s="111" t="n"/>
      <c r="L71" s="111" t="n"/>
      <c r="M71" s="112" t="n"/>
      <c r="AB71" s="309" t="n"/>
      <c r="AC71" s="249" t="n"/>
      <c r="AD71" s="249" t="n"/>
      <c r="AE71" s="249" t="n"/>
      <c r="AF71" s="249" t="n"/>
      <c r="AG71" s="249" t="n"/>
      <c r="AH71" s="249" t="n"/>
      <c r="AI71" s="249" t="n"/>
      <c r="AJ71" s="249" t="n"/>
      <c r="AK71" s="250" t="n"/>
      <c r="AL71" s="250" t="n"/>
      <c r="AM71" s="250" t="n"/>
    </row>
    <row r="72" hidden="1" outlineLevel="1" ht="16.5" customHeight="1" s="303" thickBot="1">
      <c r="A72" s="74" t="n"/>
      <c r="B72" s="275" t="inlineStr">
        <is>
          <t>2024</t>
        </is>
      </c>
      <c r="M72" s="277" t="n"/>
      <c r="AA72" s="293" t="n"/>
      <c r="AB72" s="309" t="n"/>
      <c r="AC72" s="249" t="n"/>
      <c r="AD72" s="249" t="n"/>
      <c r="AE72" s="249" t="n"/>
      <c r="AF72" s="249" t="n"/>
      <c r="AG72" s="249" t="n"/>
      <c r="AH72" s="249" t="n"/>
      <c r="AI72" s="249" t="n"/>
      <c r="AJ72" s="249" t="n"/>
      <c r="AK72" s="250" t="n"/>
      <c r="AL72" s="250" t="n"/>
      <c r="AM72" s="250" t="n"/>
    </row>
    <row r="73" hidden="1" outlineLevel="1" ht="15.75" customHeight="1" s="303" thickBot="1">
      <c r="A73" s="75" t="inlineStr">
        <is>
          <t>ПК</t>
        </is>
      </c>
      <c r="B73" s="110" t="n">
        <v>200</v>
      </c>
      <c r="C73" s="111" t="n">
        <v>400</v>
      </c>
      <c r="D73" s="111" t="n">
        <v>0</v>
      </c>
      <c r="E73" s="111" t="n">
        <v>240</v>
      </c>
      <c r="F73" s="111" t="n">
        <v>120</v>
      </c>
      <c r="G73" s="111" t="n">
        <v>0</v>
      </c>
      <c r="H73" s="111" t="n">
        <v>240</v>
      </c>
      <c r="I73" s="111" t="n">
        <v>80</v>
      </c>
      <c r="J73" s="111" t="n">
        <v>80</v>
      </c>
      <c r="K73" s="111" t="n">
        <v>80</v>
      </c>
      <c r="L73" s="111" t="n">
        <v>80</v>
      </c>
      <c r="M73" s="112" t="n">
        <v>160</v>
      </c>
      <c r="AB73" s="309" t="n"/>
      <c r="AC73" s="249" t="n"/>
      <c r="AD73" s="249" t="n"/>
      <c r="AE73" s="249" t="n"/>
      <c r="AF73" s="249" t="n"/>
      <c r="AG73" s="249" t="n"/>
      <c r="AH73" s="249" t="n"/>
      <c r="AI73" s="249" t="n"/>
      <c r="AJ73" s="249" t="n"/>
      <c r="AK73" s="250" t="n"/>
      <c r="AL73" s="250" t="n"/>
      <c r="AM73" s="250" t="n"/>
    </row>
    <row r="74" hidden="1" outlineLevel="1" ht="16.5" customHeight="1" s="303" thickBot="1">
      <c r="A74" s="74" t="n"/>
      <c r="B74" s="275" t="inlineStr">
        <is>
          <t>2023</t>
        </is>
      </c>
      <c r="M74" s="277" t="n"/>
      <c r="AA74" s="293" t="n"/>
      <c r="AB74" s="309" t="n"/>
      <c r="AC74" s="249" t="n"/>
      <c r="AD74" s="249" t="n"/>
      <c r="AE74" s="249" t="n"/>
      <c r="AF74" s="249" t="n"/>
      <c r="AG74" s="249" t="n"/>
      <c r="AH74" s="249" t="n"/>
      <c r="AI74" s="249" t="n"/>
      <c r="AJ74" s="249" t="n"/>
      <c r="AK74" s="250" t="n"/>
      <c r="AL74" s="250" t="n"/>
      <c r="AM74" s="250" t="n"/>
    </row>
    <row r="75" hidden="1" outlineLevel="1" ht="15.75" customHeight="1" s="303" thickBot="1">
      <c r="A75" s="76" t="inlineStr">
        <is>
          <t>ПК</t>
        </is>
      </c>
      <c r="B75" s="110" t="n">
        <v>0</v>
      </c>
      <c r="C75" s="111" t="n">
        <v>0</v>
      </c>
      <c r="D75" s="111" t="n">
        <v>400</v>
      </c>
      <c r="E75" s="111" t="n">
        <v>240</v>
      </c>
      <c r="F75" s="111" t="n">
        <v>200</v>
      </c>
      <c r="G75" s="111" t="n">
        <v>200</v>
      </c>
      <c r="H75" s="111" t="n">
        <v>160</v>
      </c>
      <c r="I75" s="111" t="n">
        <v>21</v>
      </c>
      <c r="J75" s="111" t="n">
        <v>133</v>
      </c>
      <c r="K75" s="111" t="n">
        <v>0</v>
      </c>
      <c r="L75" s="111" t="n">
        <v>0</v>
      </c>
      <c r="M75" s="112" t="n">
        <v>402</v>
      </c>
      <c r="AB75" s="309" t="n"/>
      <c r="AC75" s="249" t="n"/>
      <c r="AD75" s="249" t="n"/>
      <c r="AE75" s="249" t="n"/>
      <c r="AF75" s="249" t="n"/>
      <c r="AG75" s="249" t="n"/>
      <c r="AH75" s="249" t="n"/>
      <c r="AI75" s="249" t="n"/>
      <c r="AJ75" s="249" t="n"/>
      <c r="AK75" s="250" t="n"/>
      <c r="AL75" s="250" t="n"/>
      <c r="AM75" s="250" t="n"/>
    </row>
    <row r="76" collapsed="1" ht="15.75" customHeight="1" s="303" thickBot="1">
      <c r="Z76" s="278" t="inlineStr">
        <is>
          <t>МЗКТ</t>
        </is>
      </c>
      <c r="AA76" s="271" t="n"/>
      <c r="AB76" s="318">
        <f>B89+SUM(B91:M91)+SUM(C93:M93)</f>
        <v/>
      </c>
      <c r="AC76" s="246">
        <f>SUM(B89:C89)+SUM(B91:M91)+SUM(D93:M93)</f>
        <v/>
      </c>
      <c r="AD76" s="246">
        <f>SUM(B89:D89)+SUM(B91:M91)+SUM(E93:M93)</f>
        <v/>
      </c>
      <c r="AE76" s="246">
        <f>SUM(B89:E89)+SUM(B91:M91)+SUM(F93:M93)</f>
        <v/>
      </c>
      <c r="AF76" s="246">
        <f>SUM(B89:F89)+SUM(B91:M91)+SUM(G93:M93)</f>
        <v/>
      </c>
      <c r="AG76" s="246">
        <f>SUM(B89:G89)+SUM(B91:M91)+SUM(H93:M93)</f>
        <v/>
      </c>
      <c r="AH76" s="246">
        <f>SUM(B89:H89)+SUM(B91:M91)+SUM(I93:M93)</f>
        <v/>
      </c>
      <c r="AI76" s="246">
        <f>SUM(B89:I89)+SUM(B91:M91)+SUM(J93:M93)</f>
        <v/>
      </c>
      <c r="AJ76" s="246">
        <f>SUM(B89:J89)+SUM(B91:M91)+SUM(K93:M93)</f>
        <v/>
      </c>
      <c r="AK76" s="246">
        <f>SUM(B89:K89)+SUM(B91:M91)+SUM(L93:M93)</f>
        <v/>
      </c>
      <c r="AL76" s="246">
        <f>SUM(B89:L89)+SUM(B91:M91)+SUM(M93)</f>
        <v/>
      </c>
      <c r="AM76" s="246">
        <f>SUM(B89:M89)+SUM(B91:M91)</f>
        <v/>
      </c>
    </row>
    <row r="77" ht="15.75" customHeight="1" s="303">
      <c r="A77" s="214" t="inlineStr">
        <is>
          <t>Гомсельмаш</t>
        </is>
      </c>
      <c r="B77" s="272" t="inlineStr">
        <is>
          <t>2025</t>
        </is>
      </c>
      <c r="C77" s="273" t="n"/>
      <c r="D77" s="273" t="n"/>
      <c r="E77" s="273" t="n"/>
      <c r="F77" s="273" t="n"/>
      <c r="G77" s="273" t="n"/>
      <c r="H77" s="273" t="n"/>
      <c r="I77" s="273" t="n"/>
      <c r="J77" s="273" t="n"/>
      <c r="K77" s="273" t="n"/>
      <c r="L77" s="273" t="n"/>
      <c r="M77" s="274" t="n"/>
      <c r="AB77" s="309" t="n"/>
      <c r="AC77" s="249" t="n"/>
      <c r="AD77" s="249" t="n"/>
      <c r="AE77" s="249" t="n"/>
      <c r="AF77" s="249" t="n"/>
      <c r="AG77" s="249" t="n"/>
      <c r="AH77" s="249" t="n"/>
      <c r="AI77" s="249" t="n"/>
      <c r="AJ77" s="249" t="n"/>
      <c r="AK77" s="250" t="n"/>
      <c r="AL77" s="250" t="n"/>
      <c r="AM77" s="250" t="n"/>
    </row>
    <row r="78" ht="15" customHeight="1" s="303">
      <c r="A78" s="74" t="n"/>
      <c r="B78" s="269" t="inlineStr">
        <is>
          <t>АСП</t>
        </is>
      </c>
      <c r="C78" s="270" t="n"/>
      <c r="D78" s="270" t="n"/>
      <c r="E78" s="270" t="n"/>
      <c r="F78" s="270" t="n"/>
      <c r="G78" s="270" t="n"/>
      <c r="H78" s="270" t="n"/>
      <c r="I78" s="270" t="n"/>
      <c r="J78" s="270" t="n"/>
      <c r="K78" s="270" t="n"/>
      <c r="L78" s="270" t="n"/>
      <c r="M78" s="271" t="n"/>
      <c r="Z78" s="278" t="inlineStr">
        <is>
          <t>БелАЗ</t>
        </is>
      </c>
      <c r="AA78" s="271" t="n"/>
      <c r="AB78" s="318">
        <f>B98+SUM(B100:M100)+SUM(C102:M102)</f>
        <v/>
      </c>
      <c r="AC78" s="246">
        <f>SUM(B98:C98)+SUM(B100:M100)+SUM(D102:M102)</f>
        <v/>
      </c>
      <c r="AD78" s="246">
        <f>SUM(B98:D98)+SUM(B100:M100)+SUM(E102:M102)</f>
        <v/>
      </c>
      <c r="AE78" s="246">
        <f>SUM(B98:E98)+SUM(B100:M100)+SUM(F102:M102)</f>
        <v/>
      </c>
      <c r="AF78" s="246">
        <f>SUM(B98:F98)+SUM(B100:M100)+SUM(G102:M102)</f>
        <v/>
      </c>
      <c r="AG78" s="246">
        <f>SUM(B98:G98)+SUM(B100:M100)+SUM(H102:M102)</f>
        <v/>
      </c>
      <c r="AH78" s="246">
        <f>SUM(B98:H98)+SUM(B100:M100)+SUM(I102:M102)</f>
        <v/>
      </c>
      <c r="AI78" s="246">
        <f>SUM(B98:I98)+SUM(B100:M100)+SUM(J102:M102)</f>
        <v/>
      </c>
      <c r="AJ78" s="246">
        <f>SUM(B98:J98)+SUM(B100:M100)+SUM(K102:M102)</f>
        <v/>
      </c>
      <c r="AK78" s="246">
        <f>SUM(B98:K98)+SUM(B100:M100)+SUM(L102:M102)</f>
        <v/>
      </c>
      <c r="AL78" s="246">
        <f>SUM(B98:L98)+SUM(B100:M100)+SUM(M102)</f>
        <v/>
      </c>
      <c r="AM78" s="246">
        <f>SUM(B98:M98)+SUM(B100:M100)</f>
        <v/>
      </c>
    </row>
    <row r="79" ht="15.75" customHeight="1" s="303" thickBot="1">
      <c r="A79" s="74" t="n"/>
      <c r="B79" s="66" t="inlineStr">
        <is>
          <t>январь</t>
        </is>
      </c>
      <c r="C79" s="67" t="inlineStr">
        <is>
          <t>февраль</t>
        </is>
      </c>
      <c r="D79" s="67" t="inlineStr">
        <is>
          <t>март</t>
        </is>
      </c>
      <c r="E79" s="67" t="inlineStr">
        <is>
          <t>апрель</t>
        </is>
      </c>
      <c r="F79" s="67" t="inlineStr">
        <is>
          <t>май</t>
        </is>
      </c>
      <c r="G79" s="67" t="inlineStr">
        <is>
          <t>июнь</t>
        </is>
      </c>
      <c r="H79" s="67" t="inlineStr">
        <is>
          <t>июль</t>
        </is>
      </c>
      <c r="I79" s="67" t="inlineStr">
        <is>
          <t>август</t>
        </is>
      </c>
      <c r="J79" s="67" t="inlineStr">
        <is>
          <t>сентябрь</t>
        </is>
      </c>
      <c r="K79" s="67" t="inlineStr">
        <is>
          <t>октябрь</t>
        </is>
      </c>
      <c r="L79" s="67" t="inlineStr">
        <is>
          <t>ноябрь</t>
        </is>
      </c>
      <c r="M79" s="68" t="inlineStr">
        <is>
          <t>декабрь</t>
        </is>
      </c>
      <c r="AB79" s="309" t="n"/>
      <c r="AC79" s="249" t="n"/>
      <c r="AD79" s="249" t="n"/>
      <c r="AE79" s="249" t="n"/>
      <c r="AF79" s="249" t="n"/>
      <c r="AG79" s="249" t="n"/>
      <c r="AH79" s="249" t="n"/>
      <c r="AI79" s="249" t="n"/>
      <c r="AJ79" s="249" t="n"/>
      <c r="AK79" s="250" t="n"/>
      <c r="AL79" s="250" t="n"/>
      <c r="AM79" s="250" t="n"/>
    </row>
    <row r="80" ht="15" customHeight="1" s="303" thickBot="1">
      <c r="A80" s="76" t="inlineStr">
        <is>
          <t>ПК</t>
        </is>
      </c>
      <c r="B80" s="110" t="n">
        <v>200</v>
      </c>
      <c r="C80" s="111" t="n"/>
      <c r="D80" s="111" t="n"/>
      <c r="E80" s="111" t="n"/>
      <c r="F80" s="111" t="n"/>
      <c r="G80" s="111" t="n"/>
      <c r="H80" s="111" t="n"/>
      <c r="I80" s="111" t="n"/>
      <c r="J80" s="111" t="n"/>
      <c r="K80" s="111" t="n"/>
      <c r="L80" s="111" t="n"/>
      <c r="M80" s="112" t="n"/>
      <c r="Z80" s="278" t="inlineStr">
        <is>
          <t>САЛЕО-Гомель</t>
        </is>
      </c>
      <c r="AA80" s="271" t="n"/>
      <c r="AB80" s="318">
        <f>B107+SUM(B109:M109)+SUM(C111:M111)</f>
        <v/>
      </c>
      <c r="AC80" s="246">
        <f>SUM(B107:C107)+SUM(B109:M109)+SUM(D111:M111)</f>
        <v/>
      </c>
      <c r="AD80" s="246">
        <f>SUM(B107:D107)+SUM(B109:M109)+SUM(E111:M111)</f>
        <v/>
      </c>
      <c r="AE80" s="246">
        <f>SUM(B107:E107)+SUM(B109:M109)+SUM(F111:M111)</f>
        <v/>
      </c>
      <c r="AF80" s="246">
        <f>SUM(B107:F107)+SUM(B109:M109)+SUM(G111:M111)</f>
        <v/>
      </c>
      <c r="AG80" s="246">
        <f>SUM(B107:G107)+SUM(B109:M109)+SUM(H111:M111)</f>
        <v/>
      </c>
      <c r="AH80" s="246">
        <f>SUM(B107:H107)+SUM(B109:M109)+SUM(I111:M111)</f>
        <v/>
      </c>
      <c r="AI80" s="246">
        <f>SUM(B107:I107)+SUM(B109:M109)+SUM(J111:M111)</f>
        <v/>
      </c>
      <c r="AJ80" s="246">
        <f>SUM(B107:J107)+SUM(B109:M109)+SUM(K111:M111)</f>
        <v/>
      </c>
      <c r="AK80" s="246">
        <f>SUM(B107:K107)+SUM(B109:M109)+SUM(L111:M111)</f>
        <v/>
      </c>
      <c r="AL80" s="246">
        <f>SUM(B107:L107)+SUM(B109:M109)+SUM(M111)</f>
        <v/>
      </c>
      <c r="AM80" s="246">
        <f>SUM(B107:M107)+SUM(B109:M109)</f>
        <v/>
      </c>
    </row>
    <row r="81" hidden="1" outlineLevel="1" ht="15.75" customHeight="1" s="303" thickBot="1">
      <c r="A81" s="205" t="n"/>
      <c r="B81" s="281" t="inlineStr">
        <is>
          <t>2024</t>
        </is>
      </c>
      <c r="C81" s="282" t="n"/>
      <c r="D81" s="282" t="n"/>
      <c r="E81" s="282" t="n"/>
      <c r="F81" s="282" t="n"/>
      <c r="G81" s="282" t="n"/>
      <c r="H81" s="282" t="n"/>
      <c r="I81" s="282" t="n"/>
      <c r="J81" s="282" t="n"/>
      <c r="K81" s="282" t="n"/>
      <c r="L81" s="282" t="n"/>
      <c r="M81" s="283" t="n"/>
      <c r="AB81" s="309" t="n"/>
      <c r="AC81" s="249" t="n"/>
      <c r="AD81" s="249" t="n"/>
      <c r="AE81" s="249" t="n"/>
      <c r="AF81" s="249" t="n"/>
      <c r="AG81" s="249" t="n"/>
      <c r="AH81" s="249" t="n"/>
      <c r="AI81" s="249" t="n"/>
      <c r="AJ81" s="249" t="n"/>
      <c r="AK81" s="250" t="n"/>
      <c r="AL81" s="250" t="n"/>
      <c r="AM81" s="250" t="n"/>
    </row>
    <row r="82" hidden="1" outlineLevel="1" ht="15.75" customHeight="1" s="303" thickBot="1">
      <c r="A82" s="75" t="inlineStr">
        <is>
          <t>ПК</t>
        </is>
      </c>
      <c r="B82" s="110" t="n">
        <v>310</v>
      </c>
      <c r="C82" s="111" t="n">
        <v>309</v>
      </c>
      <c r="D82" s="111" t="n">
        <v>0</v>
      </c>
      <c r="E82" s="111" t="n">
        <v>126</v>
      </c>
      <c r="F82" s="111" t="n">
        <v>168</v>
      </c>
      <c r="G82" s="111" t="n">
        <v>210</v>
      </c>
      <c r="H82" s="111" t="n">
        <v>420</v>
      </c>
      <c r="I82" s="111" t="n">
        <v>168</v>
      </c>
      <c r="J82" s="111" t="n">
        <v>0</v>
      </c>
      <c r="K82" s="111" t="n">
        <v>252</v>
      </c>
      <c r="L82" s="111" t="n">
        <v>0</v>
      </c>
      <c r="M82" s="112" t="n">
        <v>0</v>
      </c>
      <c r="AB82" s="309" t="n"/>
      <c r="AC82" s="249" t="n"/>
      <c r="AD82" s="249" t="n"/>
      <c r="AE82" s="249" t="n"/>
      <c r="AF82" s="249" t="n"/>
      <c r="AG82" s="249" t="n"/>
      <c r="AH82" s="249" t="n"/>
      <c r="AI82" s="249" t="n"/>
      <c r="AJ82" s="249" t="n"/>
      <c r="AK82" s="250" t="n"/>
      <c r="AL82" s="250" t="n"/>
      <c r="AM82" s="250" t="n"/>
    </row>
    <row r="83" hidden="1" outlineLevel="1" ht="15.75" customHeight="1" s="303" thickBot="1">
      <c r="A83" s="74" t="n"/>
      <c r="B83" s="281" t="inlineStr">
        <is>
          <t>2023</t>
        </is>
      </c>
      <c r="C83" s="282" t="n"/>
      <c r="D83" s="282" t="n"/>
      <c r="E83" s="282" t="n"/>
      <c r="F83" s="282" t="n"/>
      <c r="G83" s="282" t="n"/>
      <c r="H83" s="282" t="n"/>
      <c r="I83" s="282" t="n"/>
      <c r="J83" s="282" t="n"/>
      <c r="K83" s="282" t="n"/>
      <c r="L83" s="282" t="n"/>
      <c r="M83" s="283" t="n"/>
      <c r="AB83" s="309" t="n"/>
      <c r="AC83" s="249" t="n"/>
      <c r="AD83" s="249" t="n"/>
      <c r="AE83" s="249" t="n"/>
      <c r="AF83" s="249" t="n"/>
      <c r="AG83" s="249" t="n"/>
      <c r="AH83" s="249" t="n"/>
      <c r="AI83" s="249" t="n"/>
      <c r="AJ83" s="249" t="n"/>
      <c r="AK83" s="250" t="n"/>
      <c r="AL83" s="250" t="n"/>
      <c r="AM83" s="250" t="n"/>
    </row>
    <row r="84" hidden="1" outlineLevel="1" ht="15.75" customHeight="1" s="303" thickBot="1">
      <c r="A84" s="76" t="inlineStr">
        <is>
          <t>ПК</t>
        </is>
      </c>
      <c r="B84" s="110" t="n">
        <v>0</v>
      </c>
      <c r="C84" s="111" t="n">
        <v>700</v>
      </c>
      <c r="D84" s="111" t="n">
        <v>0</v>
      </c>
      <c r="E84" s="111" t="n">
        <v>0</v>
      </c>
      <c r="F84" s="111" t="n">
        <v>0</v>
      </c>
      <c r="G84" s="111" t="n">
        <v>294</v>
      </c>
      <c r="H84" s="111" t="n">
        <v>0</v>
      </c>
      <c r="I84" s="111" t="n">
        <v>360</v>
      </c>
      <c r="J84" s="111" t="n">
        <v>0</v>
      </c>
      <c r="K84" s="111" t="n">
        <v>426</v>
      </c>
      <c r="L84" s="111" t="n">
        <v>300</v>
      </c>
      <c r="M84" s="112" t="n">
        <v>0</v>
      </c>
      <c r="AB84" s="309" t="n"/>
      <c r="AC84" s="249" t="n"/>
      <c r="AD84" s="249" t="n"/>
      <c r="AE84" s="249" t="n"/>
      <c r="AF84" s="249" t="n"/>
      <c r="AG84" s="249" t="n"/>
      <c r="AH84" s="249" t="n"/>
      <c r="AI84" s="249" t="n"/>
      <c r="AJ84" s="249" t="n"/>
      <c r="AK84" s="250" t="n"/>
      <c r="AL84" s="250" t="n"/>
      <c r="AM84" s="250" t="n"/>
    </row>
    <row r="85" collapsed="1" ht="15.75" customHeight="1" s="303" thickBot="1">
      <c r="B85" s="118" t="n"/>
      <c r="C85" s="119" t="n"/>
      <c r="D85" s="119" t="n"/>
      <c r="E85" s="119" t="n"/>
      <c r="F85" s="119" t="n"/>
      <c r="G85" s="119" t="n"/>
      <c r="H85" s="119" t="n"/>
      <c r="I85" s="119" t="n"/>
      <c r="J85" s="119" t="n"/>
      <c r="K85" s="119" t="n"/>
      <c r="L85" s="119" t="n"/>
      <c r="M85" s="119" t="n"/>
      <c r="Z85" s="218" t="n"/>
      <c r="AB85" s="309" t="n"/>
      <c r="AC85" s="249" t="n"/>
      <c r="AD85" s="249" t="n"/>
      <c r="AE85" s="249" t="n"/>
      <c r="AF85" s="249" t="n"/>
      <c r="AG85" s="249" t="n"/>
      <c r="AH85" s="249" t="n"/>
      <c r="AI85" s="249" t="n"/>
      <c r="AJ85" s="249" t="n"/>
      <c r="AK85" s="250" t="n"/>
      <c r="AL85" s="250" t="n"/>
      <c r="AM85" s="250" t="n"/>
    </row>
    <row r="86" ht="15.75" customHeight="1" s="303">
      <c r="A86" s="214" t="inlineStr">
        <is>
          <t>МЗКТ</t>
        </is>
      </c>
      <c r="B86" s="272" t="inlineStr">
        <is>
          <t>2025</t>
        </is>
      </c>
      <c r="C86" s="273" t="n"/>
      <c r="D86" s="273" t="n"/>
      <c r="E86" s="273" t="n"/>
      <c r="F86" s="273" t="n"/>
      <c r="G86" s="273" t="n"/>
      <c r="H86" s="273" t="n"/>
      <c r="I86" s="273" t="n"/>
      <c r="J86" s="273" t="n"/>
      <c r="K86" s="273" t="n"/>
      <c r="L86" s="273" t="n"/>
      <c r="M86" s="274" t="n"/>
      <c r="Z86" s="284" t="inlineStr">
        <is>
          <t>ХХХ-РБ</t>
        </is>
      </c>
      <c r="AA86" s="271" t="n"/>
      <c r="AB86" s="318">
        <f>B116+SUM(B118:M118)+SUM(C120:M120)</f>
        <v/>
      </c>
      <c r="AC86" s="246">
        <f>SUM(B116:C116)+SUM(B118:M118)+SUM(D120:M120)</f>
        <v/>
      </c>
      <c r="AD86" s="246">
        <f>SUM(B116:D116)+SUM(B118:M118)+SUM(E120:M120)</f>
        <v/>
      </c>
      <c r="AE86" s="246">
        <f>SUM(B116:E116)+SUM(B118:M118)+SUM(F120:M120)</f>
        <v/>
      </c>
      <c r="AF86" s="246">
        <f>SUM(B116:F116)+SUM(B118:M118)+SUM(G120:M120)</f>
        <v/>
      </c>
      <c r="AG86" s="246">
        <f>SUM(B116:G116)+SUM(B118:M118)+SUM(H120:M120)</f>
        <v/>
      </c>
      <c r="AH86" s="246">
        <f>SUM(B116:H116)+SUM(B118:M118)+SUM(I120:M120)</f>
        <v/>
      </c>
      <c r="AI86" s="246">
        <f>SUM(B116:I116)+SUM(B118:M118)+SUM(J120:M120)</f>
        <v/>
      </c>
      <c r="AJ86" s="246">
        <f>SUM(B116:J116)+SUM(B118:M118)+SUM(K120:M120)</f>
        <v/>
      </c>
      <c r="AK86" s="246">
        <f>SUM(B116:K116)+SUM(B118:M118)+SUM(L120:M120)</f>
        <v/>
      </c>
      <c r="AL86" s="246">
        <f>SUM(B116:L116)+SUM(B118:M118)+SUM(M120)</f>
        <v/>
      </c>
      <c r="AM86" s="246">
        <f>SUM(B116:M116)+SUM(B118:M118)</f>
        <v/>
      </c>
    </row>
    <row r="87" ht="15.75" customHeight="1" s="303">
      <c r="A87" s="74" t="n"/>
      <c r="B87" s="269" t="inlineStr">
        <is>
          <t>АСП</t>
        </is>
      </c>
      <c r="C87" s="270" t="n"/>
      <c r="D87" s="270" t="n"/>
      <c r="E87" s="270" t="n"/>
      <c r="F87" s="270" t="n"/>
      <c r="G87" s="270" t="n"/>
      <c r="H87" s="270" t="n"/>
      <c r="I87" s="270" t="n"/>
      <c r="J87" s="270" t="n"/>
      <c r="K87" s="270" t="n"/>
      <c r="L87" s="270" t="n"/>
      <c r="M87" s="271" t="n"/>
      <c r="AA87" s="215" t="n"/>
      <c r="AB87" s="319" t="n"/>
      <c r="AC87" s="251" t="n"/>
      <c r="AD87" s="251" t="n"/>
      <c r="AE87" s="251" t="n"/>
      <c r="AF87" s="251" t="n"/>
      <c r="AG87" s="251" t="n"/>
      <c r="AH87" s="251" t="n"/>
      <c r="AI87" s="251" t="n"/>
      <c r="AJ87" s="251" t="n"/>
      <c r="AK87" s="251" t="n"/>
      <c r="AL87" s="251" t="n"/>
      <c r="AM87" s="251" t="n"/>
    </row>
    <row r="88" ht="15.75" customHeight="1" s="303" thickBot="1">
      <c r="A88" s="74" t="n"/>
      <c r="B88" s="66" t="inlineStr">
        <is>
          <t>январь</t>
        </is>
      </c>
      <c r="C88" s="67" t="inlineStr">
        <is>
          <t>февраль</t>
        </is>
      </c>
      <c r="D88" s="67" t="inlineStr">
        <is>
          <t>март</t>
        </is>
      </c>
      <c r="E88" s="67" t="inlineStr">
        <is>
          <t>апрель</t>
        </is>
      </c>
      <c r="F88" s="67" t="inlineStr">
        <is>
          <t>май</t>
        </is>
      </c>
      <c r="G88" s="67" t="inlineStr">
        <is>
          <t>июнь</t>
        </is>
      </c>
      <c r="H88" s="67" t="inlineStr">
        <is>
          <t>июль</t>
        </is>
      </c>
      <c r="I88" s="67" t="inlineStr">
        <is>
          <t>август</t>
        </is>
      </c>
      <c r="J88" s="67" t="inlineStr">
        <is>
          <t>сентябрь</t>
        </is>
      </c>
      <c r="K88" s="67" t="inlineStr">
        <is>
          <t>октябрь</t>
        </is>
      </c>
      <c r="L88" s="67" t="inlineStr">
        <is>
          <t>ноябрь</t>
        </is>
      </c>
      <c r="M88" s="68" t="inlineStr">
        <is>
          <t>декабрь</t>
        </is>
      </c>
      <c r="Z88" s="278" t="inlineStr">
        <is>
          <t>УРАЛ</t>
        </is>
      </c>
      <c r="AA88" s="271" t="n"/>
      <c r="AB88" s="318">
        <f>B125+SUM(B127:M127)+SUM(C129:M129)</f>
        <v/>
      </c>
      <c r="AC88" s="246">
        <f>SUM(B125:C125)+SUM(B127:M127)+SUM(D129:M129)</f>
        <v/>
      </c>
      <c r="AD88" s="246">
        <f>SUM(B125:D125)+SUM(B127:M127)+SUM(E129:M129)</f>
        <v/>
      </c>
      <c r="AE88" s="246">
        <f>SUM(B125:E125)+SUM(B127:M127)+SUM(F129:M129)</f>
        <v/>
      </c>
      <c r="AF88" s="246">
        <f>SUM(B125:F125)+SUM(B127:M127)+SUM(G129:M129)</f>
        <v/>
      </c>
      <c r="AG88" s="246">
        <f>SUM(B125:G125)+SUM(B127:M127)+SUM(H129:M129)</f>
        <v/>
      </c>
      <c r="AH88" s="246">
        <f>SUM(B125:H125)+SUM(B127:M127)+SUM(I129:M129)</f>
        <v/>
      </c>
      <c r="AI88" s="246">
        <f>SUM(B125:I125)+SUM(B127:M127)+SUM(J129:M129)</f>
        <v/>
      </c>
      <c r="AJ88" s="246">
        <f>SUM(B125:J125)+SUM(B127:M127)+SUM(K129:M129)</f>
        <v/>
      </c>
      <c r="AK88" s="246">
        <f>SUM(B125:K125)+SUM(B127:M127)+SUM(L129:M129)</f>
        <v/>
      </c>
      <c r="AL88" s="246">
        <f>SUM(B125:L125)+SUM(B127:M127)+SUM(M129)</f>
        <v/>
      </c>
      <c r="AM88" s="246">
        <f>SUM(B125:M125)+SUM(B127:M127)</f>
        <v/>
      </c>
    </row>
    <row r="89" ht="16.5" customHeight="1" s="303" thickBot="1">
      <c r="A89" s="76" t="inlineStr">
        <is>
          <t>ПК</t>
        </is>
      </c>
      <c r="B89" s="110" t="n">
        <v>0</v>
      </c>
      <c r="C89" s="111" t="n"/>
      <c r="D89" s="111" t="n"/>
      <c r="E89" s="111" t="n"/>
      <c r="F89" s="111" t="n"/>
      <c r="G89" s="111" t="n"/>
      <c r="H89" s="111" t="n"/>
      <c r="I89" s="111" t="n"/>
      <c r="J89" s="111" t="n"/>
      <c r="K89" s="111" t="n"/>
      <c r="L89" s="111" t="n"/>
      <c r="M89" s="112" t="n"/>
      <c r="AA89" s="215" t="n"/>
      <c r="AB89" s="319" t="n"/>
      <c r="AC89" s="251" t="n"/>
      <c r="AD89" s="251" t="n"/>
      <c r="AE89" s="251" t="n"/>
      <c r="AF89" s="251" t="n"/>
      <c r="AG89" s="251" t="n"/>
      <c r="AH89" s="251" t="n"/>
      <c r="AI89" s="251" t="n"/>
      <c r="AJ89" s="251" t="n"/>
      <c r="AK89" s="251" t="n"/>
      <c r="AL89" s="251" t="n"/>
      <c r="AM89" s="251" t="n"/>
    </row>
    <row r="90" hidden="1" outlineLevel="1" ht="15.75" customHeight="1" s="303" thickBot="1">
      <c r="A90" s="74" t="n"/>
      <c r="B90" s="275" t="inlineStr">
        <is>
          <t>2024</t>
        </is>
      </c>
      <c r="M90" s="277" t="n"/>
      <c r="Z90" s="218" t="n"/>
      <c r="AB90" s="319" t="n"/>
      <c r="AC90" s="251" t="n"/>
      <c r="AD90" s="251" t="n"/>
      <c r="AE90" s="251" t="n"/>
      <c r="AF90" s="251" t="n"/>
      <c r="AG90" s="251" t="n"/>
      <c r="AH90" s="251" t="n"/>
      <c r="AI90" s="251" t="n"/>
      <c r="AJ90" s="251" t="n"/>
      <c r="AK90" s="251" t="n"/>
      <c r="AL90" s="251" t="n"/>
      <c r="AM90" s="251" t="n"/>
    </row>
    <row r="91" hidden="1" outlineLevel="1" ht="15.75" customHeight="1" s="303" thickBot="1">
      <c r="A91" s="75" t="inlineStr">
        <is>
          <t>ПК</t>
        </is>
      </c>
      <c r="B91" s="110" t="n">
        <v>0</v>
      </c>
      <c r="C91" s="111" t="n">
        <v>3</v>
      </c>
      <c r="D91" s="111" t="n">
        <v>8</v>
      </c>
      <c r="E91" s="111" t="n">
        <v>0</v>
      </c>
      <c r="F91" s="111" t="n">
        <v>0</v>
      </c>
      <c r="G91" s="111" t="n">
        <v>0</v>
      </c>
      <c r="H91" s="111" t="n">
        <v>6</v>
      </c>
      <c r="I91" s="111" t="n">
        <v>0</v>
      </c>
      <c r="J91" s="111" t="n">
        <v>5</v>
      </c>
      <c r="K91" s="111" t="n">
        <v>0</v>
      </c>
      <c r="L91" s="111" t="n">
        <v>0</v>
      </c>
      <c r="M91" s="112" t="n">
        <v>6</v>
      </c>
      <c r="AB91" s="309" t="n"/>
      <c r="AC91" s="249" t="n"/>
      <c r="AD91" s="249" t="n"/>
      <c r="AE91" s="249" t="n"/>
      <c r="AF91" s="249" t="n"/>
      <c r="AG91" s="249" t="n"/>
      <c r="AH91" s="249" t="n"/>
      <c r="AI91" s="249" t="n"/>
      <c r="AJ91" s="249" t="n"/>
      <c r="AK91" s="250" t="n"/>
      <c r="AL91" s="250" t="n"/>
      <c r="AM91" s="250" t="n"/>
    </row>
    <row r="92" hidden="1" outlineLevel="1" ht="15.75" customHeight="1" s="303" thickBot="1">
      <c r="A92" s="74" t="n"/>
      <c r="B92" s="275" t="inlineStr">
        <is>
          <t>2023</t>
        </is>
      </c>
      <c r="M92" s="277" t="n"/>
      <c r="Z92" s="217" t="n"/>
      <c r="AB92" s="319" t="n"/>
      <c r="AC92" s="251" t="n"/>
      <c r="AD92" s="251" t="n"/>
      <c r="AE92" s="251" t="n"/>
      <c r="AF92" s="251" t="n"/>
      <c r="AG92" s="251" t="n"/>
      <c r="AH92" s="251" t="n"/>
      <c r="AI92" s="251" t="n"/>
      <c r="AJ92" s="251" t="n"/>
      <c r="AK92" s="251" t="n"/>
      <c r="AL92" s="251" t="n"/>
      <c r="AM92" s="251" t="n"/>
    </row>
    <row r="93" hidden="1" outlineLevel="1" ht="15.75" customHeight="1" s="303" thickBot="1">
      <c r="A93" s="76" t="inlineStr">
        <is>
          <t>ПК</t>
        </is>
      </c>
      <c r="B93" s="110" t="n">
        <v>5</v>
      </c>
      <c r="C93" s="111" t="n">
        <v>0</v>
      </c>
      <c r="D93" s="111" t="n">
        <v>5</v>
      </c>
      <c r="E93" s="111" t="n">
        <v>0</v>
      </c>
      <c r="F93" s="111" t="n">
        <v>0</v>
      </c>
      <c r="G93" s="111" t="n">
        <v>5</v>
      </c>
      <c r="H93" s="111" t="n">
        <v>0</v>
      </c>
      <c r="I93" s="111" t="n">
        <v>16</v>
      </c>
      <c r="J93" s="111" t="n">
        <v>0</v>
      </c>
      <c r="K93" s="111" t="n">
        <v>5</v>
      </c>
      <c r="L93" s="111" t="n">
        <v>0</v>
      </c>
      <c r="M93" s="112" t="n">
        <v>6</v>
      </c>
      <c r="AB93" s="309" t="n"/>
      <c r="AC93" s="249" t="n"/>
      <c r="AD93" s="249" t="n"/>
      <c r="AE93" s="249" t="n"/>
      <c r="AF93" s="249" t="n"/>
      <c r="AG93" s="249" t="n"/>
      <c r="AH93" s="249" t="n"/>
      <c r="AI93" s="249" t="n"/>
      <c r="AJ93" s="249" t="n"/>
      <c r="AK93" s="250" t="n"/>
      <c r="AL93" s="250" t="n"/>
      <c r="AM93" s="250" t="n"/>
    </row>
    <row r="94" collapsed="1" ht="15.75" customHeight="1" s="303" thickBot="1"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Z94" s="289" t="inlineStr">
        <is>
          <t>Ростсельмаш     ПК</t>
        </is>
      </c>
      <c r="AA94" s="271" t="n"/>
      <c r="AB94" s="318">
        <f>B134+SUM(B139:M139)+SUM(C144:M144)</f>
        <v/>
      </c>
      <c r="AC94" s="246">
        <f>SUM(B134:C134)+SUM(B139:M139)+SUM(D144:M144)</f>
        <v/>
      </c>
      <c r="AD94" s="246">
        <f>SUM(B134:D134)+SUM(B139:M139)+SUM(E144:M144)</f>
        <v/>
      </c>
      <c r="AE94" s="246">
        <f>SUM(B134:E134)+SUM(B139:M139)+SUM(F144:M144)</f>
        <v/>
      </c>
      <c r="AF94" s="246">
        <f>SUM(B134:F134)+SUM(B139:M139)+SUM(G144:M144)</f>
        <v/>
      </c>
      <c r="AG94" s="246">
        <f>SUM(B134:G134)+SUM(B139:M139)+SUM(H144:M144)</f>
        <v/>
      </c>
      <c r="AH94" s="246">
        <f>SUM(B134:H134)+SUM(B139:M139)+SUM(I144:M144)</f>
        <v/>
      </c>
      <c r="AI94" s="246">
        <f>SUM(B134:I134)+SUM(B139:M139)+SUM(J144:M144)</f>
        <v/>
      </c>
      <c r="AJ94" s="246">
        <f>SUM(B134:J134)+SUM(B139:M139)+SUM(K144:M144)</f>
        <v/>
      </c>
      <c r="AK94" s="246">
        <f>SUM(B134:K134)+SUM(B139:M139)+SUM(L144:M144)</f>
        <v/>
      </c>
      <c r="AL94" s="246">
        <f>SUM(B134:L134)+SUM(B139:M139)+SUM(M144)</f>
        <v/>
      </c>
      <c r="AM94" s="246">
        <f>SUM(B134:M134)+SUM(B139:M139)</f>
        <v/>
      </c>
    </row>
    <row r="95" collapsed="1" ht="16.5" customHeight="1" s="303">
      <c r="A95" s="214" t="inlineStr">
        <is>
          <t>БелАЗ</t>
        </is>
      </c>
      <c r="B95" s="272" t="inlineStr">
        <is>
          <t>2025</t>
        </is>
      </c>
      <c r="C95" s="273" t="n"/>
      <c r="D95" s="273" t="n"/>
      <c r="E95" s="273" t="n"/>
      <c r="F95" s="273" t="n"/>
      <c r="G95" s="273" t="n"/>
      <c r="H95" s="273" t="n"/>
      <c r="I95" s="273" t="n"/>
      <c r="J95" s="273" t="n"/>
      <c r="K95" s="273" t="n"/>
      <c r="L95" s="273" t="n"/>
      <c r="M95" s="274" t="n"/>
      <c r="Z95" s="154" t="n"/>
      <c r="AA95" s="192" t="inlineStr">
        <is>
          <t>ТКР</t>
        </is>
      </c>
      <c r="AB95" s="318">
        <f>B135+SUM(B140:M140)+SUM(C145:M145)</f>
        <v/>
      </c>
      <c r="AC95" s="246">
        <f>SUM(B135:C135)+SUM(B140:M140)+SUM(D145:M145)</f>
        <v/>
      </c>
      <c r="AD95" s="246">
        <f>SUM(B135:D135)+SUM(B140:M140)+SUM(E145:M145)</f>
        <v/>
      </c>
      <c r="AE95" s="246">
        <f>SUM(B135:E135)+SUM(B140:M140)+SUM(F145:M145)</f>
        <v/>
      </c>
      <c r="AF95" s="246">
        <f>SUM(B135:F135)+SUM(B140:M140)+SUM(G145:M145)</f>
        <v/>
      </c>
      <c r="AG95" s="246">
        <f>SUM(B135:G135)+SUM(B140:M140)+SUM(H145:M145)</f>
        <v/>
      </c>
      <c r="AH95" s="246">
        <f>SUM(B135:H135)+SUM(B140:M140)+SUM(I145:M145)</f>
        <v/>
      </c>
      <c r="AI95" s="246">
        <f>SUM(B135:I135)+SUM(B140:M140)+SUM(J145:M145)</f>
        <v/>
      </c>
      <c r="AJ95" s="246">
        <f>SUM(B135:J135)+SUM(B140:M140)+SUM(K145:M145)</f>
        <v/>
      </c>
      <c r="AK95" s="246">
        <f>SUM(B135:K135)+SUM(B140:M140)+SUM(L145:M145)</f>
        <v/>
      </c>
      <c r="AL95" s="246">
        <f>SUM(B135:L135)+SUM(B140:M140)+SUM(M145)</f>
        <v/>
      </c>
      <c r="AM95" s="246">
        <f>SUM(B135:M135)+SUM(B140:M140)</f>
        <v/>
      </c>
    </row>
    <row r="96" ht="15.75" customHeight="1" s="303">
      <c r="A96" s="74" t="n"/>
      <c r="B96" s="269" t="inlineStr">
        <is>
          <t>АСП</t>
        </is>
      </c>
      <c r="C96" s="270" t="n"/>
      <c r="D96" s="270" t="n"/>
      <c r="E96" s="270" t="n"/>
      <c r="F96" s="270" t="n"/>
      <c r="G96" s="270" t="n"/>
      <c r="H96" s="270" t="n"/>
      <c r="I96" s="270" t="n"/>
      <c r="J96" s="270" t="n"/>
      <c r="K96" s="270" t="n"/>
      <c r="L96" s="270" t="n"/>
      <c r="M96" s="271" t="n"/>
      <c r="Z96" s="216" t="n"/>
      <c r="AA96" s="192" t="inlineStr">
        <is>
          <t>НВ</t>
        </is>
      </c>
      <c r="AB96" s="318">
        <f>B136+SUM(B141:M141)+SUM(C146:M146)</f>
        <v/>
      </c>
      <c r="AC96" s="246">
        <f>SUM(B136:C136)+SUM(B141:M141)+SUM(D146:M146)</f>
        <v/>
      </c>
      <c r="AD96" s="246">
        <f>SUM(B136:D136)+SUM(B141:M141)+SUM(E146:M146)</f>
        <v/>
      </c>
      <c r="AE96" s="246">
        <f>SUM(B136:E136)+SUM(B141:M141)+SUM(F146:M146)</f>
        <v/>
      </c>
      <c r="AF96" s="246">
        <f>SUM(B136:F136)+SUM(B141:M141)+SUM(G146:M146)</f>
        <v/>
      </c>
      <c r="AG96" s="246">
        <f>SUM(B136:G136)+SUM(B141:M141)+SUM(H146:M146)</f>
        <v/>
      </c>
      <c r="AH96" s="246">
        <f>SUM(B136:H136)+SUM(B141:M141)+SUM(I146:M146)</f>
        <v/>
      </c>
      <c r="AI96" s="246">
        <f>SUM(B136:I136)+SUM(B141:M141)+SUM(J146:M146)</f>
        <v/>
      </c>
      <c r="AJ96" s="246">
        <f>SUM(B136:J136)+SUM(B141:M141)+SUM(K146:M146)</f>
        <v/>
      </c>
      <c r="AK96" s="246">
        <f>SUM(B136:K136)+SUM(B141:M141)+SUM(L146:M146)</f>
        <v/>
      </c>
      <c r="AL96" s="246">
        <f>SUM(B136:L136)+SUM(B141:M141)+SUM(M146)</f>
        <v/>
      </c>
      <c r="AM96" s="246">
        <f>SUM(B136:M136)+SUM(B141:M141)</f>
        <v/>
      </c>
    </row>
    <row r="97" ht="16.5" customHeight="1" s="303" thickBot="1">
      <c r="A97" s="74" t="n"/>
      <c r="B97" s="66" t="inlineStr">
        <is>
          <t>январь</t>
        </is>
      </c>
      <c r="C97" s="67" t="inlineStr">
        <is>
          <t>февраль</t>
        </is>
      </c>
      <c r="D97" s="67" t="inlineStr">
        <is>
          <t>март</t>
        </is>
      </c>
      <c r="E97" s="67" t="inlineStr">
        <is>
          <t>апрель</t>
        </is>
      </c>
      <c r="F97" s="67" t="inlineStr">
        <is>
          <t>май</t>
        </is>
      </c>
      <c r="G97" s="67" t="inlineStr">
        <is>
          <t>июнь</t>
        </is>
      </c>
      <c r="H97" s="67" t="inlineStr">
        <is>
          <t>июль</t>
        </is>
      </c>
      <c r="I97" s="67" t="inlineStr">
        <is>
          <t>август</t>
        </is>
      </c>
      <c r="J97" s="67" t="inlineStr">
        <is>
          <t>сентябрь</t>
        </is>
      </c>
      <c r="K97" s="67" t="inlineStr">
        <is>
          <t>октябрь</t>
        </is>
      </c>
      <c r="L97" s="67" t="inlineStr">
        <is>
          <t>ноябрь</t>
        </is>
      </c>
      <c r="M97" s="68" t="inlineStr">
        <is>
          <t>декабрь</t>
        </is>
      </c>
      <c r="Z97" s="216" t="n"/>
      <c r="AA97" s="192" t="inlineStr">
        <is>
          <t>НМ</t>
        </is>
      </c>
      <c r="AB97" s="318">
        <f>B137+SUM(B142:M142)+SUM(C147:M147)</f>
        <v/>
      </c>
      <c r="AC97" s="246">
        <f>SUM(B137:C137)+SUM(B142:M142)+SUM(D147:M147)</f>
        <v/>
      </c>
      <c r="AD97" s="246">
        <f>SUM(B137:D137)+SUM(B142:M142)+SUM(E147:M147)</f>
        <v/>
      </c>
      <c r="AE97" s="246">
        <f>SUM(B137:E137)+SUM(B142:M142)+SUM(F147:M147)</f>
        <v/>
      </c>
      <c r="AF97" s="246">
        <f>SUM(B137:F137)+SUM(B142:M142)+SUM(G147:M147)</f>
        <v/>
      </c>
      <c r="AG97" s="246">
        <f>SUM(B137:G137)+SUM(B142:M142)+SUM(H147:M147)</f>
        <v/>
      </c>
      <c r="AH97" s="246">
        <f>SUM(B137:H137)+SUM(B142:M142)+SUM(I147:M147)</f>
        <v/>
      </c>
      <c r="AI97" s="246">
        <f>SUM(B137:I137)+SUM(B142:M142)+SUM(J147:M147)</f>
        <v/>
      </c>
      <c r="AJ97" s="246">
        <f>SUM(B137:J137)+SUM(B142:M142)+SUM(K147:M147)</f>
        <v/>
      </c>
      <c r="AK97" s="246">
        <f>SUM(B137:K137)+SUM(B142:M142)+SUM(L147:M147)</f>
        <v/>
      </c>
      <c r="AL97" s="246">
        <f>SUM(B137:L137)+SUM(B142:M142)+SUM(M147)</f>
        <v/>
      </c>
      <c r="AM97" s="246">
        <f>SUM(B137:M137)+SUM(B142:M142)</f>
        <v/>
      </c>
    </row>
    <row r="98" ht="15.75" customHeight="1" s="303" thickBot="1">
      <c r="A98" s="76" t="inlineStr">
        <is>
          <t>ПК</t>
        </is>
      </c>
      <c r="B98" s="110" t="n">
        <v>0</v>
      </c>
      <c r="C98" s="111" t="n"/>
      <c r="D98" s="111" t="n"/>
      <c r="E98" s="111" t="n"/>
      <c r="F98" s="111" t="n"/>
      <c r="G98" s="111" t="n"/>
      <c r="H98" s="111" t="n"/>
      <c r="I98" s="111" t="n"/>
      <c r="J98" s="111" t="n"/>
      <c r="K98" s="111" t="n"/>
      <c r="L98" s="111" t="n"/>
      <c r="M98" s="112" t="n"/>
      <c r="Z98" s="289" t="inlineStr">
        <is>
          <t>Итого Ростсельмаш</t>
        </is>
      </c>
      <c r="AA98" s="271" t="n"/>
      <c r="AB98" s="318">
        <f>SUM(AB94:AB97)</f>
        <v/>
      </c>
      <c r="AC98" s="248">
        <f>SUM(AC94:AC97)</f>
        <v/>
      </c>
      <c r="AD98" s="248">
        <f>SUM(AD94:AD97)</f>
        <v/>
      </c>
      <c r="AE98" s="248">
        <f>SUM(AE94:AE97)</f>
        <v/>
      </c>
      <c r="AF98" s="248">
        <f>SUM(AF94:AF97)</f>
        <v/>
      </c>
      <c r="AG98" s="248">
        <f>SUM(AG94:AG97)</f>
        <v/>
      </c>
      <c r="AH98" s="248">
        <f>SUM(AH94:AH97)</f>
        <v/>
      </c>
      <c r="AI98" s="248">
        <f>SUM(AI94:AI97)</f>
        <v/>
      </c>
      <c r="AJ98" s="248">
        <f>SUM(AJ94:AJ97)</f>
        <v/>
      </c>
      <c r="AK98" s="248">
        <f>SUM(AK94:AK97)</f>
        <v/>
      </c>
      <c r="AL98" s="248">
        <f>SUM(AL94:AL97)</f>
        <v/>
      </c>
      <c r="AM98" s="248">
        <f>SUM(AM94:AM97)</f>
        <v/>
      </c>
    </row>
    <row r="99" hidden="1" outlineLevel="1" ht="15.75" customHeight="1" s="303" thickBot="1">
      <c r="A99" s="74" t="n"/>
      <c r="B99" s="275" t="inlineStr">
        <is>
          <t>2024</t>
        </is>
      </c>
      <c r="M99" s="277" t="n"/>
      <c r="AB99" s="320" t="n"/>
      <c r="AC99" s="250" t="n"/>
      <c r="AD99" s="250" t="n"/>
      <c r="AE99" s="250" t="n"/>
      <c r="AF99" s="250" t="n"/>
      <c r="AG99" s="250" t="n"/>
      <c r="AH99" s="250" t="n"/>
      <c r="AI99" s="250" t="n"/>
      <c r="AJ99" s="250" t="n"/>
      <c r="AK99" s="250" t="n"/>
      <c r="AL99" s="250" t="n"/>
      <c r="AM99" s="250" t="n"/>
    </row>
    <row r="100" hidden="1" outlineLevel="1" ht="15.75" customHeight="1" s="303" thickBot="1">
      <c r="A100" s="75" t="inlineStr">
        <is>
          <t>ПК</t>
        </is>
      </c>
      <c r="B100" s="110" t="n">
        <v>0</v>
      </c>
      <c r="C100" s="111" t="n">
        <v>20</v>
      </c>
      <c r="D100" s="111" t="n">
        <v>0</v>
      </c>
      <c r="E100" s="111" t="n">
        <v>10</v>
      </c>
      <c r="F100" s="111" t="n">
        <v>20</v>
      </c>
      <c r="G100" s="111" t="n">
        <v>20</v>
      </c>
      <c r="H100" s="111" t="n">
        <v>20</v>
      </c>
      <c r="I100" s="111" t="n">
        <v>10</v>
      </c>
      <c r="J100" s="111" t="n">
        <v>0</v>
      </c>
      <c r="K100" s="111" t="n">
        <v>0</v>
      </c>
      <c r="L100" s="111" t="n">
        <v>0</v>
      </c>
      <c r="M100" s="112" t="n">
        <v>24</v>
      </c>
      <c r="AB100" s="320" t="n"/>
      <c r="AC100" s="250" t="n"/>
      <c r="AD100" s="250" t="n"/>
      <c r="AE100" s="250" t="n"/>
      <c r="AF100" s="250" t="n"/>
      <c r="AG100" s="250" t="n"/>
      <c r="AH100" s="250" t="n"/>
      <c r="AI100" s="250" t="n"/>
      <c r="AJ100" s="250" t="n"/>
      <c r="AK100" s="250" t="n"/>
      <c r="AL100" s="250" t="n"/>
      <c r="AM100" s="250" t="n"/>
    </row>
    <row r="101" hidden="1" outlineLevel="1" ht="15.75" customHeight="1" s="303" thickBot="1">
      <c r="A101" s="74" t="n"/>
      <c r="B101" s="275" t="inlineStr">
        <is>
          <t>2023</t>
        </is>
      </c>
      <c r="M101" s="277" t="n"/>
      <c r="AB101" s="320" t="n"/>
      <c r="AC101" s="250" t="n"/>
      <c r="AD101" s="250" t="n"/>
      <c r="AE101" s="250" t="n"/>
      <c r="AF101" s="250" t="n"/>
      <c r="AG101" s="250" t="n"/>
      <c r="AH101" s="250" t="n"/>
      <c r="AI101" s="250" t="n"/>
      <c r="AJ101" s="250" t="n"/>
      <c r="AK101" s="250" t="n"/>
      <c r="AL101" s="250" t="n"/>
      <c r="AM101" s="250" t="n"/>
    </row>
    <row r="102" hidden="1" outlineLevel="1" ht="15.75" customHeight="1" s="303" thickBot="1">
      <c r="A102" s="76" t="inlineStr">
        <is>
          <t>ПК</t>
        </is>
      </c>
      <c r="B102" s="110" t="n">
        <v>0</v>
      </c>
      <c r="C102" s="111" t="n">
        <v>0</v>
      </c>
      <c r="D102" s="111" t="n">
        <v>0</v>
      </c>
      <c r="E102" s="111" t="n">
        <v>0</v>
      </c>
      <c r="F102" s="111" t="n">
        <v>50</v>
      </c>
      <c r="G102" s="111" t="n">
        <v>0</v>
      </c>
      <c r="H102" s="111" t="n">
        <v>0</v>
      </c>
      <c r="I102" s="111" t="n">
        <v>0</v>
      </c>
      <c r="J102" s="111" t="n">
        <v>50</v>
      </c>
      <c r="K102" s="111" t="n">
        <v>0</v>
      </c>
      <c r="L102" s="111" t="n">
        <v>0</v>
      </c>
      <c r="M102" s="112" t="n">
        <v>0</v>
      </c>
      <c r="AB102" s="320" t="n"/>
      <c r="AC102" s="250" t="n"/>
      <c r="AD102" s="250" t="n"/>
      <c r="AE102" s="250" t="n"/>
      <c r="AF102" s="250" t="n"/>
      <c r="AG102" s="250" t="n"/>
      <c r="AH102" s="250" t="n"/>
      <c r="AI102" s="250" t="n"/>
      <c r="AJ102" s="250" t="n"/>
      <c r="AK102" s="250" t="n"/>
      <c r="AL102" s="250" t="n"/>
      <c r="AM102" s="250" t="n"/>
    </row>
    <row r="103" collapsed="1" ht="15.75" customHeight="1" s="303" thickBot="1">
      <c r="B103" s="219" t="n"/>
      <c r="C103" s="220" t="n"/>
      <c r="D103" s="220" t="n"/>
      <c r="E103" s="220" t="n"/>
      <c r="F103" s="220" t="n"/>
      <c r="G103" s="220" t="n"/>
      <c r="H103" s="220" t="n"/>
      <c r="I103" s="220" t="n"/>
      <c r="J103" s="220" t="n"/>
      <c r="K103" s="220" t="n"/>
      <c r="L103" s="220" t="n"/>
      <c r="M103" s="220" t="n"/>
      <c r="Z103" s="238" t="n"/>
      <c r="AA103" s="238" t="n"/>
      <c r="AB103" s="320" t="n"/>
      <c r="AC103" s="250" t="n"/>
      <c r="AD103" s="250" t="n"/>
      <c r="AE103" s="250" t="n"/>
      <c r="AF103" s="250" t="n"/>
      <c r="AG103" s="250" t="n"/>
      <c r="AH103" s="250" t="n"/>
      <c r="AI103" s="250" t="n"/>
      <c r="AJ103" s="250" t="n"/>
      <c r="AK103" s="250" t="n"/>
      <c r="AL103" s="250" t="n"/>
      <c r="AM103" s="250" t="n"/>
    </row>
    <row r="104" ht="15.75" customHeight="1" s="303">
      <c r="A104" s="214" t="inlineStr">
        <is>
          <t>САЛЕО</t>
        </is>
      </c>
      <c r="B104" s="272" t="inlineStr">
        <is>
          <t>2025</t>
        </is>
      </c>
      <c r="C104" s="273" t="n"/>
      <c r="D104" s="273" t="n"/>
      <c r="E104" s="273" t="n"/>
      <c r="F104" s="273" t="n"/>
      <c r="G104" s="273" t="n"/>
      <c r="H104" s="273" t="n"/>
      <c r="I104" s="273" t="n"/>
      <c r="J104" s="273" t="n"/>
      <c r="K104" s="273" t="n"/>
      <c r="L104" s="273" t="n"/>
      <c r="M104" s="274" t="n"/>
      <c r="T104" s="71" t="n"/>
      <c r="Z104" s="292" t="inlineStr">
        <is>
          <t>КАМАЗ          ПК</t>
        </is>
      </c>
      <c r="AA104" s="271" t="n"/>
      <c r="AB104" s="318">
        <f>B152+SUM(B155:M155)+SUM(C158:M158)</f>
        <v/>
      </c>
      <c r="AC104" s="246">
        <f>SUM(B152:C152)+SUM(B155:M155)+SUM(D158:M158)</f>
        <v/>
      </c>
      <c r="AD104" s="246">
        <f>SUM(B152:D152)+SUM(B155:M155)+SUM(E158:M158)</f>
        <v/>
      </c>
      <c r="AE104" s="246">
        <f>SUM(B152:E152)+SUM(B155:M155)+SUM(F158:M158)</f>
        <v/>
      </c>
      <c r="AF104" s="246">
        <f>SUM(B152:F152)+SUM(B155:M155)+SUM(G158:M158)</f>
        <v/>
      </c>
      <c r="AG104" s="246">
        <f>SUM(B152:G152)+SUM(B155:M155)+SUM(H158:M158)</f>
        <v/>
      </c>
      <c r="AH104" s="246">
        <f>SUM(B152:H152)+SUM(B155:M155)+SUM(I158:M158)</f>
        <v/>
      </c>
      <c r="AI104" s="246">
        <f>SUM(B152:I152)+SUM(B155:M155)+SUM(J158:M158)</f>
        <v/>
      </c>
      <c r="AJ104" s="246">
        <f>SUM(B152:J152)+SUM(B155:M155)+SUM(K158:M158)</f>
        <v/>
      </c>
      <c r="AK104" s="246">
        <f>SUM(B152:K152)+SUM(B155:M155)+SUM(L158:M158)</f>
        <v/>
      </c>
      <c r="AL104" s="246">
        <f>SUM(B152:L152)+SUM(B155:M155)+SUM(M158)</f>
        <v/>
      </c>
      <c r="AM104" s="246">
        <f>SUM(B152:M152)+SUM(B155:M155)</f>
        <v/>
      </c>
    </row>
    <row r="105" ht="15.75" customHeight="1" s="303">
      <c r="A105" s="113" t="inlineStr">
        <is>
          <t>Гомель</t>
        </is>
      </c>
      <c r="B105" s="269" t="inlineStr">
        <is>
          <t>АСП</t>
        </is>
      </c>
      <c r="C105" s="270" t="n"/>
      <c r="D105" s="270" t="n"/>
      <c r="E105" s="270" t="n"/>
      <c r="F105" s="270" t="n"/>
      <c r="G105" s="270" t="n"/>
      <c r="H105" s="270" t="n"/>
      <c r="I105" s="270" t="n"/>
      <c r="J105" s="270" t="n"/>
      <c r="K105" s="270" t="n"/>
      <c r="L105" s="270" t="n"/>
      <c r="M105" s="271" t="n"/>
      <c r="S105" s="72" t="n"/>
      <c r="T105" s="72" t="n"/>
      <c r="Z105" s="285" t="n"/>
      <c r="AA105" s="271" t="n"/>
      <c r="AB105" s="318">
        <f>B153+SUM(B156:M156)+SUM(C159:M159)</f>
        <v/>
      </c>
      <c r="AC105" s="246">
        <f>SUM(B153:C153)+SUM(B156:M156)+SUM(D159:M159)</f>
        <v/>
      </c>
      <c r="AD105" s="246">
        <f>SUM(B153:D153)+SUM(B156:M156)+SUM(E159:M159)</f>
        <v/>
      </c>
      <c r="AE105" s="246">
        <f>SUM(B153:E153)+SUM(B156:M156)+SUM(F159:M159)</f>
        <v/>
      </c>
      <c r="AF105" s="246">
        <f>SUM(B153:F153)+SUM(B156:M156)+SUM(G159:M159)</f>
        <v/>
      </c>
      <c r="AG105" s="246">
        <f>SUM(B153:G153)+SUM(B156:M156)+SUM(H159:M159)</f>
        <v/>
      </c>
      <c r="AH105" s="246">
        <f>SUM(B153:H153)+SUM(B156:M156)+SUM(I159:M159)</f>
        <v/>
      </c>
      <c r="AI105" s="246">
        <f>SUM(B153:I153)+SUM(B156:M156)+SUM(J159:M159)</f>
        <v/>
      </c>
      <c r="AJ105" s="246">
        <f>SUM(B153:J153)+SUM(B156:M156)+SUM(K159:M159)</f>
        <v/>
      </c>
      <c r="AK105" s="246">
        <f>SUM(B153:K153)+SUM(B156:M156)+SUM(L159:M159)</f>
        <v/>
      </c>
      <c r="AL105" s="246">
        <f>SUM(B153:L153)+SUM(B156:M156)+SUM(M159)</f>
        <v/>
      </c>
      <c r="AM105" s="246">
        <f>SUM(B153:M153)+SUM(B156:M156)</f>
        <v/>
      </c>
    </row>
    <row r="106" ht="15.75" customHeight="1" s="303" thickBot="1">
      <c r="A106" s="74" t="n"/>
      <c r="B106" s="66" t="inlineStr">
        <is>
          <t>январь</t>
        </is>
      </c>
      <c r="C106" s="67" t="inlineStr">
        <is>
          <t>февраль</t>
        </is>
      </c>
      <c r="D106" s="67" t="inlineStr">
        <is>
          <t>март</t>
        </is>
      </c>
      <c r="E106" s="67" t="inlineStr">
        <is>
          <t>апрель</t>
        </is>
      </c>
      <c r="F106" s="67" t="inlineStr">
        <is>
          <t>май</t>
        </is>
      </c>
      <c r="G106" s="67" t="inlineStr">
        <is>
          <t>июнь</t>
        </is>
      </c>
      <c r="H106" s="67" t="inlineStr">
        <is>
          <t>июль</t>
        </is>
      </c>
      <c r="I106" s="67" t="inlineStr">
        <is>
          <t>август</t>
        </is>
      </c>
      <c r="J106" s="67" t="inlineStr">
        <is>
          <t>сентябрь</t>
        </is>
      </c>
      <c r="K106" s="67" t="inlineStr">
        <is>
          <t>октябрь</t>
        </is>
      </c>
      <c r="L106" s="67" t="inlineStr">
        <is>
          <t>ноябрь</t>
        </is>
      </c>
      <c r="M106" s="68" t="inlineStr">
        <is>
          <t>декабрь</t>
        </is>
      </c>
      <c r="S106" s="72" t="n"/>
      <c r="T106" s="72" t="n"/>
      <c r="Z106" s="280" t="inlineStr">
        <is>
          <t>Итого КАМАЗ</t>
        </is>
      </c>
      <c r="AA106" s="271" t="n"/>
      <c r="AB106" s="318">
        <f>SUM(AB104:AB105)</f>
        <v/>
      </c>
      <c r="AC106" s="248">
        <f>SUM(AC104:AC105)</f>
        <v/>
      </c>
      <c r="AD106" s="248">
        <f>SUM(AD104:AD105)</f>
        <v/>
      </c>
      <c r="AE106" s="248">
        <f>SUM(AE104:AE105)</f>
        <v/>
      </c>
      <c r="AF106" s="248">
        <f>SUM(AF104:AF105)</f>
        <v/>
      </c>
      <c r="AG106" s="248">
        <f>SUM(AG104:AG105)</f>
        <v/>
      </c>
      <c r="AH106" s="248">
        <f>SUM(AH104:AH105)</f>
        <v/>
      </c>
      <c r="AI106" s="248">
        <f>SUM(AI104:AI105)</f>
        <v/>
      </c>
      <c r="AJ106" s="248">
        <f>SUM(AJ104:AJ105)</f>
        <v/>
      </c>
      <c r="AK106" s="248">
        <f>SUM(AK104:AK105)</f>
        <v/>
      </c>
      <c r="AL106" s="248">
        <f>SUM(AL104:AL105)</f>
        <v/>
      </c>
      <c r="AM106" s="248">
        <f>SUM(AM104:AM105)</f>
        <v/>
      </c>
    </row>
    <row r="107" ht="15.75" customHeight="1" s="303" thickBot="1">
      <c r="A107" s="76" t="inlineStr">
        <is>
          <t>Ротор</t>
        </is>
      </c>
      <c r="B107" s="110" t="n">
        <v>200</v>
      </c>
      <c r="C107" s="111" t="n"/>
      <c r="D107" s="111" t="n"/>
      <c r="E107" s="111" t="n"/>
      <c r="F107" s="111" t="n"/>
      <c r="G107" s="111" t="n"/>
      <c r="H107" s="111" t="n"/>
      <c r="I107" s="111" t="n"/>
      <c r="J107" s="111" t="n"/>
      <c r="K107" s="111" t="n"/>
      <c r="L107" s="111" t="n"/>
      <c r="M107" s="112" t="n"/>
      <c r="S107" s="73" t="n"/>
      <c r="T107" s="73" t="n"/>
      <c r="AA107" s="215" t="n"/>
      <c r="AB107" s="319" t="n"/>
      <c r="AC107" s="251" t="n"/>
      <c r="AD107" s="251" t="n"/>
      <c r="AE107" s="251" t="n"/>
      <c r="AF107" s="251" t="n"/>
      <c r="AG107" s="251" t="n"/>
      <c r="AH107" s="251" t="n"/>
      <c r="AI107" s="251" t="n"/>
      <c r="AJ107" s="251" t="n"/>
      <c r="AK107" s="251" t="n"/>
      <c r="AL107" s="251" t="n"/>
      <c r="AM107" s="251" t="n"/>
    </row>
    <row r="108" hidden="1" outlineLevel="1" ht="15.75" customHeight="1" s="303" thickBot="1">
      <c r="A108" s="74" t="n"/>
      <c r="B108" s="275" t="inlineStr">
        <is>
          <t>2024</t>
        </is>
      </c>
      <c r="M108" s="277" t="n"/>
      <c r="AA108" s="215" t="n"/>
      <c r="AB108" s="319" t="n"/>
      <c r="AC108" s="251" t="n"/>
      <c r="AD108" s="251" t="n"/>
      <c r="AE108" s="251" t="n"/>
      <c r="AF108" s="251" t="n"/>
      <c r="AG108" s="251" t="n"/>
      <c r="AH108" s="251" t="n"/>
      <c r="AI108" s="251" t="n"/>
      <c r="AJ108" s="251" t="n"/>
      <c r="AK108" s="251" t="n"/>
      <c r="AL108" s="251" t="n"/>
      <c r="AM108" s="251" t="n"/>
    </row>
    <row r="109" hidden="1" outlineLevel="1" ht="15.75" customHeight="1" s="303" thickBot="1">
      <c r="A109" s="75" t="inlineStr">
        <is>
          <t>Ротор</t>
        </is>
      </c>
      <c r="B109" s="110" t="n">
        <v>0</v>
      </c>
      <c r="C109" s="111" t="n">
        <v>600</v>
      </c>
      <c r="D109" s="111" t="n">
        <v>600</v>
      </c>
      <c r="E109" s="111" t="n">
        <v>300</v>
      </c>
      <c r="F109" s="111" t="n">
        <v>600</v>
      </c>
      <c r="G109" s="111" t="n">
        <v>0</v>
      </c>
      <c r="H109" s="111" t="n">
        <v>800</v>
      </c>
      <c r="I109" s="111" t="n">
        <v>500</v>
      </c>
      <c r="J109" s="111" t="n">
        <v>0</v>
      </c>
      <c r="K109" s="111" t="n">
        <v>400</v>
      </c>
      <c r="L109" s="111" t="n">
        <v>500</v>
      </c>
      <c r="M109" s="112" t="n">
        <v>500</v>
      </c>
      <c r="AA109" s="215" t="n"/>
      <c r="AB109" s="319" t="n"/>
      <c r="AC109" s="251" t="n"/>
      <c r="AD109" s="251" t="n"/>
      <c r="AE109" s="251" t="n"/>
      <c r="AF109" s="251" t="n"/>
      <c r="AG109" s="251" t="n"/>
      <c r="AH109" s="251" t="n"/>
      <c r="AI109" s="251" t="n"/>
      <c r="AJ109" s="251" t="n"/>
      <c r="AK109" s="251" t="n"/>
      <c r="AL109" s="251" t="n"/>
      <c r="AM109" s="251" t="n"/>
    </row>
    <row r="110" hidden="1" outlineLevel="1" ht="15.75" customHeight="1" s="303" thickBot="1">
      <c r="A110" s="74" t="n"/>
      <c r="B110" s="275" t="inlineStr">
        <is>
          <t>2023</t>
        </is>
      </c>
      <c r="M110" s="277" t="n"/>
      <c r="Z110" s="218" t="n"/>
      <c r="AB110" s="319" t="n"/>
      <c r="AC110" s="251" t="n"/>
      <c r="AD110" s="251" t="n"/>
      <c r="AE110" s="251" t="n"/>
      <c r="AF110" s="251" t="n"/>
      <c r="AG110" s="251" t="n"/>
      <c r="AH110" s="251" t="n"/>
      <c r="AI110" s="251" t="n"/>
      <c r="AJ110" s="251" t="n"/>
      <c r="AK110" s="251" t="n"/>
      <c r="AL110" s="251" t="n"/>
      <c r="AM110" s="251" t="n"/>
    </row>
    <row r="111" hidden="1" outlineLevel="1" ht="15.75" customHeight="1" s="303" thickBot="1">
      <c r="A111" s="76" t="inlineStr">
        <is>
          <t>Ротор</t>
        </is>
      </c>
      <c r="B111" s="110" t="n">
        <v>0</v>
      </c>
      <c r="C111" s="111" t="n">
        <v>400</v>
      </c>
      <c r="D111" s="111" t="n">
        <v>500</v>
      </c>
      <c r="E111" s="111" t="n">
        <v>500</v>
      </c>
      <c r="F111" s="111" t="n">
        <v>750</v>
      </c>
      <c r="G111" s="111" t="n">
        <v>850</v>
      </c>
      <c r="H111" s="111" t="n">
        <v>0</v>
      </c>
      <c r="I111" s="111" t="n">
        <v>800</v>
      </c>
      <c r="J111" s="111" t="n">
        <v>747</v>
      </c>
      <c r="K111" s="111" t="n">
        <v>700</v>
      </c>
      <c r="L111" s="111" t="n">
        <v>600</v>
      </c>
      <c r="M111" s="112" t="n">
        <v>600</v>
      </c>
      <c r="AB111" s="320" t="n"/>
      <c r="AC111" s="250" t="n"/>
      <c r="AD111" s="250" t="n"/>
      <c r="AE111" s="250" t="n"/>
      <c r="AF111" s="250" t="n"/>
      <c r="AG111" s="250" t="n"/>
      <c r="AH111" s="250" t="n"/>
      <c r="AI111" s="250" t="n"/>
      <c r="AJ111" s="250" t="n"/>
      <c r="AK111" s="250" t="n"/>
      <c r="AL111" s="250" t="n"/>
      <c r="AM111" s="250" t="n"/>
    </row>
    <row r="112" collapsed="1" ht="15.75" customHeight="1" s="303" thickBot="1">
      <c r="B112" s="219" t="n"/>
      <c r="C112" s="220" t="n"/>
      <c r="D112" s="220" t="n"/>
      <c r="E112" s="220" t="n"/>
      <c r="F112" s="220" t="n"/>
      <c r="G112" s="220" t="n"/>
      <c r="H112" s="220" t="n"/>
      <c r="I112" s="220" t="n"/>
      <c r="J112" s="220" t="n"/>
      <c r="K112" s="220" t="n"/>
      <c r="L112" s="220" t="n"/>
      <c r="M112" s="220" t="n"/>
      <c r="Z112" s="290" t="inlineStr">
        <is>
          <t>Автодизель (ЯМЗ)</t>
        </is>
      </c>
      <c r="AB112" s="309" t="n"/>
      <c r="AC112" s="249" t="n"/>
      <c r="AD112" s="249" t="n"/>
      <c r="AE112" s="249" t="n"/>
      <c r="AF112" s="249" t="n"/>
      <c r="AG112" s="249" t="n"/>
      <c r="AH112" s="249" t="n"/>
      <c r="AI112" s="249" t="n"/>
      <c r="AJ112" s="249" t="n"/>
      <c r="AK112" s="250" t="n"/>
      <c r="AL112" s="250" t="n"/>
      <c r="AM112" s="250" t="n"/>
    </row>
    <row r="113" ht="15.75" customHeight="1" s="303">
      <c r="A113" s="239" t="inlineStr">
        <is>
          <t>ХХХ-РБ</t>
        </is>
      </c>
      <c r="B113" s="272" t="inlineStr">
        <is>
          <t>2025</t>
        </is>
      </c>
      <c r="C113" s="273" t="n"/>
      <c r="D113" s="273" t="n"/>
      <c r="E113" s="273" t="n"/>
      <c r="F113" s="273" t="n"/>
      <c r="G113" s="273" t="n"/>
      <c r="H113" s="273" t="n"/>
      <c r="I113" s="273" t="n"/>
      <c r="J113" s="273" t="n"/>
      <c r="K113" s="273" t="n"/>
      <c r="L113" s="273" t="n"/>
      <c r="M113" s="274" t="n"/>
      <c r="T113" s="71" t="n"/>
      <c r="AA113" s="192" t="inlineStr">
        <is>
          <t>ПК</t>
        </is>
      </c>
      <c r="AB113" s="318">
        <f>B164+SUM(B168:M168)+SUM(C172:M172)</f>
        <v/>
      </c>
      <c r="AC113" s="246">
        <f>SUM(B164:C164)+SUM(B168:M168)+SUM(D172:M172)</f>
        <v/>
      </c>
      <c r="AD113" s="246">
        <f>SUM(B164:D164)+SUM(B168:M168)+SUM(E172:M172)</f>
        <v/>
      </c>
      <c r="AE113" s="246">
        <f>SUM(B164:E164)+SUM(B168:M168)+SUM(F172:M172)</f>
        <v/>
      </c>
      <c r="AF113" s="246">
        <f>SUM(B164:F164)+SUM(B168:M168)+SUM(G172:M172)</f>
        <v/>
      </c>
      <c r="AG113" s="246">
        <f>SUM(B164:G164)+SUM(B168:M168)+SUM(H172:M172)</f>
        <v/>
      </c>
      <c r="AH113" s="246">
        <f>SUM(B164:H164)+SUM(B168:M168)+SUM(I172:M172)</f>
        <v/>
      </c>
      <c r="AI113" s="246">
        <f>SUM(B164:I164)+SUM(B168:M168)+SUM(J172:M172)</f>
        <v/>
      </c>
      <c r="AJ113" s="246">
        <f>SUM(B164:J164)+SUM(B168:M168)+SUM(K172:M172)</f>
        <v/>
      </c>
      <c r="AK113" s="246">
        <f>SUM(B164:K164)+SUM(B168:M168)+SUM(L172:M172)</f>
        <v/>
      </c>
      <c r="AL113" s="246">
        <f>SUM(B164:L164)+SUM(B168:M168)+SUM(M172)</f>
        <v/>
      </c>
      <c r="AM113" s="246">
        <f>SUM(B164:M164)+SUM(B168:M168)</f>
        <v/>
      </c>
    </row>
    <row r="114" ht="15.75" customHeight="1" s="303">
      <c r="A114" s="113" t="n"/>
      <c r="B114" s="269" t="inlineStr">
        <is>
          <t>АСП</t>
        </is>
      </c>
      <c r="C114" s="270" t="n"/>
      <c r="D114" s="270" t="n"/>
      <c r="E114" s="270" t="n"/>
      <c r="F114" s="270" t="n"/>
      <c r="G114" s="270" t="n"/>
      <c r="H114" s="270" t="n"/>
      <c r="I114" s="270" t="n"/>
      <c r="J114" s="270" t="n"/>
      <c r="K114" s="270" t="n"/>
      <c r="L114" s="270" t="n"/>
      <c r="M114" s="271" t="n"/>
      <c r="S114" s="72" t="n"/>
      <c r="T114" s="72" t="n"/>
      <c r="AA114" s="192" t="inlineStr">
        <is>
          <t>НВ</t>
        </is>
      </c>
      <c r="AB114" s="318">
        <f>B165+SUM(B169:M169)+SUM(C173:M173)</f>
        <v/>
      </c>
      <c r="AC114" s="246">
        <f>SUM(B165:C165)+SUM(B169:M169)+SUM(D173:M173)</f>
        <v/>
      </c>
      <c r="AD114" s="246">
        <f>SUM(B165:D165)+SUM(B169:M169)+SUM(E173:M173)</f>
        <v/>
      </c>
      <c r="AE114" s="246">
        <f>SUM(B165:E165)+SUM(B169:M169)+SUM(F173:M173)</f>
        <v/>
      </c>
      <c r="AF114" s="246">
        <f>SUM(B165:F165)+SUM(B169:M169)+SUM(G173:M173)</f>
        <v/>
      </c>
      <c r="AG114" s="246">
        <f>SUM(B165:G165)+SUM(B169:M169)+SUM(H173:M173)</f>
        <v/>
      </c>
      <c r="AH114" s="246">
        <f>SUM(B165:H165)+SUM(B169:M169)+SUM(I173:M173)</f>
        <v/>
      </c>
      <c r="AI114" s="246">
        <f>SUM(B165:I165)+SUM(B169:M169)+SUM(J173:M173)</f>
        <v/>
      </c>
      <c r="AJ114" s="246">
        <f>SUM(B165:J165)+SUM(B169:M169)+SUM(K173:M173)</f>
        <v/>
      </c>
      <c r="AK114" s="246">
        <f>SUM(B165:K165)+SUM(B169:M169)+SUM(L173:M173)</f>
        <v/>
      </c>
      <c r="AL114" s="246">
        <f>SUM(B165:L165)+SUM(B169:M169)+SUM(M173)</f>
        <v/>
      </c>
      <c r="AM114" s="246">
        <f>SUM(B165:M165)+SUM(B169:M169)</f>
        <v/>
      </c>
    </row>
    <row r="115" ht="15.75" customHeight="1" s="303" thickBot="1">
      <c r="A115" s="74" t="n"/>
      <c r="B115" s="66" t="inlineStr">
        <is>
          <t>январь</t>
        </is>
      </c>
      <c r="C115" s="67" t="inlineStr">
        <is>
          <t>февраль</t>
        </is>
      </c>
      <c r="D115" s="67" t="inlineStr">
        <is>
          <t>март</t>
        </is>
      </c>
      <c r="E115" s="67" t="inlineStr">
        <is>
          <t>апрель</t>
        </is>
      </c>
      <c r="F115" s="67" t="inlineStr">
        <is>
          <t>май</t>
        </is>
      </c>
      <c r="G115" s="67" t="inlineStr">
        <is>
          <t>июнь</t>
        </is>
      </c>
      <c r="H115" s="67" t="inlineStr">
        <is>
          <t>июль</t>
        </is>
      </c>
      <c r="I115" s="67" t="inlineStr">
        <is>
          <t>август</t>
        </is>
      </c>
      <c r="J115" s="67" t="inlineStr">
        <is>
          <t>сентябрь</t>
        </is>
      </c>
      <c r="K115" s="67" t="inlineStr">
        <is>
          <t>октябрь</t>
        </is>
      </c>
      <c r="L115" s="67" t="inlineStr">
        <is>
          <t>ноябрь</t>
        </is>
      </c>
      <c r="M115" s="68" t="inlineStr">
        <is>
          <t>декабрь</t>
        </is>
      </c>
      <c r="S115" s="72" t="n"/>
      <c r="T115" s="72" t="n"/>
      <c r="AA115" s="192" t="inlineStr">
        <is>
          <t>НМ</t>
        </is>
      </c>
      <c r="AB115" s="318">
        <f>B166+SUM(B170:M170)+SUM(C174:M174)</f>
        <v/>
      </c>
      <c r="AC115" s="246">
        <f>SUM(B166:C166)+SUM(B170:M170)+SUM(D174:M174)</f>
        <v/>
      </c>
      <c r="AD115" s="246">
        <f>SUM(B166:D166)+SUM(B170:M170)+SUM(E174:M174)</f>
        <v/>
      </c>
      <c r="AE115" s="246">
        <f>SUM(B166:E166)+SUM(B170:M170)+SUM(F174:M174)</f>
        <v/>
      </c>
      <c r="AF115" s="246">
        <f>SUM(B166:F166)+SUM(B170:M170)+SUM(G174:M174)</f>
        <v/>
      </c>
      <c r="AG115" s="246">
        <f>SUM(B166:G166)+SUM(B170:M170)+SUM(H174:M174)</f>
        <v/>
      </c>
      <c r="AH115" s="246">
        <f>SUM(B166:H166)+SUM(B170:M170)+SUM(I174:M174)</f>
        <v/>
      </c>
      <c r="AI115" s="246">
        <f>SUM(B166:I166)+SUM(B170:M170)+SUM(J174:M174)</f>
        <v/>
      </c>
      <c r="AJ115" s="246">
        <f>SUM(B166:J166)+SUM(B170:M170)+SUM(K174:M174)</f>
        <v/>
      </c>
      <c r="AK115" s="246">
        <f>SUM(B166:K166)+SUM(B170:M170)+SUM(L174:M174)</f>
        <v/>
      </c>
      <c r="AL115" s="246">
        <f>SUM(B166:L166)+SUM(B170:M170)+SUM(M174)</f>
        <v/>
      </c>
      <c r="AM115" s="246">
        <f>SUM(B166:M166)+SUM(B170:M170)</f>
        <v/>
      </c>
    </row>
    <row r="116" ht="15.75" customHeight="1" s="303" thickBot="1">
      <c r="A116" s="76" t="inlineStr">
        <is>
          <t>ХХХ</t>
        </is>
      </c>
      <c r="B116" s="110" t="n">
        <v>0</v>
      </c>
      <c r="C116" s="111" t="n"/>
      <c r="D116" s="111" t="n"/>
      <c r="E116" s="111" t="n"/>
      <c r="F116" s="111" t="n"/>
      <c r="G116" s="111" t="n"/>
      <c r="H116" s="111" t="n"/>
      <c r="I116" s="111" t="n"/>
      <c r="J116" s="111" t="n"/>
      <c r="K116" s="111" t="n"/>
      <c r="L116" s="111" t="n"/>
      <c r="M116" s="112" t="n"/>
      <c r="S116" s="73" t="n"/>
      <c r="T116" s="73" t="n"/>
      <c r="Z116" s="280" t="inlineStr">
        <is>
          <t>Итого Автодизель</t>
        </is>
      </c>
      <c r="AA116" s="271" t="n"/>
      <c r="AB116" s="318">
        <f>SUM(AB113:AB115)</f>
        <v/>
      </c>
      <c r="AC116" s="248">
        <f>SUM(AC113:AC115)</f>
        <v/>
      </c>
      <c r="AD116" s="248">
        <f>SUM(AD113:AD115)</f>
        <v/>
      </c>
      <c r="AE116" s="248">
        <f>SUM(AE113:AE115)</f>
        <v/>
      </c>
      <c r="AF116" s="248">
        <f>SUM(AF113:AF115)</f>
        <v/>
      </c>
      <c r="AG116" s="248">
        <f>SUM(AG113:AG115)</f>
        <v/>
      </c>
      <c r="AH116" s="248">
        <f>SUM(AH113:AH115)</f>
        <v/>
      </c>
      <c r="AI116" s="248">
        <f>SUM(AI113:AI115)</f>
        <v/>
      </c>
      <c r="AJ116" s="248">
        <f>SUM(AJ113:AJ115)</f>
        <v/>
      </c>
      <c r="AK116" s="248">
        <f>SUM(AK113:AK115)</f>
        <v/>
      </c>
      <c r="AL116" s="248">
        <f>SUM(AL113:AL115)</f>
        <v/>
      </c>
      <c r="AM116" s="248">
        <f>SUM(AM113:AM115)</f>
        <v/>
      </c>
    </row>
    <row r="117" hidden="1" outlineLevel="1" ht="15.75" customHeight="1" s="303" thickBot="1">
      <c r="A117" s="74" t="n"/>
      <c r="B117" s="275" t="inlineStr">
        <is>
          <t>2024</t>
        </is>
      </c>
      <c r="M117" s="277" t="n"/>
      <c r="AB117" s="320" t="n"/>
      <c r="AC117" s="250" t="n"/>
      <c r="AD117" s="250" t="n"/>
      <c r="AE117" s="250" t="n"/>
      <c r="AF117" s="250" t="n"/>
      <c r="AG117" s="250" t="n"/>
      <c r="AH117" s="250" t="n"/>
      <c r="AI117" s="250" t="n"/>
      <c r="AJ117" s="250" t="n"/>
      <c r="AK117" s="250" t="n"/>
      <c r="AL117" s="250" t="n"/>
      <c r="AM117" s="250" t="n"/>
    </row>
    <row r="118" hidden="1" outlineLevel="1" ht="15.75" customHeight="1" s="303" thickBot="1">
      <c r="A118" s="75" t="inlineStr">
        <is>
          <t>ХХХ</t>
        </is>
      </c>
      <c r="B118" s="110" t="n"/>
      <c r="C118" s="111" t="n"/>
      <c r="D118" s="111" t="n"/>
      <c r="E118" s="111" t="n"/>
      <c r="F118" s="111" t="n"/>
      <c r="G118" s="111" t="n"/>
      <c r="H118" s="111" t="n"/>
      <c r="I118" s="111" t="n"/>
      <c r="J118" s="111" t="n"/>
      <c r="K118" s="111" t="n"/>
      <c r="L118" s="111" t="n"/>
      <c r="M118" s="112" t="n"/>
      <c r="AB118" s="320" t="n"/>
      <c r="AC118" s="250" t="n"/>
      <c r="AD118" s="250" t="n"/>
      <c r="AE118" s="250" t="n"/>
      <c r="AF118" s="250" t="n"/>
      <c r="AG118" s="250" t="n"/>
      <c r="AH118" s="250" t="n"/>
      <c r="AI118" s="250" t="n"/>
      <c r="AJ118" s="250" t="n"/>
      <c r="AK118" s="250" t="n"/>
      <c r="AL118" s="250" t="n"/>
      <c r="AM118" s="250" t="n"/>
    </row>
    <row r="119" hidden="1" outlineLevel="1" ht="15.75" customHeight="1" s="303" thickBot="1">
      <c r="A119" s="74" t="n"/>
      <c r="B119" s="275" t="inlineStr">
        <is>
          <t>2023</t>
        </is>
      </c>
      <c r="M119" s="277" t="n"/>
      <c r="AB119" s="320" t="n"/>
      <c r="AC119" s="250" t="n"/>
      <c r="AD119" s="250" t="n"/>
      <c r="AE119" s="250" t="n"/>
      <c r="AF119" s="250" t="n"/>
      <c r="AG119" s="250" t="n"/>
      <c r="AH119" s="250" t="n"/>
      <c r="AI119" s="250" t="n"/>
      <c r="AJ119" s="250" t="n"/>
      <c r="AK119" s="250" t="n"/>
      <c r="AL119" s="250" t="n"/>
      <c r="AM119" s="250" t="n"/>
    </row>
    <row r="120" hidden="1" outlineLevel="1" ht="15.75" customHeight="1" s="303" thickBot="1">
      <c r="A120" s="76" t="inlineStr">
        <is>
          <t>ХХХ</t>
        </is>
      </c>
      <c r="B120" s="110" t="n"/>
      <c r="C120" s="111" t="n"/>
      <c r="D120" s="111" t="n"/>
      <c r="E120" s="111" t="n"/>
      <c r="F120" s="111" t="n"/>
      <c r="G120" s="111" t="n"/>
      <c r="H120" s="111" t="n"/>
      <c r="I120" s="111" t="n"/>
      <c r="J120" s="111" t="n"/>
      <c r="K120" s="111" t="n"/>
      <c r="L120" s="111" t="n"/>
      <c r="M120" s="112" t="n"/>
      <c r="AB120" s="320" t="n"/>
      <c r="AC120" s="250" t="n"/>
      <c r="AD120" s="250" t="n"/>
      <c r="AE120" s="250" t="n"/>
      <c r="AF120" s="250" t="n"/>
      <c r="AG120" s="250" t="n"/>
      <c r="AH120" s="250" t="n"/>
      <c r="AI120" s="250" t="n"/>
      <c r="AJ120" s="250" t="n"/>
      <c r="AK120" s="250" t="n"/>
      <c r="AL120" s="250" t="n"/>
      <c r="AM120" s="250" t="n"/>
    </row>
    <row r="121" collapsed="1" ht="15.75" customHeight="1" s="303" thickBot="1">
      <c r="AB121" s="309" t="n"/>
      <c r="AC121" s="249" t="n"/>
      <c r="AD121" s="249" t="n"/>
      <c r="AE121" s="249" t="n"/>
      <c r="AF121" s="249" t="n"/>
      <c r="AG121" s="249" t="n"/>
      <c r="AH121" s="249" t="n"/>
      <c r="AI121" s="249" t="n"/>
      <c r="AJ121" s="249" t="n"/>
      <c r="AK121" s="250" t="n"/>
      <c r="AL121" s="250" t="n"/>
      <c r="AM121" s="250" t="n"/>
    </row>
    <row r="122" ht="15.75" customHeight="1" s="303">
      <c r="A122" s="214" t="inlineStr">
        <is>
          <t>УРАЛ</t>
        </is>
      </c>
      <c r="B122" s="272" t="inlineStr">
        <is>
          <t>2025</t>
        </is>
      </c>
      <c r="C122" s="273" t="n"/>
      <c r="D122" s="273" t="n"/>
      <c r="E122" s="273" t="n"/>
      <c r="F122" s="273" t="n"/>
      <c r="G122" s="273" t="n"/>
      <c r="H122" s="273" t="n"/>
      <c r="I122" s="273" t="n"/>
      <c r="J122" s="273" t="n"/>
      <c r="K122" s="273" t="n"/>
      <c r="L122" s="273" t="n"/>
      <c r="M122" s="274" t="n"/>
      <c r="Z122" s="278" t="inlineStr">
        <is>
          <t>ПТЗ</t>
        </is>
      </c>
      <c r="AA122" s="271" t="n"/>
      <c r="AB122" s="318">
        <f>B179+SUM(B181:M181)+SUM(C183:M183)</f>
        <v/>
      </c>
      <c r="AC122" s="246">
        <f>SUM(B179:C179)+SUM(B181:M181)+SUM(D183:M183)</f>
        <v/>
      </c>
      <c r="AD122" s="246">
        <f>SUM(B179:D179)+SUM(B181:M181)+SUM(E183:M183)</f>
        <v/>
      </c>
      <c r="AE122" s="246">
        <f>SUM(B179:E179)+SUM(B181:M181)+SUM(F183:M183)</f>
        <v/>
      </c>
      <c r="AF122" s="246">
        <f>SUM(B179:F179)+SUM(B181:M181)+SUM(G183:M183)</f>
        <v/>
      </c>
      <c r="AG122" s="246">
        <f>SUM(B179:G179)+SUM(B181:M181)+SUM(H183:M183)</f>
        <v/>
      </c>
      <c r="AH122" s="246">
        <f>SUM(B179:H179)+SUM(B181:M181)+SUM(I183:M183)</f>
        <v/>
      </c>
      <c r="AI122" s="246">
        <f>SUM(B179:I179)+SUM(B181:M181)+SUM(J183:M183)</f>
        <v/>
      </c>
      <c r="AJ122" s="246">
        <f>SUM(B179:J179)+SUM(B181:M181)+SUM(K183:M183)</f>
        <v/>
      </c>
      <c r="AK122" s="246">
        <f>SUM(B179:K179)+SUM(B181:M181)+SUM(L183:M183)</f>
        <v/>
      </c>
      <c r="AL122" s="246">
        <f>SUM(B179:L179)+SUM(B181:M181)+SUM(M183)</f>
        <v/>
      </c>
      <c r="AM122" s="246">
        <f>SUM(B179:M179)+SUM(B181:M181)</f>
        <v/>
      </c>
    </row>
    <row r="123" ht="15.75" customHeight="1" s="303">
      <c r="A123" s="74" t="n"/>
      <c r="B123" s="269" t="inlineStr">
        <is>
          <t>АСП</t>
        </is>
      </c>
      <c r="C123" s="270" t="n"/>
      <c r="D123" s="270" t="n"/>
      <c r="E123" s="270" t="n"/>
      <c r="F123" s="270" t="n"/>
      <c r="G123" s="270" t="n"/>
      <c r="H123" s="270" t="n"/>
      <c r="I123" s="270" t="n"/>
      <c r="J123" s="270" t="n"/>
      <c r="K123" s="270" t="n"/>
      <c r="L123" s="270" t="n"/>
      <c r="M123" s="271" t="n"/>
      <c r="AB123" s="309" t="n"/>
      <c r="AC123" s="249" t="n"/>
      <c r="AD123" s="249" t="n"/>
      <c r="AE123" s="249" t="n"/>
      <c r="AF123" s="249" t="n"/>
      <c r="AG123" s="249" t="n"/>
      <c r="AH123" s="249" t="n"/>
      <c r="AI123" s="249" t="n"/>
      <c r="AJ123" s="249" t="n"/>
      <c r="AK123" s="250" t="n"/>
      <c r="AL123" s="250" t="n"/>
      <c r="AM123" s="250" t="n"/>
    </row>
    <row r="124" ht="15" customHeight="1" s="303" thickBot="1">
      <c r="A124" s="74" t="n"/>
      <c r="B124" s="66" t="inlineStr">
        <is>
          <t>январь</t>
        </is>
      </c>
      <c r="C124" s="67" t="inlineStr">
        <is>
          <t>февраль</t>
        </is>
      </c>
      <c r="D124" s="67" t="inlineStr">
        <is>
          <t>март</t>
        </is>
      </c>
      <c r="E124" s="67" t="inlineStr">
        <is>
          <t>апрель</t>
        </is>
      </c>
      <c r="F124" s="67" t="inlineStr">
        <is>
          <t>май</t>
        </is>
      </c>
      <c r="G124" s="67" t="inlineStr">
        <is>
          <t>июнь</t>
        </is>
      </c>
      <c r="H124" s="67" t="inlineStr">
        <is>
          <t>июль</t>
        </is>
      </c>
      <c r="I124" s="67" t="inlineStr">
        <is>
          <t>август</t>
        </is>
      </c>
      <c r="J124" s="67" t="inlineStr">
        <is>
          <t>сентябрь</t>
        </is>
      </c>
      <c r="K124" s="67" t="inlineStr">
        <is>
          <t>октябрь</t>
        </is>
      </c>
      <c r="L124" s="67" t="inlineStr">
        <is>
          <t>ноябрь</t>
        </is>
      </c>
      <c r="M124" s="68" t="inlineStr">
        <is>
          <t>декабрь</t>
        </is>
      </c>
      <c r="Z124" s="217" t="n"/>
      <c r="AB124" s="319" t="n"/>
      <c r="AC124" s="251" t="n"/>
      <c r="AD124" s="251" t="n"/>
      <c r="AE124" s="251" t="n"/>
      <c r="AF124" s="251" t="n"/>
      <c r="AG124" s="251" t="n"/>
      <c r="AH124" s="251" t="n"/>
      <c r="AI124" s="251" t="n"/>
      <c r="AJ124" s="251" t="n"/>
      <c r="AK124" s="251" t="n"/>
      <c r="AL124" s="251" t="n"/>
      <c r="AM124" s="251" t="n"/>
    </row>
    <row r="125" ht="15.75" customHeight="1" s="303" thickBot="1">
      <c r="A125" s="76" t="inlineStr">
        <is>
          <t>ПК</t>
        </is>
      </c>
      <c r="B125" s="110" t="n">
        <v>0</v>
      </c>
      <c r="C125" s="111" t="n"/>
      <c r="D125" s="111" t="n"/>
      <c r="E125" s="111" t="n"/>
      <c r="F125" s="111" t="n"/>
      <c r="G125" s="111" t="n"/>
      <c r="H125" s="111" t="n"/>
      <c r="I125" s="111" t="n"/>
      <c r="J125" s="111" t="n"/>
      <c r="K125" s="111" t="n"/>
      <c r="L125" s="111" t="n"/>
      <c r="M125" s="112" t="n"/>
      <c r="AA125" s="216" t="n"/>
      <c r="AB125" s="309" t="n"/>
      <c r="AC125" s="249" t="n"/>
      <c r="AD125" s="249" t="n"/>
      <c r="AE125" s="249" t="n"/>
      <c r="AF125" s="249" t="n"/>
      <c r="AG125" s="249" t="n"/>
      <c r="AH125" s="249" t="n"/>
      <c r="AI125" s="249" t="n"/>
      <c r="AJ125" s="249" t="n"/>
      <c r="AK125" s="250" t="n"/>
      <c r="AL125" s="250" t="n"/>
      <c r="AM125" s="250" t="n"/>
    </row>
    <row r="126" hidden="1" outlineLevel="1" ht="15" customHeight="1" s="303" thickBot="1">
      <c r="A126" s="74" t="n"/>
      <c r="B126" s="275" t="inlineStr">
        <is>
          <t>2024</t>
        </is>
      </c>
      <c r="M126" s="277" t="n"/>
      <c r="Z126" s="217" t="n"/>
      <c r="AB126" s="319" t="n"/>
      <c r="AC126" s="251" t="n"/>
      <c r="AD126" s="251" t="n"/>
      <c r="AE126" s="251" t="n"/>
      <c r="AF126" s="251" t="n"/>
      <c r="AG126" s="251" t="n"/>
      <c r="AH126" s="251" t="n"/>
      <c r="AI126" s="251" t="n"/>
      <c r="AJ126" s="251" t="n"/>
      <c r="AK126" s="251" t="n"/>
      <c r="AL126" s="251" t="n"/>
      <c r="AM126" s="251" t="n"/>
    </row>
    <row r="127" hidden="1" outlineLevel="1" ht="15.75" customHeight="1" s="303" thickBot="1">
      <c r="A127" s="75" t="inlineStr">
        <is>
          <t>ПК</t>
        </is>
      </c>
      <c r="B127" s="110" t="n">
        <v>880</v>
      </c>
      <c r="C127" s="111" t="n">
        <v>1428</v>
      </c>
      <c r="D127" s="111" t="n">
        <v>1050</v>
      </c>
      <c r="E127" s="111" t="n">
        <v>1008</v>
      </c>
      <c r="F127" s="111" t="n">
        <v>1050</v>
      </c>
      <c r="G127" s="111" t="n">
        <v>840</v>
      </c>
      <c r="H127" s="111" t="n">
        <v>336</v>
      </c>
      <c r="I127" s="111" t="n">
        <v>924</v>
      </c>
      <c r="J127" s="111" t="n">
        <v>966</v>
      </c>
      <c r="K127" s="111" t="n">
        <v>840</v>
      </c>
      <c r="L127" s="111" t="n">
        <v>252</v>
      </c>
      <c r="M127" s="112" t="n">
        <v>42</v>
      </c>
      <c r="AB127" s="309" t="n"/>
      <c r="AC127" s="249" t="n"/>
      <c r="AD127" s="249" t="n"/>
      <c r="AE127" s="249" t="n"/>
      <c r="AF127" s="249" t="n"/>
      <c r="AG127" s="249" t="n"/>
      <c r="AH127" s="249" t="n"/>
      <c r="AI127" s="249" t="n"/>
      <c r="AJ127" s="249" t="n"/>
      <c r="AK127" s="250" t="n"/>
      <c r="AL127" s="250" t="n"/>
      <c r="AM127" s="250" t="n"/>
    </row>
    <row r="128" hidden="1" outlineLevel="1" ht="15.75" customHeight="1" s="303" thickBot="1">
      <c r="A128" s="74" t="n"/>
      <c r="B128" s="275" t="inlineStr">
        <is>
          <t>2023</t>
        </is>
      </c>
      <c r="M128" s="277" t="n"/>
      <c r="AB128" s="309" t="n"/>
      <c r="AC128" s="249" t="n"/>
      <c r="AD128" s="249" t="n"/>
      <c r="AE128" s="249" t="n"/>
      <c r="AF128" s="249" t="n"/>
      <c r="AG128" s="249" t="n"/>
      <c r="AH128" s="249" t="n"/>
      <c r="AI128" s="249" t="n"/>
      <c r="AJ128" s="249" t="n"/>
      <c r="AK128" s="250" t="n"/>
      <c r="AL128" s="250" t="n"/>
      <c r="AM128" s="250" t="n"/>
    </row>
    <row r="129" hidden="1" outlineLevel="1" ht="15.75" customHeight="1" s="303" thickBot="1">
      <c r="A129" s="76" t="inlineStr">
        <is>
          <t>ПК</t>
        </is>
      </c>
      <c r="B129" s="110" t="n">
        <v>630</v>
      </c>
      <c r="C129" s="111" t="n">
        <v>714</v>
      </c>
      <c r="D129" s="111" t="n">
        <v>1008</v>
      </c>
      <c r="E129" s="111" t="n">
        <v>1113</v>
      </c>
      <c r="F129" s="111" t="n">
        <v>672</v>
      </c>
      <c r="G129" s="111" t="n">
        <v>1092</v>
      </c>
      <c r="H129" s="111" t="n">
        <v>672</v>
      </c>
      <c r="I129" s="111" t="n">
        <v>756</v>
      </c>
      <c r="J129" s="111" t="n">
        <v>840</v>
      </c>
      <c r="K129" s="111" t="n">
        <v>1093</v>
      </c>
      <c r="L129" s="111" t="n">
        <v>924</v>
      </c>
      <c r="M129" s="112" t="n">
        <v>378</v>
      </c>
      <c r="AA129" s="216" t="inlineStr">
        <is>
          <t>ПАЗ</t>
        </is>
      </c>
      <c r="AB129" s="309" t="n"/>
      <c r="AC129" s="249" t="n"/>
      <c r="AD129" s="249" t="n"/>
      <c r="AE129" s="249" t="n"/>
      <c r="AF129" s="249" t="n"/>
      <c r="AG129" s="249" t="n"/>
      <c r="AH129" s="249" t="n"/>
      <c r="AI129" s="249" t="n"/>
      <c r="AJ129" s="249" t="n"/>
      <c r="AK129" s="250" t="n"/>
      <c r="AL129" s="250" t="n"/>
      <c r="AM129" s="250" t="n"/>
    </row>
    <row r="130" collapsed="1" ht="15.75" customHeight="1" s="303" thickBot="1">
      <c r="Z130" s="285" t="inlineStr">
        <is>
          <t>ПАЗ                    ПК</t>
        </is>
      </c>
      <c r="AA130" s="271" t="n"/>
      <c r="AB130" s="318">
        <f>B188+SUM(B191:M191)+SUM(C194:M194)</f>
        <v/>
      </c>
      <c r="AC130" s="246">
        <f>SUM(B188:C188)+SUM(B191:M191)+SUM(D194:M194)</f>
        <v/>
      </c>
      <c r="AD130" s="246">
        <f>SUM(B188:D188)+SUM(B191:M191)+SUM(E194:M194)</f>
        <v/>
      </c>
      <c r="AE130" s="246">
        <f>SUM(B188:E188)+SUM(B191:M191)+SUM(F194:M194)</f>
        <v/>
      </c>
      <c r="AF130" s="246">
        <f>SUM(B188:F188)+SUM(B191:M191)+SUM(G194:M194)</f>
        <v/>
      </c>
      <c r="AG130" s="246">
        <f>SUM(B188:G188)+SUM(B191:M191)+SUM(H194:M194)</f>
        <v/>
      </c>
      <c r="AH130" s="246">
        <f>SUM(B188:H188)+SUM(B191:M191)+SUM(I194:M194)</f>
        <v/>
      </c>
      <c r="AI130" s="246">
        <f>SUM(B188:I188)+SUM(B191:M191)+SUM(J194:M194)</f>
        <v/>
      </c>
      <c r="AJ130" s="246">
        <f>SUM(B188:J188)+SUM(B191:M191)+SUM(K194:M194)</f>
        <v/>
      </c>
      <c r="AK130" s="246">
        <f>SUM(B188:K188)+SUM(B191:M191)+SUM(L194:M194)</f>
        <v/>
      </c>
      <c r="AL130" s="246">
        <f>SUM(B188:L188)+SUM(B191:M191)+SUM(M194)</f>
        <v/>
      </c>
      <c r="AM130" s="246">
        <f>SUM(B188:M188)+SUM(B191:M191)</f>
        <v/>
      </c>
    </row>
    <row r="131" ht="15" customHeight="1" s="303">
      <c r="A131" s="214" t="inlineStr">
        <is>
          <t>Ростсельмаш</t>
        </is>
      </c>
      <c r="B131" s="272" t="inlineStr">
        <is>
          <t>2025</t>
        </is>
      </c>
      <c r="C131" s="273" t="n"/>
      <c r="D131" s="273" t="n"/>
      <c r="E131" s="273" t="n"/>
      <c r="F131" s="273" t="n"/>
      <c r="G131" s="273" t="n"/>
      <c r="H131" s="273" t="n"/>
      <c r="I131" s="273" t="n"/>
      <c r="J131" s="273" t="n"/>
      <c r="K131" s="273" t="n"/>
      <c r="L131" s="273" t="n"/>
      <c r="M131" s="274" t="n"/>
      <c r="Z131" s="285" t="n"/>
      <c r="AA131" s="271" t="n"/>
      <c r="AB131" s="318">
        <f>B189+SUM(B192:M192)+SUM(C195:M195)</f>
        <v/>
      </c>
      <c r="AC131" s="246">
        <f>SUM(B189:C189)+SUM(B192:M192)+SUM(D195:M195)</f>
        <v/>
      </c>
      <c r="AD131" s="246">
        <f>SUM(B189:D189)+SUM(B192:M192)+SUM(E195:M195)</f>
        <v/>
      </c>
      <c r="AE131" s="246">
        <f>SUM(B189:E189)+SUM(B192:M192)+SUM(F195:M195)</f>
        <v/>
      </c>
      <c r="AF131" s="246">
        <f>SUM(B189:F189)+SUM(B192:M192)+SUM(G195:M195)</f>
        <v/>
      </c>
      <c r="AG131" s="246">
        <f>SUM(B189:G189)+SUM(B192:M192)+SUM(H195:M195)</f>
        <v/>
      </c>
      <c r="AH131" s="246">
        <f>SUM(B189:H189)+SUM(B192:M192)+SUM(I195:M195)</f>
        <v/>
      </c>
      <c r="AI131" s="246">
        <f>SUM(B189:I189)+SUM(B192:M192)+SUM(J195:M195)</f>
        <v/>
      </c>
      <c r="AJ131" s="246">
        <f>SUM(B189:J189)+SUM(B192:M192)+SUM(K195:M195)</f>
        <v/>
      </c>
      <c r="AK131" s="246">
        <f>SUM(B189:K189)+SUM(B192:M192)+SUM(L195:M195)</f>
        <v/>
      </c>
      <c r="AL131" s="246">
        <f>SUM(B189:L189)+SUM(B192:M192)+SUM(M195)</f>
        <v/>
      </c>
      <c r="AM131" s="246">
        <f>SUM(B189:M189)+SUM(B192:M192)</f>
        <v/>
      </c>
    </row>
    <row r="132" ht="15" customHeight="1" s="303">
      <c r="A132" s="74" t="n"/>
      <c r="B132" s="269" t="inlineStr">
        <is>
          <t>АСП</t>
        </is>
      </c>
      <c r="C132" s="270" t="n"/>
      <c r="D132" s="270" t="n"/>
      <c r="E132" s="270" t="n"/>
      <c r="F132" s="270" t="n"/>
      <c r="G132" s="270" t="n"/>
      <c r="H132" s="270" t="n"/>
      <c r="I132" s="270" t="n"/>
      <c r="J132" s="270" t="n"/>
      <c r="K132" s="270" t="n"/>
      <c r="L132" s="270" t="n"/>
      <c r="M132" s="271" t="n"/>
      <c r="Z132" s="280" t="inlineStr">
        <is>
          <t>Итого   ПАЗ</t>
        </is>
      </c>
      <c r="AA132" s="271" t="n"/>
      <c r="AB132" s="318">
        <f>SUM(AB130:AB131)</f>
        <v/>
      </c>
      <c r="AC132" s="248">
        <f>SUM(AC130:AC131)</f>
        <v/>
      </c>
      <c r="AD132" s="248">
        <f>SUM(AD130:AD131)</f>
        <v/>
      </c>
      <c r="AE132" s="248">
        <f>SUM(AE130:AE131)</f>
        <v/>
      </c>
      <c r="AF132" s="248">
        <f>SUM(AF130:AF131)</f>
        <v/>
      </c>
      <c r="AG132" s="248">
        <f>SUM(AG130:AG131)</f>
        <v/>
      </c>
      <c r="AH132" s="248">
        <f>SUM(AH130:AH131)</f>
        <v/>
      </c>
      <c r="AI132" s="248">
        <f>SUM(AI130:AI131)</f>
        <v/>
      </c>
      <c r="AJ132" s="248">
        <f>SUM(AJ130:AJ131)</f>
        <v/>
      </c>
      <c r="AK132" s="248">
        <f>SUM(AK130:AK131)</f>
        <v/>
      </c>
      <c r="AL132" s="248">
        <f>SUM(AL130:AL131)</f>
        <v/>
      </c>
      <c r="AM132" s="248">
        <f>SUM(AM130:AM131)</f>
        <v/>
      </c>
    </row>
    <row r="133" ht="15" customHeight="1" s="303" thickBot="1">
      <c r="A133" s="195" t="n"/>
      <c r="B133" s="66" t="inlineStr">
        <is>
          <t>январь</t>
        </is>
      </c>
      <c r="C133" s="67" t="inlineStr">
        <is>
          <t>февраль</t>
        </is>
      </c>
      <c r="D133" s="67" t="inlineStr">
        <is>
          <t>март</t>
        </is>
      </c>
      <c r="E133" s="67" t="inlineStr">
        <is>
          <t>апрель</t>
        </is>
      </c>
      <c r="F133" s="67" t="inlineStr">
        <is>
          <t>май</t>
        </is>
      </c>
      <c r="G133" s="67" t="inlineStr">
        <is>
          <t>июнь</t>
        </is>
      </c>
      <c r="H133" s="67" t="inlineStr">
        <is>
          <t>июль</t>
        </is>
      </c>
      <c r="I133" s="67" t="inlineStr">
        <is>
          <t>август</t>
        </is>
      </c>
      <c r="J133" s="67" t="inlineStr">
        <is>
          <t>сентябрь</t>
        </is>
      </c>
      <c r="K133" s="67" t="inlineStr">
        <is>
          <t>октябрь</t>
        </is>
      </c>
      <c r="L133" s="67" t="inlineStr">
        <is>
          <t>ноябрь</t>
        </is>
      </c>
      <c r="M133" s="68" t="inlineStr">
        <is>
          <t>декабрь</t>
        </is>
      </c>
      <c r="AB133" s="309" t="n"/>
      <c r="AC133" s="249" t="n"/>
      <c r="AD133" s="249" t="n"/>
      <c r="AE133" s="249" t="n"/>
      <c r="AF133" s="249" t="n"/>
      <c r="AG133" s="249" t="n"/>
      <c r="AH133" s="249" t="n"/>
      <c r="AI133" s="249" t="n"/>
      <c r="AJ133" s="249" t="n"/>
      <c r="AK133" s="250" t="n"/>
      <c r="AL133" s="250" t="n"/>
      <c r="AM133" s="250" t="n"/>
    </row>
    <row r="134" ht="15.75" customHeight="1" s="303">
      <c r="A134" s="194" t="inlineStr">
        <is>
          <t>ПК</t>
        </is>
      </c>
      <c r="B134" s="161" t="n">
        <v>0</v>
      </c>
      <c r="C134" s="162" t="n"/>
      <c r="D134" s="162" t="n"/>
      <c r="E134" s="162" t="n"/>
      <c r="F134" s="162" t="n"/>
      <c r="G134" s="162" t="n"/>
      <c r="H134" s="162" t="n"/>
      <c r="I134" s="162" t="n"/>
      <c r="J134" s="162" t="n"/>
      <c r="K134" s="162" t="n"/>
      <c r="L134" s="162" t="n"/>
      <c r="M134" s="163" t="n"/>
      <c r="Z134" s="278" t="inlineStr">
        <is>
          <t>ЧСДМ</t>
        </is>
      </c>
      <c r="AA134" s="271" t="n"/>
      <c r="AB134" s="318">
        <f>B200+SUM(B202:M202)+SUM(C204:M204)</f>
        <v/>
      </c>
      <c r="AC134" s="246">
        <f>SUM(B200:C200)+SUM(B202:M202)+SUM(D204:M204)</f>
        <v/>
      </c>
      <c r="AD134" s="246">
        <f>SUM(B200:D200)+SUM(B202:M202)+SUM(E204:M204)</f>
        <v/>
      </c>
      <c r="AE134" s="246">
        <f>SUM(B200:E200)+SUM(B202:M202)+SUM(F204:M204)</f>
        <v/>
      </c>
      <c r="AF134" s="246">
        <f>SUM(B200:F200)+SUM(B202:M202)+SUM(G204:M204)</f>
        <v/>
      </c>
      <c r="AG134" s="246">
        <f>SUM(B200:G200)+SUM(B202:M202)+SUM(H204:M204)</f>
        <v/>
      </c>
      <c r="AH134" s="246">
        <f>SUM(B200:H200)+SUM(B202:M202)+SUM(I204:M204)</f>
        <v/>
      </c>
      <c r="AI134" s="246">
        <f>SUM(B200:I200)+SUM(B202:M202)+SUM(J204:M204)</f>
        <v/>
      </c>
      <c r="AJ134" s="246">
        <f>SUM(B200:J200)+SUM(B202:M202)+SUM(K204:M204)</f>
        <v/>
      </c>
      <c r="AK134" s="246">
        <f>SUM(B200:K200)+SUM(B202:M202)+SUM(L204:M204)</f>
        <v/>
      </c>
      <c r="AL134" s="246">
        <f>SUM(B200:L200)+SUM(B202:M202)+SUM(M204)</f>
        <v/>
      </c>
      <c r="AM134" s="246">
        <f>SUM(B200:M200)+SUM(B202:M202)</f>
        <v/>
      </c>
    </row>
    <row r="135" ht="15.75" customHeight="1" s="303">
      <c r="A135" s="194" t="inlineStr">
        <is>
          <t>ТКР</t>
        </is>
      </c>
      <c r="B135" s="161" t="n">
        <v>0</v>
      </c>
      <c r="C135" s="162" t="n"/>
      <c r="D135" s="162" t="n"/>
      <c r="E135" s="162" t="n"/>
      <c r="F135" s="162" t="n"/>
      <c r="G135" s="162" t="n"/>
      <c r="H135" s="162" t="n"/>
      <c r="I135" s="162" t="n"/>
      <c r="J135" s="162" t="n"/>
      <c r="K135" s="162" t="n"/>
      <c r="L135" s="162" t="n"/>
      <c r="M135" s="163" t="n"/>
      <c r="AB135" s="309" t="n"/>
      <c r="AC135" s="249" t="n"/>
      <c r="AD135" s="249" t="n"/>
      <c r="AE135" s="249" t="n"/>
      <c r="AF135" s="249" t="n"/>
      <c r="AG135" s="249" t="n"/>
      <c r="AH135" s="249" t="n"/>
      <c r="AI135" s="249" t="n"/>
      <c r="AJ135" s="249" t="n"/>
      <c r="AK135" s="250" t="n"/>
      <c r="AL135" s="250" t="n"/>
      <c r="AM135" s="250" t="n"/>
    </row>
    <row r="136" ht="15" customHeight="1" s="303">
      <c r="A136" s="108" t="inlineStr">
        <is>
          <t>НВ</t>
        </is>
      </c>
      <c r="B136" s="161" t="n">
        <v>0</v>
      </c>
      <c r="C136" s="162" t="n"/>
      <c r="D136" s="162" t="n"/>
      <c r="E136" s="162" t="n"/>
      <c r="F136" s="162" t="n"/>
      <c r="G136" s="162" t="n"/>
      <c r="H136" s="162" t="n"/>
      <c r="I136" s="162" t="n"/>
      <c r="J136" s="162" t="n"/>
      <c r="K136" s="162" t="n"/>
      <c r="L136" s="162" t="n"/>
      <c r="M136" s="163" t="n"/>
      <c r="Z136" s="278" t="inlineStr">
        <is>
          <t>Тула</t>
        </is>
      </c>
      <c r="AA136" s="271" t="n"/>
      <c r="AB136" s="318">
        <f>B209+SUM(B211:M211)+SUM(C213:M213)</f>
        <v/>
      </c>
      <c r="AC136" s="246">
        <f>SUM(B209:C209)+SUM(B211:M211)+SUM(D213:M213)</f>
        <v/>
      </c>
      <c r="AD136" s="246">
        <f>SUM(B209:D209)+SUM(B211:M211)+SUM(E213:M213)</f>
        <v/>
      </c>
      <c r="AE136" s="246">
        <f>SUM(B209:E209)+SUM(B211:M211)+SUM(F213:M213)</f>
        <v/>
      </c>
      <c r="AF136" s="246">
        <f>SUM(B209:F209)+SUM(B211:M211)+SUM(G213:M213)</f>
        <v/>
      </c>
      <c r="AG136" s="246">
        <f>SUM(B209:G209)+SUM(B211:M211)+SUM(H213:M213)</f>
        <v/>
      </c>
      <c r="AH136" s="246">
        <f>SUM(B209:H209)+SUM(B211:M211)+SUM(I213:M213)</f>
        <v/>
      </c>
      <c r="AI136" s="246">
        <f>SUM(B209:I209)+SUM(B211:M211)+SUM(J213:M213)</f>
        <v/>
      </c>
      <c r="AJ136" s="246">
        <f>SUM(B209:J209)+SUM(B211:M211)+SUM(K213:M213)</f>
        <v/>
      </c>
      <c r="AK136" s="246">
        <f>SUM(B209:K209)+SUM(B211:M211)+SUM(L213:M213)</f>
        <v/>
      </c>
      <c r="AL136" s="246">
        <f>SUM(B209:L209)+SUM(B211:M211)+SUM(M213)</f>
        <v/>
      </c>
      <c r="AM136" s="246">
        <f>SUM(B209:M209)+SUM(B211:M211)</f>
        <v/>
      </c>
    </row>
    <row r="137" ht="15" customHeight="1" s="303" thickBot="1">
      <c r="A137" s="109" t="inlineStr">
        <is>
          <t>НМ</t>
        </is>
      </c>
      <c r="B137" s="159" t="n">
        <v>0</v>
      </c>
      <c r="C137" s="164" t="n"/>
      <c r="D137" s="164" t="n"/>
      <c r="E137" s="164" t="n"/>
      <c r="F137" s="164" t="n"/>
      <c r="G137" s="164" t="n"/>
      <c r="H137" s="164" t="n"/>
      <c r="I137" s="164" t="n"/>
      <c r="J137" s="164" t="n"/>
      <c r="K137" s="164" t="n"/>
      <c r="L137" s="164" t="n"/>
      <c r="M137" s="165" t="n"/>
      <c r="AB137" s="309" t="n"/>
      <c r="AC137" s="249" t="n"/>
      <c r="AD137" s="249" t="n"/>
      <c r="AE137" s="249" t="n"/>
      <c r="AF137" s="249" t="n"/>
      <c r="AG137" s="249" t="n"/>
      <c r="AH137" s="249" t="n"/>
      <c r="AI137" s="249" t="n"/>
      <c r="AJ137" s="249" t="n"/>
      <c r="AK137" s="250" t="n"/>
      <c r="AL137" s="250" t="n"/>
      <c r="AM137" s="250" t="n"/>
    </row>
    <row r="138" hidden="1" outlineLevel="1" ht="15" customHeight="1" s="303" thickBot="1">
      <c r="A138" s="74" t="n"/>
      <c r="B138" s="275" t="inlineStr">
        <is>
          <t>2024</t>
        </is>
      </c>
      <c r="M138" s="277" t="n"/>
      <c r="AB138" s="309" t="n"/>
      <c r="AC138" s="249" t="n"/>
      <c r="AD138" s="249" t="n"/>
      <c r="AE138" s="249" t="n"/>
      <c r="AF138" s="249" t="n"/>
      <c r="AG138" s="249" t="n"/>
      <c r="AH138" s="249" t="n"/>
      <c r="AI138" s="249" t="n"/>
      <c r="AJ138" s="249" t="n"/>
      <c r="AK138" s="250" t="n"/>
      <c r="AL138" s="250" t="n"/>
      <c r="AM138" s="250" t="n"/>
    </row>
    <row r="139" hidden="1" outlineLevel="1" ht="15.75" customHeight="1" s="303">
      <c r="A139" s="193" t="inlineStr">
        <is>
          <t>ПК</t>
        </is>
      </c>
      <c r="B139" s="157" t="n">
        <v>84</v>
      </c>
      <c r="C139" s="158" t="n">
        <v>81</v>
      </c>
      <c r="D139" s="158" t="n">
        <v>69</v>
      </c>
      <c r="E139" s="158" t="n">
        <v>110</v>
      </c>
      <c r="F139" s="158" t="n">
        <v>150</v>
      </c>
      <c r="G139" s="158" t="n">
        <v>138</v>
      </c>
      <c r="H139" s="158" t="n">
        <v>95</v>
      </c>
      <c r="I139" s="158" t="n">
        <v>147</v>
      </c>
      <c r="J139" s="158" t="n">
        <v>0</v>
      </c>
      <c r="K139" s="158" t="n">
        <v>120</v>
      </c>
      <c r="L139" s="158" t="n">
        <v>121</v>
      </c>
      <c r="M139" s="160" t="n">
        <v>182</v>
      </c>
      <c r="AB139" s="309" t="n"/>
      <c r="AC139" s="249" t="n"/>
      <c r="AD139" s="249" t="n"/>
      <c r="AE139" s="249" t="n"/>
      <c r="AF139" s="249" t="n"/>
      <c r="AG139" s="249" t="n"/>
      <c r="AH139" s="249" t="n"/>
      <c r="AI139" s="249" t="n"/>
      <c r="AJ139" s="249" t="n"/>
      <c r="AK139" s="250" t="n"/>
      <c r="AL139" s="250" t="n"/>
      <c r="AM139" s="250" t="n"/>
    </row>
    <row r="140" hidden="1" outlineLevel="1" ht="15.75" customHeight="1" s="303">
      <c r="A140" s="194" t="inlineStr">
        <is>
          <t>ТКР</t>
        </is>
      </c>
      <c r="B140" s="161" t="n">
        <v>0</v>
      </c>
      <c r="C140" s="162" t="n">
        <v>0</v>
      </c>
      <c r="D140" s="162" t="n">
        <v>0</v>
      </c>
      <c r="E140" s="162" t="n">
        <v>0</v>
      </c>
      <c r="F140" s="162" t="n">
        <v>0</v>
      </c>
      <c r="G140" s="162" t="n">
        <v>0</v>
      </c>
      <c r="H140" s="162" t="n">
        <v>0</v>
      </c>
      <c r="I140" s="162" t="n">
        <v>0</v>
      </c>
      <c r="J140" s="162" t="n">
        <v>0</v>
      </c>
      <c r="K140" s="162" t="n">
        <v>0</v>
      </c>
      <c r="L140" s="162" t="n">
        <v>0</v>
      </c>
      <c r="M140" s="163" t="n">
        <v>0</v>
      </c>
      <c r="Z140" s="218" t="n"/>
      <c r="AB140" s="319" t="n"/>
      <c r="AC140" s="251" t="n"/>
      <c r="AD140" s="251" t="n"/>
      <c r="AE140" s="251" t="n"/>
      <c r="AF140" s="251" t="n"/>
      <c r="AG140" s="251" t="n"/>
      <c r="AH140" s="251" t="n"/>
      <c r="AI140" s="251" t="n"/>
      <c r="AJ140" s="251" t="n"/>
      <c r="AK140" s="251" t="n"/>
      <c r="AL140" s="251" t="n"/>
      <c r="AM140" s="251" t="n"/>
    </row>
    <row r="141" hidden="1" outlineLevel="1" ht="15.75" customHeight="1" s="303">
      <c r="A141" s="108" t="inlineStr">
        <is>
          <t>НВ</t>
        </is>
      </c>
      <c r="B141" s="161" t="n">
        <v>0</v>
      </c>
      <c r="C141" s="162" t="n">
        <v>0</v>
      </c>
      <c r="D141" s="162" t="n">
        <v>0</v>
      </c>
      <c r="E141" s="162" t="n">
        <v>0</v>
      </c>
      <c r="F141" s="162" t="n">
        <v>0</v>
      </c>
      <c r="G141" s="162" t="n">
        <v>0</v>
      </c>
      <c r="H141" s="162" t="n">
        <v>0</v>
      </c>
      <c r="I141" s="162" t="n">
        <v>0</v>
      </c>
      <c r="J141" s="162" t="n">
        <v>0</v>
      </c>
      <c r="K141" s="162" t="n">
        <v>0</v>
      </c>
      <c r="L141" s="162" t="n">
        <v>4</v>
      </c>
      <c r="M141" s="163" t="n">
        <v>0</v>
      </c>
      <c r="AB141" s="309" t="n"/>
      <c r="AC141" s="249" t="n"/>
      <c r="AD141" s="249" t="n"/>
      <c r="AE141" s="249" t="n"/>
      <c r="AF141" s="249" t="n"/>
      <c r="AG141" s="249" t="n"/>
      <c r="AH141" s="249" t="n"/>
      <c r="AI141" s="249" t="n"/>
      <c r="AJ141" s="249" t="n"/>
      <c r="AK141" s="250" t="n"/>
      <c r="AL141" s="250" t="n"/>
      <c r="AM141" s="250" t="n"/>
    </row>
    <row r="142" hidden="1" outlineLevel="1" ht="15" customHeight="1" s="303" thickBot="1">
      <c r="A142" s="109" t="inlineStr">
        <is>
          <t>НМ</t>
        </is>
      </c>
      <c r="B142" s="159" t="n">
        <v>0</v>
      </c>
      <c r="C142" s="164" t="n">
        <v>0</v>
      </c>
      <c r="D142" s="164" t="n">
        <v>0</v>
      </c>
      <c r="E142" s="164" t="n">
        <v>0</v>
      </c>
      <c r="F142" s="164" t="n">
        <v>0</v>
      </c>
      <c r="G142" s="164" t="n">
        <v>0</v>
      </c>
      <c r="H142" s="164" t="n">
        <v>0</v>
      </c>
      <c r="I142" s="164" t="n">
        <v>0</v>
      </c>
      <c r="J142" s="164" t="n">
        <v>0</v>
      </c>
      <c r="K142" s="164" t="n">
        <v>0</v>
      </c>
      <c r="L142" s="164" t="n">
        <v>0</v>
      </c>
      <c r="M142" s="165" t="n">
        <v>0</v>
      </c>
      <c r="Z142" s="217" t="n"/>
      <c r="AB142" s="319" t="n"/>
      <c r="AC142" s="251" t="n"/>
      <c r="AD142" s="251" t="n"/>
      <c r="AE142" s="251" t="n"/>
      <c r="AF142" s="251" t="n"/>
      <c r="AG142" s="251" t="n"/>
      <c r="AH142" s="251" t="n"/>
      <c r="AI142" s="251" t="n"/>
      <c r="AJ142" s="251" t="n"/>
      <c r="AK142" s="251" t="n"/>
      <c r="AL142" s="251" t="n"/>
      <c r="AM142" s="251" t="n"/>
    </row>
    <row r="143" hidden="1" outlineLevel="1" ht="15.75" customHeight="1" s="303" thickBot="1">
      <c r="A143" s="74" t="n"/>
      <c r="B143" s="275" t="inlineStr">
        <is>
          <t>2023</t>
        </is>
      </c>
      <c r="M143" s="277" t="n"/>
      <c r="AB143" s="309" t="n"/>
      <c r="AC143" s="249" t="n"/>
      <c r="AD143" s="249" t="n"/>
      <c r="AE143" s="249" t="n"/>
      <c r="AF143" s="249" t="n"/>
      <c r="AG143" s="249" t="n"/>
      <c r="AH143" s="249" t="n"/>
      <c r="AI143" s="249" t="n"/>
      <c r="AJ143" s="249" t="n"/>
      <c r="AK143" s="250" t="n"/>
      <c r="AL143" s="250" t="n"/>
      <c r="AM143" s="250" t="n"/>
    </row>
    <row r="144" hidden="1" outlineLevel="1" s="303">
      <c r="A144" s="197" t="inlineStr">
        <is>
          <t>ПК</t>
        </is>
      </c>
      <c r="B144" s="157" t="n">
        <v>583</v>
      </c>
      <c r="C144" s="158" t="n">
        <v>336</v>
      </c>
      <c r="D144" s="158" t="n">
        <v>0</v>
      </c>
      <c r="E144" s="158" t="n">
        <v>329</v>
      </c>
      <c r="F144" s="158" t="n">
        <v>140</v>
      </c>
      <c r="G144" s="158" t="n">
        <v>280</v>
      </c>
      <c r="H144" s="158" t="n">
        <v>60</v>
      </c>
      <c r="I144" s="158" t="n">
        <v>166</v>
      </c>
      <c r="J144" s="158" t="n">
        <v>0</v>
      </c>
      <c r="K144" s="158" t="n">
        <v>156</v>
      </c>
      <c r="L144" s="158" t="n">
        <v>0</v>
      </c>
      <c r="M144" s="160" t="n">
        <v>161</v>
      </c>
      <c r="AB144" s="309" t="n"/>
      <c r="AC144" s="249" t="n"/>
      <c r="AD144" s="249" t="n"/>
      <c r="AE144" s="249" t="n"/>
      <c r="AF144" s="249" t="n"/>
      <c r="AG144" s="249" t="n"/>
      <c r="AH144" s="249" t="n"/>
      <c r="AI144" s="249" t="n"/>
      <c r="AJ144" s="249" t="n"/>
      <c r="AK144" s="250" t="n"/>
      <c r="AL144" s="250" t="n"/>
      <c r="AM144" s="250" t="n"/>
    </row>
    <row r="145" hidden="1" outlineLevel="1" s="303">
      <c r="A145" s="203" t="inlineStr">
        <is>
          <t>ТКР</t>
        </is>
      </c>
      <c r="B145" s="161" t="n">
        <v>0</v>
      </c>
      <c r="C145" s="162" t="n">
        <v>0</v>
      </c>
      <c r="D145" s="162" t="n">
        <v>0</v>
      </c>
      <c r="E145" s="162" t="n">
        <v>0</v>
      </c>
      <c r="F145" s="162" t="n">
        <v>0</v>
      </c>
      <c r="G145" s="162" t="n">
        <v>6</v>
      </c>
      <c r="H145" s="162" t="n">
        <v>0</v>
      </c>
      <c r="I145" s="162" t="n">
        <v>0</v>
      </c>
      <c r="J145" s="162" t="n">
        <v>0</v>
      </c>
      <c r="K145" s="162" t="n">
        <v>0</v>
      </c>
      <c r="L145" s="162" t="n">
        <v>0</v>
      </c>
      <c r="M145" s="163" t="n">
        <v>0</v>
      </c>
      <c r="AB145" s="309" t="n"/>
      <c r="AC145" s="249" t="n"/>
      <c r="AD145" s="249" t="n"/>
      <c r="AE145" s="249" t="n"/>
      <c r="AF145" s="249" t="n"/>
      <c r="AG145" s="249" t="n"/>
      <c r="AH145" s="249" t="n"/>
      <c r="AI145" s="249" t="n"/>
      <c r="AJ145" s="249" t="n"/>
      <c r="AK145" s="250" t="n"/>
      <c r="AL145" s="250" t="n"/>
      <c r="AM145" s="250" t="n"/>
    </row>
    <row r="146" hidden="1" outlineLevel="1" ht="15" customHeight="1" s="303">
      <c r="A146" s="75" t="inlineStr">
        <is>
          <t>НВ</t>
        </is>
      </c>
      <c r="B146" s="161" t="n">
        <v>0</v>
      </c>
      <c r="C146" s="162" t="n">
        <v>0</v>
      </c>
      <c r="D146" s="162" t="n">
        <v>0</v>
      </c>
      <c r="E146" s="162" t="n">
        <v>0</v>
      </c>
      <c r="F146" s="162" t="n">
        <v>0</v>
      </c>
      <c r="G146" s="162" t="n">
        <v>13</v>
      </c>
      <c r="H146" s="162" t="n">
        <v>0</v>
      </c>
      <c r="I146" s="162" t="n">
        <v>0</v>
      </c>
      <c r="J146" s="162" t="n">
        <v>0</v>
      </c>
      <c r="K146" s="162" t="n">
        <v>0</v>
      </c>
      <c r="L146" s="162" t="n">
        <v>0</v>
      </c>
      <c r="M146" s="163" t="n">
        <v>0</v>
      </c>
      <c r="Z146" s="217" t="n"/>
      <c r="AB146" s="319" t="n"/>
      <c r="AC146" s="251" t="n"/>
      <c r="AD146" s="251" t="n"/>
      <c r="AE146" s="251" t="n"/>
      <c r="AF146" s="251" t="n"/>
      <c r="AG146" s="251" t="n"/>
      <c r="AH146" s="251" t="n"/>
      <c r="AI146" s="251" t="n"/>
      <c r="AJ146" s="251" t="n"/>
      <c r="AK146" s="251" t="n"/>
      <c r="AL146" s="251" t="n"/>
      <c r="AM146" s="251" t="n"/>
    </row>
    <row r="147" hidden="1" outlineLevel="1" ht="15.75" customHeight="1" s="303" thickBot="1">
      <c r="A147" s="76" t="inlineStr">
        <is>
          <t>НМ</t>
        </is>
      </c>
      <c r="B147" s="159" t="n">
        <v>0</v>
      </c>
      <c r="C147" s="164" t="n">
        <v>0</v>
      </c>
      <c r="D147" s="164" t="n">
        <v>0</v>
      </c>
      <c r="E147" s="164" t="n">
        <v>0</v>
      </c>
      <c r="F147" s="164" t="n">
        <v>0</v>
      </c>
      <c r="G147" s="164" t="n">
        <v>5</v>
      </c>
      <c r="H147" s="164" t="n">
        <v>0</v>
      </c>
      <c r="I147" s="164" t="n">
        <v>0</v>
      </c>
      <c r="J147" s="164" t="n">
        <v>0</v>
      </c>
      <c r="K147" s="164" t="n">
        <v>0</v>
      </c>
      <c r="L147" s="164" t="n">
        <v>0</v>
      </c>
      <c r="M147" s="165" t="n">
        <v>0</v>
      </c>
      <c r="AB147" s="309" t="n"/>
      <c r="AC147" s="249" t="n"/>
      <c r="AD147" s="249" t="n"/>
      <c r="AE147" s="249" t="n"/>
      <c r="AF147" s="249" t="n"/>
      <c r="AG147" s="249" t="n"/>
      <c r="AH147" s="249" t="n"/>
      <c r="AI147" s="249" t="n"/>
      <c r="AJ147" s="249" t="n"/>
      <c r="AK147" s="250" t="n"/>
      <c r="AL147" s="250" t="n"/>
      <c r="AM147" s="250" t="n"/>
    </row>
    <row r="148" collapsed="1" ht="15.75" customHeight="1" s="303" thickBot="1">
      <c r="Z148" s="278" t="inlineStr">
        <is>
          <t>БТЗ</t>
        </is>
      </c>
      <c r="AA148" s="271" t="n"/>
      <c r="AB148" s="318">
        <f>B218+SUM(B220:M220)+SUM(C222:M222)</f>
        <v/>
      </c>
      <c r="AC148" s="246">
        <f>SUM(B218:C218)+SUM(B220:M220)+SUM(D222:M222)</f>
        <v/>
      </c>
      <c r="AD148" s="246">
        <f>SUM(B218:D218)+SUM(B220:M220)+SUM(E222:M222)</f>
        <v/>
      </c>
      <c r="AE148" s="246">
        <f>SUM(B218:E218)+SUM(B220:M220)+SUM(F222:M222)</f>
        <v/>
      </c>
      <c r="AF148" s="246">
        <f>SUM(B218:F218)+SUM(B220:M220)+SUM(G222:M222)</f>
        <v/>
      </c>
      <c r="AG148" s="246">
        <f>SUM(B218:G218)+SUM(B220:M220)+SUM(H222:M222)</f>
        <v/>
      </c>
      <c r="AH148" s="246">
        <f>SUM(B218:H218)+SUM(B220:M220)+SUM(I222:M222)</f>
        <v/>
      </c>
      <c r="AI148" s="246">
        <f>SUM(B218:I218)+SUM(B220:M220)+SUM(J222:M222)</f>
        <v/>
      </c>
      <c r="AJ148" s="246">
        <f>SUM(B218:J218)+SUM(B220:M220)+SUM(K222:M222)</f>
        <v/>
      </c>
      <c r="AK148" s="246">
        <f>SUM(B218:K218)+SUM(B220:M220)+SUM(L222:M222)</f>
        <v/>
      </c>
      <c r="AL148" s="246">
        <f>SUM(B218:L218)+SUM(B220:M220)+SUM(M222)</f>
        <v/>
      </c>
      <c r="AM148" s="246">
        <f>SUM(B218:M218)+SUM(B220:M220)</f>
        <v/>
      </c>
    </row>
    <row r="149" ht="15.75" customHeight="1" s="303">
      <c r="A149" s="214" t="inlineStr">
        <is>
          <t>КАМАЗ</t>
        </is>
      </c>
      <c r="B149" s="272" t="inlineStr">
        <is>
          <t>2025</t>
        </is>
      </c>
      <c r="C149" s="273" t="n"/>
      <c r="D149" s="273" t="n"/>
      <c r="E149" s="273" t="n"/>
      <c r="F149" s="273" t="n"/>
      <c r="G149" s="273" t="n"/>
      <c r="H149" s="273" t="n"/>
      <c r="I149" s="273" t="n"/>
      <c r="J149" s="273" t="n"/>
      <c r="K149" s="273" t="n"/>
      <c r="L149" s="273" t="n"/>
      <c r="M149" s="274" t="n"/>
      <c r="AB149" s="320" t="n"/>
      <c r="AC149" s="250" t="n"/>
      <c r="AD149" s="250" t="n"/>
      <c r="AE149" s="250" t="n"/>
      <c r="AF149" s="250" t="n"/>
      <c r="AG149" s="250" t="n"/>
      <c r="AH149" s="250" t="n"/>
      <c r="AI149" s="250" t="n"/>
      <c r="AJ149" s="250" t="n"/>
      <c r="AK149" s="250" t="n"/>
      <c r="AL149" s="250" t="n"/>
      <c r="AM149" s="250" t="n"/>
    </row>
    <row r="150" ht="15.75" customHeight="1" s="303">
      <c r="A150" s="114" t="n"/>
      <c r="B150" s="269" t="inlineStr">
        <is>
          <t>АСП</t>
        </is>
      </c>
      <c r="C150" s="270" t="n"/>
      <c r="D150" s="270" t="n"/>
      <c r="E150" s="270" t="n"/>
      <c r="F150" s="270" t="n"/>
      <c r="G150" s="270" t="n"/>
      <c r="H150" s="270" t="n"/>
      <c r="I150" s="270" t="n"/>
      <c r="J150" s="270" t="n"/>
      <c r="K150" s="270" t="n"/>
      <c r="L150" s="270" t="n"/>
      <c r="M150" s="271" t="n"/>
      <c r="Z150" s="284" t="inlineStr">
        <is>
          <t>ХХ-РФ-1</t>
        </is>
      </c>
      <c r="AA150" s="271" t="n"/>
      <c r="AB150" s="318">
        <f>B227+SUM(B229:M229)+SUM(C231:M231)</f>
        <v/>
      </c>
      <c r="AC150" s="246">
        <f>SUM(B227:C227)+SUM(B229:M229)+SUM(D231:M231)</f>
        <v/>
      </c>
      <c r="AD150" s="246">
        <f>SUM(B227:D227)+SUM(B229:M229)+SUM(E231:M231)</f>
        <v/>
      </c>
      <c r="AE150" s="246">
        <f>SUM(B227:E227)+SUM(B229:M229)+SUM(F231:M231)</f>
        <v/>
      </c>
      <c r="AF150" s="246">
        <f>SUM(B227:F227)+SUM(B229:M229)+SUM(G231:M231)</f>
        <v/>
      </c>
      <c r="AG150" s="246">
        <f>SUM(B227:G227)+SUM(B229:M229)+SUM(H231:M231)</f>
        <v/>
      </c>
      <c r="AH150" s="246">
        <f>SUM(B227:H227)+SUM(B229:M229)+SUM(I231:M231)</f>
        <v/>
      </c>
      <c r="AI150" s="246">
        <f>SUM(B227:I227)+SUM(B229:M229)+SUM(J231:M231)</f>
        <v/>
      </c>
      <c r="AJ150" s="246">
        <f>SUM(B227:J227)+SUM(B229:M229)+SUM(K231:M231)</f>
        <v/>
      </c>
      <c r="AK150" s="246">
        <f>SUM(B227:K227)+SUM(B229:M229)+SUM(L231:M231)</f>
        <v/>
      </c>
      <c r="AL150" s="246">
        <f>SUM(B227:L227)+SUM(B229:M229)+SUM(M231)</f>
        <v/>
      </c>
      <c r="AM150" s="246">
        <f>SUM(B227:M227)+SUM(B229:M229)</f>
        <v/>
      </c>
    </row>
    <row r="151" ht="15.75" customHeight="1" s="303" thickBot="1">
      <c r="A151" s="150" t="n"/>
      <c r="B151" s="66" t="inlineStr">
        <is>
          <t>январь</t>
        </is>
      </c>
      <c r="C151" s="67" t="inlineStr">
        <is>
          <t>февраль</t>
        </is>
      </c>
      <c r="D151" s="67" t="inlineStr">
        <is>
          <t>март</t>
        </is>
      </c>
      <c r="E151" s="67" t="inlineStr">
        <is>
          <t>апрель</t>
        </is>
      </c>
      <c r="F151" s="67" t="inlineStr">
        <is>
          <t>май</t>
        </is>
      </c>
      <c r="G151" s="67" t="inlineStr">
        <is>
          <t>июнь</t>
        </is>
      </c>
      <c r="H151" s="67" t="inlineStr">
        <is>
          <t>июль</t>
        </is>
      </c>
      <c r="I151" s="67" t="inlineStr">
        <is>
          <t>август</t>
        </is>
      </c>
      <c r="J151" s="67" t="inlineStr">
        <is>
          <t>сентябрь</t>
        </is>
      </c>
      <c r="K151" s="67" t="inlineStr">
        <is>
          <t>октябрь</t>
        </is>
      </c>
      <c r="L151" s="67" t="inlineStr">
        <is>
          <t>ноябрь</t>
        </is>
      </c>
      <c r="M151" s="68" t="inlineStr">
        <is>
          <t>декабрь</t>
        </is>
      </c>
      <c r="AB151" s="320" t="n"/>
      <c r="AC151" s="250" t="n"/>
      <c r="AD151" s="250" t="n"/>
      <c r="AE151" s="250" t="n"/>
      <c r="AF151" s="250" t="n"/>
      <c r="AG151" s="250" t="n"/>
      <c r="AH151" s="250" t="n"/>
      <c r="AI151" s="250" t="n"/>
      <c r="AJ151" s="250" t="n"/>
      <c r="AK151" s="250" t="n"/>
      <c r="AL151" s="250" t="n"/>
      <c r="AM151" s="250" t="n"/>
    </row>
    <row r="152" ht="15.75" customHeight="1" s="303">
      <c r="A152" s="74" t="inlineStr">
        <is>
          <t>ПК</t>
        </is>
      </c>
      <c r="B152" s="64" t="n">
        <v>70</v>
      </c>
      <c r="C152" s="102" t="n"/>
      <c r="D152" s="102" t="n"/>
      <c r="E152" s="102" t="n"/>
      <c r="F152" s="102" t="n"/>
      <c r="G152" s="102" t="n"/>
      <c r="H152" s="102" t="n"/>
      <c r="I152" s="102" t="n"/>
      <c r="J152" s="102" t="n"/>
      <c r="K152" s="102" t="n"/>
      <c r="L152" s="102" t="n"/>
      <c r="M152" s="105" t="n"/>
      <c r="Z152" s="284" t="inlineStr">
        <is>
          <t>ХХ-РФ-2</t>
        </is>
      </c>
      <c r="AA152" s="271" t="n"/>
      <c r="AB152" s="318">
        <f>B236+SUM(B238:M238)+SUM(C240:M240)</f>
        <v/>
      </c>
      <c r="AC152" s="246">
        <f>SUM(B236:C236)+SUM(B238:M238)+SUM(D240:M240)</f>
        <v/>
      </c>
      <c r="AD152" s="246">
        <f>SUM(B236:D236)+SUM(B238:M238)+SUM(E240:M240)</f>
        <v/>
      </c>
      <c r="AE152" s="246">
        <f>SUM(B236:E236)+SUM(B238:M238)+SUM(F240:M240)</f>
        <v/>
      </c>
      <c r="AF152" s="246">
        <f>SUM(B236:F236)+SUM(B238:M238)+SUM(G240:M240)</f>
        <v/>
      </c>
      <c r="AG152" s="246">
        <f>SUM(B236:G236)+SUM(B238:M238)+SUM(H240:M240)</f>
        <v/>
      </c>
      <c r="AH152" s="246">
        <f>SUM(B236:H236)+SUM(B238:M238)+SUM(I240:M240)</f>
        <v/>
      </c>
      <c r="AI152" s="246">
        <f>SUM(B236:I236)+SUM(B238:M238)+SUM(J240:M240)</f>
        <v/>
      </c>
      <c r="AJ152" s="246">
        <f>SUM(B236:J236)+SUM(B238:M238)+SUM(K240:M240)</f>
        <v/>
      </c>
      <c r="AK152" s="246">
        <f>SUM(B236:K236)+SUM(B238:M238)+SUM(L240:M240)</f>
        <v/>
      </c>
      <c r="AL152" s="246">
        <f>SUM(B236:L236)+SUM(B238:M238)+SUM(M240)</f>
        <v/>
      </c>
      <c r="AM152" s="246">
        <f>SUM(B236:M236)+SUM(B238:M238)</f>
        <v/>
      </c>
    </row>
    <row r="153" ht="15.75" customHeight="1" s="303" thickBot="1">
      <c r="A153" s="109" t="n"/>
      <c r="B153" s="65" t="n">
        <v>0</v>
      </c>
      <c r="C153" s="103" t="n"/>
      <c r="D153" s="103" t="n"/>
      <c r="E153" s="103" t="n"/>
      <c r="F153" s="103" t="n"/>
      <c r="G153" s="103" t="n"/>
      <c r="H153" s="103" t="n"/>
      <c r="I153" s="103" t="n"/>
      <c r="J153" s="103" t="n"/>
      <c r="K153" s="103" t="n"/>
      <c r="L153" s="103" t="n"/>
      <c r="M153" s="106" t="n"/>
      <c r="AB153" s="320" t="n"/>
      <c r="AC153" s="250" t="n"/>
      <c r="AD153" s="250" t="n"/>
      <c r="AE153" s="250" t="n"/>
      <c r="AF153" s="250" t="n"/>
      <c r="AG153" s="250" t="n"/>
      <c r="AH153" s="250" t="n"/>
      <c r="AI153" s="250" t="n"/>
      <c r="AJ153" s="250" t="n"/>
      <c r="AK153" s="250" t="n"/>
      <c r="AL153" s="250" t="n"/>
      <c r="AM153" s="250" t="n"/>
    </row>
    <row r="154" hidden="1" outlineLevel="1" ht="15.75" customHeight="1" s="303">
      <c r="A154" s="156" t="n"/>
      <c r="B154" s="272" t="n">
        <v>0</v>
      </c>
      <c r="C154" s="273" t="n"/>
      <c r="D154" s="273" t="n"/>
      <c r="E154" s="273" t="n"/>
      <c r="F154" s="273" t="n"/>
      <c r="G154" s="273" t="n"/>
      <c r="H154" s="273" t="n"/>
      <c r="I154" s="273" t="n"/>
      <c r="J154" s="273" t="n"/>
      <c r="K154" s="273" t="n"/>
      <c r="L154" s="273" t="n"/>
      <c r="M154" s="274" t="n"/>
      <c r="AB154" s="320" t="n"/>
      <c r="AC154" s="250" t="n"/>
      <c r="AD154" s="250" t="n"/>
      <c r="AE154" s="250" t="n"/>
      <c r="AF154" s="250" t="n"/>
      <c r="AG154" s="250" t="n"/>
      <c r="AH154" s="250" t="n"/>
      <c r="AI154" s="250" t="n"/>
      <c r="AJ154" s="250" t="n"/>
      <c r="AK154" s="250" t="n"/>
      <c r="AL154" s="250" t="n"/>
      <c r="AM154" s="250" t="n"/>
    </row>
    <row r="155" hidden="1" outlineLevel="1" ht="15.75" customHeight="1" s="303">
      <c r="A155" s="108" t="inlineStr">
        <is>
          <t>ПК</t>
        </is>
      </c>
      <c r="B155" s="237" t="n">
        <v>0</v>
      </c>
      <c r="C155" s="102" t="n">
        <v>50</v>
      </c>
      <c r="D155" s="102" t="n">
        <v>0</v>
      </c>
      <c r="E155" s="102" t="n">
        <v>60</v>
      </c>
      <c r="F155" s="102" t="n">
        <v>50</v>
      </c>
      <c r="G155" s="102" t="n">
        <v>10</v>
      </c>
      <c r="H155" s="102" t="n">
        <v>40</v>
      </c>
      <c r="I155" s="102" t="n">
        <v>0</v>
      </c>
      <c r="J155" s="102" t="n">
        <v>100</v>
      </c>
      <c r="K155" s="102" t="n">
        <v>120</v>
      </c>
      <c r="L155" s="102" t="n">
        <v>48</v>
      </c>
      <c r="M155" s="105" t="n">
        <v>0</v>
      </c>
      <c r="AB155" s="320" t="n"/>
      <c r="AC155" s="250" t="n"/>
      <c r="AD155" s="250" t="n"/>
      <c r="AE155" s="250" t="n"/>
      <c r="AF155" s="250" t="n"/>
      <c r="AG155" s="250" t="n"/>
      <c r="AH155" s="250" t="n"/>
      <c r="AI155" s="250" t="n"/>
      <c r="AJ155" s="250" t="n"/>
      <c r="AK155" s="250" t="n"/>
      <c r="AL155" s="250" t="n"/>
      <c r="AM155" s="250" t="n"/>
    </row>
    <row r="156" hidden="1" outlineLevel="1" ht="15.75" customHeight="1" s="303" thickBot="1">
      <c r="A156" s="109" t="n"/>
      <c r="B156" s="236" t="n"/>
      <c r="C156" s="234" t="n"/>
      <c r="D156" s="234" t="n"/>
      <c r="E156" s="234" t="n"/>
      <c r="F156" s="234" t="n"/>
      <c r="G156" s="234" t="n"/>
      <c r="H156" s="234" t="n"/>
      <c r="I156" s="234" t="n"/>
      <c r="J156" s="234" t="n"/>
      <c r="K156" s="234" t="n"/>
      <c r="L156" s="234" t="n"/>
      <c r="M156" s="235" t="n"/>
      <c r="AB156" s="320" t="n"/>
      <c r="AC156" s="250" t="n"/>
      <c r="AD156" s="250" t="n"/>
      <c r="AE156" s="250" t="n"/>
      <c r="AF156" s="250" t="n"/>
      <c r="AG156" s="250" t="n"/>
      <c r="AH156" s="250" t="n"/>
      <c r="AI156" s="250" t="n"/>
      <c r="AJ156" s="250" t="n"/>
      <c r="AK156" s="250" t="n"/>
      <c r="AL156" s="250" t="n"/>
      <c r="AM156" s="250" t="n"/>
    </row>
    <row r="157" hidden="1" outlineLevel="1" ht="15.75" customHeight="1" s="303">
      <c r="A157" s="156" t="n"/>
      <c r="B157" s="272" t="inlineStr">
        <is>
          <t>2023</t>
        </is>
      </c>
      <c r="C157" s="273" t="n"/>
      <c r="D157" s="273" t="n"/>
      <c r="E157" s="273" t="n"/>
      <c r="F157" s="273" t="n"/>
      <c r="G157" s="273" t="n"/>
      <c r="H157" s="273" t="n"/>
      <c r="I157" s="273" t="n"/>
      <c r="J157" s="273" t="n"/>
      <c r="K157" s="273" t="n"/>
      <c r="L157" s="273" t="n"/>
      <c r="M157" s="274" t="n"/>
      <c r="AB157" s="320" t="n"/>
      <c r="AC157" s="250" t="n"/>
      <c r="AD157" s="250" t="n"/>
      <c r="AE157" s="250" t="n"/>
      <c r="AF157" s="250" t="n"/>
      <c r="AG157" s="250" t="n"/>
      <c r="AH157" s="250" t="n"/>
      <c r="AI157" s="250" t="n"/>
      <c r="AJ157" s="250" t="n"/>
      <c r="AK157" s="250" t="n"/>
      <c r="AL157" s="250" t="n"/>
      <c r="AM157" s="250" t="n"/>
    </row>
    <row r="158" hidden="1" outlineLevel="1" ht="15.75" customHeight="1" s="303">
      <c r="A158" s="108" t="inlineStr">
        <is>
          <t>ПК</t>
        </is>
      </c>
      <c r="B158" s="237" t="n">
        <v>0</v>
      </c>
      <c r="C158" s="102" t="n">
        <v>224</v>
      </c>
      <c r="D158" s="102" t="n">
        <v>150</v>
      </c>
      <c r="E158" s="102" t="n">
        <v>328</v>
      </c>
      <c r="F158" s="102" t="n">
        <v>172</v>
      </c>
      <c r="G158" s="102" t="n">
        <v>200</v>
      </c>
      <c r="H158" s="102" t="n">
        <v>48</v>
      </c>
      <c r="I158" s="102" t="n">
        <v>48</v>
      </c>
      <c r="J158" s="102" t="n">
        <v>43</v>
      </c>
      <c r="K158" s="102" t="n">
        <v>53</v>
      </c>
      <c r="L158" s="102" t="n">
        <v>48</v>
      </c>
      <c r="M158" s="105" t="n">
        <v>72</v>
      </c>
      <c r="AB158" s="320" t="n"/>
      <c r="AC158" s="250" t="n"/>
      <c r="AD158" s="250" t="n"/>
      <c r="AE158" s="250" t="n"/>
      <c r="AF158" s="250" t="n"/>
      <c r="AG158" s="250" t="n"/>
      <c r="AH158" s="250" t="n"/>
      <c r="AI158" s="250" t="n"/>
      <c r="AJ158" s="250" t="n"/>
      <c r="AK158" s="250" t="n"/>
      <c r="AL158" s="250" t="n"/>
      <c r="AM158" s="250" t="n"/>
    </row>
    <row r="159" hidden="1" outlineLevel="1" ht="15.75" customHeight="1" s="303" thickBot="1">
      <c r="A159" s="109" t="n"/>
      <c r="B159" s="236" t="n"/>
      <c r="C159" s="234" t="n"/>
      <c r="D159" s="234" t="n"/>
      <c r="E159" s="234" t="n"/>
      <c r="F159" s="234" t="n"/>
      <c r="G159" s="234" t="n"/>
      <c r="H159" s="234" t="n"/>
      <c r="I159" s="234" t="n"/>
      <c r="J159" s="234" t="n"/>
      <c r="K159" s="234" t="n"/>
      <c r="L159" s="234" t="n"/>
      <c r="M159" s="235" t="n"/>
      <c r="AB159" s="320" t="n"/>
      <c r="AC159" s="250" t="n"/>
      <c r="AD159" s="250" t="n"/>
      <c r="AE159" s="250" t="n"/>
      <c r="AF159" s="250" t="n"/>
      <c r="AG159" s="250" t="n"/>
      <c r="AH159" s="250" t="n"/>
      <c r="AI159" s="250" t="n"/>
      <c r="AJ159" s="250" t="n"/>
      <c r="AK159" s="250" t="n"/>
      <c r="AL159" s="250" t="n"/>
      <c r="AM159" s="250" t="n"/>
    </row>
    <row r="160" collapsed="1" ht="15.75" customHeight="1" s="303" thickBot="1">
      <c r="Z160" s="284" t="inlineStr">
        <is>
          <t>ХХ-РФ-3</t>
        </is>
      </c>
      <c r="AA160" s="271" t="n"/>
      <c r="AB160" s="318">
        <f>B245+SUM(B247:M247)+SUM(C249:M249)</f>
        <v/>
      </c>
      <c r="AC160" s="246">
        <f>SUM(B245:C245)+SUM(B247:M247)+SUM(D249:M249)</f>
        <v/>
      </c>
      <c r="AD160" s="246">
        <f>SUM(B245:D245)+SUM(B247:M247)+SUM(E249:M249)</f>
        <v/>
      </c>
      <c r="AE160" s="246">
        <f>SUM(B245:E245)+SUM(B247:M247)+SUM(F249:M249)</f>
        <v/>
      </c>
      <c r="AF160" s="246">
        <f>SUM(B245:F245)+SUM(B247:M247)+SUM(G249:M249)</f>
        <v/>
      </c>
      <c r="AG160" s="246">
        <f>SUM(B245:G245)+SUM(B247:M247)+SUM(H249:M249)</f>
        <v/>
      </c>
      <c r="AH160" s="246">
        <f>SUM(B245:H245)+SUM(B247:M247)+SUM(I249:M249)</f>
        <v/>
      </c>
      <c r="AI160" s="246">
        <f>SUM(B245:I245)+SUM(B247:M247)+SUM(J249:M249)</f>
        <v/>
      </c>
      <c r="AJ160" s="246">
        <f>SUM(B245:J245)+SUM(B247:M247)+SUM(K249:M249)</f>
        <v/>
      </c>
      <c r="AK160" s="246">
        <f>SUM(B245:K245)+SUM(B247:M247)+SUM(L249:M249)</f>
        <v/>
      </c>
      <c r="AL160" s="246">
        <f>SUM(B245:L245)+SUM(B247:M247)+SUM(M249)</f>
        <v/>
      </c>
      <c r="AM160" s="246">
        <f>SUM(B245:M245)+SUM(B247:M247)</f>
        <v/>
      </c>
    </row>
    <row r="161" ht="15" customHeight="1" s="303">
      <c r="A161" s="214" t="inlineStr">
        <is>
          <t>Автодизель</t>
        </is>
      </c>
      <c r="B161" s="272" t="inlineStr">
        <is>
          <t>2025</t>
        </is>
      </c>
      <c r="C161" s="273" t="n"/>
      <c r="D161" s="273" t="n"/>
      <c r="E161" s="273" t="n"/>
      <c r="F161" s="273" t="n"/>
      <c r="G161" s="273" t="n"/>
      <c r="H161" s="273" t="n"/>
      <c r="I161" s="273" t="n"/>
      <c r="J161" s="273" t="n"/>
      <c r="K161" s="273" t="n"/>
      <c r="L161" s="273" t="n"/>
      <c r="M161" s="274" t="n"/>
      <c r="AB161" s="309" t="n"/>
    </row>
    <row r="162" ht="15.75" customHeight="1" s="303">
      <c r="A162" s="114" t="inlineStr">
        <is>
          <t>(ЯМЗ)</t>
        </is>
      </c>
      <c r="B162" s="269" t="inlineStr">
        <is>
          <t>АСП</t>
        </is>
      </c>
      <c r="C162" s="270" t="n"/>
      <c r="D162" s="270" t="n"/>
      <c r="E162" s="270" t="n"/>
      <c r="F162" s="270" t="n"/>
      <c r="G162" s="270" t="n"/>
      <c r="H162" s="270" t="n"/>
      <c r="I162" s="270" t="n"/>
      <c r="J162" s="270" t="n"/>
      <c r="K162" s="270" t="n"/>
      <c r="L162" s="270" t="n"/>
      <c r="M162" s="271" t="n"/>
      <c r="AB162" s="309" t="n"/>
    </row>
    <row r="163" ht="15.75" customHeight="1" s="303" thickBot="1">
      <c r="A163" s="150" t="n"/>
      <c r="B163" s="66" t="inlineStr">
        <is>
          <t>январь</t>
        </is>
      </c>
      <c r="C163" s="67" t="inlineStr">
        <is>
          <t>февраль</t>
        </is>
      </c>
      <c r="D163" s="67" t="inlineStr">
        <is>
          <t>март</t>
        </is>
      </c>
      <c r="E163" s="67" t="inlineStr">
        <is>
          <t>апрель</t>
        </is>
      </c>
      <c r="F163" s="67" t="inlineStr">
        <is>
          <t>май</t>
        </is>
      </c>
      <c r="G163" s="67" t="inlineStr">
        <is>
          <t>июнь</t>
        </is>
      </c>
      <c r="H163" s="67" t="inlineStr">
        <is>
          <t>июль</t>
        </is>
      </c>
      <c r="I163" s="67" t="inlineStr">
        <is>
          <t>август</t>
        </is>
      </c>
      <c r="J163" s="67" t="inlineStr">
        <is>
          <t>сентябрь</t>
        </is>
      </c>
      <c r="K163" s="67" t="inlineStr">
        <is>
          <t>октябрь</t>
        </is>
      </c>
      <c r="L163" s="67" t="inlineStr">
        <is>
          <t>ноябрь</t>
        </is>
      </c>
      <c r="M163" s="68" t="inlineStr">
        <is>
          <t>декабрь</t>
        </is>
      </c>
      <c r="AB163" s="309" t="n"/>
    </row>
    <row r="164" ht="15" customHeight="1" s="303">
      <c r="A164" s="193" t="inlineStr">
        <is>
          <t>ПК</t>
        </is>
      </c>
      <c r="B164" s="157" t="n"/>
      <c r="C164" s="158" t="n"/>
      <c r="D164" s="158" t="n"/>
      <c r="E164" s="158" t="n"/>
      <c r="F164" s="158" t="n"/>
      <c r="G164" s="158" t="n"/>
      <c r="H164" s="158" t="n"/>
      <c r="I164" s="158" t="n"/>
      <c r="J164" s="158" t="n"/>
      <c r="K164" s="158" t="n"/>
      <c r="L164" s="158" t="n"/>
      <c r="M164" s="160" t="n"/>
      <c r="AB164" s="309" t="n"/>
    </row>
    <row r="165" ht="15" customHeight="1" s="303">
      <c r="A165" s="108" t="inlineStr">
        <is>
          <t>НВ</t>
        </is>
      </c>
      <c r="B165" s="161" t="n"/>
      <c r="C165" s="162" t="n"/>
      <c r="D165" s="162" t="n"/>
      <c r="E165" s="162" t="n"/>
      <c r="F165" s="162" t="n"/>
      <c r="G165" s="162" t="n"/>
      <c r="H165" s="162" t="n"/>
      <c r="I165" s="162" t="n"/>
      <c r="J165" s="162" t="n"/>
      <c r="K165" s="162" t="n"/>
      <c r="L165" s="162" t="n"/>
      <c r="M165" s="163" t="n"/>
    </row>
    <row r="166" ht="15.75" customHeight="1" s="303" thickBot="1">
      <c r="A166" s="109" t="inlineStr">
        <is>
          <t>НМ</t>
        </is>
      </c>
      <c r="B166" s="159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165" t="n"/>
    </row>
    <row r="167" hidden="1" outlineLevel="1" ht="15.75" customHeight="1" s="303" thickBot="1">
      <c r="A167" s="74" t="n"/>
      <c r="B167" s="275" t="n">
        <v>63</v>
      </c>
      <c r="M167" s="277" t="n"/>
    </row>
    <row r="168" hidden="1" outlineLevel="1" ht="15.75" customHeight="1" s="303">
      <c r="A168" s="193" t="inlineStr">
        <is>
          <t>ПК</t>
        </is>
      </c>
      <c r="B168" s="157" t="n">
        <v>355</v>
      </c>
      <c r="C168" s="158" t="n">
        <v>0</v>
      </c>
      <c r="D168" s="158" t="n">
        <v>0</v>
      </c>
      <c r="E168" s="158" t="n">
        <v>10</v>
      </c>
      <c r="F168" s="158" t="n">
        <v>51</v>
      </c>
      <c r="G168" s="158" t="n">
        <v>55</v>
      </c>
      <c r="H168" s="158" t="n">
        <v>160</v>
      </c>
      <c r="I168" s="158" t="n">
        <v>9</v>
      </c>
      <c r="J168" s="158" t="n">
        <v>15</v>
      </c>
      <c r="K168" s="158" t="n">
        <v>148</v>
      </c>
      <c r="L168" s="158" t="n">
        <v>181</v>
      </c>
      <c r="M168" s="160" t="n">
        <v>0</v>
      </c>
      <c r="Z168" s="217" t="n"/>
      <c r="AA168" s="216" t="n"/>
      <c r="AB168" s="240" t="n"/>
      <c r="AC168" s="240" t="n"/>
      <c r="AD168" s="240" t="n"/>
      <c r="AE168" s="240" t="n"/>
      <c r="AF168" s="240" t="n"/>
      <c r="AG168" s="240" t="n"/>
      <c r="AH168" s="240" t="n"/>
      <c r="AI168" s="240" t="n"/>
      <c r="AJ168" s="240" t="n"/>
      <c r="AK168" s="240" t="n"/>
      <c r="AL168" s="240" t="n"/>
      <c r="AM168" s="240" t="n"/>
    </row>
    <row r="169" hidden="1" outlineLevel="1" ht="15.75" customHeight="1" s="303">
      <c r="A169" s="108" t="inlineStr">
        <is>
          <t>НВ</t>
        </is>
      </c>
      <c r="B169" s="161" t="n">
        <v>330</v>
      </c>
      <c r="C169" s="162" t="n">
        <v>3704</v>
      </c>
      <c r="D169" s="162" t="n">
        <v>4200</v>
      </c>
      <c r="E169" s="162" t="n">
        <v>3500</v>
      </c>
      <c r="F169" s="162" t="n">
        <v>5000</v>
      </c>
      <c r="G169" s="162" t="n">
        <v>4010</v>
      </c>
      <c r="H169" s="162" t="n">
        <v>3304</v>
      </c>
      <c r="I169" s="162" t="n">
        <v>3107</v>
      </c>
      <c r="J169" s="162" t="n">
        <v>3401</v>
      </c>
      <c r="K169" s="162" t="n">
        <v>2909</v>
      </c>
      <c r="L169" s="162" t="n">
        <v>3911</v>
      </c>
      <c r="M169" s="163" t="n">
        <v>2829</v>
      </c>
      <c r="AA169" s="215" t="n"/>
      <c r="AB169" s="240" t="n"/>
      <c r="AC169" s="240" t="n"/>
      <c r="AD169" s="240" t="n"/>
      <c r="AE169" s="240" t="n"/>
      <c r="AF169" s="240" t="n"/>
      <c r="AG169" s="240" t="n"/>
      <c r="AH169" s="240" t="n"/>
      <c r="AI169" s="240" t="n"/>
      <c r="AJ169" s="240" t="n"/>
      <c r="AK169" s="240" t="n"/>
      <c r="AL169" s="240" t="n"/>
      <c r="AM169" s="240" t="n"/>
    </row>
    <row r="170" hidden="1" outlineLevel="1" ht="16.5" customHeight="1" s="303" thickBot="1">
      <c r="A170" s="109" t="inlineStr">
        <is>
          <t>НМ</t>
        </is>
      </c>
      <c r="B170" s="159" t="n">
        <v>2016</v>
      </c>
      <c r="C170" s="164" t="n">
        <v>2867</v>
      </c>
      <c r="D170" s="164" t="n">
        <v>2079</v>
      </c>
      <c r="E170" s="164" t="n">
        <v>3044</v>
      </c>
      <c r="F170" s="164" t="n">
        <v>2884</v>
      </c>
      <c r="G170" s="164" t="n">
        <v>2798</v>
      </c>
      <c r="H170" s="164" t="n">
        <v>2959</v>
      </c>
      <c r="I170" s="164" t="n">
        <v>2666</v>
      </c>
      <c r="J170" s="164" t="n">
        <v>2592</v>
      </c>
      <c r="K170" s="164" t="n">
        <v>3312</v>
      </c>
      <c r="L170" s="164" t="n">
        <v>2880</v>
      </c>
      <c r="M170" s="165" t="n">
        <v>2016</v>
      </c>
      <c r="AB170" s="240" t="n"/>
      <c r="AC170" s="240" t="n"/>
      <c r="AD170" s="240" t="n"/>
      <c r="AE170" s="240" t="n"/>
      <c r="AF170" s="240" t="n"/>
      <c r="AG170" s="240" t="n"/>
      <c r="AH170" s="240" t="n"/>
      <c r="AI170" s="240" t="n"/>
      <c r="AJ170" s="240" t="n"/>
      <c r="AK170" s="240" t="n"/>
      <c r="AL170" s="240" t="n"/>
      <c r="AM170" s="240" t="n"/>
    </row>
    <row r="171" hidden="1" outlineLevel="1" ht="15.75" customHeight="1" s="303" thickBot="1">
      <c r="A171" s="74" t="n"/>
      <c r="B171" s="275" t="inlineStr">
        <is>
          <t>2023</t>
        </is>
      </c>
      <c r="M171" s="277" t="n"/>
    </row>
    <row r="172" hidden="1" outlineLevel="1" ht="15.75" customHeight="1" s="303">
      <c r="A172" s="193" t="inlineStr">
        <is>
          <t>ПК</t>
        </is>
      </c>
      <c r="B172" s="157" t="n">
        <v>33</v>
      </c>
      <c r="C172" s="158" t="n">
        <v>272</v>
      </c>
      <c r="D172" s="158" t="n">
        <v>335</v>
      </c>
      <c r="E172" s="158" t="n">
        <v>190</v>
      </c>
      <c r="F172" s="158" t="n">
        <v>155</v>
      </c>
      <c r="G172" s="158" t="n">
        <v>270</v>
      </c>
      <c r="H172" s="158" t="n">
        <v>120</v>
      </c>
      <c r="I172" s="158" t="n">
        <v>126</v>
      </c>
      <c r="J172" s="158" t="n">
        <v>100</v>
      </c>
      <c r="K172" s="158" t="n">
        <v>0</v>
      </c>
      <c r="L172" s="158" t="n">
        <v>50</v>
      </c>
      <c r="M172" s="160" t="n">
        <v>0</v>
      </c>
    </row>
    <row r="173" hidden="1" outlineLevel="1" ht="15.75" customHeight="1" s="303">
      <c r="A173" s="108" t="inlineStr">
        <is>
          <t>НВ</t>
        </is>
      </c>
      <c r="B173" s="161" t="n">
        <v>3320</v>
      </c>
      <c r="C173" s="162" t="n">
        <v>3074</v>
      </c>
      <c r="D173" s="162" t="n">
        <v>3306</v>
      </c>
      <c r="E173" s="162" t="n">
        <v>3704</v>
      </c>
      <c r="F173" s="162" t="n">
        <v>3402</v>
      </c>
      <c r="G173" s="162" t="n">
        <v>3774</v>
      </c>
      <c r="H173" s="162" t="n">
        <v>2200</v>
      </c>
      <c r="I173" s="162" t="n">
        <v>3005</v>
      </c>
      <c r="J173" s="162" t="n">
        <v>2910</v>
      </c>
      <c r="K173" s="162" t="n">
        <v>3924</v>
      </c>
      <c r="L173" s="162" t="n">
        <v>3200</v>
      </c>
      <c r="M173" s="163" t="n">
        <v>2300</v>
      </c>
    </row>
    <row r="174" hidden="1" outlineLevel="1" ht="15.75" customHeight="1" s="303" thickBot="1">
      <c r="A174" s="109" t="inlineStr">
        <is>
          <t>НМ</t>
        </is>
      </c>
      <c r="B174" s="159" t="n">
        <v>1728</v>
      </c>
      <c r="C174" s="164" t="n">
        <v>1440</v>
      </c>
      <c r="D174" s="164" t="n">
        <v>2448</v>
      </c>
      <c r="E174" s="164" t="n">
        <v>2016</v>
      </c>
      <c r="F174" s="164" t="n">
        <v>2373</v>
      </c>
      <c r="G174" s="164" t="n">
        <v>2448</v>
      </c>
      <c r="H174" s="164" t="n">
        <v>1666</v>
      </c>
      <c r="I174" s="164" t="n">
        <v>2740</v>
      </c>
      <c r="J174" s="164" t="n">
        <v>2099</v>
      </c>
      <c r="K174" s="164" t="n">
        <v>3312</v>
      </c>
      <c r="L174" s="164" t="n">
        <v>2304</v>
      </c>
      <c r="M174" s="165" t="n">
        <v>1440</v>
      </c>
    </row>
    <row r="175" collapsed="1" ht="15.75" customHeight="1" s="303" thickBot="1"/>
    <row r="176" ht="15.75" customHeight="1" s="303">
      <c r="A176" s="214" t="inlineStr">
        <is>
          <t>Петербургский</t>
        </is>
      </c>
      <c r="B176" s="272" t="inlineStr">
        <is>
          <t>2025</t>
        </is>
      </c>
      <c r="C176" s="273" t="n"/>
      <c r="D176" s="273" t="n"/>
      <c r="E176" s="273" t="n"/>
      <c r="F176" s="273" t="n"/>
      <c r="G176" s="273" t="n"/>
      <c r="H176" s="273" t="n"/>
      <c r="I176" s="273" t="n"/>
      <c r="J176" s="273" t="n"/>
      <c r="K176" s="273" t="n"/>
      <c r="L176" s="273" t="n"/>
      <c r="M176" s="274" t="n"/>
    </row>
    <row r="177" ht="15.75" customHeight="1" s="303">
      <c r="A177" s="114" t="inlineStr">
        <is>
          <t>ТЗ</t>
        </is>
      </c>
      <c r="B177" s="269" t="inlineStr">
        <is>
          <t>АСП</t>
        </is>
      </c>
      <c r="C177" s="270" t="n"/>
      <c r="D177" s="270" t="n"/>
      <c r="E177" s="270" t="n"/>
      <c r="F177" s="270" t="n"/>
      <c r="G177" s="270" t="n"/>
      <c r="H177" s="270" t="n"/>
      <c r="I177" s="270" t="n"/>
      <c r="J177" s="270" t="n"/>
      <c r="K177" s="270" t="n"/>
      <c r="L177" s="270" t="n"/>
      <c r="M177" s="271" t="n"/>
    </row>
    <row r="178" ht="15.75" customHeight="1" s="303" thickBot="1">
      <c r="A178" s="74" t="n"/>
      <c r="B178" s="66" t="inlineStr">
        <is>
          <t>январь</t>
        </is>
      </c>
      <c r="C178" s="67" t="inlineStr">
        <is>
          <t>февраль</t>
        </is>
      </c>
      <c r="D178" s="67" t="inlineStr">
        <is>
          <t>март</t>
        </is>
      </c>
      <c r="E178" s="67" t="inlineStr">
        <is>
          <t>апрель</t>
        </is>
      </c>
      <c r="F178" s="67" t="inlineStr">
        <is>
          <t>май</t>
        </is>
      </c>
      <c r="G178" s="67" t="inlineStr">
        <is>
          <t>июнь</t>
        </is>
      </c>
      <c r="H178" s="67" t="inlineStr">
        <is>
          <t>июль</t>
        </is>
      </c>
      <c r="I178" s="67" t="inlineStr">
        <is>
          <t>август</t>
        </is>
      </c>
      <c r="J178" s="67" t="inlineStr">
        <is>
          <t>сентябрь</t>
        </is>
      </c>
      <c r="K178" s="67" t="inlineStr">
        <is>
          <t>октябрь</t>
        </is>
      </c>
      <c r="L178" s="67" t="inlineStr">
        <is>
          <t>ноябрь</t>
        </is>
      </c>
      <c r="M178" s="68" t="inlineStr">
        <is>
          <t>декабрь</t>
        </is>
      </c>
    </row>
    <row r="179" ht="15.75" customHeight="1" s="303" thickBot="1">
      <c r="A179" s="76" t="inlineStr">
        <is>
          <t>ПК</t>
        </is>
      </c>
      <c r="B179" s="110" t="n"/>
      <c r="C179" s="111" t="n"/>
      <c r="D179" s="111" t="n"/>
      <c r="E179" s="111" t="n"/>
      <c r="F179" s="111" t="n"/>
      <c r="G179" s="111" t="n"/>
      <c r="H179" s="111" t="n"/>
      <c r="I179" s="111" t="n"/>
      <c r="J179" s="111" t="n"/>
      <c r="K179" s="111" t="n"/>
      <c r="L179" s="111" t="n"/>
      <c r="M179" s="112" t="n"/>
    </row>
    <row r="180" hidden="1" outlineLevel="1" ht="15.75" customHeight="1" s="303" thickBot="1">
      <c r="A180" s="74" t="n"/>
      <c r="B180" s="275" t="inlineStr">
        <is>
          <t>2024</t>
        </is>
      </c>
      <c r="M180" s="277" t="n"/>
    </row>
    <row r="181" hidden="1" outlineLevel="1" ht="15.75" customHeight="1" s="303" thickBot="1">
      <c r="A181" s="75" t="inlineStr">
        <is>
          <t>ПК</t>
        </is>
      </c>
      <c r="B181" s="110" t="n">
        <v>0</v>
      </c>
      <c r="C181" s="111" t="n">
        <v>0</v>
      </c>
      <c r="D181" s="111" t="n">
        <v>0</v>
      </c>
      <c r="E181" s="111" t="n">
        <v>80</v>
      </c>
      <c r="F181" s="111" t="n">
        <v>0</v>
      </c>
      <c r="G181" s="111" t="n">
        <v>0</v>
      </c>
      <c r="H181" s="111" t="n">
        <v>0</v>
      </c>
      <c r="I181" s="111" t="n">
        <v>80</v>
      </c>
      <c r="J181" s="111" t="n">
        <v>0</v>
      </c>
      <c r="K181" s="111" t="n">
        <v>0</v>
      </c>
      <c r="L181" s="111" t="n">
        <v>100</v>
      </c>
      <c r="M181" s="112" t="n">
        <v>0</v>
      </c>
    </row>
    <row r="182" hidden="1" outlineLevel="1" ht="15.75" customHeight="1" s="303" thickBot="1">
      <c r="A182" s="74" t="n"/>
      <c r="B182" s="275" t="n">
        <v>0</v>
      </c>
      <c r="M182" s="277" t="n"/>
    </row>
    <row r="183" hidden="1" outlineLevel="1" ht="15.75" customHeight="1" s="303" thickBot="1">
      <c r="A183" s="76" t="inlineStr">
        <is>
          <t>ПК</t>
        </is>
      </c>
      <c r="B183" s="110" t="n">
        <v>80</v>
      </c>
      <c r="C183" s="111" t="n">
        <v>80</v>
      </c>
      <c r="D183" s="111" t="n">
        <v>0</v>
      </c>
      <c r="E183" s="111" t="n">
        <v>0</v>
      </c>
      <c r="F183" s="111" t="n">
        <v>0</v>
      </c>
      <c r="G183" s="111" t="n">
        <v>0</v>
      </c>
      <c r="H183" s="111" t="n">
        <v>80</v>
      </c>
      <c r="I183" s="111" t="n">
        <v>0</v>
      </c>
      <c r="J183" s="111" t="n">
        <v>0</v>
      </c>
      <c r="K183" s="111" t="n">
        <v>80</v>
      </c>
      <c r="L183" s="111" t="n">
        <v>0</v>
      </c>
      <c r="M183" s="112" t="n">
        <v>80</v>
      </c>
    </row>
    <row r="184" collapsed="1" ht="15.75" customHeight="1" s="303" thickBot="1"/>
    <row r="185" ht="15.75" customHeight="1" s="303">
      <c r="A185" s="214" t="inlineStr">
        <is>
          <t>ПАЗ</t>
        </is>
      </c>
      <c r="B185" s="272" t="inlineStr">
        <is>
          <t>2025</t>
        </is>
      </c>
      <c r="C185" s="273" t="n"/>
      <c r="D185" s="273" t="n"/>
      <c r="E185" s="273" t="n"/>
      <c r="F185" s="273" t="n"/>
      <c r="G185" s="273" t="n"/>
      <c r="H185" s="273" t="n"/>
      <c r="I185" s="273" t="n"/>
      <c r="J185" s="273" t="n"/>
      <c r="K185" s="273" t="n"/>
      <c r="L185" s="273" t="n"/>
      <c r="M185" s="274" t="n"/>
    </row>
    <row r="186" ht="15.75" customHeight="1" s="303">
      <c r="A186" s="114" t="n"/>
      <c r="B186" s="269" t="inlineStr">
        <is>
          <t>АСП</t>
        </is>
      </c>
      <c r="C186" s="270" t="n"/>
      <c r="D186" s="270" t="n"/>
      <c r="E186" s="270" t="n"/>
      <c r="F186" s="270" t="n"/>
      <c r="G186" s="270" t="n"/>
      <c r="H186" s="270" t="n"/>
      <c r="I186" s="270" t="n"/>
      <c r="J186" s="270" t="n"/>
      <c r="K186" s="270" t="n"/>
      <c r="L186" s="270" t="n"/>
      <c r="M186" s="271" t="n"/>
    </row>
    <row r="187" ht="15.75" customHeight="1" s="303" thickBot="1">
      <c r="A187" s="150" t="n"/>
      <c r="B187" s="66" t="inlineStr">
        <is>
          <t>январь</t>
        </is>
      </c>
      <c r="C187" s="67" t="inlineStr">
        <is>
          <t>февраль</t>
        </is>
      </c>
      <c r="D187" s="67" t="inlineStr">
        <is>
          <t>март</t>
        </is>
      </c>
      <c r="E187" s="67" t="inlineStr">
        <is>
          <t>апрель</t>
        </is>
      </c>
      <c r="F187" s="67" t="inlineStr">
        <is>
          <t>май</t>
        </is>
      </c>
      <c r="G187" s="67" t="inlineStr">
        <is>
          <t>июнь</t>
        </is>
      </c>
      <c r="H187" s="67" t="inlineStr">
        <is>
          <t>июль</t>
        </is>
      </c>
      <c r="I187" s="67" t="inlineStr">
        <is>
          <t>август</t>
        </is>
      </c>
      <c r="J187" s="67" t="inlineStr">
        <is>
          <t>сентябрь</t>
        </is>
      </c>
      <c r="K187" s="67" t="inlineStr">
        <is>
          <t>октябрь</t>
        </is>
      </c>
      <c r="L187" s="67" t="inlineStr">
        <is>
          <t>ноябрь</t>
        </is>
      </c>
      <c r="M187" s="68" t="inlineStr">
        <is>
          <t>декабрь</t>
        </is>
      </c>
    </row>
    <row r="188" ht="15.75" customHeight="1" s="303">
      <c r="A188" s="74" t="inlineStr">
        <is>
          <t>ПК</t>
        </is>
      </c>
      <c r="B188" s="64" t="n"/>
      <c r="C188" s="102" t="n"/>
      <c r="D188" s="102" t="n"/>
      <c r="E188" s="102" t="n"/>
      <c r="F188" s="102" t="n"/>
      <c r="G188" s="102" t="n"/>
      <c r="H188" s="102" t="n"/>
      <c r="I188" s="102" t="n"/>
      <c r="J188" s="102" t="n"/>
      <c r="K188" s="102" t="n"/>
      <c r="L188" s="102" t="n"/>
      <c r="M188" s="105" t="n"/>
    </row>
    <row r="189" ht="15.75" customHeight="1" s="303" thickBot="1">
      <c r="A189" s="109" t="n"/>
      <c r="B189" s="65" t="n"/>
      <c r="C189" s="103" t="n"/>
      <c r="D189" s="103" t="n"/>
      <c r="E189" s="103" t="n"/>
      <c r="F189" s="103" t="n"/>
      <c r="G189" s="103" t="n"/>
      <c r="H189" s="103" t="n"/>
      <c r="I189" s="103" t="n"/>
      <c r="J189" s="103" t="n"/>
      <c r="K189" s="103" t="n"/>
      <c r="L189" s="103" t="n"/>
      <c r="M189" s="106" t="n"/>
    </row>
    <row r="190" hidden="1" outlineLevel="1" ht="15.75" customHeight="1" s="303">
      <c r="A190" s="156" t="n"/>
      <c r="B190" s="281" t="inlineStr">
        <is>
          <t>2024</t>
        </is>
      </c>
      <c r="C190" s="282" t="n"/>
      <c r="D190" s="282" t="n"/>
      <c r="E190" s="282" t="n"/>
      <c r="F190" s="282" t="n"/>
      <c r="G190" s="282" t="n"/>
      <c r="H190" s="282" t="n"/>
      <c r="I190" s="282" t="n"/>
      <c r="J190" s="282" t="n"/>
      <c r="K190" s="282" t="n"/>
      <c r="L190" s="282" t="n"/>
      <c r="M190" s="283" t="n"/>
    </row>
    <row r="191" hidden="1" outlineLevel="1" ht="15.75" customHeight="1" s="303">
      <c r="A191" s="108" t="inlineStr">
        <is>
          <t>ПК</t>
        </is>
      </c>
      <c r="B191" s="64" t="n">
        <v>120</v>
      </c>
      <c r="C191" s="102" t="n">
        <v>0</v>
      </c>
      <c r="D191" s="102" t="n">
        <v>0</v>
      </c>
      <c r="E191" s="102" t="n">
        <v>100</v>
      </c>
      <c r="F191" s="102" t="n">
        <v>200</v>
      </c>
      <c r="G191" s="102" t="n">
        <v>213</v>
      </c>
      <c r="H191" s="102" t="n">
        <v>200</v>
      </c>
      <c r="I191" s="102" t="n">
        <v>50</v>
      </c>
      <c r="J191" s="102" t="n">
        <v>0</v>
      </c>
      <c r="K191" s="102" t="n">
        <v>0</v>
      </c>
      <c r="L191" s="102" t="n">
        <v>160</v>
      </c>
      <c r="M191" s="105" t="n">
        <v>68</v>
      </c>
    </row>
    <row r="192" hidden="1" outlineLevel="1" ht="15.75" customHeight="1" s="303" thickBot="1">
      <c r="A192" s="109" t="n"/>
      <c r="B192" s="65" t="n">
        <v>0</v>
      </c>
      <c r="C192" s="103" t="n"/>
      <c r="D192" s="103" t="n"/>
      <c r="E192" s="103" t="n"/>
      <c r="F192" s="103" t="n"/>
      <c r="G192" s="103" t="n"/>
      <c r="H192" s="103" t="n"/>
      <c r="I192" s="103" t="n"/>
      <c r="J192" s="103" t="n"/>
      <c r="K192" s="103" t="n"/>
      <c r="L192" s="103" t="n"/>
      <c r="M192" s="106" t="n"/>
    </row>
    <row r="193" hidden="1" outlineLevel="1" ht="15.75" customHeight="1" s="303">
      <c r="A193" s="156" t="n"/>
      <c r="B193" s="281" t="inlineStr">
        <is>
          <t>2023</t>
        </is>
      </c>
      <c r="C193" s="282" t="n"/>
      <c r="D193" s="282" t="n"/>
      <c r="E193" s="282" t="n"/>
      <c r="F193" s="282" t="n"/>
      <c r="G193" s="282" t="n"/>
      <c r="H193" s="282" t="n"/>
      <c r="I193" s="282" t="n"/>
      <c r="J193" s="282" t="n"/>
      <c r="K193" s="282" t="n"/>
      <c r="L193" s="282" t="n"/>
      <c r="M193" s="283" t="n"/>
    </row>
    <row r="194" hidden="1" outlineLevel="1" ht="15.75" customHeight="1" s="303">
      <c r="A194" s="108" t="inlineStr">
        <is>
          <t>ПК</t>
        </is>
      </c>
      <c r="B194" s="64" t="n">
        <v>0</v>
      </c>
      <c r="C194" s="102" t="n">
        <v>0</v>
      </c>
      <c r="D194" s="102" t="n">
        <v>0</v>
      </c>
      <c r="E194" s="102" t="n">
        <v>0</v>
      </c>
      <c r="F194" s="102" t="n">
        <v>0</v>
      </c>
      <c r="G194" s="102" t="n">
        <v>50</v>
      </c>
      <c r="H194" s="102" t="n">
        <v>60</v>
      </c>
      <c r="I194" s="102" t="n">
        <v>40</v>
      </c>
      <c r="J194" s="102" t="n">
        <v>40</v>
      </c>
      <c r="K194" s="102" t="n">
        <v>60</v>
      </c>
      <c r="L194" s="102" t="n">
        <v>60</v>
      </c>
      <c r="M194" s="105" t="n">
        <v>100</v>
      </c>
    </row>
    <row r="195" hidden="1" outlineLevel="1" ht="15.75" customHeight="1" s="303" thickBot="1">
      <c r="A195" s="109" t="n"/>
      <c r="B195" s="65" t="n"/>
      <c r="C195" s="103" t="n"/>
      <c r="D195" s="103" t="n"/>
      <c r="E195" s="103" t="n"/>
      <c r="F195" s="103" t="n"/>
      <c r="G195" s="103" t="n"/>
      <c r="H195" s="103" t="n"/>
      <c r="I195" s="103" t="n"/>
      <c r="J195" s="103" t="n"/>
      <c r="K195" s="103" t="n"/>
      <c r="L195" s="103" t="n"/>
      <c r="M195" s="106" t="n"/>
    </row>
    <row r="196" collapsed="1" ht="15.75" customHeight="1" s="303" thickBot="1"/>
    <row r="197" ht="15.75" customHeight="1" s="303">
      <c r="A197" s="214" t="inlineStr">
        <is>
          <t>ЧСДМ</t>
        </is>
      </c>
      <c r="B197" s="272" t="inlineStr">
        <is>
          <t>2025</t>
        </is>
      </c>
      <c r="C197" s="273" t="n"/>
      <c r="D197" s="273" t="n"/>
      <c r="E197" s="273" t="n"/>
      <c r="F197" s="273" t="n"/>
      <c r="G197" s="273" t="n"/>
      <c r="H197" s="273" t="n"/>
      <c r="I197" s="273" t="n"/>
      <c r="J197" s="273" t="n"/>
      <c r="K197" s="273" t="n"/>
      <c r="L197" s="273" t="n"/>
      <c r="M197" s="274" t="n"/>
    </row>
    <row r="198" ht="15.75" customHeight="1" s="303">
      <c r="A198" s="74" t="n"/>
      <c r="B198" s="269" t="inlineStr">
        <is>
          <t>АСП</t>
        </is>
      </c>
      <c r="C198" s="270" t="n"/>
      <c r="D198" s="270" t="n"/>
      <c r="E198" s="270" t="n"/>
      <c r="F198" s="270" t="n"/>
      <c r="G198" s="270" t="n"/>
      <c r="H198" s="270" t="n"/>
      <c r="I198" s="270" t="n"/>
      <c r="J198" s="270" t="n"/>
      <c r="K198" s="270" t="n"/>
      <c r="L198" s="270" t="n"/>
      <c r="M198" s="271" t="n"/>
    </row>
    <row r="199" ht="15.75" customHeight="1" s="303" thickBot="1">
      <c r="A199" s="74" t="n"/>
      <c r="B199" s="66" t="inlineStr">
        <is>
          <t>январь</t>
        </is>
      </c>
      <c r="C199" s="67" t="inlineStr">
        <is>
          <t>февраль</t>
        </is>
      </c>
      <c r="D199" s="67" t="inlineStr">
        <is>
          <t>март</t>
        </is>
      </c>
      <c r="E199" s="67" t="inlineStr">
        <is>
          <t>апрель</t>
        </is>
      </c>
      <c r="F199" s="67" t="inlineStr">
        <is>
          <t>май</t>
        </is>
      </c>
      <c r="G199" s="67" t="inlineStr">
        <is>
          <t>июнь</t>
        </is>
      </c>
      <c r="H199" s="67" t="inlineStr">
        <is>
          <t>июль</t>
        </is>
      </c>
      <c r="I199" s="67" t="inlineStr">
        <is>
          <t>август</t>
        </is>
      </c>
      <c r="J199" s="67" t="inlineStr">
        <is>
          <t>сентябрь</t>
        </is>
      </c>
      <c r="K199" s="67" t="inlineStr">
        <is>
          <t>октябрь</t>
        </is>
      </c>
      <c r="L199" s="67" t="inlineStr">
        <is>
          <t>ноябрь</t>
        </is>
      </c>
      <c r="M199" s="68" t="inlineStr">
        <is>
          <t>декабрь</t>
        </is>
      </c>
    </row>
    <row r="200" ht="15.75" customHeight="1" s="303" thickBot="1">
      <c r="A200" s="76" t="inlineStr">
        <is>
          <t>ПК</t>
        </is>
      </c>
      <c r="B200" s="110" t="n"/>
      <c r="C200" s="111" t="n"/>
      <c r="D200" s="111" t="n"/>
      <c r="E200" s="111" t="n"/>
      <c r="F200" s="111" t="n"/>
      <c r="G200" s="111" t="n"/>
      <c r="H200" s="111" t="n"/>
      <c r="I200" s="111" t="n"/>
      <c r="J200" s="111" t="n"/>
      <c r="K200" s="111" t="n"/>
      <c r="L200" s="111" t="n"/>
      <c r="M200" s="112" t="n"/>
    </row>
    <row r="201" hidden="1" outlineLevel="1" ht="15.75" customHeight="1" s="303" thickBot="1">
      <c r="A201" s="74" t="n"/>
      <c r="B201" s="275" t="inlineStr">
        <is>
          <t>2024</t>
        </is>
      </c>
      <c r="M201" s="277" t="n"/>
    </row>
    <row r="202" hidden="1" outlineLevel="1" ht="15.75" customHeight="1" s="303" thickBot="1">
      <c r="A202" s="75" t="inlineStr">
        <is>
          <t>ПК</t>
        </is>
      </c>
      <c r="B202" s="110" t="n">
        <v>15</v>
      </c>
      <c r="C202" s="111" t="n">
        <v>24</v>
      </c>
      <c r="D202" s="111" t="n">
        <v>22</v>
      </c>
      <c r="E202" s="111" t="n">
        <v>0</v>
      </c>
      <c r="F202" s="111" t="n">
        <v>13</v>
      </c>
      <c r="G202" s="111" t="n">
        <v>0</v>
      </c>
      <c r="H202" s="111" t="n">
        <v>0</v>
      </c>
      <c r="I202" s="111" t="n">
        <v>18</v>
      </c>
      <c r="J202" s="111" t="n">
        <v>10</v>
      </c>
      <c r="K202" s="111" t="n">
        <v>16</v>
      </c>
      <c r="L202" s="111" t="n">
        <v>10</v>
      </c>
      <c r="M202" s="112" t="n">
        <v>0</v>
      </c>
    </row>
    <row r="203" hidden="1" outlineLevel="1" ht="15.75" customHeight="1" s="303" thickBot="1">
      <c r="A203" s="74" t="n"/>
      <c r="B203" s="275" t="n">
        <v>0</v>
      </c>
      <c r="M203" s="277" t="n"/>
    </row>
    <row r="204" hidden="1" outlineLevel="1" ht="15.75" customHeight="1" s="303" thickBot="1">
      <c r="A204" s="76" t="inlineStr">
        <is>
          <t>ПК</t>
        </is>
      </c>
      <c r="B204" s="110" t="n">
        <v>15</v>
      </c>
      <c r="C204" s="111" t="n">
        <v>20</v>
      </c>
      <c r="D204" s="111" t="n">
        <v>18</v>
      </c>
      <c r="E204" s="111" t="n">
        <v>24</v>
      </c>
      <c r="F204" s="111" t="n">
        <v>37</v>
      </c>
      <c r="G204" s="111" t="n">
        <v>35</v>
      </c>
      <c r="H204" s="111" t="n">
        <v>0</v>
      </c>
      <c r="I204" s="111" t="n">
        <v>25</v>
      </c>
      <c r="J204" s="111" t="n">
        <v>26</v>
      </c>
      <c r="K204" s="111" t="n">
        <v>23</v>
      </c>
      <c r="L204" s="111" t="n">
        <v>20</v>
      </c>
      <c r="M204" s="112" t="n">
        <v>15</v>
      </c>
    </row>
    <row r="205" collapsed="1" ht="15.75" customHeight="1" s="303" thickBot="1"/>
    <row r="206" ht="15.75" customHeight="1" s="303">
      <c r="A206" s="214" t="inlineStr">
        <is>
          <t>Тула</t>
        </is>
      </c>
      <c r="B206" s="272" t="inlineStr">
        <is>
          <t>2025</t>
        </is>
      </c>
      <c r="C206" s="273" t="n"/>
      <c r="D206" s="273" t="n"/>
      <c r="E206" s="273" t="n"/>
      <c r="F206" s="273" t="n"/>
      <c r="G206" s="273" t="n"/>
      <c r="H206" s="273" t="n"/>
      <c r="I206" s="273" t="n"/>
      <c r="J206" s="273" t="n"/>
      <c r="K206" s="273" t="n"/>
      <c r="L206" s="273" t="n"/>
      <c r="M206" s="274" t="n"/>
    </row>
    <row r="207" ht="15.75" customHeight="1" s="303">
      <c r="A207" s="74" t="n"/>
      <c r="B207" s="269" t="inlineStr">
        <is>
          <t>АСП</t>
        </is>
      </c>
      <c r="C207" s="270" t="n"/>
      <c r="D207" s="270" t="n"/>
      <c r="E207" s="270" t="n"/>
      <c r="F207" s="270" t="n"/>
      <c r="G207" s="270" t="n"/>
      <c r="H207" s="270" t="n"/>
      <c r="I207" s="270" t="n"/>
      <c r="J207" s="270" t="n"/>
      <c r="K207" s="270" t="n"/>
      <c r="L207" s="270" t="n"/>
      <c r="M207" s="271" t="n"/>
    </row>
    <row r="208" ht="15.75" customHeight="1" s="303" thickBot="1">
      <c r="A208" s="74" t="n"/>
      <c r="B208" s="66" t="inlineStr">
        <is>
          <t>январь</t>
        </is>
      </c>
      <c r="C208" s="67" t="inlineStr">
        <is>
          <t>февраль</t>
        </is>
      </c>
      <c r="D208" s="67" t="inlineStr">
        <is>
          <t>март</t>
        </is>
      </c>
      <c r="E208" s="67" t="inlineStr">
        <is>
          <t>апрель</t>
        </is>
      </c>
      <c r="F208" s="67" t="inlineStr">
        <is>
          <t>май</t>
        </is>
      </c>
      <c r="G208" s="67" t="inlineStr">
        <is>
          <t>июнь</t>
        </is>
      </c>
      <c r="H208" s="67" t="inlineStr">
        <is>
          <t>июль</t>
        </is>
      </c>
      <c r="I208" s="67" t="inlineStr">
        <is>
          <t>август</t>
        </is>
      </c>
      <c r="J208" s="67" t="inlineStr">
        <is>
          <t>сентябрь</t>
        </is>
      </c>
      <c r="K208" s="67" t="inlineStr">
        <is>
          <t>октябрь</t>
        </is>
      </c>
      <c r="L208" s="67" t="inlineStr">
        <is>
          <t>ноябрь</t>
        </is>
      </c>
      <c r="M208" s="68" t="inlineStr">
        <is>
          <t>декабрь</t>
        </is>
      </c>
    </row>
    <row r="209" ht="15.75" customHeight="1" s="303" thickBot="1">
      <c r="A209" s="76" t="inlineStr">
        <is>
          <t>ПК</t>
        </is>
      </c>
      <c r="B209" s="110" t="n"/>
      <c r="C209" s="111" t="n"/>
      <c r="D209" s="111" t="n"/>
      <c r="E209" s="111" t="n"/>
      <c r="F209" s="111" t="n"/>
      <c r="G209" s="111" t="n"/>
      <c r="H209" s="111" t="n"/>
      <c r="I209" s="111" t="n"/>
      <c r="J209" s="111" t="n"/>
      <c r="K209" s="111" t="n"/>
      <c r="L209" s="111" t="n"/>
      <c r="M209" s="112" t="n"/>
    </row>
    <row r="210" hidden="1" outlineLevel="1" ht="15.75" customHeight="1" s="303" thickBot="1">
      <c r="A210" s="74" t="n"/>
      <c r="B210" s="275" t="inlineStr">
        <is>
          <t>2024</t>
        </is>
      </c>
      <c r="M210" s="277" t="n"/>
    </row>
    <row r="211" hidden="1" outlineLevel="1" ht="15.75" customHeight="1" s="303" thickBot="1">
      <c r="A211" s="75" t="inlineStr">
        <is>
          <t>ПК</t>
        </is>
      </c>
      <c r="B211" s="110" t="n">
        <v>0</v>
      </c>
      <c r="C211" s="111" t="n">
        <v>0</v>
      </c>
      <c r="D211" s="111" t="n">
        <v>0</v>
      </c>
      <c r="E211" s="111" t="n">
        <v>0</v>
      </c>
      <c r="F211" s="111" t="n">
        <v>0</v>
      </c>
      <c r="G211" s="111" t="n">
        <v>0</v>
      </c>
      <c r="H211" s="111" t="n">
        <v>0</v>
      </c>
      <c r="I211" s="111" t="n">
        <v>0</v>
      </c>
      <c r="J211" s="111" t="n">
        <v>0</v>
      </c>
      <c r="K211" s="111" t="n">
        <v>0</v>
      </c>
      <c r="L211" s="111" t="n">
        <v>0</v>
      </c>
      <c r="M211" s="112" t="n">
        <v>0</v>
      </c>
    </row>
    <row r="212" hidden="1" outlineLevel="1" ht="15.75" customHeight="1" s="303" thickBot="1">
      <c r="A212" s="74" t="n"/>
      <c r="B212" s="275" t="n">
        <v>0</v>
      </c>
      <c r="M212" s="277" t="n"/>
    </row>
    <row r="213" hidden="1" outlineLevel="1" ht="15.75" customHeight="1" s="303" thickBot="1">
      <c r="A213" s="76" t="inlineStr">
        <is>
          <t>ПК</t>
        </is>
      </c>
      <c r="B213" s="110" t="n">
        <v>0</v>
      </c>
      <c r="C213" s="111" t="n">
        <v>0</v>
      </c>
      <c r="D213" s="111" t="n">
        <v>0</v>
      </c>
      <c r="E213" s="111" t="n">
        <v>0</v>
      </c>
      <c r="F213" s="111" t="n">
        <v>0</v>
      </c>
      <c r="G213" s="111" t="n">
        <v>0</v>
      </c>
      <c r="H213" s="111" t="n">
        <v>0</v>
      </c>
      <c r="I213" s="111" t="n">
        <v>0</v>
      </c>
      <c r="J213" s="111" t="n">
        <v>0</v>
      </c>
      <c r="K213" s="111" t="n">
        <v>0</v>
      </c>
      <c r="L213" s="111" t="n">
        <v>0</v>
      </c>
      <c r="M213" s="112" t="n">
        <v>0</v>
      </c>
    </row>
    <row r="214" collapsed="1" ht="15.75" customHeight="1" s="303" thickBot="1"/>
    <row r="215" ht="15.75" customHeight="1" s="303">
      <c r="A215" s="214" t="inlineStr">
        <is>
          <t>БТЗ</t>
        </is>
      </c>
      <c r="B215" s="272" t="inlineStr">
        <is>
          <t>2025</t>
        </is>
      </c>
      <c r="C215" s="273" t="n"/>
      <c r="D215" s="273" t="n"/>
      <c r="E215" s="273" t="n"/>
      <c r="F215" s="273" t="n"/>
      <c r="G215" s="273" t="n"/>
      <c r="H215" s="273" t="n"/>
      <c r="I215" s="273" t="n"/>
      <c r="J215" s="273" t="n"/>
      <c r="K215" s="273" t="n"/>
      <c r="L215" s="273" t="n"/>
      <c r="M215" s="274" t="n"/>
    </row>
    <row r="216" ht="15.75" customHeight="1" s="303">
      <c r="A216" s="114" t="n"/>
      <c r="B216" s="269" t="inlineStr">
        <is>
          <t>АСП</t>
        </is>
      </c>
      <c r="C216" s="270" t="n"/>
      <c r="D216" s="270" t="n"/>
      <c r="E216" s="270" t="n"/>
      <c r="F216" s="270" t="n"/>
      <c r="G216" s="270" t="n"/>
      <c r="H216" s="270" t="n"/>
      <c r="I216" s="270" t="n"/>
      <c r="J216" s="270" t="n"/>
      <c r="K216" s="270" t="n"/>
      <c r="L216" s="270" t="n"/>
      <c r="M216" s="271" t="n"/>
    </row>
    <row r="217" ht="15.75" customHeight="1" s="303" thickBot="1">
      <c r="A217" s="150" t="n"/>
      <c r="B217" s="66" t="inlineStr">
        <is>
          <t>январь</t>
        </is>
      </c>
      <c r="C217" s="67" t="inlineStr">
        <is>
          <t>февраль</t>
        </is>
      </c>
      <c r="D217" s="67" t="inlineStr">
        <is>
          <t>март</t>
        </is>
      </c>
      <c r="E217" s="67" t="inlineStr">
        <is>
          <t>апрель</t>
        </is>
      </c>
      <c r="F217" s="67" t="inlineStr">
        <is>
          <t>май</t>
        </is>
      </c>
      <c r="G217" s="67" t="inlineStr">
        <is>
          <t>июнь</t>
        </is>
      </c>
      <c r="H217" s="67" t="inlineStr">
        <is>
          <t>июль</t>
        </is>
      </c>
      <c r="I217" s="67" t="inlineStr">
        <is>
          <t>август</t>
        </is>
      </c>
      <c r="J217" s="67" t="inlineStr">
        <is>
          <t>сентябрь</t>
        </is>
      </c>
      <c r="K217" s="67" t="inlineStr">
        <is>
          <t>октябрь</t>
        </is>
      </c>
      <c r="L217" s="67" t="inlineStr">
        <is>
          <t>ноябрь</t>
        </is>
      </c>
      <c r="M217" s="68" t="inlineStr">
        <is>
          <t>декабрь</t>
        </is>
      </c>
    </row>
    <row r="218" ht="15.75" customHeight="1" s="303" thickBot="1">
      <c r="A218" s="76" t="inlineStr">
        <is>
          <t>ПК</t>
        </is>
      </c>
      <c r="B218" s="110" t="n"/>
      <c r="C218" s="111" t="n"/>
      <c r="D218" s="111" t="n"/>
      <c r="E218" s="111" t="n"/>
      <c r="F218" s="111" t="n"/>
      <c r="G218" s="111" t="n"/>
      <c r="H218" s="111" t="n"/>
      <c r="I218" s="111" t="n"/>
      <c r="J218" s="111" t="n"/>
      <c r="K218" s="111" t="n"/>
      <c r="L218" s="111" t="n"/>
      <c r="M218" s="112" t="n"/>
    </row>
    <row r="219" hidden="1" outlineLevel="1" ht="15.75" customHeight="1" s="303" thickBot="1">
      <c r="A219" s="74" t="n"/>
      <c r="B219" s="275" t="inlineStr">
        <is>
          <t>2024</t>
        </is>
      </c>
      <c r="M219" s="277" t="n"/>
    </row>
    <row r="220" hidden="1" outlineLevel="1" ht="15.75" customHeight="1" s="303" thickBot="1">
      <c r="A220" s="75" t="inlineStr">
        <is>
          <t>ПК</t>
        </is>
      </c>
      <c r="B220" s="110" t="n">
        <v>0</v>
      </c>
      <c r="C220" s="111" t="n">
        <v>15</v>
      </c>
      <c r="D220" s="111" t="n">
        <v>0</v>
      </c>
      <c r="E220" s="111" t="n">
        <v>0</v>
      </c>
      <c r="F220" s="111" t="n">
        <v>0</v>
      </c>
      <c r="G220" s="111" t="n">
        <v>0</v>
      </c>
      <c r="H220" s="111" t="n">
        <v>0</v>
      </c>
      <c r="I220" s="111" t="n">
        <v>0</v>
      </c>
      <c r="J220" s="111" t="n">
        <v>0</v>
      </c>
      <c r="K220" s="111" t="n">
        <v>0</v>
      </c>
      <c r="L220" s="111" t="n">
        <v>0</v>
      </c>
      <c r="M220" s="112" t="n">
        <v>0</v>
      </c>
    </row>
    <row r="221" hidden="1" outlineLevel="1" ht="15.75" customHeight="1" s="303" thickBot="1">
      <c r="A221" s="74" t="n"/>
      <c r="B221" s="275" t="n">
        <v>0</v>
      </c>
      <c r="M221" s="277" t="n"/>
    </row>
    <row r="222" hidden="1" outlineLevel="1" ht="15.75" customHeight="1" s="303" thickBot="1">
      <c r="A222" s="76" t="inlineStr">
        <is>
          <t>ПК</t>
        </is>
      </c>
      <c r="B222" s="110" t="n">
        <v>0</v>
      </c>
      <c r="C222" s="111" t="n">
        <v>0</v>
      </c>
      <c r="D222" s="111" t="n">
        <v>0</v>
      </c>
      <c r="E222" s="111" t="n">
        <v>0</v>
      </c>
      <c r="F222" s="111" t="n">
        <v>0</v>
      </c>
      <c r="G222" s="111" t="n">
        <v>0</v>
      </c>
      <c r="H222" s="111" t="n">
        <v>0</v>
      </c>
      <c r="I222" s="111" t="n">
        <v>15</v>
      </c>
      <c r="J222" s="111" t="n">
        <v>0</v>
      </c>
      <c r="K222" s="111" t="n">
        <v>0</v>
      </c>
      <c r="L222" s="111" t="n">
        <v>0</v>
      </c>
      <c r="M222" s="112" t="n">
        <v>0</v>
      </c>
    </row>
    <row r="223" collapsed="1" ht="15.75" customHeight="1" s="303" thickBot="1"/>
    <row r="224" ht="15.75" customHeight="1" s="303">
      <c r="A224" s="239" t="inlineStr">
        <is>
          <t>ХХ-РФ-1</t>
        </is>
      </c>
      <c r="B224" s="272" t="inlineStr">
        <is>
          <t>2025</t>
        </is>
      </c>
      <c r="C224" s="273" t="n"/>
      <c r="D224" s="273" t="n"/>
      <c r="E224" s="273" t="n"/>
      <c r="F224" s="273" t="n"/>
      <c r="G224" s="273" t="n"/>
      <c r="H224" s="273" t="n"/>
      <c r="I224" s="273" t="n"/>
      <c r="J224" s="273" t="n"/>
      <c r="K224" s="273" t="n"/>
      <c r="L224" s="273" t="n"/>
      <c r="M224" s="274" t="n"/>
    </row>
    <row r="225" ht="15.75" customHeight="1" s="303">
      <c r="A225" s="74" t="n"/>
      <c r="B225" s="269" t="inlineStr">
        <is>
          <t>АСП</t>
        </is>
      </c>
      <c r="C225" s="270" t="n"/>
      <c r="D225" s="270" t="n"/>
      <c r="E225" s="270" t="n"/>
      <c r="F225" s="270" t="n"/>
      <c r="G225" s="270" t="n"/>
      <c r="H225" s="270" t="n"/>
      <c r="I225" s="270" t="n"/>
      <c r="J225" s="270" t="n"/>
      <c r="K225" s="270" t="n"/>
      <c r="L225" s="270" t="n"/>
      <c r="M225" s="271" t="n"/>
    </row>
    <row r="226" ht="15.75" customHeight="1" s="303" thickBot="1">
      <c r="A226" s="74" t="n"/>
      <c r="B226" s="66" t="inlineStr">
        <is>
          <t>январь</t>
        </is>
      </c>
      <c r="C226" s="67" t="inlineStr">
        <is>
          <t>февраль</t>
        </is>
      </c>
      <c r="D226" s="67" t="inlineStr">
        <is>
          <t>март</t>
        </is>
      </c>
      <c r="E226" s="67" t="inlineStr">
        <is>
          <t>апрель</t>
        </is>
      </c>
      <c r="F226" s="67" t="inlineStr">
        <is>
          <t>май</t>
        </is>
      </c>
      <c r="G226" s="67" t="inlineStr">
        <is>
          <t>июнь</t>
        </is>
      </c>
      <c r="H226" s="67" t="inlineStr">
        <is>
          <t>июль</t>
        </is>
      </c>
      <c r="I226" s="67" t="inlineStr">
        <is>
          <t>август</t>
        </is>
      </c>
      <c r="J226" s="67" t="inlineStr">
        <is>
          <t>сентябрь</t>
        </is>
      </c>
      <c r="K226" s="67" t="inlineStr">
        <is>
          <t>октябрь</t>
        </is>
      </c>
      <c r="L226" s="67" t="inlineStr">
        <is>
          <t>ноябрь</t>
        </is>
      </c>
      <c r="M226" s="68" t="inlineStr">
        <is>
          <t>декабрь</t>
        </is>
      </c>
    </row>
    <row r="227" ht="15.75" customHeight="1" s="303" thickBot="1">
      <c r="A227" s="76" t="inlineStr">
        <is>
          <t>ХХХ</t>
        </is>
      </c>
      <c r="B227" s="110" t="n"/>
      <c r="C227" s="111" t="n"/>
      <c r="D227" s="111" t="n"/>
      <c r="E227" s="111" t="n"/>
      <c r="F227" s="111" t="n"/>
      <c r="G227" s="111" t="n"/>
      <c r="H227" s="111" t="n"/>
      <c r="I227" s="111" t="n"/>
      <c r="J227" s="111" t="n"/>
      <c r="K227" s="111" t="n"/>
      <c r="L227" s="111" t="n"/>
      <c r="M227" s="112" t="n"/>
    </row>
    <row r="228" hidden="1" outlineLevel="1" ht="15.75" customHeight="1" s="303" thickBot="1">
      <c r="A228" s="74" t="n"/>
      <c r="B228" s="275" t="inlineStr">
        <is>
          <t>2024</t>
        </is>
      </c>
      <c r="M228" s="277" t="n"/>
    </row>
    <row r="229" hidden="1" outlineLevel="1" ht="15.75" customHeight="1" s="303" thickBot="1">
      <c r="A229" s="75" t="inlineStr">
        <is>
          <t>ПК</t>
        </is>
      </c>
      <c r="B229" s="110" t="n">
        <v>0</v>
      </c>
      <c r="C229" s="111" t="n">
        <v>0</v>
      </c>
      <c r="D229" s="111" t="n">
        <v>0</v>
      </c>
      <c r="E229" s="111" t="n">
        <v>0</v>
      </c>
      <c r="F229" s="111" t="n">
        <v>0</v>
      </c>
      <c r="G229" s="111" t="n">
        <v>0</v>
      </c>
      <c r="H229" s="111" t="n">
        <v>0</v>
      </c>
      <c r="I229" s="111" t="n">
        <v>0</v>
      </c>
      <c r="J229" s="111" t="n">
        <v>0</v>
      </c>
      <c r="K229" s="111" t="n">
        <v>0</v>
      </c>
      <c r="L229" s="111" t="n">
        <v>0</v>
      </c>
      <c r="M229" s="112" t="n">
        <v>0</v>
      </c>
    </row>
    <row r="230" hidden="1" outlineLevel="1" ht="15.75" customHeight="1" s="303" thickBot="1">
      <c r="A230" s="74" t="n"/>
      <c r="B230" s="275" t="n">
        <v>0</v>
      </c>
      <c r="M230" s="277" t="n"/>
    </row>
    <row r="231" hidden="1" outlineLevel="1" ht="15.75" customHeight="1" s="303" thickBot="1">
      <c r="A231" s="76" t="inlineStr">
        <is>
          <t>ПК</t>
        </is>
      </c>
      <c r="B231" s="110" t="n">
        <v>0</v>
      </c>
      <c r="C231" s="111" t="n">
        <v>0</v>
      </c>
      <c r="D231" s="111" t="n">
        <v>0</v>
      </c>
      <c r="E231" s="111" t="n">
        <v>0</v>
      </c>
      <c r="F231" s="111" t="n">
        <v>0</v>
      </c>
      <c r="G231" s="111" t="n">
        <v>0</v>
      </c>
      <c r="H231" s="111" t="n">
        <v>0</v>
      </c>
      <c r="I231" s="111" t="n">
        <v>0</v>
      </c>
      <c r="J231" s="111" t="n">
        <v>0</v>
      </c>
      <c r="K231" s="111" t="n">
        <v>0</v>
      </c>
      <c r="L231" s="111" t="n">
        <v>0</v>
      </c>
      <c r="M231" s="112" t="n">
        <v>0</v>
      </c>
    </row>
    <row r="232" collapsed="1" ht="15.75" customHeight="1" s="303" thickBot="1">
      <c r="T232" s="71" t="n"/>
    </row>
    <row r="233" ht="15.75" customHeight="1" s="303">
      <c r="A233" s="239" t="inlineStr">
        <is>
          <t>ХХ-РФ-2</t>
        </is>
      </c>
      <c r="B233" s="272" t="inlineStr">
        <is>
          <t>2025</t>
        </is>
      </c>
      <c r="C233" s="273" t="n"/>
      <c r="D233" s="273" t="n"/>
      <c r="E233" s="273" t="n"/>
      <c r="F233" s="273" t="n"/>
      <c r="G233" s="273" t="n"/>
      <c r="H233" s="273" t="n"/>
      <c r="I233" s="273" t="n"/>
      <c r="J233" s="273" t="n"/>
      <c r="K233" s="273" t="n"/>
      <c r="L233" s="273" t="n"/>
      <c r="M233" s="274" t="n"/>
    </row>
    <row r="234" ht="15.75" customHeight="1" s="303">
      <c r="A234" s="74" t="n"/>
      <c r="B234" s="269" t="inlineStr">
        <is>
          <t>АСП</t>
        </is>
      </c>
      <c r="C234" s="270" t="n"/>
      <c r="D234" s="270" t="n"/>
      <c r="E234" s="270" t="n"/>
      <c r="F234" s="270" t="n"/>
      <c r="G234" s="270" t="n"/>
      <c r="H234" s="270" t="n"/>
      <c r="I234" s="270" t="n"/>
      <c r="J234" s="270" t="n"/>
      <c r="K234" s="270" t="n"/>
      <c r="L234" s="270" t="n"/>
      <c r="M234" s="271" t="n"/>
    </row>
    <row r="235" ht="15.75" customHeight="1" s="303" thickBot="1">
      <c r="A235" s="74" t="n"/>
      <c r="B235" s="66" t="inlineStr">
        <is>
          <t>январь</t>
        </is>
      </c>
      <c r="C235" s="67" t="inlineStr">
        <is>
          <t>февраль</t>
        </is>
      </c>
      <c r="D235" s="67" t="inlineStr">
        <is>
          <t>март</t>
        </is>
      </c>
      <c r="E235" s="67" t="inlineStr">
        <is>
          <t>апрель</t>
        </is>
      </c>
      <c r="F235" s="67" t="inlineStr">
        <is>
          <t>май</t>
        </is>
      </c>
      <c r="G235" s="67" t="inlineStr">
        <is>
          <t>июнь</t>
        </is>
      </c>
      <c r="H235" s="67" t="inlineStr">
        <is>
          <t>июль</t>
        </is>
      </c>
      <c r="I235" s="67" t="inlineStr">
        <is>
          <t>август</t>
        </is>
      </c>
      <c r="J235" s="67" t="inlineStr">
        <is>
          <t>сентябрь</t>
        </is>
      </c>
      <c r="K235" s="67" t="inlineStr">
        <is>
          <t>октябрь</t>
        </is>
      </c>
      <c r="L235" s="67" t="inlineStr">
        <is>
          <t>ноябрь</t>
        </is>
      </c>
      <c r="M235" s="68" t="inlineStr">
        <is>
          <t>декабрь</t>
        </is>
      </c>
    </row>
    <row r="236" ht="15.75" customHeight="1" s="303" thickBot="1">
      <c r="A236" s="76" t="inlineStr">
        <is>
          <t>ХХХ</t>
        </is>
      </c>
      <c r="B236" s="110" t="n"/>
      <c r="C236" s="111" t="n"/>
      <c r="D236" s="111" t="n"/>
      <c r="E236" s="111" t="n"/>
      <c r="F236" s="111" t="n"/>
      <c r="G236" s="111" t="n"/>
      <c r="H236" s="111" t="n"/>
      <c r="I236" s="111" t="n"/>
      <c r="J236" s="111" t="n"/>
      <c r="K236" s="111" t="n"/>
      <c r="L236" s="111" t="n"/>
      <c r="M236" s="112" t="n"/>
    </row>
    <row r="237" hidden="1" outlineLevel="1" ht="15.75" customHeight="1" s="303" thickBot="1">
      <c r="A237" s="74" t="n"/>
      <c r="B237" s="275" t="inlineStr">
        <is>
          <t>2024</t>
        </is>
      </c>
      <c r="M237" s="277" t="n"/>
    </row>
    <row r="238" hidden="1" outlineLevel="1" ht="15.75" customHeight="1" s="303" thickBot="1">
      <c r="A238" s="75" t="inlineStr">
        <is>
          <t>ПК</t>
        </is>
      </c>
      <c r="B238" s="110" t="n">
        <v>0</v>
      </c>
      <c r="C238" s="111" t="n">
        <v>0</v>
      </c>
      <c r="D238" s="111" t="n">
        <v>0</v>
      </c>
      <c r="E238" s="111" t="n">
        <v>0</v>
      </c>
      <c r="F238" s="111" t="n">
        <v>0</v>
      </c>
      <c r="G238" s="111" t="n">
        <v>0</v>
      </c>
      <c r="H238" s="111" t="n">
        <v>0</v>
      </c>
      <c r="I238" s="111" t="n">
        <v>0</v>
      </c>
      <c r="J238" s="111" t="n">
        <v>0</v>
      </c>
      <c r="K238" s="111" t="n">
        <v>0</v>
      </c>
      <c r="L238" s="111" t="n">
        <v>0</v>
      </c>
      <c r="M238" s="112" t="n">
        <v>0</v>
      </c>
    </row>
    <row r="239" hidden="1" outlineLevel="1" ht="15.75" customHeight="1" s="303" thickBot="1">
      <c r="A239" s="74" t="n"/>
      <c r="B239" s="275" t="n">
        <v>0</v>
      </c>
      <c r="M239" s="277" t="n"/>
    </row>
    <row r="240" hidden="1" outlineLevel="1" ht="15.75" customHeight="1" s="303" thickBot="1">
      <c r="A240" s="76" t="inlineStr">
        <is>
          <t>ПК</t>
        </is>
      </c>
      <c r="B240" s="110" t="n">
        <v>0</v>
      </c>
      <c r="C240" s="111" t="n">
        <v>0</v>
      </c>
      <c r="D240" s="111" t="n">
        <v>0</v>
      </c>
      <c r="E240" s="111" t="n">
        <v>0</v>
      </c>
      <c r="F240" s="111" t="n">
        <v>0</v>
      </c>
      <c r="G240" s="111" t="n">
        <v>0</v>
      </c>
      <c r="H240" s="111" t="n">
        <v>0</v>
      </c>
      <c r="I240" s="111" t="n">
        <v>0</v>
      </c>
      <c r="J240" s="111" t="n">
        <v>0</v>
      </c>
      <c r="K240" s="111" t="n">
        <v>0</v>
      </c>
      <c r="L240" s="111" t="n">
        <v>0</v>
      </c>
      <c r="M240" s="112" t="n">
        <v>0</v>
      </c>
    </row>
    <row r="241" collapsed="1" ht="15.75" customHeight="1" s="303" thickBot="1"/>
    <row r="242" ht="15.75" customHeight="1" s="303">
      <c r="A242" s="239" t="inlineStr">
        <is>
          <t>ХХ-РФ-3</t>
        </is>
      </c>
      <c r="B242" s="272" t="inlineStr">
        <is>
          <t>2025</t>
        </is>
      </c>
      <c r="C242" s="273" t="n"/>
      <c r="D242" s="273" t="n"/>
      <c r="E242" s="273" t="n"/>
      <c r="F242" s="273" t="n"/>
      <c r="G242" s="273" t="n"/>
      <c r="H242" s="273" t="n"/>
      <c r="I242" s="273" t="n"/>
      <c r="J242" s="273" t="n"/>
      <c r="K242" s="273" t="n"/>
      <c r="L242" s="273" t="n"/>
      <c r="M242" s="274" t="n"/>
    </row>
    <row r="243" ht="15.75" customHeight="1" s="303">
      <c r="A243" s="74" t="n"/>
      <c r="B243" s="269" t="inlineStr">
        <is>
          <t>АСП</t>
        </is>
      </c>
      <c r="C243" s="270" t="n"/>
      <c r="D243" s="270" t="n"/>
      <c r="E243" s="270" t="n"/>
      <c r="F243" s="270" t="n"/>
      <c r="G243" s="270" t="n"/>
      <c r="H243" s="270" t="n"/>
      <c r="I243" s="270" t="n"/>
      <c r="J243" s="270" t="n"/>
      <c r="K243" s="270" t="n"/>
      <c r="L243" s="270" t="n"/>
      <c r="M243" s="271" t="n"/>
    </row>
    <row r="244" ht="15.75" customHeight="1" s="303" thickBot="1">
      <c r="A244" s="74" t="n"/>
      <c r="B244" s="66" t="inlineStr">
        <is>
          <t>январь</t>
        </is>
      </c>
      <c r="C244" s="67" t="inlineStr">
        <is>
          <t>февраль</t>
        </is>
      </c>
      <c r="D244" s="67" t="inlineStr">
        <is>
          <t>март</t>
        </is>
      </c>
      <c r="E244" s="67" t="inlineStr">
        <is>
          <t>апрель</t>
        </is>
      </c>
      <c r="F244" s="67" t="inlineStr">
        <is>
          <t>май</t>
        </is>
      </c>
      <c r="G244" s="67" t="inlineStr">
        <is>
          <t>июнь</t>
        </is>
      </c>
      <c r="H244" s="67" t="inlineStr">
        <is>
          <t>июль</t>
        </is>
      </c>
      <c r="I244" s="67" t="inlineStr">
        <is>
          <t>август</t>
        </is>
      </c>
      <c r="J244" s="67" t="inlineStr">
        <is>
          <t>сентябрь</t>
        </is>
      </c>
      <c r="K244" s="67" t="inlineStr">
        <is>
          <t>октябрь</t>
        </is>
      </c>
      <c r="L244" s="67" t="inlineStr">
        <is>
          <t>ноябрь</t>
        </is>
      </c>
      <c r="M244" s="68" t="inlineStr">
        <is>
          <t>декабрь</t>
        </is>
      </c>
    </row>
    <row r="245" ht="15.75" customHeight="1" s="303" thickBot="1">
      <c r="A245" s="76" t="inlineStr">
        <is>
          <t>ХХХ</t>
        </is>
      </c>
      <c r="B245" s="110" t="n"/>
      <c r="C245" s="111" t="n"/>
      <c r="D245" s="111" t="n"/>
      <c r="E245" s="111" t="n"/>
      <c r="F245" s="111" t="n"/>
      <c r="G245" s="111" t="n"/>
      <c r="H245" s="111" t="n"/>
      <c r="I245" s="111" t="n"/>
      <c r="J245" s="111" t="n"/>
      <c r="K245" s="111" t="n"/>
      <c r="L245" s="111" t="n"/>
      <c r="M245" s="112" t="n"/>
    </row>
    <row r="246" hidden="1" outlineLevel="1" ht="15.75" customHeight="1" s="303" thickBot="1">
      <c r="A246" s="74" t="n"/>
      <c r="B246" s="275" t="inlineStr">
        <is>
          <t>2024</t>
        </is>
      </c>
      <c r="M246" s="277" t="n"/>
    </row>
    <row r="247" hidden="1" outlineLevel="1" ht="15.75" customHeight="1" s="303" thickBot="1">
      <c r="A247" s="75" t="inlineStr">
        <is>
          <t>ПК</t>
        </is>
      </c>
      <c r="B247" s="110" t="n">
        <v>0</v>
      </c>
      <c r="C247" s="111" t="n">
        <v>0</v>
      </c>
      <c r="D247" s="111" t="n">
        <v>0</v>
      </c>
      <c r="E247" s="111" t="n">
        <v>0</v>
      </c>
      <c r="F247" s="111" t="n">
        <v>0</v>
      </c>
      <c r="G247" s="111" t="n">
        <v>0</v>
      </c>
      <c r="H247" s="111" t="n">
        <v>0</v>
      </c>
      <c r="I247" s="111" t="n">
        <v>0</v>
      </c>
      <c r="J247" s="111" t="n">
        <v>0</v>
      </c>
      <c r="K247" s="111" t="n">
        <v>0</v>
      </c>
      <c r="L247" s="111" t="n">
        <v>0</v>
      </c>
      <c r="M247" s="112" t="n">
        <v>0</v>
      </c>
    </row>
    <row r="248" hidden="1" outlineLevel="1" ht="15.75" customHeight="1" s="303" thickBot="1">
      <c r="A248" s="74" t="n"/>
      <c r="B248" s="275" t="n">
        <v>0</v>
      </c>
      <c r="M248" s="277" t="n"/>
    </row>
    <row r="249" hidden="1" outlineLevel="1" ht="15.75" customHeight="1" s="303" thickBot="1">
      <c r="A249" s="76" t="inlineStr">
        <is>
          <t>ПК</t>
        </is>
      </c>
      <c r="B249" s="110" t="n">
        <v>0</v>
      </c>
      <c r="C249" s="111" t="n">
        <v>0</v>
      </c>
      <c r="D249" s="111" t="n">
        <v>0</v>
      </c>
      <c r="E249" s="111" t="n">
        <v>0</v>
      </c>
      <c r="F249" s="111" t="n">
        <v>0</v>
      </c>
      <c r="G249" s="111" t="n">
        <v>0</v>
      </c>
      <c r="H249" s="111" t="n">
        <v>0</v>
      </c>
      <c r="I249" s="111" t="n">
        <v>0</v>
      </c>
      <c r="J249" s="111" t="n">
        <v>0</v>
      </c>
      <c r="K249" s="111" t="n">
        <v>0</v>
      </c>
      <c r="L249" s="111" t="n">
        <v>0</v>
      </c>
      <c r="M249" s="112" t="n">
        <v>0</v>
      </c>
    </row>
    <row r="250" collapsed="1" ht="15.75" customHeight="1" s="303">
      <c r="B250" s="118" t="n"/>
      <c r="C250" s="220" t="n"/>
      <c r="D250" s="220" t="n"/>
      <c r="E250" s="220" t="n"/>
      <c r="F250" s="220" t="n"/>
      <c r="G250" s="220" t="n"/>
      <c r="H250" s="220" t="n"/>
      <c r="I250" s="220" t="n"/>
      <c r="J250" s="220" t="n"/>
      <c r="K250" s="220" t="n"/>
      <c r="L250" s="220" t="n"/>
      <c r="M250" s="220" t="n"/>
    </row>
  </sheetData>
  <mergeCells count="114">
    <mergeCell ref="B186:M186"/>
    <mergeCell ref="B197:M197"/>
    <mergeCell ref="B99:M99"/>
    <mergeCell ref="Z80:AA80"/>
    <mergeCell ref="B27:M27"/>
    <mergeCell ref="B243:M243"/>
    <mergeCell ref="Z48:AA48"/>
    <mergeCell ref="B154:M154"/>
    <mergeCell ref="Z116:AA116"/>
    <mergeCell ref="B246:M246"/>
    <mergeCell ref="B171:M171"/>
    <mergeCell ref="B190:M190"/>
    <mergeCell ref="B201:M201"/>
    <mergeCell ref="B228:M228"/>
    <mergeCell ref="B230:M230"/>
    <mergeCell ref="B101:M101"/>
    <mergeCell ref="B233:M233"/>
    <mergeCell ref="Z88:AA88"/>
    <mergeCell ref="B207:M207"/>
    <mergeCell ref="B215:M215"/>
    <mergeCell ref="B237:M237"/>
    <mergeCell ref="N27:Y27"/>
    <mergeCell ref="Z160:AA160"/>
    <mergeCell ref="B180:M180"/>
    <mergeCell ref="Z86:AA86"/>
    <mergeCell ref="Z105:AA105"/>
    <mergeCell ref="B224:M224"/>
    <mergeCell ref="B16:M16"/>
    <mergeCell ref="B216:M216"/>
    <mergeCell ref="B162:M162"/>
    <mergeCell ref="B90:M90"/>
    <mergeCell ref="L1:P1"/>
    <mergeCell ref="B198:M198"/>
    <mergeCell ref="B122:M122"/>
    <mergeCell ref="Z122:AA122"/>
    <mergeCell ref="B182:M182"/>
    <mergeCell ref="B126:M126"/>
    <mergeCell ref="B69:M69"/>
    <mergeCell ref="B177:M177"/>
    <mergeCell ref="B105:M105"/>
    <mergeCell ref="B86:M86"/>
    <mergeCell ref="B143:M143"/>
    <mergeCell ref="AP15:AV15"/>
    <mergeCell ref="Z70:AA70"/>
    <mergeCell ref="B3:M3"/>
    <mergeCell ref="B58:M58"/>
    <mergeCell ref="B39:M39"/>
    <mergeCell ref="B96:M96"/>
    <mergeCell ref="B77:M77"/>
    <mergeCell ref="B239:M239"/>
    <mergeCell ref="B185:M185"/>
    <mergeCell ref="Z15:AA15"/>
    <mergeCell ref="Z134:AA134"/>
    <mergeCell ref="B234:M234"/>
    <mergeCell ref="N16:Y16"/>
    <mergeCell ref="B221:M221"/>
    <mergeCell ref="B149:M149"/>
    <mergeCell ref="Z94:AA94"/>
    <mergeCell ref="B92:M92"/>
    <mergeCell ref="B119:M119"/>
    <mergeCell ref="B219:M219"/>
    <mergeCell ref="Z130:AA130"/>
    <mergeCell ref="B128:M128"/>
    <mergeCell ref="Z76:AA76"/>
    <mergeCell ref="AP11:AV11"/>
    <mergeCell ref="B74:M74"/>
    <mergeCell ref="Z98:AA98"/>
    <mergeCell ref="B206:M206"/>
    <mergeCell ref="B72:M72"/>
    <mergeCell ref="Z112:AA112"/>
    <mergeCell ref="B110:M110"/>
    <mergeCell ref="B113:M113"/>
    <mergeCell ref="B83:M83"/>
    <mergeCell ref="B242:M242"/>
    <mergeCell ref="B132:M132"/>
    <mergeCell ref="N3:Y3"/>
    <mergeCell ref="B108:M108"/>
    <mergeCell ref="B78:M78"/>
    <mergeCell ref="Z148:AA148"/>
    <mergeCell ref="Z132:AA132"/>
    <mergeCell ref="B138:M138"/>
    <mergeCell ref="Z78:AA78"/>
    <mergeCell ref="B49:M49"/>
    <mergeCell ref="B81:M81"/>
    <mergeCell ref="B95:M95"/>
    <mergeCell ref="B114:M114"/>
    <mergeCell ref="B117:M117"/>
    <mergeCell ref="Z136:AA136"/>
    <mergeCell ref="B4:M4"/>
    <mergeCell ref="B225:M225"/>
    <mergeCell ref="Z68:AA68"/>
    <mergeCell ref="B131:M131"/>
    <mergeCell ref="B193:M193"/>
    <mergeCell ref="Z131:AA131"/>
    <mergeCell ref="Z104:AA104"/>
    <mergeCell ref="B104:M104"/>
    <mergeCell ref="Z150:AA150"/>
    <mergeCell ref="B167:M167"/>
    <mergeCell ref="AA1:AN1"/>
    <mergeCell ref="B210:M210"/>
    <mergeCell ref="B248:M248"/>
    <mergeCell ref="B203:M203"/>
    <mergeCell ref="B176:M176"/>
    <mergeCell ref="B157:M157"/>
    <mergeCell ref="N4:Y4"/>
    <mergeCell ref="B87:M87"/>
    <mergeCell ref="B68:M68"/>
    <mergeCell ref="Z152:AA152"/>
    <mergeCell ref="B150:M150"/>
    <mergeCell ref="AT1:AV1"/>
    <mergeCell ref="B161:M161"/>
    <mergeCell ref="Z106:AA106"/>
    <mergeCell ref="B123:M123"/>
    <mergeCell ref="B212:M212"/>
  </mergeCells>
  <pageMargins left="0.7086614173228347" right="0.7086614173228347" top="0.7480314960629921" bottom="0.7480314960629921" header="0.3149606299212598" footer="0.3149606299212598"/>
  <pageSetup orientation="portrait" paperSize="9" scale="66"/>
  <colBreaks count="2" manualBreakCount="2">
    <brk id="25" min="0" max="1048575" man="1"/>
    <brk id="39" min="0" max="1048575" man="1"/>
  </colBreaks>
</worksheet>
</file>

<file path=xl/worksheets/sheet10.xml><?xml version="1.0" encoding="utf-8"?>
<worksheet xmlns="http://schemas.openxmlformats.org/spreadsheetml/2006/main">
  <sheetPr codeName="Лист39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855468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4257812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АПРЕЛЬ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V4+'Март 2025'!W4</f>
        <v/>
      </c>
      <c r="X4" s="5" t="n"/>
      <c r="Y4" s="77">
        <f>X4+'Март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V5+'Март 2025'!W5</f>
        <v/>
      </c>
      <c r="X5" s="5" t="n"/>
      <c r="Y5" s="8">
        <f>X5+'Март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V6+'Март 2025'!W6</f>
        <v/>
      </c>
      <c r="X6" s="5" t="n"/>
      <c r="Y6" s="8">
        <f>X6+'Март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V7+'Март 2025'!W7</f>
        <v/>
      </c>
      <c r="X7" s="5" t="n"/>
      <c r="Y7" s="8">
        <f>X7+'Март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V8+'Март 2025'!W8</f>
        <v/>
      </c>
      <c r="X8" s="5" t="n"/>
      <c r="Y8" s="8">
        <f>X8+'Март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V9+'Март 2025'!W9</f>
        <v/>
      </c>
      <c r="X9" s="5" t="n"/>
      <c r="Y9" s="8">
        <f>X9+'Март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V10+'Март 2025'!W10</f>
        <v/>
      </c>
      <c r="X10" s="5" t="n"/>
      <c r="Y10" s="8">
        <f>X10+'Март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V11+'Март 2025'!W11</f>
        <v/>
      </c>
      <c r="X11" s="5" t="n"/>
      <c r="Y11" s="8">
        <f>X11+'Март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V12+'Март 2025'!W12</f>
        <v/>
      </c>
      <c r="X12" s="5" t="n"/>
      <c r="Y12" s="8">
        <f>X12+'Март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V13+'Март 2025'!W13</f>
        <v/>
      </c>
      <c r="X13" s="5" t="n"/>
      <c r="Y13" s="8">
        <f>X13+'Март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V14+'Март 2025'!W14</f>
        <v/>
      </c>
      <c r="X14" s="5" t="n"/>
      <c r="Y14" s="8">
        <f>X14+'Март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V15+'Март 2025'!W15</f>
        <v/>
      </c>
      <c r="X15" s="5" t="n"/>
      <c r="Y15" s="8">
        <f>X15+'Март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V16+'Март 2025'!W16</f>
        <v/>
      </c>
      <c r="X16" s="5" t="n"/>
      <c r="Y16" s="8">
        <f>X16+'Март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V17+'Март 2025'!W17</f>
        <v/>
      </c>
      <c r="X17" s="5" t="n"/>
      <c r="Y17" s="8">
        <f>X17+'Март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V18+'Март 2025'!W18</f>
        <v/>
      </c>
      <c r="X18" s="5" t="n"/>
      <c r="Y18" s="8">
        <f>X18+'Март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V19+'Март 2025'!W19</f>
        <v/>
      </c>
      <c r="X19" s="5" t="n"/>
      <c r="Y19" s="8">
        <f>X19+'Март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V20+'Март 2025'!W20</f>
        <v/>
      </c>
      <c r="X20" s="5" t="n"/>
      <c r="Y20" s="8">
        <f>X20+'Март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V21+'Март 2025'!W21</f>
        <v/>
      </c>
      <c r="X21" s="5" t="n"/>
      <c r="Y21" s="8">
        <f>X21+'Март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V22+'Март 2025'!W22</f>
        <v/>
      </c>
      <c r="X22" s="5" t="n"/>
      <c r="Y22" s="8">
        <f>X22+'Март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C23+'Март 2025'!C24</f>
        <v/>
      </c>
      <c r="D24" s="58">
        <f>D23+'Март 2025'!D24</f>
        <v/>
      </c>
      <c r="E24" s="58">
        <f>E23+'Март 2025'!E24</f>
        <v/>
      </c>
      <c r="F24" s="58">
        <f>F23+'Март 2025'!F24</f>
        <v/>
      </c>
      <c r="G24" s="58">
        <f>G23+'Март 2025'!G24</f>
        <v/>
      </c>
      <c r="H24" s="58">
        <f>H23+'Март 2025'!H24</f>
        <v/>
      </c>
      <c r="I24" s="58">
        <f>I23+'Март 2025'!I24</f>
        <v/>
      </c>
      <c r="J24" s="58">
        <f>J23+'Март 2025'!J24</f>
        <v/>
      </c>
      <c r="K24" s="58">
        <f>K23+'Март 2025'!K24</f>
        <v/>
      </c>
      <c r="L24" s="58">
        <f>L23+'Март 2025'!L24</f>
        <v/>
      </c>
      <c r="M24" s="58">
        <f>M23+'Март 2025'!M24</f>
        <v/>
      </c>
      <c r="N24" s="58">
        <f>N23+'Март 2025'!N24</f>
        <v/>
      </c>
      <c r="O24" s="58">
        <f>O23+'Март 2025'!O24</f>
        <v/>
      </c>
      <c r="P24" s="58">
        <f>P23+'Март 2025'!P24</f>
        <v/>
      </c>
      <c r="Q24" s="58">
        <f>Q23+'Март 2025'!Q24</f>
        <v/>
      </c>
      <c r="R24" s="58">
        <f>R23+'Март 2025'!R24</f>
        <v/>
      </c>
      <c r="S24" s="58">
        <f>S23+'Март 2025'!S24</f>
        <v/>
      </c>
      <c r="T24" s="58">
        <f>T23+'Март 2025'!T24</f>
        <v/>
      </c>
      <c r="U24" s="58">
        <f>U23+'Март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V25+'Март 2025'!W25</f>
        <v/>
      </c>
      <c r="X25" s="5" t="n"/>
      <c r="Y25" s="77">
        <f>X25+'Март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V26+'Март 2025'!W26</f>
        <v/>
      </c>
      <c r="X26" s="5" t="n"/>
      <c r="Y26" s="8">
        <f>X26+'Март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V27+'Март 2025'!W27</f>
        <v/>
      </c>
      <c r="X27" s="5" t="n"/>
      <c r="Y27" s="8">
        <f>X27+'Март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V28+'Март 2025'!W28</f>
        <v/>
      </c>
      <c r="X28" s="5" t="n"/>
      <c r="Y28" s="8">
        <f>X28+'Март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V29+'Март 2025'!W29</f>
        <v/>
      </c>
      <c r="X29" s="5" t="n"/>
      <c r="Y29" s="8">
        <f>X29+'Март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V30+'Март 2025'!W30</f>
        <v/>
      </c>
      <c r="X30" s="5" t="n"/>
      <c r="Y30" s="8">
        <f>X30+'Март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V31+'Март 2025'!W31</f>
        <v/>
      </c>
      <c r="X31" s="5" t="n"/>
      <c r="Y31" s="8">
        <f>X31+'Март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V32+'Март 2025'!W32</f>
        <v/>
      </c>
      <c r="X32" s="5" t="n"/>
      <c r="Y32" s="8">
        <f>X32+'Март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V33+'Март 2025'!W33</f>
        <v/>
      </c>
      <c r="X33" s="5" t="n"/>
      <c r="Y33" s="8">
        <f>X33+'Март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V34+'Март 2025'!W34</f>
        <v/>
      </c>
      <c r="X34" s="5" t="n"/>
      <c r="Y34" s="8">
        <f>X34+'Март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V35+'Март 2025'!W35</f>
        <v/>
      </c>
      <c r="X35" s="5" t="n"/>
      <c r="Y35" s="8">
        <f>X35+'Март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V36+'Март 2025'!W36</f>
        <v/>
      </c>
      <c r="X36" s="5" t="n"/>
      <c r="Y36" s="8">
        <f>X36+'Март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V37+'Март 2025'!W38</f>
        <v/>
      </c>
      <c r="X37" s="5" t="n"/>
      <c r="Y37" s="8">
        <f>X37+'Март 2025'!Y38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V38+'Март 2025'!W38</f>
        <v/>
      </c>
      <c r="X38" s="5" t="n"/>
      <c r="Y38" s="8">
        <f>X38+'Март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V39+'Март 2025'!W40</f>
        <v/>
      </c>
      <c r="X39" s="5" t="n"/>
      <c r="Y39" s="8">
        <f>X39+'Март 2025'!Y40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V40+'Март 2025'!W40</f>
        <v/>
      </c>
      <c r="X40" s="5" t="n"/>
      <c r="Y40" s="8">
        <f>X40+'Март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V41+'Март 2025'!W41</f>
        <v/>
      </c>
      <c r="X41" s="5" t="n"/>
      <c r="Y41" s="8">
        <f>X41+'Март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V42+'Март 2025'!W42</f>
        <v/>
      </c>
      <c r="X42" s="5" t="n"/>
      <c r="Y42" s="8">
        <f>X42+'Март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C43+'Март 2025'!C44</f>
        <v/>
      </c>
      <c r="D44" s="58">
        <f>D43+'Март 2025'!D44</f>
        <v/>
      </c>
      <c r="E44" s="58">
        <f>E43+'Март 2025'!E44</f>
        <v/>
      </c>
      <c r="F44" s="58">
        <f>F43+'Март 2025'!F44</f>
        <v/>
      </c>
      <c r="G44" s="58">
        <f>G43+'Март 2025'!G44</f>
        <v/>
      </c>
      <c r="H44" s="58">
        <f>H43+'Март 2025'!H44</f>
        <v/>
      </c>
      <c r="I44" s="58">
        <f>I43+'Март 2025'!I44</f>
        <v/>
      </c>
      <c r="J44" s="58">
        <f>J43+'Март 2025'!J44</f>
        <v/>
      </c>
      <c r="K44" s="58">
        <f>K43+'Март 2025'!K44</f>
        <v/>
      </c>
      <c r="L44" s="58">
        <f>L43+'Март 2025'!L44</f>
        <v/>
      </c>
      <c r="M44" s="58">
        <f>M43+'Март 2025'!M44</f>
        <v/>
      </c>
      <c r="N44" s="58">
        <f>N43+'Март 2025'!N44</f>
        <v/>
      </c>
      <c r="O44" s="58">
        <f>O43+'Март 2025'!O44</f>
        <v/>
      </c>
      <c r="P44" s="58">
        <f>P43+'Март 2025'!P44</f>
        <v/>
      </c>
      <c r="Q44" s="58">
        <f>Q43+'Март 2025'!Q44</f>
        <v/>
      </c>
      <c r="R44" s="58">
        <f>R43+'Март 2025'!R44</f>
        <v/>
      </c>
      <c r="S44" s="58">
        <f>S43+'Март 2025'!S44</f>
        <v/>
      </c>
      <c r="T44" s="58">
        <f>T43+'Март 2025'!T44</f>
        <v/>
      </c>
      <c r="U44" s="58">
        <f>U43+'Март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V45+'Март 2025'!W45</f>
        <v/>
      </c>
      <c r="X45" s="5" t="n"/>
      <c r="Y45" s="77">
        <f>X45+'Март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V46+'Март 2025'!W46</f>
        <v/>
      </c>
      <c r="X46" s="5" t="n"/>
      <c r="Y46" s="8">
        <f>X46+'Март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V47+'Март 2025'!W47</f>
        <v/>
      </c>
      <c r="X47" s="5" t="n"/>
      <c r="Y47" s="8">
        <f>X47+'Март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V48+'Март 2025'!W48</f>
        <v/>
      </c>
      <c r="X48" s="5" t="n"/>
      <c r="Y48" s="8">
        <f>X48+'Март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V49+'Март 2025'!W49</f>
        <v/>
      </c>
      <c r="X49" s="5" t="n"/>
      <c r="Y49" s="8">
        <f>X49+'Март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V50+'Март 2025'!W50</f>
        <v/>
      </c>
      <c r="X50" s="5" t="n"/>
      <c r="Y50" s="8">
        <f>X50+'Март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V51+'Март 2025'!W51</f>
        <v/>
      </c>
      <c r="X51" s="5" t="n"/>
      <c r="Y51" s="8">
        <f>X51+'Март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V52+'Март 2025'!W52</f>
        <v/>
      </c>
      <c r="X52" s="5" t="n"/>
      <c r="Y52" s="8">
        <f>X52+'Март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V53+'Март 2025'!W53</f>
        <v/>
      </c>
      <c r="X53" s="5" t="n"/>
      <c r="Y53" s="8">
        <f>X53+'Март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V54+'Март 2025'!W54</f>
        <v/>
      </c>
      <c r="X54" s="5" t="n"/>
      <c r="Y54" s="8">
        <f>X54+'Март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V55+'Март 2025'!W55</f>
        <v/>
      </c>
      <c r="X55" s="5" t="n"/>
      <c r="Y55" s="8">
        <f>X55+'Март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V56+'Март 2025'!W56</f>
        <v/>
      </c>
      <c r="X56" s="5" t="n"/>
      <c r="Y56" s="8">
        <f>X56+'Март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V57+'Март 2025'!W57</f>
        <v/>
      </c>
      <c r="X57" s="5" t="n"/>
      <c r="Y57" s="8">
        <f>X57+'Март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V58+'Март 2025'!W58</f>
        <v/>
      </c>
      <c r="X58" s="5" t="n"/>
      <c r="Y58" s="8">
        <f>X58+'Март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V59+'Март 2025'!W59</f>
        <v/>
      </c>
      <c r="X59" s="5" t="n"/>
      <c r="Y59" s="8">
        <f>X59+'Март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V60+'Март 2025'!W60</f>
        <v/>
      </c>
      <c r="X60" s="5" t="n"/>
      <c r="Y60" s="8">
        <f>X60+'Март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V61+'Март 2025'!W61</f>
        <v/>
      </c>
      <c r="X61" s="5" t="n"/>
      <c r="Y61" s="8">
        <f>X61+'Март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V62+'Март 2025'!W62</f>
        <v/>
      </c>
      <c r="X62" s="5" t="n"/>
      <c r="Y62" s="8">
        <f>X62+'Март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C63+'Март 2025'!C64</f>
        <v/>
      </c>
      <c r="D64" s="58">
        <f>D63+'Март 2025'!D64</f>
        <v/>
      </c>
      <c r="E64" s="58">
        <f>E63+'Март 2025'!E64</f>
        <v/>
      </c>
      <c r="F64" s="58">
        <f>F63+'Март 2025'!F64</f>
        <v/>
      </c>
      <c r="G64" s="58">
        <f>G63+'Март 2025'!G64</f>
        <v/>
      </c>
      <c r="H64" s="58">
        <f>H63+'Март 2025'!H64</f>
        <v/>
      </c>
      <c r="I64" s="58">
        <f>I63+'Март 2025'!I64</f>
        <v/>
      </c>
      <c r="J64" s="58">
        <f>J63+'Март 2025'!J64</f>
        <v/>
      </c>
      <c r="K64" s="58">
        <f>K63+'Март 2025'!K64</f>
        <v/>
      </c>
      <c r="L64" s="58">
        <f>L63+'Март 2025'!L64</f>
        <v/>
      </c>
      <c r="M64" s="58">
        <f>M63+'Март 2025'!M64</f>
        <v/>
      </c>
      <c r="N64" s="58">
        <f>N63+'Март 2025'!N64</f>
        <v/>
      </c>
      <c r="O64" s="58">
        <f>O63+'Март 2025'!O64</f>
        <v/>
      </c>
      <c r="P64" s="58">
        <f>P63+'Март 2025'!P64</f>
        <v/>
      </c>
      <c r="Q64" s="58">
        <f>Q63+'Март 2025'!Q64</f>
        <v/>
      </c>
      <c r="R64" s="58">
        <f>R63+'Март 2025'!R64</f>
        <v/>
      </c>
      <c r="S64" s="58">
        <f>S63+'Март 2025'!S64</f>
        <v/>
      </c>
      <c r="T64" s="58">
        <f>T63+'Март 2025'!T64</f>
        <v/>
      </c>
      <c r="U64" s="58">
        <f>U63+'Март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V65+'Март 2025'!W65</f>
        <v/>
      </c>
      <c r="X65" s="5" t="n"/>
      <c r="Y65" s="77">
        <f>X65+'Март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V66+'Март 2025'!W66</f>
        <v/>
      </c>
      <c r="X66" s="5" t="n"/>
      <c r="Y66" s="8">
        <f>X66+'Март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V67+'Март 2025'!W67</f>
        <v/>
      </c>
      <c r="X67" s="5" t="n"/>
      <c r="Y67" s="8">
        <f>X67+'Март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V68+'Март 2025'!W68</f>
        <v/>
      </c>
      <c r="X68" s="5" t="n"/>
      <c r="Y68" s="8">
        <f>X68+'Март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V69+'Март 2025'!W69</f>
        <v/>
      </c>
      <c r="X69" s="5" t="n"/>
      <c r="Y69" s="8">
        <f>X69+'Март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V70+'Март 2025'!W70</f>
        <v/>
      </c>
      <c r="X70" s="5" t="n"/>
      <c r="Y70" s="8">
        <f>X70+'Март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V71+'Март 2025'!W71</f>
        <v/>
      </c>
      <c r="X71" s="5" t="n"/>
      <c r="Y71" s="8">
        <f>X71+'Март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V72+'Март 2025'!W72</f>
        <v/>
      </c>
      <c r="X72" s="5" t="n"/>
      <c r="Y72" s="8">
        <f>X72+'Март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V73+'Март 2025'!W73</f>
        <v/>
      </c>
      <c r="X73" s="5" t="n"/>
      <c r="Y73" s="8">
        <f>X73+'Март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V74+'Март 2025'!W74</f>
        <v/>
      </c>
      <c r="X74" s="5" t="n"/>
      <c r="Y74" s="8">
        <f>X74+'Март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V75+'Март 2025'!W75</f>
        <v/>
      </c>
      <c r="X75" s="5" t="n"/>
      <c r="Y75" s="8">
        <f>X75+'Март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V76+'Март 2025'!W76</f>
        <v/>
      </c>
      <c r="X76" s="5" t="n"/>
      <c r="Y76" s="8">
        <f>X76+'Март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V77+'Март 2025'!W77</f>
        <v/>
      </c>
      <c r="X77" s="5" t="n"/>
      <c r="Y77" s="8">
        <f>X77+'Март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V78+'Март 2025'!W78</f>
        <v/>
      </c>
      <c r="X78" s="5" t="n"/>
      <c r="Y78" s="8">
        <f>X78+'Март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V79+'Март 2025'!W79</f>
        <v/>
      </c>
      <c r="X79" s="5" t="n"/>
      <c r="Y79" s="8">
        <f>X79+'Март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C80+'Март 2025'!C81</f>
        <v/>
      </c>
      <c r="D81" s="58">
        <f>D80+'Март 2025'!D81</f>
        <v/>
      </c>
      <c r="E81" s="58">
        <f>E80+'Март 2025'!E81</f>
        <v/>
      </c>
      <c r="F81" s="58">
        <f>F80+'Март 2025'!F81</f>
        <v/>
      </c>
      <c r="G81" s="58">
        <f>G80+'Март 2025'!G81</f>
        <v/>
      </c>
      <c r="H81" s="58">
        <f>H80+'Март 2025'!H81</f>
        <v/>
      </c>
      <c r="I81" s="58">
        <f>I80+'Март 2025'!I81</f>
        <v/>
      </c>
      <c r="J81" s="58">
        <f>J80+'Март 2025'!J81</f>
        <v/>
      </c>
      <c r="K81" s="58">
        <f>K80+'Март 2025'!K81</f>
        <v/>
      </c>
      <c r="L81" s="58">
        <f>L80+'Март 2025'!L81</f>
        <v/>
      </c>
      <c r="M81" s="58">
        <f>M80+'Март 2025'!M81</f>
        <v/>
      </c>
      <c r="N81" s="58">
        <f>N80+'Март 2025'!N81</f>
        <v/>
      </c>
      <c r="O81" s="58">
        <f>O80+'Март 2025'!O81</f>
        <v/>
      </c>
      <c r="P81" s="58">
        <f>P80+'Март 2025'!P81</f>
        <v/>
      </c>
      <c r="Q81" s="58">
        <f>Q80+'Март 2025'!Q81</f>
        <v/>
      </c>
      <c r="R81" s="58">
        <f>R80+'Март 2025'!R81</f>
        <v/>
      </c>
      <c r="S81" s="58">
        <f>S80+'Март 2025'!S81</f>
        <v/>
      </c>
      <c r="T81" s="58">
        <f>T80+'Март 2025'!T81</f>
        <v/>
      </c>
      <c r="U81" s="58">
        <f>U80+'Март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V82+'Март 2025'!W82</f>
        <v/>
      </c>
      <c r="X82" s="5" t="n"/>
      <c r="Y82" s="77">
        <f>X82+'Март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V83+'Март 2025'!W83</f>
        <v/>
      </c>
      <c r="X83" s="5" t="n"/>
      <c r="Y83" s="8">
        <f>X83+'Март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V84+'Март 2025'!W84</f>
        <v/>
      </c>
      <c r="X84" s="5" t="n"/>
      <c r="Y84" s="8">
        <f>X84+'Март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V85+'Март 2025'!W85</f>
        <v/>
      </c>
      <c r="X85" s="5" t="n"/>
      <c r="Y85" s="8">
        <f>X85+'Март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V86+'Март 2025'!W86</f>
        <v/>
      </c>
      <c r="X86" s="5" t="n"/>
      <c r="Y86" s="8">
        <f>X86+'Март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V87+'Март 2025'!W87</f>
        <v/>
      </c>
      <c r="X87" s="5" t="n"/>
      <c r="Y87" s="8">
        <f>X87+'Март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V88+'Март 2025'!W88</f>
        <v/>
      </c>
      <c r="X88" s="5" t="n"/>
      <c r="Y88" s="8">
        <f>X88+'Март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C89+'Март 2025'!C90</f>
        <v/>
      </c>
      <c r="D90" s="58">
        <f>D89+'Март 2025'!D90</f>
        <v/>
      </c>
      <c r="E90" s="58">
        <f>E89+'Март 2025'!E90</f>
        <v/>
      </c>
      <c r="F90" s="58">
        <f>F89+'Март 2025'!F90</f>
        <v/>
      </c>
      <c r="G90" s="58">
        <f>G89+'Март 2025'!G90</f>
        <v/>
      </c>
      <c r="H90" s="58">
        <f>H89+'Март 2025'!H90</f>
        <v/>
      </c>
      <c r="I90" s="58">
        <f>I89+'Март 2025'!I90</f>
        <v/>
      </c>
      <c r="J90" s="58">
        <f>J89+'Март 2025'!J90</f>
        <v/>
      </c>
      <c r="K90" s="58">
        <f>K89+'Март 2025'!K90</f>
        <v/>
      </c>
      <c r="L90" s="58">
        <f>L89+'Март 2025'!L90</f>
        <v/>
      </c>
      <c r="M90" s="58">
        <f>M89+'Март 2025'!M90</f>
        <v/>
      </c>
      <c r="N90" s="58">
        <f>N89+'Март 2025'!N90</f>
        <v/>
      </c>
      <c r="O90" s="58">
        <f>O89+'Март 2025'!O90</f>
        <v/>
      </c>
      <c r="P90" s="58">
        <f>P89+'Март 2025'!P90</f>
        <v/>
      </c>
      <c r="Q90" s="58">
        <f>Q89+'Март 2025'!Q90</f>
        <v/>
      </c>
      <c r="R90" s="58">
        <f>R89+'Март 2025'!R90</f>
        <v/>
      </c>
      <c r="S90" s="58">
        <f>S89+'Март 2025'!S90</f>
        <v/>
      </c>
      <c r="T90" s="58">
        <f>T89+'Март 2025'!T90</f>
        <v/>
      </c>
      <c r="U90" s="58">
        <f>U89+'Март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V91+'Март 2025'!W91</f>
        <v/>
      </c>
      <c r="X91" s="5" t="n"/>
      <c r="Y91" s="77">
        <f>X91+'Март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V92+'Март 2025'!W92</f>
        <v/>
      </c>
      <c r="X92" s="5" t="n"/>
      <c r="Y92" s="8">
        <f>X92+'Март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V93+'Март 2025'!W93</f>
        <v/>
      </c>
      <c r="X93" s="5" t="n"/>
      <c r="Y93" s="8">
        <f>X93+'Март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V94+'Март 2025'!W94</f>
        <v/>
      </c>
      <c r="X94" s="5" t="n"/>
      <c r="Y94" s="8">
        <f>X94+'Март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V95+'Март 2025'!W95</f>
        <v/>
      </c>
      <c r="X95" s="5" t="n"/>
      <c r="Y95" s="8">
        <f>X95+'Март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V96+'Март 2025'!W96</f>
        <v/>
      </c>
      <c r="X96" s="5" t="n"/>
      <c r="Y96" s="8">
        <f>X96+'Март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V97+'Март 2025'!W97</f>
        <v/>
      </c>
      <c r="X97" s="5" t="n"/>
      <c r="Y97" s="8">
        <f>X97+'Март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V98+'Март 2025'!W98</f>
        <v/>
      </c>
      <c r="X98" s="5" t="n"/>
      <c r="Y98" s="8">
        <f>X98+'Март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V99+'Март 2025'!W99</f>
        <v/>
      </c>
      <c r="X99" s="5" t="n"/>
      <c r="Y99" s="8">
        <f>X99+'Март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V100+'Март 2025'!W100</f>
        <v/>
      </c>
      <c r="X100" s="5" t="n"/>
      <c r="Y100" s="8">
        <f>X100+'Март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V101+'Март 2025'!W101</f>
        <v/>
      </c>
      <c r="X101" s="5" t="n"/>
      <c r="Y101" s="8">
        <f>X101+'Март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V102+'Март 2025'!W102</f>
        <v/>
      </c>
      <c r="X102" s="5" t="n"/>
      <c r="Y102" s="8">
        <f>X102+'Март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C103+'Март 2025'!C104</f>
        <v/>
      </c>
      <c r="D104" s="58">
        <f>D103+'Март 2025'!D104</f>
        <v/>
      </c>
      <c r="E104" s="58">
        <f>E103+'Март 2025'!E104</f>
        <v/>
      </c>
      <c r="F104" s="58">
        <f>F103+'Март 2025'!F104</f>
        <v/>
      </c>
      <c r="G104" s="58">
        <f>G103+'Март 2025'!G104</f>
        <v/>
      </c>
      <c r="H104" s="58">
        <f>H103+'Март 2025'!H104</f>
        <v/>
      </c>
      <c r="I104" s="58">
        <f>I103+'Март 2025'!I104</f>
        <v/>
      </c>
      <c r="J104" s="58">
        <f>J103+'Март 2025'!J104</f>
        <v/>
      </c>
      <c r="K104" s="58">
        <f>K103+'Март 2025'!K104</f>
        <v/>
      </c>
      <c r="L104" s="58">
        <f>L103+'Март 2025'!L104</f>
        <v/>
      </c>
      <c r="M104" s="58">
        <f>M103+'Март 2025'!M104</f>
        <v/>
      </c>
      <c r="N104" s="58">
        <f>N103+'Март 2025'!N104</f>
        <v/>
      </c>
      <c r="O104" s="58">
        <f>O103+'Март 2025'!O104</f>
        <v/>
      </c>
      <c r="P104" s="58">
        <f>P103+'Март 2025'!P104</f>
        <v/>
      </c>
      <c r="Q104" s="58">
        <f>Q103+'Март 2025'!Q104</f>
        <v/>
      </c>
      <c r="R104" s="58">
        <f>R103+'Март 2025'!R104</f>
        <v/>
      </c>
      <c r="S104" s="58">
        <f>S103+'Март 2025'!S104</f>
        <v/>
      </c>
      <c r="T104" s="58">
        <f>T103+'Март 2025'!T104</f>
        <v/>
      </c>
      <c r="U104" s="58">
        <f>U103+'Март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C112+'Март 2025'!C113</f>
        <v/>
      </c>
      <c r="D113" s="58">
        <f>D112+'Март 2025'!D113</f>
        <v/>
      </c>
      <c r="E113" s="58">
        <f>E112+'Март 2025'!E113</f>
        <v/>
      </c>
      <c r="F113" s="58">
        <f>F112+'Март 2025'!F113</f>
        <v/>
      </c>
      <c r="G113" s="58">
        <f>G112+'Март 2025'!G113</f>
        <v/>
      </c>
      <c r="H113" s="58">
        <f>H112+'Март 2025'!H113</f>
        <v/>
      </c>
      <c r="I113" s="58">
        <f>I112+'Март 2025'!I113</f>
        <v/>
      </c>
      <c r="J113" s="58">
        <f>J112+'Март 2025'!J113</f>
        <v/>
      </c>
      <c r="K113" s="58">
        <f>K112+'Март 2025'!K113</f>
        <v/>
      </c>
      <c r="L113" s="58">
        <f>L112+'Март 2025'!L113</f>
        <v/>
      </c>
      <c r="M113" s="58">
        <f>M112+'Март 2025'!M113</f>
        <v/>
      </c>
      <c r="N113" s="58">
        <f>N112+'Март 2025'!N113</f>
        <v/>
      </c>
      <c r="O113" s="58">
        <f>O112+'Март 2025'!O113</f>
        <v/>
      </c>
      <c r="P113" s="58">
        <f>P112+'Март 2025'!P113</f>
        <v/>
      </c>
      <c r="Q113" s="58">
        <f>Q112+'Март 2025'!Q113</f>
        <v/>
      </c>
      <c r="R113" s="58">
        <f>R112+'Март 2025'!R113</f>
        <v/>
      </c>
      <c r="S113" s="58">
        <f>S112+'Март 2025'!S113</f>
        <v/>
      </c>
      <c r="T113" s="58">
        <f>T112+'Март 2025'!T113</f>
        <v/>
      </c>
      <c r="U113" s="58">
        <f>U112+'Март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C119+'Март 2025'!C120</f>
        <v/>
      </c>
      <c r="D120" s="58">
        <f>D119+'Март 2025'!D120</f>
        <v/>
      </c>
      <c r="E120" s="58">
        <f>E119+'Март 2025'!E120</f>
        <v/>
      </c>
      <c r="F120" s="58">
        <f>F119+'Март 2025'!F120</f>
        <v/>
      </c>
      <c r="G120" s="58">
        <f>G119+'Март 2025'!G120</f>
        <v/>
      </c>
      <c r="H120" s="58">
        <f>H119+'Март 2025'!H120</f>
        <v/>
      </c>
      <c r="I120" s="58">
        <f>I119+'Март 2025'!I120</f>
        <v/>
      </c>
      <c r="J120" s="58">
        <f>J119+'Март 2025'!J120</f>
        <v/>
      </c>
      <c r="K120" s="58">
        <f>K119+'Март 2025'!K120</f>
        <v/>
      </c>
      <c r="L120" s="58">
        <f>L119+'Март 2025'!L120</f>
        <v/>
      </c>
      <c r="M120" s="58">
        <f>M119+'Март 2025'!M120</f>
        <v/>
      </c>
      <c r="N120" s="58">
        <f>N119+'Март 2025'!N120</f>
        <v/>
      </c>
      <c r="O120" s="58">
        <f>O119+'Март 2025'!O120</f>
        <v/>
      </c>
      <c r="P120" s="58">
        <f>P119+'Март 2025'!P120</f>
        <v/>
      </c>
      <c r="Q120" s="58">
        <f>Q119+'Март 2025'!Q120</f>
        <v/>
      </c>
      <c r="R120" s="58">
        <f>R119+'Март 2025'!R120</f>
        <v/>
      </c>
      <c r="S120" s="58">
        <f>S119+'Март 2025'!S120</f>
        <v/>
      </c>
      <c r="T120" s="58">
        <f>T119+'Март 2025'!T120</f>
        <v/>
      </c>
      <c r="U120" s="58">
        <f>U119+'Март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V121+'Март 2025'!W121</f>
        <v/>
      </c>
      <c r="X121" s="5" t="n"/>
      <c r="Y121" s="77">
        <f>X121+'Март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V122+'Март 2025'!W122</f>
        <v/>
      </c>
      <c r="X122" s="5" t="n"/>
      <c r="Y122" s="8">
        <f>X122+'Март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V123+'Март 2025'!W123</f>
        <v/>
      </c>
      <c r="X123" s="5" t="n"/>
      <c r="Y123" s="8">
        <f>X123+'Март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V124+'Март 2025'!W124</f>
        <v/>
      </c>
      <c r="X124" s="5" t="n"/>
      <c r="Y124" s="8">
        <f>X124+'Март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V125+'Март 2025'!W125</f>
        <v/>
      </c>
      <c r="X125" s="177" t="n"/>
      <c r="Y125" s="183">
        <f>X125+'Март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11.xml><?xml version="1.0" encoding="utf-8"?>
<worksheet xmlns="http://schemas.openxmlformats.org/spreadsheetml/2006/main">
  <sheetPr codeName="Лист38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855468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4257812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МАРТ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2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V4+'Февраль 2025'!W4</f>
        <v/>
      </c>
      <c r="X4" s="5" t="n"/>
      <c r="Y4" s="77">
        <f>X4+'Февраль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V5+'Февраль 2025'!W5</f>
        <v/>
      </c>
      <c r="X5" s="5" t="n"/>
      <c r="Y5" s="8">
        <f>X5+'Февраль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V6+'Февраль 2025'!W6</f>
        <v/>
      </c>
      <c r="X6" s="5" t="n"/>
      <c r="Y6" s="8">
        <f>X6+'Февраль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V7+'Февраль 2025'!W7</f>
        <v/>
      </c>
      <c r="X7" s="5" t="n"/>
      <c r="Y7" s="8">
        <f>X7+'Февраль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V8+'Февраль 2025'!W8</f>
        <v/>
      </c>
      <c r="X8" s="5" t="n"/>
      <c r="Y8" s="8">
        <f>X8+'Февраль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V9+'Февраль 2025'!W9</f>
        <v/>
      </c>
      <c r="X9" s="5" t="n"/>
      <c r="Y9" s="8">
        <f>X9+'Февраль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V10+'Февраль 2025'!W10</f>
        <v/>
      </c>
      <c r="X10" s="5" t="n"/>
      <c r="Y10" s="8">
        <f>X10+'Февраль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V11+'Февраль 2025'!W11</f>
        <v/>
      </c>
      <c r="X11" s="5" t="n"/>
      <c r="Y11" s="8">
        <f>X11+'Февраль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V12+'Февраль 2025'!W12</f>
        <v/>
      </c>
      <c r="X12" s="5" t="n"/>
      <c r="Y12" s="8">
        <f>X12+'Февраль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2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V13+'Февраль 2025'!W13</f>
        <v/>
      </c>
      <c r="X13" s="5" t="n"/>
      <c r="Y13" s="8">
        <f>X13+'Февраль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V14+'Февраль 2025'!W14</f>
        <v/>
      </c>
      <c r="X14" s="5" t="n"/>
      <c r="Y14" s="8">
        <f>X14+'Февраль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V15+'Февраль 2025'!W15</f>
        <v/>
      </c>
      <c r="X15" s="5" t="n"/>
      <c r="Y15" s="8">
        <f>X15+'Февраль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V16+'Февраль 2025'!W16</f>
        <v/>
      </c>
      <c r="X16" s="5" t="n"/>
      <c r="Y16" s="8">
        <f>X16+'Февраль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V17+'Февраль 2025'!W17</f>
        <v/>
      </c>
      <c r="X17" s="5" t="n"/>
      <c r="Y17" s="8">
        <f>X17+'Февраль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V18+'Февраль 2025'!W18</f>
        <v/>
      </c>
      <c r="X18" s="5" t="n"/>
      <c r="Y18" s="8">
        <f>X18+'Февраль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V19+'Февраль 2025'!W19</f>
        <v/>
      </c>
      <c r="X19" s="5" t="n"/>
      <c r="Y19" s="8">
        <f>X19+'Февраль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V20+'Февраль 2025'!W20</f>
        <v/>
      </c>
      <c r="X20" s="5" t="n"/>
      <c r="Y20" s="8">
        <f>X20+'Февраль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V21+'Февраль 2025'!W21</f>
        <v/>
      </c>
      <c r="X21" s="5" t="n"/>
      <c r="Y21" s="8">
        <f>X21+'Февраль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V22+'Февраль 2025'!W22</f>
        <v/>
      </c>
      <c r="X22" s="5" t="n"/>
      <c r="Y22" s="8">
        <f>X22+'Февраль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C23+'Февраль 2025'!C24</f>
        <v/>
      </c>
      <c r="D24" s="58">
        <f>D23+'Февраль 2025'!D24</f>
        <v/>
      </c>
      <c r="E24" s="58">
        <f>E23+'Февраль 2025'!E24</f>
        <v/>
      </c>
      <c r="F24" s="58">
        <f>F23+'Февраль 2025'!F24</f>
        <v/>
      </c>
      <c r="G24" s="58">
        <f>G23+'Февраль 2025'!G24</f>
        <v/>
      </c>
      <c r="H24" s="58">
        <f>H23+'Февраль 2025'!H24</f>
        <v/>
      </c>
      <c r="I24" s="58">
        <f>I23+'Февраль 2025'!I24</f>
        <v/>
      </c>
      <c r="J24" s="58">
        <f>J23+'Февраль 2025'!J24</f>
        <v/>
      </c>
      <c r="K24" s="58">
        <f>K23+'Февраль 2025'!K24</f>
        <v/>
      </c>
      <c r="L24" s="58">
        <f>L23+'Февраль 2025'!L24</f>
        <v/>
      </c>
      <c r="M24" s="58">
        <f>M23+'Февраль 2025'!M24</f>
        <v/>
      </c>
      <c r="N24" s="58">
        <f>N23+'Февраль 2025'!N24</f>
        <v/>
      </c>
      <c r="O24" s="58">
        <f>O23+'Февраль 2025'!O24</f>
        <v/>
      </c>
      <c r="P24" s="58">
        <f>P23+'Февраль 2025'!P24</f>
        <v/>
      </c>
      <c r="Q24" s="58">
        <f>Q23+'Февраль 2025'!Q24</f>
        <v/>
      </c>
      <c r="R24" s="58">
        <f>R23+'Февраль 2025'!R24</f>
        <v/>
      </c>
      <c r="S24" s="58">
        <f>S23+'Февраль 2025'!S24</f>
        <v/>
      </c>
      <c r="T24" s="58">
        <f>T23+'Февраль 2025'!T24</f>
        <v/>
      </c>
      <c r="U24" s="58">
        <f>U23+'Февраль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V25+'Февраль 2025'!W25</f>
        <v/>
      </c>
      <c r="X25" s="5" t="n"/>
      <c r="Y25" s="77">
        <f>X25+'Февраль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V26+'Февраль 2025'!W26</f>
        <v/>
      </c>
      <c r="X26" s="5" t="n"/>
      <c r="Y26" s="8">
        <f>X26+'Февраль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V27+'Февраль 2025'!W27</f>
        <v/>
      </c>
      <c r="X27" s="5" t="n"/>
      <c r="Y27" s="8">
        <f>X27+'Февраль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V28+'Февраль 2025'!W28</f>
        <v/>
      </c>
      <c r="X28" s="5" t="n"/>
      <c r="Y28" s="8">
        <f>X28+'Февраль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V29+'Февраль 2025'!W29</f>
        <v/>
      </c>
      <c r="X29" s="5" t="n"/>
      <c r="Y29" s="8">
        <f>X29+'Февраль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V30+'Февраль 2025'!W30</f>
        <v/>
      </c>
      <c r="X30" s="5" t="n"/>
      <c r="Y30" s="8">
        <f>X30+'Февраль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V31+'Февраль 2025'!W31</f>
        <v/>
      </c>
      <c r="X31" s="5" t="n"/>
      <c r="Y31" s="8">
        <f>X31+'Февраль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V32+'Февраль 2025'!W32</f>
        <v/>
      </c>
      <c r="X32" s="5" t="n"/>
      <c r="Y32" s="8">
        <f>X32+'Февраль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V33+'Февраль 2025'!W33</f>
        <v/>
      </c>
      <c r="X33" s="5" t="n"/>
      <c r="Y33" s="8">
        <f>X33+'Февраль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V34+'Февраль 2025'!W34</f>
        <v/>
      </c>
      <c r="X34" s="5" t="n"/>
      <c r="Y34" s="8">
        <f>X34+'Февраль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V35+'Февраль 2025'!W35</f>
        <v/>
      </c>
      <c r="X35" s="5" t="n"/>
      <c r="Y35" s="8">
        <f>X35+'Февраль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V36+'Февраль 2025'!W36</f>
        <v/>
      </c>
      <c r="X36" s="5" t="n"/>
      <c r="Y36" s="8">
        <f>X36+'Февраль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V37+'Февраль 2025'!W37</f>
        <v/>
      </c>
      <c r="X37" s="5" t="n"/>
      <c r="Y37" s="8">
        <f>X37+'Февраль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V38+'Февраль 2025'!W38</f>
        <v/>
      </c>
      <c r="X38" s="5" t="n"/>
      <c r="Y38" s="8">
        <f>X38+'Февраль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V39+'Февраль 2025'!W39</f>
        <v/>
      </c>
      <c r="X39" s="5" t="n"/>
      <c r="Y39" s="8">
        <f>X39+'Февраль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V40+'Февраль 2025'!W40</f>
        <v/>
      </c>
      <c r="X40" s="5" t="n"/>
      <c r="Y40" s="8">
        <f>X40+'Февраль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V41+'Февраль 2025'!W41</f>
        <v/>
      </c>
      <c r="X41" s="5" t="n"/>
      <c r="Y41" s="8">
        <f>X41+'Февраль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V42+'Февраль 2025'!W42</f>
        <v/>
      </c>
      <c r="X42" s="5" t="n"/>
      <c r="Y42" s="8">
        <f>X42+'Февраль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C43+'Февраль 2025'!C44</f>
        <v/>
      </c>
      <c r="D44" s="58">
        <f>D43+'Февраль 2025'!D44</f>
        <v/>
      </c>
      <c r="E44" s="58">
        <f>E43+'Февраль 2025'!E44</f>
        <v/>
      </c>
      <c r="F44" s="58">
        <f>F43+'Февраль 2025'!F44</f>
        <v/>
      </c>
      <c r="G44" s="58">
        <f>G43+'Февраль 2025'!G44</f>
        <v/>
      </c>
      <c r="H44" s="58">
        <f>H43+'Февраль 2025'!H44</f>
        <v/>
      </c>
      <c r="I44" s="58">
        <f>I43+'Февраль 2025'!I44</f>
        <v/>
      </c>
      <c r="J44" s="58">
        <f>J43+'Февраль 2025'!J44</f>
        <v/>
      </c>
      <c r="K44" s="58">
        <f>K43+'Февраль 2025'!K44</f>
        <v/>
      </c>
      <c r="L44" s="58">
        <f>L43+'Февраль 2025'!L44</f>
        <v/>
      </c>
      <c r="M44" s="58">
        <f>M43+'Февраль 2025'!M44</f>
        <v/>
      </c>
      <c r="N44" s="58">
        <f>N43+'Февраль 2025'!N44</f>
        <v/>
      </c>
      <c r="O44" s="58">
        <f>O43+'Февраль 2025'!O44</f>
        <v/>
      </c>
      <c r="P44" s="58">
        <f>P43+'Февраль 2025'!P44</f>
        <v/>
      </c>
      <c r="Q44" s="58">
        <f>Q43+'Февраль 2025'!Q44</f>
        <v/>
      </c>
      <c r="R44" s="58">
        <f>R43+'Февраль 2025'!R44</f>
        <v/>
      </c>
      <c r="S44" s="58">
        <f>S43+'Февраль 2025'!S44</f>
        <v/>
      </c>
      <c r="T44" s="58">
        <f>T43+'Февраль 2025'!T44</f>
        <v/>
      </c>
      <c r="U44" s="58">
        <f>U43+'Февраль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V45+'Февраль 2025'!W45</f>
        <v/>
      </c>
      <c r="X45" s="5" t="n"/>
      <c r="Y45" s="77">
        <f>X45+'Февраль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V46+'Февраль 2025'!W46</f>
        <v/>
      </c>
      <c r="X46" s="5" t="n"/>
      <c r="Y46" s="8">
        <f>X46+'Февраль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V47+'Февраль 2025'!W47</f>
        <v/>
      </c>
      <c r="X47" s="5" t="n"/>
      <c r="Y47" s="8">
        <f>X47+'Февраль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V48+'Февраль 2025'!W48</f>
        <v/>
      </c>
      <c r="X48" s="5" t="n"/>
      <c r="Y48" s="8">
        <f>X48+'Февраль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V49+'Февраль 2025'!W49</f>
        <v/>
      </c>
      <c r="X49" s="5" t="n"/>
      <c r="Y49" s="8">
        <f>X49+'Февраль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V50+'Февраль 2025'!W50</f>
        <v/>
      </c>
      <c r="X50" s="5" t="n"/>
      <c r="Y50" s="8">
        <f>X50+'Февраль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V51+'Февраль 2025'!W51</f>
        <v/>
      </c>
      <c r="X51" s="5" t="n"/>
      <c r="Y51" s="8">
        <f>X51+'Февраль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V52+'Февраль 2025'!W52</f>
        <v/>
      </c>
      <c r="X52" s="5" t="n"/>
      <c r="Y52" s="8">
        <f>X52+'Февраль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V53+'Февраль 2025'!W53</f>
        <v/>
      </c>
      <c r="X53" s="5" t="n"/>
      <c r="Y53" s="8">
        <f>X53+'Февраль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V54+'Февраль 2025'!W54</f>
        <v/>
      </c>
      <c r="X54" s="5" t="n"/>
      <c r="Y54" s="8">
        <f>X54+'Февраль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V55+'Февраль 2025'!W55</f>
        <v/>
      </c>
      <c r="X55" s="5" t="n"/>
      <c r="Y55" s="8">
        <f>X55+'Февраль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V56+'Февраль 2025'!W56</f>
        <v/>
      </c>
      <c r="X56" s="5" t="n"/>
      <c r="Y56" s="8">
        <f>X56+'Февраль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V57+'Февраль 2025'!W57</f>
        <v/>
      </c>
      <c r="X57" s="5" t="n"/>
      <c r="Y57" s="8">
        <f>X57+'Февраль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V58+'Февраль 2025'!W58</f>
        <v/>
      </c>
      <c r="X58" s="5" t="n"/>
      <c r="Y58" s="8">
        <f>X58+'Февраль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V59+'Февраль 2025'!W59</f>
        <v/>
      </c>
      <c r="X59" s="5" t="n"/>
      <c r="Y59" s="8">
        <f>X59+'Февраль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V60+'Февраль 2025'!W60</f>
        <v/>
      </c>
      <c r="X60" s="5" t="n"/>
      <c r="Y60" s="8">
        <f>X60+'Февраль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V61+'Февраль 2025'!W61</f>
        <v/>
      </c>
      <c r="X61" s="5" t="n"/>
      <c r="Y61" s="8">
        <f>X61+'Февраль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V62+'Февраль 2025'!W62</f>
        <v/>
      </c>
      <c r="X62" s="5" t="n"/>
      <c r="Y62" s="8">
        <f>X62+'Февраль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C63+'Февраль 2025'!C64</f>
        <v/>
      </c>
      <c r="D64" s="58">
        <f>D63+'Февраль 2025'!D64</f>
        <v/>
      </c>
      <c r="E64" s="58">
        <f>E63+'Февраль 2025'!E64</f>
        <v/>
      </c>
      <c r="F64" s="58">
        <f>F63+'Февраль 2025'!F64</f>
        <v/>
      </c>
      <c r="G64" s="58">
        <f>G63+'Февраль 2025'!G64</f>
        <v/>
      </c>
      <c r="H64" s="58">
        <f>H63+'Февраль 2025'!H64</f>
        <v/>
      </c>
      <c r="I64" s="58">
        <f>I63+'Февраль 2025'!I64</f>
        <v/>
      </c>
      <c r="J64" s="58">
        <f>J63+'Февраль 2025'!J64</f>
        <v/>
      </c>
      <c r="K64" s="58">
        <f>K63+'Февраль 2025'!K64</f>
        <v/>
      </c>
      <c r="L64" s="58">
        <f>L63+'Февраль 2025'!L64</f>
        <v/>
      </c>
      <c r="M64" s="58">
        <f>M63+'Февраль 2025'!M64</f>
        <v/>
      </c>
      <c r="N64" s="58">
        <f>N63+'Февраль 2025'!N64</f>
        <v/>
      </c>
      <c r="O64" s="58">
        <f>O63+'Февраль 2025'!O64</f>
        <v/>
      </c>
      <c r="P64" s="58">
        <f>P63+'Февраль 2025'!P64</f>
        <v/>
      </c>
      <c r="Q64" s="58">
        <f>Q63+'Февраль 2025'!Q64</f>
        <v/>
      </c>
      <c r="R64" s="58">
        <f>R63+'Февраль 2025'!R64</f>
        <v/>
      </c>
      <c r="S64" s="58">
        <f>S63+'Февраль 2025'!S64</f>
        <v/>
      </c>
      <c r="T64" s="58">
        <f>T63+'Февраль 2025'!T64</f>
        <v/>
      </c>
      <c r="U64" s="58">
        <f>U63+'Февраль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V65+'Февраль 2025'!W65</f>
        <v/>
      </c>
      <c r="X65" s="5" t="n"/>
      <c r="Y65" s="77">
        <f>X65+'Февраль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V66+'Февраль 2025'!W66</f>
        <v/>
      </c>
      <c r="X66" s="5" t="n"/>
      <c r="Y66" s="8">
        <f>X66+'Февраль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V67+'Февраль 2025'!W67</f>
        <v/>
      </c>
      <c r="X67" s="5" t="n"/>
      <c r="Y67" s="8">
        <f>X67+'Февраль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V68+'Февраль 2025'!W68</f>
        <v/>
      </c>
      <c r="X68" s="5" t="n"/>
      <c r="Y68" s="8">
        <f>X68+'Февраль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V69+'Февраль 2025'!W69</f>
        <v/>
      </c>
      <c r="X69" s="5" t="n"/>
      <c r="Y69" s="8">
        <f>X69+'Февраль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V70+'Февраль 2025'!W70</f>
        <v/>
      </c>
      <c r="X70" s="5" t="n"/>
      <c r="Y70" s="8">
        <f>X70+'Февраль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V71+'Февраль 2025'!W71</f>
        <v/>
      </c>
      <c r="X71" s="5" t="n"/>
      <c r="Y71" s="8">
        <f>X71+'Февраль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V72+'Февраль 2025'!W72</f>
        <v/>
      </c>
      <c r="X72" s="5" t="n"/>
      <c r="Y72" s="8">
        <f>X72+'Февраль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V73+'Февраль 2025'!W73</f>
        <v/>
      </c>
      <c r="X73" s="5" t="n"/>
      <c r="Y73" s="8">
        <f>X73+'Февраль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V74+'Февраль 2025'!W74</f>
        <v/>
      </c>
      <c r="X74" s="5" t="n"/>
      <c r="Y74" s="8">
        <f>X74+'Февраль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V75+'Февраль 2025'!W75</f>
        <v/>
      </c>
      <c r="X75" s="5" t="n"/>
      <c r="Y75" s="8">
        <f>X75+'Февраль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V76+'Февраль 2025'!W76</f>
        <v/>
      </c>
      <c r="X76" s="5" t="n"/>
      <c r="Y76" s="8">
        <f>X76+'Февраль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V77+'Февраль 2025'!W77</f>
        <v/>
      </c>
      <c r="X77" s="5" t="n"/>
      <c r="Y77" s="8">
        <f>X77+'Февраль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V78+'Февраль 2025'!W78</f>
        <v/>
      </c>
      <c r="X78" s="5" t="n"/>
      <c r="Y78" s="8">
        <f>X78+'Февраль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V79+'Февраль 2025'!W79</f>
        <v/>
      </c>
      <c r="X79" s="5" t="n"/>
      <c r="Y79" s="8">
        <f>X79+'Февраль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C80+'Февраль 2025'!C81</f>
        <v/>
      </c>
      <c r="D81" s="58">
        <f>D80+'Февраль 2025'!D81</f>
        <v/>
      </c>
      <c r="E81" s="58">
        <f>E80+'Февраль 2025'!E81</f>
        <v/>
      </c>
      <c r="F81" s="58">
        <f>F80+'Февраль 2025'!F81</f>
        <v/>
      </c>
      <c r="G81" s="58">
        <f>G80+'Февраль 2025'!G81</f>
        <v/>
      </c>
      <c r="H81" s="58">
        <f>H80+'Февраль 2025'!H81</f>
        <v/>
      </c>
      <c r="I81" s="58">
        <f>I80+'Февраль 2025'!I81</f>
        <v/>
      </c>
      <c r="J81" s="58">
        <f>J80+'Февраль 2025'!J81</f>
        <v/>
      </c>
      <c r="K81" s="58">
        <f>K80+'Февраль 2025'!K81</f>
        <v/>
      </c>
      <c r="L81" s="58">
        <f>L80+'Февраль 2025'!L81</f>
        <v/>
      </c>
      <c r="M81" s="58">
        <f>M80+'Февраль 2025'!M81</f>
        <v/>
      </c>
      <c r="N81" s="58">
        <f>N80+'Февраль 2025'!N81</f>
        <v/>
      </c>
      <c r="O81" s="58">
        <f>O80+'Февраль 2025'!O81</f>
        <v/>
      </c>
      <c r="P81" s="58">
        <f>P80+'Февраль 2025'!P81</f>
        <v/>
      </c>
      <c r="Q81" s="58">
        <f>Q80+'Февраль 2025'!Q81</f>
        <v/>
      </c>
      <c r="R81" s="58">
        <f>R80+'Февраль 2025'!R81</f>
        <v/>
      </c>
      <c r="S81" s="58">
        <f>S80+'Февраль 2025'!S81</f>
        <v/>
      </c>
      <c r="T81" s="58">
        <f>T80+'Февраль 2025'!T81</f>
        <v/>
      </c>
      <c r="U81" s="58">
        <f>U80+'Февраль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V82+'Февраль 2025'!W82</f>
        <v/>
      </c>
      <c r="X82" s="5" t="n"/>
      <c r="Y82" s="77">
        <f>X82+'Февраль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V83+'Февраль 2025'!W83</f>
        <v/>
      </c>
      <c r="X83" s="5" t="n"/>
      <c r="Y83" s="8">
        <f>X83+'Февраль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V84+'Февраль 2025'!W84</f>
        <v/>
      </c>
      <c r="X84" s="5" t="n"/>
      <c r="Y84" s="8">
        <f>X84+'Февраль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V85+'Февраль 2025'!W85</f>
        <v/>
      </c>
      <c r="X85" s="5" t="n"/>
      <c r="Y85" s="8">
        <f>X85+'Февраль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V86+'Февраль 2025'!W86</f>
        <v/>
      </c>
      <c r="X86" s="5" t="n"/>
      <c r="Y86" s="8">
        <f>X86+'Февраль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V87+'Февраль 2025'!W87</f>
        <v/>
      </c>
      <c r="X87" s="5" t="n"/>
      <c r="Y87" s="8">
        <f>X87+'Февраль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V88+'Февраль 2025'!W88</f>
        <v/>
      </c>
      <c r="X88" s="5" t="n"/>
      <c r="Y88" s="8">
        <f>X88+'Февраль 2025'!Y88</f>
        <v/>
      </c>
      <c r="Z88" s="7">
        <f>V88+X88</f>
        <v/>
      </c>
      <c r="AA88" s="82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C89+'Февраль 2025'!C90</f>
        <v/>
      </c>
      <c r="D90" s="58">
        <f>D89+'Февраль 2025'!D90</f>
        <v/>
      </c>
      <c r="E90" s="58">
        <f>E89+'Февраль 2025'!E90</f>
        <v/>
      </c>
      <c r="F90" s="58">
        <f>F89+'Февраль 2025'!F90</f>
        <v/>
      </c>
      <c r="G90" s="58">
        <f>G89+'Февраль 2025'!G90</f>
        <v/>
      </c>
      <c r="H90" s="58">
        <f>H89+'Февраль 2025'!H90</f>
        <v/>
      </c>
      <c r="I90" s="58">
        <f>I89+'Февраль 2025'!I90</f>
        <v/>
      </c>
      <c r="J90" s="58">
        <f>J89+'Февраль 2025'!J90</f>
        <v/>
      </c>
      <c r="K90" s="58">
        <f>K89+'Февраль 2025'!K90</f>
        <v/>
      </c>
      <c r="L90" s="58">
        <f>L89+'Февраль 2025'!L90</f>
        <v/>
      </c>
      <c r="M90" s="58">
        <f>M89+'Февраль 2025'!M90</f>
        <v/>
      </c>
      <c r="N90" s="58">
        <f>N89+'Февраль 2025'!N90</f>
        <v/>
      </c>
      <c r="O90" s="58">
        <f>O89+'Февраль 2025'!O90</f>
        <v/>
      </c>
      <c r="P90" s="58">
        <f>P89+'Февраль 2025'!P90</f>
        <v/>
      </c>
      <c r="Q90" s="58">
        <f>Q89+'Февраль 2025'!Q90</f>
        <v/>
      </c>
      <c r="R90" s="58">
        <f>R89+'Февраль 2025'!R90</f>
        <v/>
      </c>
      <c r="S90" s="58">
        <f>S89+'Февраль 2025'!S90</f>
        <v/>
      </c>
      <c r="T90" s="58">
        <f>T89+'Февраль 2025'!T90</f>
        <v/>
      </c>
      <c r="U90" s="58">
        <f>U89+'Февраль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V91+'Февраль 2025'!W91</f>
        <v/>
      </c>
      <c r="X91" s="5" t="n"/>
      <c r="Y91" s="77">
        <f>X91+'Февраль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V92+'Февраль 2025'!W92</f>
        <v/>
      </c>
      <c r="X92" s="5" t="n"/>
      <c r="Y92" s="8">
        <f>X92+'Февраль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V93+'Февраль 2025'!W93</f>
        <v/>
      </c>
      <c r="X93" s="5" t="n"/>
      <c r="Y93" s="8">
        <f>X93+'Февраль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V94+'Февраль 2025'!W94</f>
        <v/>
      </c>
      <c r="X94" s="5" t="n"/>
      <c r="Y94" s="8">
        <f>X94+'Февраль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V95+'Февраль 2025'!W95</f>
        <v/>
      </c>
      <c r="X95" s="5" t="n"/>
      <c r="Y95" s="8">
        <f>X95+'Февраль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V96+'Февраль 2025'!W96</f>
        <v/>
      </c>
      <c r="X96" s="5" t="n"/>
      <c r="Y96" s="8">
        <f>X96+'Февраль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V97+'Февраль 2025'!W97</f>
        <v/>
      </c>
      <c r="X97" s="5" t="n"/>
      <c r="Y97" s="8">
        <f>X97+'Февраль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V98+'Февраль 2025'!W98</f>
        <v/>
      </c>
      <c r="X98" s="5" t="n"/>
      <c r="Y98" s="8">
        <f>X98+'Февраль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V99+'Февраль 2025'!W99</f>
        <v/>
      </c>
      <c r="X99" s="5" t="n"/>
      <c r="Y99" s="8">
        <f>X99+'Февраль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V100+'Февраль 2025'!W100</f>
        <v/>
      </c>
      <c r="X100" s="5" t="n"/>
      <c r="Y100" s="8">
        <f>X100+'Февраль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V101+'Февраль 2025'!W101</f>
        <v/>
      </c>
      <c r="X101" s="5" t="n"/>
      <c r="Y101" s="8">
        <f>X101+'Февраль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V102+'Февраль 2025'!W102</f>
        <v/>
      </c>
      <c r="X102" s="5" t="n"/>
      <c r="Y102" s="8">
        <f>X102+'Февраль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C103+'Февраль 2025'!C104</f>
        <v/>
      </c>
      <c r="D104" s="58">
        <f>D103+'Февраль 2025'!D104</f>
        <v/>
      </c>
      <c r="E104" s="58">
        <f>E103+'Февраль 2025'!E104</f>
        <v/>
      </c>
      <c r="F104" s="58">
        <f>F103+'Февраль 2025'!F104</f>
        <v/>
      </c>
      <c r="G104" s="58">
        <f>G103+'Февраль 2025'!G104</f>
        <v/>
      </c>
      <c r="H104" s="58">
        <f>H103+'Февраль 2025'!H104</f>
        <v/>
      </c>
      <c r="I104" s="58">
        <f>I103+'Февраль 2025'!I104</f>
        <v/>
      </c>
      <c r="J104" s="58">
        <f>J103+'Февраль 2025'!J104</f>
        <v/>
      </c>
      <c r="K104" s="58">
        <f>K103+'Февраль 2025'!K104</f>
        <v/>
      </c>
      <c r="L104" s="58">
        <f>L103+'Февраль 2025'!L104</f>
        <v/>
      </c>
      <c r="M104" s="58">
        <f>M103+'Февраль 2025'!M104</f>
        <v/>
      </c>
      <c r="N104" s="58">
        <f>N103+'Февраль 2025'!N104</f>
        <v/>
      </c>
      <c r="O104" s="58">
        <f>O103+'Февраль 2025'!O104</f>
        <v/>
      </c>
      <c r="P104" s="58">
        <f>P103+'Февраль 2025'!P104</f>
        <v/>
      </c>
      <c r="Q104" s="58">
        <f>Q103+'Февраль 2025'!Q104</f>
        <v/>
      </c>
      <c r="R104" s="58">
        <f>R103+'Февраль 2025'!R104</f>
        <v/>
      </c>
      <c r="S104" s="58">
        <f>S103+'Февраль 2025'!S104</f>
        <v/>
      </c>
      <c r="T104" s="58">
        <f>T103+'Февраль 2025'!T104</f>
        <v/>
      </c>
      <c r="U104" s="58">
        <f>U103+'Февраль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C112+'Февраль 2025'!C113</f>
        <v/>
      </c>
      <c r="D113" s="58">
        <f>D112+'Февраль 2025'!D113</f>
        <v/>
      </c>
      <c r="E113" s="58">
        <f>E112+'Февраль 2025'!E113</f>
        <v/>
      </c>
      <c r="F113" s="58">
        <f>F112+'Февраль 2025'!F113</f>
        <v/>
      </c>
      <c r="G113" s="58">
        <f>G112+'Февраль 2025'!G113</f>
        <v/>
      </c>
      <c r="H113" s="58">
        <f>H112+'Февраль 2025'!H113</f>
        <v/>
      </c>
      <c r="I113" s="58">
        <f>I112+'Февраль 2025'!I113</f>
        <v/>
      </c>
      <c r="J113" s="58">
        <f>J112+'Февраль 2025'!J113</f>
        <v/>
      </c>
      <c r="K113" s="58">
        <f>K112+'Февраль 2025'!K113</f>
        <v/>
      </c>
      <c r="L113" s="58">
        <f>L112+'Февраль 2025'!L113</f>
        <v/>
      </c>
      <c r="M113" s="58">
        <f>M112+'Февраль 2025'!M113</f>
        <v/>
      </c>
      <c r="N113" s="58">
        <f>N112+'Февраль 2025'!N113</f>
        <v/>
      </c>
      <c r="O113" s="58">
        <f>O112+'Февраль 2025'!O113</f>
        <v/>
      </c>
      <c r="P113" s="58">
        <f>P112+'Февраль 2025'!P113</f>
        <v/>
      </c>
      <c r="Q113" s="58">
        <f>Q112+'Февраль 2025'!Q113</f>
        <v/>
      </c>
      <c r="R113" s="58">
        <f>R112+'Февраль 2025'!R113</f>
        <v/>
      </c>
      <c r="S113" s="58">
        <f>S112+'Февраль 2025'!S113</f>
        <v/>
      </c>
      <c r="T113" s="58">
        <f>T112+'Февраль 2025'!T113</f>
        <v/>
      </c>
      <c r="U113" s="58">
        <f>U112+'Февраль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C119+'Февраль 2025'!C120</f>
        <v/>
      </c>
      <c r="D120" s="58">
        <f>D119+'Февраль 2025'!D120</f>
        <v/>
      </c>
      <c r="E120" s="58">
        <f>E119+'Февраль 2025'!E120</f>
        <v/>
      </c>
      <c r="F120" s="58">
        <f>F119+'Февраль 2025'!F120</f>
        <v/>
      </c>
      <c r="G120" s="58">
        <f>G119+'Февраль 2025'!G120</f>
        <v/>
      </c>
      <c r="H120" s="58">
        <f>H119+'Февраль 2025'!H120</f>
        <v/>
      </c>
      <c r="I120" s="58">
        <f>I119+'Февраль 2025'!I120</f>
        <v/>
      </c>
      <c r="J120" s="58">
        <f>J119+'Февраль 2025'!J120</f>
        <v/>
      </c>
      <c r="K120" s="58">
        <f>K119+'Февраль 2025'!K120</f>
        <v/>
      </c>
      <c r="L120" s="58">
        <f>L119+'Февраль 2025'!L120</f>
        <v/>
      </c>
      <c r="M120" s="58">
        <f>M119+'Февраль 2025'!M120</f>
        <v/>
      </c>
      <c r="N120" s="58">
        <f>N119+'Февраль 2025'!N120</f>
        <v/>
      </c>
      <c r="O120" s="58">
        <f>O119+'Февраль 2025'!O120</f>
        <v/>
      </c>
      <c r="P120" s="58">
        <f>P119+'Февраль 2025'!P120</f>
        <v/>
      </c>
      <c r="Q120" s="58">
        <f>Q119+'Февраль 2025'!Q120</f>
        <v/>
      </c>
      <c r="R120" s="58">
        <f>R119+'Февраль 2025'!R120</f>
        <v/>
      </c>
      <c r="S120" s="58">
        <f>S119+'Февраль 2025'!S120</f>
        <v/>
      </c>
      <c r="T120" s="58">
        <f>T119+'Февраль 2025'!T120</f>
        <v/>
      </c>
      <c r="U120" s="58">
        <f>U119+'Февраль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V121+'Февраль 2025'!W121</f>
        <v/>
      </c>
      <c r="X121" s="5" t="n"/>
      <c r="Y121" s="77">
        <f>X121+'Февраль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V122+'Февраль 2025'!W122</f>
        <v/>
      </c>
      <c r="X122" s="5" t="n"/>
      <c r="Y122" s="8">
        <f>X122+'Февраль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173" t="n"/>
      <c r="E123" s="174" t="n"/>
      <c r="F123" s="175" t="n"/>
      <c r="G123" s="176" t="n"/>
      <c r="H123" s="172" t="n"/>
      <c r="I123" s="172" t="n"/>
      <c r="J123" s="172" t="n"/>
      <c r="K123" s="177" t="n"/>
      <c r="L123" s="177" t="n"/>
      <c r="M123" s="177" t="n"/>
      <c r="N123" s="177" t="n"/>
      <c r="O123" s="177" t="n"/>
      <c r="P123" s="177" t="n"/>
      <c r="Q123" s="177" t="n"/>
      <c r="R123" s="177" t="n"/>
      <c r="S123" s="177" t="n"/>
      <c r="T123" s="177" t="n"/>
      <c r="U123" s="178" t="n"/>
      <c r="V123" s="135">
        <f>SUM(C123:U123)</f>
        <v/>
      </c>
      <c r="W123" s="8">
        <f>V123+'Февраль 2025'!W123</f>
        <v/>
      </c>
      <c r="X123" s="5" t="n"/>
      <c r="Y123" s="8">
        <f>X123+'Февраль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173" t="n"/>
      <c r="E124" s="174" t="n"/>
      <c r="F124" s="175" t="n"/>
      <c r="G124" s="176" t="n"/>
      <c r="H124" s="172" t="n"/>
      <c r="I124" s="172" t="n"/>
      <c r="J124" s="172" t="n"/>
      <c r="K124" s="177" t="n"/>
      <c r="L124" s="177" t="n"/>
      <c r="M124" s="177" t="n"/>
      <c r="N124" s="177" t="n"/>
      <c r="O124" s="177" t="n"/>
      <c r="P124" s="177" t="n"/>
      <c r="Q124" s="177" t="n"/>
      <c r="R124" s="177" t="n"/>
      <c r="S124" s="177" t="n"/>
      <c r="T124" s="177" t="n"/>
      <c r="U124" s="178" t="n"/>
      <c r="V124" s="135">
        <f>SUM(C124:U124)</f>
        <v/>
      </c>
      <c r="W124" s="8">
        <f>V124+'Февраль 2025'!W124</f>
        <v/>
      </c>
      <c r="X124" s="5" t="n"/>
      <c r="Y124" s="8">
        <f>X124+'Февраль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52">
        <f>SUM(C125:U125)</f>
        <v/>
      </c>
      <c r="W125" s="127">
        <f>V125+'Февраль 2025'!W125</f>
        <v/>
      </c>
      <c r="X125" s="126" t="n"/>
      <c r="Y125" s="127">
        <f>X125+'Февраль 2025'!Y125</f>
        <v/>
      </c>
      <c r="Z125" s="184">
        <f>V125+X125</f>
        <v/>
      </c>
      <c r="AA125" s="183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1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12.xml><?xml version="1.0" encoding="utf-8"?>
<worksheet xmlns="http://schemas.openxmlformats.org/spreadsheetml/2006/main">
  <sheetPr codeName="Лист36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71093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8554687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ФЕВРАЛЬ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>
        <v>11</v>
      </c>
      <c r="D4" s="2" t="n"/>
      <c r="E4" s="1" t="n"/>
      <c r="F4" s="4" t="n"/>
      <c r="G4" s="3" t="n"/>
      <c r="H4" s="209" t="n"/>
      <c r="I4" s="209" t="n"/>
      <c r="J4" s="209" t="n"/>
      <c r="K4" s="5" t="n"/>
      <c r="L4" s="5" t="n"/>
      <c r="M4" s="5" t="n"/>
      <c r="N4" s="5" t="n"/>
      <c r="O4" s="5" t="n"/>
      <c r="P4" s="5" t="n"/>
      <c r="Q4" s="5" t="n"/>
      <c r="R4" s="5" t="n">
        <v>14</v>
      </c>
      <c r="S4" s="5" t="n"/>
      <c r="T4" s="5" t="n"/>
      <c r="U4" s="5" t="n"/>
      <c r="V4" s="28">
        <f>SUM(C4:U4)</f>
        <v/>
      </c>
      <c r="W4" s="77">
        <f>V4+'Январь 2025'!W4</f>
        <v/>
      </c>
      <c r="X4" s="5" t="n">
        <v>16</v>
      </c>
      <c r="Y4" s="77">
        <f>X4+'Январь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4" t="n"/>
      <c r="G5" s="3" t="n"/>
      <c r="H5" s="209" t="n"/>
      <c r="I5" s="209" t="n"/>
      <c r="J5" s="209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V5+'Январь 2025'!W5</f>
        <v/>
      </c>
      <c r="X5" s="5" t="n"/>
      <c r="Y5" s="8">
        <f>X5+'Январь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4" t="n"/>
      <c r="G6" s="3" t="n"/>
      <c r="H6" s="209" t="n"/>
      <c r="I6" s="209" t="n"/>
      <c r="J6" s="209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V6+'Январь 2025'!W6</f>
        <v/>
      </c>
      <c r="X6" s="5" t="n"/>
      <c r="Y6" s="8">
        <f>X6+'Январь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4" t="n"/>
      <c r="G7" s="3" t="n"/>
      <c r="H7" s="209" t="n"/>
      <c r="I7" s="209" t="n"/>
      <c r="J7" s="209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V7+'Январь 2025'!W7</f>
        <v/>
      </c>
      <c r="X7" s="5" t="n"/>
      <c r="Y7" s="8">
        <f>X7+'Январь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4" t="n"/>
      <c r="G8" s="3" t="n"/>
      <c r="H8" s="209" t="n"/>
      <c r="I8" s="209" t="n"/>
      <c r="J8" s="209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V8+'Январь 2025'!W8</f>
        <v/>
      </c>
      <c r="X8" s="5" t="n"/>
      <c r="Y8" s="8">
        <f>X8+'Январь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4" t="n"/>
      <c r="G9" s="3" t="n"/>
      <c r="H9" s="209" t="n"/>
      <c r="I9" s="209" t="n"/>
      <c r="J9" s="209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V9+'Январь 2025'!W9</f>
        <v/>
      </c>
      <c r="X9" s="5" t="n"/>
      <c r="Y9" s="8">
        <f>X9+'Январь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4" t="n"/>
      <c r="G10" s="3" t="n"/>
      <c r="H10" s="209" t="n"/>
      <c r="I10" s="209" t="n"/>
      <c r="J10" s="209" t="n"/>
      <c r="K10" s="5" t="n"/>
      <c r="L10" s="5" t="n"/>
      <c r="M10" s="5" t="n">
        <v>13</v>
      </c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V10+'Январь 2025'!W10</f>
        <v/>
      </c>
      <c r="X10" s="5" t="n"/>
      <c r="Y10" s="8">
        <f>X10+'Январь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4" t="n"/>
      <c r="G11" s="3" t="n"/>
      <c r="H11" s="209" t="n"/>
      <c r="I11" s="209" t="n"/>
      <c r="J11" s="209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V11+'Январь 2025'!W11</f>
        <v/>
      </c>
      <c r="X11" s="5" t="n"/>
      <c r="Y11" s="8">
        <f>X11+'Январь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4" t="n"/>
      <c r="G12" s="3" t="n"/>
      <c r="H12" s="209" t="n"/>
      <c r="I12" s="209" t="n"/>
      <c r="J12" s="209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V12+'Январь 2025'!W12</f>
        <v/>
      </c>
      <c r="X12" s="5" t="n"/>
      <c r="Y12" s="8">
        <f>X12+'Январь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V13+'Январь 2025'!W13</f>
        <v/>
      </c>
      <c r="X13" s="5" t="n"/>
      <c r="Y13" s="8">
        <f>X13+'Январь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198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V14+'Январь 2025'!W14</f>
        <v/>
      </c>
      <c r="X14" s="5" t="n"/>
      <c r="Y14" s="8">
        <f>X14+'Январь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198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V15+'Январь 2025'!W15</f>
        <v/>
      </c>
      <c r="X15" s="5" t="n"/>
      <c r="Y15" s="8">
        <f>X15+'Январь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V16+'Январь 2025'!W16</f>
        <v/>
      </c>
      <c r="X16" s="5" t="n"/>
      <c r="Y16" s="8">
        <f>X16+'Январь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>
        <v>12</v>
      </c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V17+'Январь 2025'!W17</f>
        <v/>
      </c>
      <c r="X17" s="5" t="n"/>
      <c r="Y17" s="8">
        <f>X17+'Январь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V18+'Январь 2025'!W18</f>
        <v/>
      </c>
      <c r="X18" s="5" t="n"/>
      <c r="Y18" s="8">
        <f>X18+'Январь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V19+'Январь 2025'!W19</f>
        <v/>
      </c>
      <c r="X19" s="5" t="n"/>
      <c r="Y19" s="8">
        <f>X19+'Январь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V20+'Январь 2025'!W20</f>
        <v/>
      </c>
      <c r="X20" s="5" t="n"/>
      <c r="Y20" s="8">
        <f>X20+'Январь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V21+'Январь 2025'!W21</f>
        <v/>
      </c>
      <c r="X21" s="5" t="n"/>
      <c r="Y21" s="8">
        <f>X21+'Январь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>
        <v>15</v>
      </c>
      <c r="V22" s="31">
        <f>SUM(C22:U22)</f>
        <v/>
      </c>
      <c r="W22" s="8">
        <f>V22+'Январь 2025'!W22</f>
        <v/>
      </c>
      <c r="X22" s="5" t="n">
        <v>17</v>
      </c>
      <c r="Y22" s="8">
        <f>X22+'Январь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C23+'Январь 2025'!C24</f>
        <v/>
      </c>
      <c r="D24" s="58">
        <f>D23+'Январь 2025'!D24</f>
        <v/>
      </c>
      <c r="E24" s="58">
        <f>E23+'Январь 2025'!E24</f>
        <v/>
      </c>
      <c r="F24" s="58">
        <f>F23+'Январь 2025'!F24</f>
        <v/>
      </c>
      <c r="G24" s="58">
        <f>G23+'Январь 2025'!G24</f>
        <v/>
      </c>
      <c r="H24" s="58">
        <f>H23+'Январь 2025'!H24</f>
        <v/>
      </c>
      <c r="I24" s="58">
        <f>I23+'Январь 2025'!I24</f>
        <v/>
      </c>
      <c r="J24" s="58">
        <f>J23+'Январь 2025'!J24</f>
        <v/>
      </c>
      <c r="K24" s="58">
        <f>K23+'Январь 2025'!K24</f>
        <v/>
      </c>
      <c r="L24" s="58">
        <f>L23+'Январь 2025'!L24</f>
        <v/>
      </c>
      <c r="M24" s="58">
        <f>M23+'Январь 2025'!M24</f>
        <v/>
      </c>
      <c r="N24" s="58">
        <f>N23+'Январь 2025'!N24</f>
        <v/>
      </c>
      <c r="O24" s="58">
        <f>O23+'Январь 2025'!O24</f>
        <v/>
      </c>
      <c r="P24" s="58">
        <f>P23+'Январь 2025'!P24</f>
        <v/>
      </c>
      <c r="Q24" s="58">
        <f>Q23+'Январь 2025'!Q24</f>
        <v/>
      </c>
      <c r="R24" s="58">
        <f>R23+'Январь 2025'!R24</f>
        <v/>
      </c>
      <c r="S24" s="58">
        <f>S23+'Январь 2025'!S24</f>
        <v/>
      </c>
      <c r="T24" s="58">
        <f>T23+'Январь 2025'!T24</f>
        <v/>
      </c>
      <c r="U24" s="58">
        <f>U23+'Январь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>
        <v>18</v>
      </c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>
        <v>21</v>
      </c>
      <c r="U25" s="5" t="n"/>
      <c r="V25" s="28">
        <f>SUM(C25:U25)</f>
        <v/>
      </c>
      <c r="W25" s="77">
        <f>V25+'Январь 2025'!W25</f>
        <v/>
      </c>
      <c r="X25" s="5" t="n">
        <v>23</v>
      </c>
      <c r="Y25" s="77">
        <f>X25+'Январь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V26+'Январь 2025'!W26</f>
        <v/>
      </c>
      <c r="X26" s="5" t="n"/>
      <c r="Y26" s="8">
        <f>X26+'Январь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V27+'Январь 2025'!W27</f>
        <v/>
      </c>
      <c r="X27" s="5" t="n"/>
      <c r="Y27" s="8">
        <f>X27+'Январь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V28+'Январь 2025'!W28</f>
        <v/>
      </c>
      <c r="X28" s="5" t="n"/>
      <c r="Y28" s="8">
        <f>X28+'Январь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V29+'Январь 2025'!W29</f>
        <v/>
      </c>
      <c r="X29" s="5" t="n"/>
      <c r="Y29" s="8">
        <f>X29+'Январь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V30+'Январь 2025'!W30</f>
        <v/>
      </c>
      <c r="X30" s="5" t="n"/>
      <c r="Y30" s="8">
        <f>X30+'Январь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V31+'Январь 2025'!W31</f>
        <v/>
      </c>
      <c r="X31" s="5" t="n"/>
      <c r="Y31" s="8">
        <f>X31+'Январь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>
        <v>20</v>
      </c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V32+'Январь 2025'!W32</f>
        <v/>
      </c>
      <c r="X32" s="5" t="n"/>
      <c r="Y32" s="8">
        <f>X32+'Январь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V33+'Январь 2025'!W33</f>
        <v/>
      </c>
      <c r="X33" s="5" t="n"/>
      <c r="Y33" s="8">
        <f>X33+'Январь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V34+'Январь 2025'!W34</f>
        <v/>
      </c>
      <c r="X34" s="5" t="n"/>
      <c r="Y34" s="8">
        <f>X34+'Январь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V35+'Январь 2025'!W35</f>
        <v/>
      </c>
      <c r="X35" s="5" t="n"/>
      <c r="Y35" s="8">
        <f>X35+'Январь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V36+'Январь 2025'!W36</f>
        <v/>
      </c>
      <c r="X36" s="5" t="n"/>
      <c r="Y36" s="8">
        <f>X36+'Январь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V37+'Январь 2025'!W37</f>
        <v/>
      </c>
      <c r="X37" s="5" t="n"/>
      <c r="Y37" s="8">
        <f>X37+'Январь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V38+'Январь 2025'!W38</f>
        <v/>
      </c>
      <c r="X38" s="5" t="n"/>
      <c r="Y38" s="8">
        <f>X38+'Январь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V39+'Январь 2025'!W39</f>
        <v/>
      </c>
      <c r="X39" s="5" t="n"/>
      <c r="Y39" s="8">
        <f>X39+'Январь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V40+'Январь 2025'!W40</f>
        <v/>
      </c>
      <c r="X40" s="5" t="n"/>
      <c r="Y40" s="8">
        <f>X40+'Январь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V41+'Январь 2025'!W41</f>
        <v/>
      </c>
      <c r="X41" s="5" t="n"/>
      <c r="Y41" s="8">
        <f>X41+'Январь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>
        <v>19</v>
      </c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>
        <v>22</v>
      </c>
      <c r="V42" s="31">
        <f>SUM(C42:U42)</f>
        <v/>
      </c>
      <c r="W42" s="8">
        <f>V42+'Январь 2025'!W42</f>
        <v/>
      </c>
      <c r="X42" s="5" t="n">
        <v>24</v>
      </c>
      <c r="Y42" s="8">
        <f>X42+'Январь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C43+'Январь 2025'!C44</f>
        <v/>
      </c>
      <c r="D44" s="58">
        <f>D43+'Январь 2025'!D44</f>
        <v/>
      </c>
      <c r="E44" s="58">
        <f>E43+'Январь 2025'!E44</f>
        <v/>
      </c>
      <c r="F44" s="58">
        <f>F43+'Январь 2025'!F44</f>
        <v/>
      </c>
      <c r="G44" s="58">
        <f>G43+'Январь 2025'!G44</f>
        <v/>
      </c>
      <c r="H44" s="58">
        <f>H43+'Январь 2025'!H44</f>
        <v/>
      </c>
      <c r="I44" s="58">
        <f>I43+'Январь 2025'!I44</f>
        <v/>
      </c>
      <c r="J44" s="58">
        <f>J43+'Январь 2025'!J44</f>
        <v/>
      </c>
      <c r="K44" s="58">
        <f>K43+'Январь 2025'!K44</f>
        <v/>
      </c>
      <c r="L44" s="58">
        <f>L43+'Январь 2025'!L44</f>
        <v/>
      </c>
      <c r="M44" s="58">
        <f>M43+'Январь 2025'!M44</f>
        <v/>
      </c>
      <c r="N44" s="58">
        <f>N43+'Январь 2025'!N44</f>
        <v/>
      </c>
      <c r="O44" s="58">
        <f>O43+'Январь 2025'!O44</f>
        <v/>
      </c>
      <c r="P44" s="58">
        <f>P43+'Январь 2025'!P44</f>
        <v/>
      </c>
      <c r="Q44" s="58">
        <f>Q43+'Январь 2025'!Q44</f>
        <v/>
      </c>
      <c r="R44" s="58">
        <f>R43+'Январь 2025'!R44</f>
        <v/>
      </c>
      <c r="S44" s="58">
        <f>S43+'Январь 2025'!S44</f>
        <v/>
      </c>
      <c r="T44" s="58">
        <f>T43+'Январь 2025'!T44</f>
        <v/>
      </c>
      <c r="U44" s="58">
        <f>U43+'Январь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>
        <v>125</v>
      </c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>
        <v>28</v>
      </c>
      <c r="T45" s="5" t="n"/>
      <c r="U45" s="5" t="n"/>
      <c r="V45" s="34">
        <f>SUM(C45:U45)</f>
        <v/>
      </c>
      <c r="W45" s="77">
        <f>V45+'Январь 2025'!W45</f>
        <v/>
      </c>
      <c r="X45" s="5" t="n"/>
      <c r="Y45" s="77">
        <f>X45+'Январь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V46+'Январь 2025'!W46</f>
        <v/>
      </c>
      <c r="X46" s="5" t="n"/>
      <c r="Y46" s="8">
        <f>X46+'Январь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V47+'Январь 2025'!W47</f>
        <v/>
      </c>
      <c r="X47" s="5" t="n"/>
      <c r="Y47" s="8">
        <f>X47+'Январь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V48+'Январь 2025'!W48</f>
        <v/>
      </c>
      <c r="X48" s="5" t="n"/>
      <c r="Y48" s="8">
        <f>X48+'Январь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V49+'Январь 2025'!W49</f>
        <v/>
      </c>
      <c r="X49" s="5" t="n"/>
      <c r="Y49" s="8">
        <f>X49+'Январь 2025'!Y49</f>
        <v/>
      </c>
      <c r="Z49" s="7">
        <f>V49+X49</f>
        <v/>
      </c>
      <c r="AA49" s="81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V50+'Январь 2025'!W50</f>
        <v/>
      </c>
      <c r="X50" s="5" t="n"/>
      <c r="Y50" s="8">
        <f>X50+'Январь 2025'!Y50</f>
        <v/>
      </c>
      <c r="Z50" s="7">
        <f>V50+X50</f>
        <v/>
      </c>
      <c r="AA50" s="81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V51+'Январь 2025'!W51</f>
        <v/>
      </c>
      <c r="X51" s="5" t="n"/>
      <c r="Y51" s="8">
        <f>X51+'Январь 2025'!Y51</f>
        <v/>
      </c>
      <c r="Z51" s="7">
        <f>V51+X51</f>
        <v/>
      </c>
      <c r="AA51" s="81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V52+'Январь 2025'!W52</f>
        <v/>
      </c>
      <c r="X52" s="5" t="n"/>
      <c r="Y52" s="8">
        <f>X52+'Январь 2025'!Y52</f>
        <v/>
      </c>
      <c r="Z52" s="7">
        <f>V52+X52</f>
        <v/>
      </c>
      <c r="AA52" s="81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>
        <v>27</v>
      </c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V53+'Январь 2025'!W53</f>
        <v/>
      </c>
      <c r="X53" s="5" t="n"/>
      <c r="Y53" s="8">
        <f>X53+'Январь 2025'!Y53</f>
        <v/>
      </c>
      <c r="Z53" s="7">
        <f>V53+X53</f>
        <v/>
      </c>
      <c r="AA53" s="81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V54+'Январь 2025'!W54</f>
        <v/>
      </c>
      <c r="X54" s="5" t="n"/>
      <c r="Y54" s="8">
        <f>X54+'Январь 2025'!Y54</f>
        <v/>
      </c>
      <c r="Z54" s="7">
        <f>V54+X54</f>
        <v/>
      </c>
      <c r="AA54" s="81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V55+'Январь 2025'!W55</f>
        <v/>
      </c>
      <c r="X55" s="5" t="n">
        <v>30</v>
      </c>
      <c r="Y55" s="8">
        <f>X55+'Январь 2025'!Y55</f>
        <v/>
      </c>
      <c r="Z55" s="7">
        <f>V55+X55</f>
        <v/>
      </c>
      <c r="AA55" s="81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V56+'Январь 2025'!W56</f>
        <v/>
      </c>
      <c r="X56" s="5" t="n"/>
      <c r="Y56" s="8">
        <f>X56+'Январь 2025'!Y56</f>
        <v/>
      </c>
      <c r="Z56" s="7">
        <f>V56+X56</f>
        <v/>
      </c>
      <c r="AA56" s="81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V57+'Январь 2025'!W57</f>
        <v/>
      </c>
      <c r="X57" s="5" t="n"/>
      <c r="Y57" s="8">
        <f>X57+'Январь 2025'!Y57</f>
        <v/>
      </c>
      <c r="Z57" s="7">
        <f>V57+X57</f>
        <v/>
      </c>
      <c r="AA57" s="81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V58+'Январь 2025'!W58</f>
        <v/>
      </c>
      <c r="X58" s="5" t="n"/>
      <c r="Y58" s="8">
        <f>X58+'Январь 2025'!Y58</f>
        <v/>
      </c>
      <c r="Z58" s="7">
        <f>V58+X58</f>
        <v/>
      </c>
      <c r="AA58" s="81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V59+'Январь 2025'!W59</f>
        <v/>
      </c>
      <c r="X59" s="5" t="n"/>
      <c r="Y59" s="8">
        <f>X59+'Январь 2025'!Y59</f>
        <v/>
      </c>
      <c r="Z59" s="7">
        <f>V59+X59</f>
        <v/>
      </c>
      <c r="AA59" s="81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V60+'Январь 2025'!W60</f>
        <v/>
      </c>
      <c r="X60" s="5" t="n"/>
      <c r="Y60" s="8">
        <f>X60+'Январь 2025'!Y60</f>
        <v/>
      </c>
      <c r="Z60" s="7">
        <f>V60+X60</f>
        <v/>
      </c>
      <c r="AA60" s="81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V61+'Январь 2025'!W61</f>
        <v/>
      </c>
      <c r="X61" s="5" t="n"/>
      <c r="Y61" s="8">
        <f>X61+'Январь 2025'!Y61</f>
        <v/>
      </c>
      <c r="Z61" s="7">
        <f>V61+X61</f>
        <v/>
      </c>
      <c r="AA61" s="81">
        <f>W61+Y61</f>
        <v/>
      </c>
    </row>
    <row r="62" hidden="1" outlineLevel="1" ht="15" customHeight="1" s="303">
      <c r="A62" s="115" t="n"/>
      <c r="B62" s="209" t="n"/>
      <c r="C62" s="2" t="n">
        <v>26</v>
      </c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>
        <v>29</v>
      </c>
      <c r="V62" s="31">
        <f>SUM(C62:U62)</f>
        <v/>
      </c>
      <c r="W62" s="8">
        <f>V62+'Январь 2025'!W62</f>
        <v/>
      </c>
      <c r="X62" s="5" t="n">
        <v>31</v>
      </c>
      <c r="Y62" s="8">
        <f>X62+'Январь 2025'!Y62</f>
        <v/>
      </c>
      <c r="Z62" s="7">
        <f>V62+X62</f>
        <v/>
      </c>
      <c r="AA62" s="81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C63+'Январь 2025'!C64</f>
        <v/>
      </c>
      <c r="D64" s="58">
        <f>D63+'Январь 2025'!D64</f>
        <v/>
      </c>
      <c r="E64" s="58">
        <f>E63+'Январь 2025'!E64</f>
        <v/>
      </c>
      <c r="F64" s="58">
        <f>F63+'Январь 2025'!F64</f>
        <v/>
      </c>
      <c r="G64" s="58">
        <f>G63+'Январь 2025'!G64</f>
        <v/>
      </c>
      <c r="H64" s="58">
        <f>H63+'Январь 2025'!H64</f>
        <v/>
      </c>
      <c r="I64" s="58">
        <f>I63+'Январь 2025'!I64</f>
        <v/>
      </c>
      <c r="J64" s="58">
        <f>J63+'Январь 2025'!J64</f>
        <v/>
      </c>
      <c r="K64" s="58">
        <f>K63+'Январь 2025'!K64</f>
        <v/>
      </c>
      <c r="L64" s="58">
        <f>L63+'Январь 2025'!L64</f>
        <v/>
      </c>
      <c r="M64" s="58">
        <f>M63+'Январь 2025'!M64</f>
        <v/>
      </c>
      <c r="N64" s="58">
        <f>N63+'Январь 2025'!N64</f>
        <v/>
      </c>
      <c r="O64" s="58">
        <f>O63+'Январь 2025'!O64</f>
        <v/>
      </c>
      <c r="P64" s="58">
        <f>P63+'Январь 2025'!P64</f>
        <v/>
      </c>
      <c r="Q64" s="58">
        <f>Q63+'Январь 2025'!Q64</f>
        <v/>
      </c>
      <c r="R64" s="58">
        <f>R63+'Январь 2025'!R64</f>
        <v/>
      </c>
      <c r="S64" s="58">
        <f>S63+'Январь 2025'!S64</f>
        <v/>
      </c>
      <c r="T64" s="58">
        <f>T63+'Январь 2025'!T64</f>
        <v/>
      </c>
      <c r="U64" s="58">
        <f>U63+'Январь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V65+'Январь 2025'!W65</f>
        <v/>
      </c>
      <c r="X65" s="5" t="n"/>
      <c r="Y65" s="77">
        <f>X65+'Январь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>
        <v>32</v>
      </c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>
        <v>35</v>
      </c>
      <c r="U66" s="5" t="n"/>
      <c r="V66" s="31">
        <f>SUM(C66:U66)</f>
        <v/>
      </c>
      <c r="W66" s="8">
        <f>V66+'Январь 2025'!W66</f>
        <v/>
      </c>
      <c r="X66" s="5" t="n"/>
      <c r="Y66" s="8">
        <f>X66+'Январь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V67+'Январь 2025'!W67</f>
        <v/>
      </c>
      <c r="X67" s="5" t="n"/>
      <c r="Y67" s="8">
        <f>X67+'Январь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V68+'Январь 2025'!W68</f>
        <v/>
      </c>
      <c r="X68" s="5" t="n"/>
      <c r="Y68" s="8">
        <f>X68+'Январь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V69+'Январь 2025'!W69</f>
        <v/>
      </c>
      <c r="X69" s="5" t="n"/>
      <c r="Y69" s="8">
        <f>X69+'Январь 2025'!Y69</f>
        <v/>
      </c>
      <c r="Z69" s="7">
        <f>V69+X69</f>
        <v/>
      </c>
      <c r="AA69" s="81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>
        <v>34</v>
      </c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V70+'Январь 2025'!W70</f>
        <v/>
      </c>
      <c r="X70" s="5" t="n"/>
      <c r="Y70" s="8">
        <f>X70+'Январь 2025'!Y70</f>
        <v/>
      </c>
      <c r="Z70" s="7">
        <f>V70+X70</f>
        <v/>
      </c>
      <c r="AA70" s="81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V71+'Январь 2025'!W71</f>
        <v/>
      </c>
      <c r="X71" s="5" t="n"/>
      <c r="Y71" s="8">
        <f>X71+'Январь 2025'!Y71</f>
        <v/>
      </c>
      <c r="Z71" s="7">
        <f>V71+X71</f>
        <v/>
      </c>
      <c r="AA71" s="81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V72+'Январь 2025'!W72</f>
        <v/>
      </c>
      <c r="X72" s="5" t="n"/>
      <c r="Y72" s="8">
        <f>X72+'Январь 2025'!Y72</f>
        <v/>
      </c>
      <c r="Z72" s="7">
        <f>V72+X72</f>
        <v/>
      </c>
      <c r="AA72" s="81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V73+'Январь 2025'!W73</f>
        <v/>
      </c>
      <c r="X73" s="5" t="n"/>
      <c r="Y73" s="8">
        <f>X73+'Январь 2025'!Y73</f>
        <v/>
      </c>
      <c r="Z73" s="7">
        <f>V73+X73</f>
        <v/>
      </c>
      <c r="AA73" s="81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V74+'Январь 2025'!W74</f>
        <v/>
      </c>
      <c r="X74" s="5" t="n">
        <v>36</v>
      </c>
      <c r="Y74" s="8">
        <f>X74+'Январь 2025'!Y74</f>
        <v/>
      </c>
      <c r="Z74" s="7">
        <f>V74+X74</f>
        <v/>
      </c>
      <c r="AA74" s="81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V75+'Январь 2025'!W75</f>
        <v/>
      </c>
      <c r="X75" s="5" t="n"/>
      <c r="Y75" s="8">
        <f>X75+'Январь 2025'!Y75</f>
        <v/>
      </c>
      <c r="Z75" s="7">
        <f>V75+X75</f>
        <v/>
      </c>
      <c r="AA75" s="81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V76+'Январь 2025'!W76</f>
        <v/>
      </c>
      <c r="X76" s="5" t="n"/>
      <c r="Y76" s="8">
        <f>X76+'Январь 2025'!Y76</f>
        <v/>
      </c>
      <c r="Z76" s="7">
        <f>V76+X76</f>
        <v/>
      </c>
      <c r="AA76" s="81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V77+'Январь 2025'!W77</f>
        <v/>
      </c>
      <c r="X77" s="5" t="n"/>
      <c r="Y77" s="8">
        <f>X77+'Январь 2025'!Y77</f>
        <v/>
      </c>
      <c r="Z77" s="7">
        <f>V77+X77</f>
        <v/>
      </c>
      <c r="AA77" s="81">
        <f>W77+Y77</f>
        <v/>
      </c>
    </row>
    <row r="78" hidden="1" outlineLevel="1" ht="15" customHeight="1" s="303">
      <c r="A78" s="45" t="n"/>
      <c r="B78" s="209" t="n"/>
      <c r="C78" s="2" t="n">
        <v>33</v>
      </c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V78+'Январь 2025'!W78</f>
        <v/>
      </c>
      <c r="X78" s="5" t="n"/>
      <c r="Y78" s="8">
        <f>X78+'Январь 2025'!Y78</f>
        <v/>
      </c>
      <c r="Z78" s="7">
        <f>V78+X78</f>
        <v/>
      </c>
      <c r="AA78" s="81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V79+'Январь 2025'!W79</f>
        <v/>
      </c>
      <c r="X79" s="5" t="n"/>
      <c r="Y79" s="8">
        <f>X79+'Январь 2025'!Y79</f>
        <v/>
      </c>
      <c r="Z79" s="7">
        <f>V79+X79</f>
        <v/>
      </c>
      <c r="AA79" s="81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C80+'Январь 2025'!C81</f>
        <v/>
      </c>
      <c r="D81" s="58">
        <f>D80+'Январь 2025'!D81</f>
        <v/>
      </c>
      <c r="E81" s="58">
        <f>E80+'Январь 2025'!E81</f>
        <v/>
      </c>
      <c r="F81" s="58">
        <f>F80+'Январь 2025'!F81</f>
        <v/>
      </c>
      <c r="G81" s="58">
        <f>G80+'Январь 2025'!G81</f>
        <v/>
      </c>
      <c r="H81" s="58">
        <f>H80+'Январь 2025'!H81</f>
        <v/>
      </c>
      <c r="I81" s="58">
        <f>I80+'Январь 2025'!I81</f>
        <v/>
      </c>
      <c r="J81" s="58">
        <f>J80+'Январь 2025'!J81</f>
        <v/>
      </c>
      <c r="K81" s="58">
        <f>K80+'Январь 2025'!K81</f>
        <v/>
      </c>
      <c r="L81" s="58">
        <f>L80+'Январь 2025'!L81</f>
        <v/>
      </c>
      <c r="M81" s="58">
        <f>M80+'Январь 2025'!M81</f>
        <v/>
      </c>
      <c r="N81" s="58">
        <f>N80+'Январь 2025'!N81</f>
        <v/>
      </c>
      <c r="O81" s="58">
        <f>O80+'Январь 2025'!O81</f>
        <v/>
      </c>
      <c r="P81" s="58">
        <f>P80+'Январь 2025'!P81</f>
        <v/>
      </c>
      <c r="Q81" s="58">
        <f>Q80+'Январь 2025'!Q81</f>
        <v/>
      </c>
      <c r="R81" s="58">
        <f>R80+'Январь 2025'!R81</f>
        <v/>
      </c>
      <c r="S81" s="58">
        <f>S80+'Январь 2025'!S81</f>
        <v/>
      </c>
      <c r="T81" s="58">
        <f>T80+'Январь 2025'!T81</f>
        <v/>
      </c>
      <c r="U81" s="58">
        <f>U80+'Январь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>
        <v>38</v>
      </c>
      <c r="V82" s="28">
        <f>SUM(C82:U82)</f>
        <v/>
      </c>
      <c r="W82" s="77">
        <f>V82+'Январь 2025'!W82</f>
        <v/>
      </c>
      <c r="X82" s="5" t="n"/>
      <c r="Y82" s="77">
        <f>X82+'Январь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V83+'Январь 2025'!W83</f>
        <v/>
      </c>
      <c r="X83" s="5" t="n"/>
      <c r="Y83" s="8">
        <f>X83+'Январь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>
        <v>37</v>
      </c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V84+'Январь 2025'!W84</f>
        <v/>
      </c>
      <c r="X84" s="5" t="n"/>
      <c r="Y84" s="8">
        <f>X84+'Январь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V85+'Январь 2025'!W85</f>
        <v/>
      </c>
      <c r="X85" s="5" t="n"/>
      <c r="Y85" s="8">
        <f>X85+'Январь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V86+'Январь 2025'!W86</f>
        <v/>
      </c>
      <c r="X86" s="5" t="n">
        <v>39</v>
      </c>
      <c r="Y86" s="8">
        <f>X86+'Январь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V87+'Январь 2025'!W87</f>
        <v/>
      </c>
      <c r="X87" s="5" t="n"/>
      <c r="Y87" s="8">
        <f>X87+'Январь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V88+'Январь 2025'!W88</f>
        <v/>
      </c>
      <c r="X88" s="5" t="n"/>
      <c r="Y88" s="8">
        <f>X88+'Январь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C89+'Январь 2025'!C90</f>
        <v/>
      </c>
      <c r="D90" s="58">
        <f>D89+'Январь 2025'!D90</f>
        <v/>
      </c>
      <c r="E90" s="58">
        <f>E89+'Январь 2025'!E90</f>
        <v/>
      </c>
      <c r="F90" s="58">
        <f>F89+'Январь 2025'!F90</f>
        <v/>
      </c>
      <c r="G90" s="58">
        <f>G89+'Январь 2025'!G90</f>
        <v/>
      </c>
      <c r="H90" s="58">
        <f>H89+'Январь 2025'!H90</f>
        <v/>
      </c>
      <c r="I90" s="58">
        <f>I89+'Январь 2025'!I90</f>
        <v/>
      </c>
      <c r="J90" s="58">
        <f>J89+'Январь 2025'!J90</f>
        <v/>
      </c>
      <c r="K90" s="58">
        <f>K89+'Январь 2025'!K90</f>
        <v/>
      </c>
      <c r="L90" s="58">
        <f>L89+'Январь 2025'!L90</f>
        <v/>
      </c>
      <c r="M90" s="58">
        <f>M89+'Январь 2025'!M90</f>
        <v/>
      </c>
      <c r="N90" s="58">
        <f>N89+'Январь 2025'!N90</f>
        <v/>
      </c>
      <c r="O90" s="58">
        <f>O89+'Январь 2025'!O90</f>
        <v/>
      </c>
      <c r="P90" s="58">
        <f>P89+'Январь 2025'!P90</f>
        <v/>
      </c>
      <c r="Q90" s="58">
        <f>Q89+'Январь 2025'!Q90</f>
        <v/>
      </c>
      <c r="R90" s="58">
        <f>R89+'Январь 2025'!R90</f>
        <v/>
      </c>
      <c r="S90" s="58">
        <f>S89+'Январь 2025'!S90</f>
        <v/>
      </c>
      <c r="T90" s="58">
        <f>T89+'Январь 2025'!T90</f>
        <v/>
      </c>
      <c r="U90" s="58">
        <f>U89+'Январь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>
        <v>40</v>
      </c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V91+'Январь 2025'!W91</f>
        <v/>
      </c>
      <c r="X91" s="5" t="n">
        <v>44</v>
      </c>
      <c r="Y91" s="77">
        <f>X91+'Январь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V92+'Январь 2025'!W92</f>
        <v/>
      </c>
      <c r="X92" s="5" t="n"/>
      <c r="Y92" s="8">
        <f>X92+'Январь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V93+'Январь 2025'!W93</f>
        <v/>
      </c>
      <c r="X93" s="5" t="n"/>
      <c r="Y93" s="8">
        <f>X93+'Январь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V94+'Январь 2025'!W94</f>
        <v/>
      </c>
      <c r="X94" s="5" t="n"/>
      <c r="Y94" s="8">
        <f>X94+'Январь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V95+'Январь 2025'!W95</f>
        <v/>
      </c>
      <c r="X95" s="5" t="n"/>
      <c r="Y95" s="8">
        <f>X95+'Январь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>
        <v>43</v>
      </c>
      <c r="T96" s="5" t="n"/>
      <c r="U96" s="5" t="n"/>
      <c r="V96" s="31">
        <f>SUM(C96:U96)</f>
        <v/>
      </c>
      <c r="W96" s="8">
        <f>V96+'Январь 2025'!W96</f>
        <v/>
      </c>
      <c r="X96" s="5" t="n"/>
      <c r="Y96" s="8">
        <f>X96+'Январь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V97+'Январь 2025'!W97</f>
        <v/>
      </c>
      <c r="X97" s="5" t="n"/>
      <c r="Y97" s="8">
        <f>X97+'Январь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V98+'Январь 2025'!W98</f>
        <v/>
      </c>
      <c r="X98" s="5" t="n"/>
      <c r="Y98" s="8">
        <f>X98+'Январь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>
        <v>41</v>
      </c>
      <c r="D99" s="2" t="n"/>
      <c r="E99" s="1" t="n"/>
      <c r="F99" s="4" t="n"/>
      <c r="G99" s="3" t="n"/>
      <c r="H99" s="209" t="n">
        <v>42</v>
      </c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V99+'Январь 2025'!W99</f>
        <v/>
      </c>
      <c r="X99" s="5" t="n"/>
      <c r="Y99" s="8">
        <f>X99+'Январь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V100+'Январь 2025'!W100</f>
        <v/>
      </c>
      <c r="X100" s="5" t="n"/>
      <c r="Y100" s="8">
        <f>X100+'Январь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V101+'Январь 2025'!W101</f>
        <v/>
      </c>
      <c r="X101" s="5" t="n"/>
      <c r="Y101" s="8">
        <f>X101+'Январь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V102+'Январь 2025'!W102</f>
        <v/>
      </c>
      <c r="X102" s="5" t="n">
        <v>45</v>
      </c>
      <c r="Y102" s="8">
        <f>X102+'Январь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C103+'Январь 2025'!C104</f>
        <v/>
      </c>
      <c r="D104" s="58">
        <f>D103+'Январь 2025'!D104</f>
        <v/>
      </c>
      <c r="E104" s="58">
        <f>E103+'Январь 2025'!E104</f>
        <v/>
      </c>
      <c r="F104" s="58">
        <f>F103+'Январь 2025'!F104</f>
        <v/>
      </c>
      <c r="G104" s="58">
        <f>G103+'Январь 2025'!G104</f>
        <v/>
      </c>
      <c r="H104" s="58">
        <f>H103+'Январь 2025'!H104</f>
        <v/>
      </c>
      <c r="I104" s="58">
        <f>I103+'Январь 2025'!I104</f>
        <v/>
      </c>
      <c r="J104" s="58">
        <f>J103+'Январь 2025'!J104</f>
        <v/>
      </c>
      <c r="K104" s="58">
        <f>K103+'Январь 2025'!K104</f>
        <v/>
      </c>
      <c r="L104" s="58">
        <f>L103+'Январь 2025'!L104</f>
        <v/>
      </c>
      <c r="M104" s="58">
        <f>M103+'Январь 2025'!M104</f>
        <v/>
      </c>
      <c r="N104" s="58">
        <f>N103+'Январь 2025'!N104</f>
        <v/>
      </c>
      <c r="O104" s="58">
        <f>O103+'Январь 2025'!O104</f>
        <v/>
      </c>
      <c r="P104" s="58">
        <f>P103+'Январь 2025'!P104</f>
        <v/>
      </c>
      <c r="Q104" s="58">
        <f>Q103+'Январь 2025'!Q104</f>
        <v/>
      </c>
      <c r="R104" s="58">
        <f>R103+'Январь 2025'!R104</f>
        <v/>
      </c>
      <c r="S104" s="58">
        <f>S103+'Январь 2025'!S104</f>
        <v/>
      </c>
      <c r="T104" s="58">
        <f>T103+'Январь 2025'!T104</f>
        <v/>
      </c>
      <c r="U104" s="58">
        <f>U103+'Январь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V107+'Январь 2025'!W107</f>
        <v/>
      </c>
      <c r="X107" s="132" t="n"/>
      <c r="Y107" s="77">
        <f>X107+'Январь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V108+'Январь 2025'!W108</f>
        <v/>
      </c>
      <c r="X108" s="130" t="n"/>
      <c r="Y108" s="8">
        <f>X108+'Январь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V109+'Январь 2025'!W109</f>
        <v/>
      </c>
      <c r="X109" s="130" t="n"/>
      <c r="Y109" s="8">
        <f>X109+'Январь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V110+'Январь 2025'!W110</f>
        <v/>
      </c>
      <c r="X110" s="130" t="n"/>
      <c r="Y110" s="8">
        <f>X110+'Январь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V111+'Январь 2025'!W111</f>
        <v/>
      </c>
      <c r="X111" s="130" t="n"/>
      <c r="Y111" s="8">
        <f>X111+'Январь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C112+'Январь 2025'!C113</f>
        <v/>
      </c>
      <c r="D113" s="58">
        <f>D112+'Январь 2025'!D113</f>
        <v/>
      </c>
      <c r="E113" s="58">
        <f>E112+'Январь 2025'!E113</f>
        <v/>
      </c>
      <c r="F113" s="58">
        <f>F112+'Январь 2025'!F113</f>
        <v/>
      </c>
      <c r="G113" s="58">
        <f>G112+'Январь 2025'!G113</f>
        <v/>
      </c>
      <c r="H113" s="58">
        <f>H112+'Январь 2025'!H113</f>
        <v/>
      </c>
      <c r="I113" s="58">
        <f>I112+'Январь 2025'!I113</f>
        <v/>
      </c>
      <c r="J113" s="58">
        <f>J112+'Январь 2025'!J113</f>
        <v/>
      </c>
      <c r="K113" s="58">
        <f>K112+'Январь 2025'!K113</f>
        <v/>
      </c>
      <c r="L113" s="58">
        <f>L112+'Январь 2025'!L113</f>
        <v/>
      </c>
      <c r="M113" s="58">
        <f>M112+'Январь 2025'!M113</f>
        <v/>
      </c>
      <c r="N113" s="58">
        <f>N112+'Январь 2025'!N113</f>
        <v/>
      </c>
      <c r="O113" s="58">
        <f>O112+'Январь 2025'!O113</f>
        <v/>
      </c>
      <c r="P113" s="58">
        <f>P112+'Январь 2025'!P113</f>
        <v/>
      </c>
      <c r="Q113" s="58">
        <f>Q112+'Январь 2025'!Q113</f>
        <v/>
      </c>
      <c r="R113" s="58">
        <f>R112+'Январь 2025'!R113</f>
        <v/>
      </c>
      <c r="S113" s="58">
        <f>S112+'Январь 2025'!S113</f>
        <v/>
      </c>
      <c r="T113" s="58">
        <f>T112+'Январь 2025'!T113</f>
        <v/>
      </c>
      <c r="U113" s="58">
        <f>U112+'Январь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V114+'Январь 2025'!W114</f>
        <v/>
      </c>
      <c r="X114" s="130" t="n"/>
      <c r="Y114" s="77">
        <f>X114+'Январь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V115+'Январь 2025'!W115</f>
        <v/>
      </c>
      <c r="X115" s="130" t="n"/>
      <c r="Y115" s="8">
        <f>X115+'Январь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V116+'Январь 2025'!W116</f>
        <v/>
      </c>
      <c r="X116" s="130" t="n"/>
      <c r="Y116" s="8">
        <f>X116+'Январь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V117+'Январь 2025'!W117</f>
        <v/>
      </c>
      <c r="X117" s="130" t="n"/>
      <c r="Y117" s="8">
        <f>X117+'Январь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V118+'Январь 2025'!W118</f>
        <v/>
      </c>
      <c r="X118" s="130" t="n"/>
      <c r="Y118" s="8">
        <f>X118+'Январь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C119+'Январь 2025'!C120</f>
        <v/>
      </c>
      <c r="D120" s="58">
        <f>D119+'Январь 2025'!D120</f>
        <v/>
      </c>
      <c r="E120" s="58">
        <f>E119+'Январь 2025'!E120</f>
        <v/>
      </c>
      <c r="F120" s="58">
        <f>F119+'Январь 2025'!F120</f>
        <v/>
      </c>
      <c r="G120" s="58">
        <f>G119+'Январь 2025'!G120</f>
        <v/>
      </c>
      <c r="H120" s="58">
        <f>H119+'Январь 2025'!H120</f>
        <v/>
      </c>
      <c r="I120" s="58">
        <f>I119+'Январь 2025'!I120</f>
        <v/>
      </c>
      <c r="J120" s="58">
        <f>J119+'Январь 2025'!J120</f>
        <v/>
      </c>
      <c r="K120" s="58">
        <f>K119+'Январь 2025'!K120</f>
        <v/>
      </c>
      <c r="L120" s="58">
        <f>L119+'Январь 2025'!L120</f>
        <v/>
      </c>
      <c r="M120" s="58">
        <f>M119+'Январь 2025'!M120</f>
        <v/>
      </c>
      <c r="N120" s="58">
        <f>N119+'Январь 2025'!N120</f>
        <v/>
      </c>
      <c r="O120" s="58">
        <f>O119+'Январь 2025'!O120</f>
        <v/>
      </c>
      <c r="P120" s="58">
        <f>P119+'Январь 2025'!P120</f>
        <v/>
      </c>
      <c r="Q120" s="58">
        <f>Q119+'Январь 2025'!Q120</f>
        <v/>
      </c>
      <c r="R120" s="58">
        <f>R119+'Январь 2025'!R120</f>
        <v/>
      </c>
      <c r="S120" s="58">
        <f>S119+'Январь 2025'!S120</f>
        <v/>
      </c>
      <c r="T120" s="58">
        <f>T119+'Январь 2025'!T120</f>
        <v/>
      </c>
      <c r="U120" s="58">
        <f>U119+'Январь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>
        <v>46</v>
      </c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V121+'Январь 2025'!W121</f>
        <v/>
      </c>
      <c r="X121" s="5" t="n">
        <v>49</v>
      </c>
      <c r="Y121" s="77">
        <f>X121+'Январь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>
        <v>47</v>
      </c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V122+'Январь 2025'!W122</f>
        <v/>
      </c>
      <c r="X122" s="5" t="n">
        <v>50</v>
      </c>
      <c r="Y122" s="8">
        <f>X122+'Январь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>
        <v>48</v>
      </c>
      <c r="D123" s="173" t="n"/>
      <c r="E123" s="174" t="n"/>
      <c r="F123" s="175" t="n"/>
      <c r="G123" s="176" t="n"/>
      <c r="H123" s="172" t="n"/>
      <c r="I123" s="172" t="n"/>
      <c r="J123" s="172" t="n"/>
      <c r="K123" s="177" t="n"/>
      <c r="L123" s="177" t="n"/>
      <c r="M123" s="177" t="n"/>
      <c r="N123" s="177" t="n"/>
      <c r="O123" s="177" t="n"/>
      <c r="P123" s="177" t="n"/>
      <c r="Q123" s="177" t="n"/>
      <c r="R123" s="177" t="n"/>
      <c r="S123" s="177" t="n"/>
      <c r="T123" s="177" t="n"/>
      <c r="U123" s="178" t="n"/>
      <c r="V123" s="135">
        <f>SUM(C123:U123)</f>
        <v/>
      </c>
      <c r="W123" s="8">
        <f>V123+'Январь 2025'!W123</f>
        <v/>
      </c>
      <c r="X123" s="5" t="n">
        <v>51</v>
      </c>
      <c r="Y123" s="8">
        <f>X123+'Январь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173" t="n"/>
      <c r="E124" s="174" t="n"/>
      <c r="F124" s="175" t="n"/>
      <c r="G124" s="176" t="n"/>
      <c r="H124" s="172" t="n"/>
      <c r="I124" s="172" t="n"/>
      <c r="J124" s="172" t="n"/>
      <c r="K124" s="177" t="n"/>
      <c r="L124" s="177" t="n"/>
      <c r="M124" s="177" t="n"/>
      <c r="N124" s="177" t="n"/>
      <c r="O124" s="177" t="n"/>
      <c r="P124" s="177" t="n"/>
      <c r="Q124" s="177" t="n"/>
      <c r="R124" s="177" t="n"/>
      <c r="S124" s="177" t="n"/>
      <c r="T124" s="177" t="n"/>
      <c r="U124" s="178" t="n"/>
      <c r="V124" s="135">
        <f>SUM(C124:U124)</f>
        <v/>
      </c>
      <c r="W124" s="8">
        <f>V124+'Январь 2025'!W124</f>
        <v/>
      </c>
      <c r="X124" s="5" t="n"/>
      <c r="Y124" s="8">
        <f>X124+'Январь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2" t="n"/>
      <c r="D125" s="170" t="n"/>
      <c r="E125" s="123" t="n"/>
      <c r="F125" s="124" t="n"/>
      <c r="G125" s="125" t="n"/>
      <c r="H125" s="122" t="n"/>
      <c r="I125" s="122" t="n"/>
      <c r="J125" s="122" t="n"/>
      <c r="K125" s="126" t="n"/>
      <c r="L125" s="126" t="n"/>
      <c r="M125" s="126" t="n"/>
      <c r="N125" s="126" t="n"/>
      <c r="O125" s="126" t="n"/>
      <c r="P125" s="126" t="n"/>
      <c r="Q125" s="126" t="n"/>
      <c r="R125" s="126" t="n"/>
      <c r="S125" s="126" t="n"/>
      <c r="T125" s="126" t="n"/>
      <c r="U125" s="136" t="n"/>
      <c r="V125" s="187">
        <f>SUM(C125:U125)</f>
        <v/>
      </c>
      <c r="W125" s="183">
        <f>V125+'Январь 2025'!W125</f>
        <v/>
      </c>
      <c r="X125" s="177" t="n"/>
      <c r="Y125" s="183">
        <f>X125+'Январь 2025'!Y125</f>
        <v/>
      </c>
      <c r="Z125" s="184">
        <f>V125+X125</f>
        <v/>
      </c>
      <c r="AA125" s="183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47" t="n"/>
      <c r="D126" s="147" t="n"/>
      <c r="E126" s="147" t="n"/>
      <c r="F126" s="147" t="n"/>
      <c r="G126" s="147" t="n"/>
      <c r="H126" s="147" t="n"/>
      <c r="I126" s="147" t="n"/>
      <c r="J126" s="147" t="n"/>
      <c r="K126" s="147" t="n"/>
      <c r="L126" s="147" t="n"/>
      <c r="M126" s="147" t="n"/>
      <c r="N126" s="147" t="n"/>
      <c r="O126" s="147" t="n"/>
      <c r="P126" s="147" t="n"/>
      <c r="Q126" s="147" t="n"/>
      <c r="R126" s="147" t="n"/>
      <c r="S126" s="147" t="n"/>
      <c r="T126" s="147" t="n"/>
      <c r="U126" s="147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13.xml><?xml version="1.0" encoding="utf-8"?>
<worksheet xmlns="http://schemas.openxmlformats.org/spreadsheetml/2006/main">
  <sheetPr codeName="Лист37">
    <outlinePr summaryBelow="1" summaryRight="1"/>
    <pageSetUpPr/>
  </sheetPr>
  <dimension ref="A1:AA163"/>
  <sheetViews>
    <sheetView tabSelected="1"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7109375" customWidth="1" style="303" min="5" max="5"/>
    <col width="8.5703125" customWidth="1" style="303" min="6" max="10"/>
    <col width="10.7109375" customWidth="1" style="303" min="11" max="11"/>
    <col width="8.5703125" customWidth="1" style="303" min="12" max="12"/>
    <col width="9.85546875" customWidth="1" style="303" min="13" max="13"/>
    <col width="11.4257812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ЯНВАРЬ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>
        <v>100</v>
      </c>
      <c r="D4" s="2" t="n"/>
      <c r="E4" s="1" t="n"/>
      <c r="F4" s="3" t="n"/>
      <c r="G4" s="3" t="n"/>
      <c r="H4" s="1" t="n"/>
      <c r="I4" s="1" t="n"/>
      <c r="J4" s="233" t="n"/>
      <c r="K4" s="130" t="n"/>
      <c r="L4" s="211" t="n"/>
      <c r="M4" s="211" t="n"/>
      <c r="N4" s="211" t="n"/>
      <c r="O4" s="211" t="n"/>
      <c r="P4" s="211" t="n"/>
      <c r="Q4" s="211" t="n"/>
      <c r="R4" s="211" t="n"/>
      <c r="S4" s="211" t="n"/>
      <c r="T4" s="211" t="n"/>
      <c r="U4" s="211" t="n"/>
      <c r="V4" s="28">
        <f>SUM(C4:U4)</f>
        <v/>
      </c>
      <c r="W4" s="77">
        <f>V4</f>
        <v/>
      </c>
      <c r="X4" s="5" t="n">
        <v>10</v>
      </c>
      <c r="Y4" s="77">
        <f>X4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>
        <v>150</v>
      </c>
      <c r="D5" s="2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</f>
        <v/>
      </c>
      <c r="X5" s="5" t="n">
        <v>20</v>
      </c>
      <c r="Y5" s="8">
        <f>X5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>
        <v>200</v>
      </c>
      <c r="D6" s="2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</f>
        <v/>
      </c>
      <c r="X6" s="5" t="n">
        <v>30</v>
      </c>
      <c r="Y6" s="8">
        <f>X6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>
        <v>250</v>
      </c>
      <c r="D7" s="2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</f>
        <v/>
      </c>
      <c r="X7" s="5" t="n">
        <v>40</v>
      </c>
      <c r="Y7" s="8">
        <f>X7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>
        <v>300</v>
      </c>
      <c r="D8" s="2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</f>
        <v/>
      </c>
      <c r="X8" s="5" t="n">
        <v>50</v>
      </c>
      <c r="Y8" s="8">
        <f>X8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>
        <v>450</v>
      </c>
      <c r="D9" s="2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</f>
        <v/>
      </c>
      <c r="X9" s="5" t="n">
        <v>60</v>
      </c>
      <c r="Y9" s="8">
        <f>X9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>
        <v>500</v>
      </c>
      <c r="D10" s="2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</f>
        <v/>
      </c>
      <c r="X10" s="5" t="n">
        <v>70</v>
      </c>
      <c r="Y10" s="8">
        <f>X10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>
        <v>600</v>
      </c>
      <c r="D11" s="2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</f>
        <v/>
      </c>
      <c r="X11" s="5" t="n">
        <v>80</v>
      </c>
      <c r="Y11" s="8">
        <f>X11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>
        <v>700</v>
      </c>
      <c r="D12" s="2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</f>
        <v/>
      </c>
      <c r="X12" s="5" t="n">
        <v>90</v>
      </c>
      <c r="Y12" s="8">
        <f>X12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2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</f>
        <v/>
      </c>
      <c r="X13" s="5" t="n">
        <v>100</v>
      </c>
      <c r="Y13" s="8">
        <f>X13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2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</f>
        <v/>
      </c>
      <c r="X14" s="5" t="n"/>
      <c r="Y14" s="8">
        <f>X14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</f>
        <v/>
      </c>
      <c r="X15" s="5" t="n"/>
      <c r="Y15" s="8">
        <f>X15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</f>
        <v/>
      </c>
      <c r="X16" s="5" t="n"/>
      <c r="Y16" s="8">
        <f>X16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</f>
        <v/>
      </c>
      <c r="X17" s="5" t="n"/>
      <c r="Y17" s="8">
        <f>X17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</f>
        <v/>
      </c>
      <c r="X18" s="5" t="n"/>
      <c r="Y18" s="8">
        <f>X18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</f>
        <v/>
      </c>
      <c r="X19" s="5" t="n"/>
      <c r="Y19" s="8">
        <f>X19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</f>
        <v/>
      </c>
      <c r="X20" s="5" t="n"/>
      <c r="Y20" s="8">
        <f>X20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</f>
        <v/>
      </c>
      <c r="X21" s="5" t="n"/>
      <c r="Y21" s="8">
        <f>X21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</f>
        <v/>
      </c>
      <c r="X22" s="5" t="n"/>
      <c r="Y22" s="8">
        <f>X22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</f>
        <v/>
      </c>
      <c r="D24" s="58">
        <f>D23</f>
        <v/>
      </c>
      <c r="E24" s="58">
        <f>E23</f>
        <v/>
      </c>
      <c r="F24" s="58">
        <f>F23</f>
        <v/>
      </c>
      <c r="G24" s="58">
        <f>G23</f>
        <v/>
      </c>
      <c r="H24" s="58">
        <f>H23</f>
        <v/>
      </c>
      <c r="I24" s="58">
        <f>I23</f>
        <v/>
      </c>
      <c r="J24" s="58">
        <f>J23</f>
        <v/>
      </c>
      <c r="K24" s="58">
        <f>K23</f>
        <v/>
      </c>
      <c r="L24" s="58">
        <f>L23</f>
        <v/>
      </c>
      <c r="M24" s="58">
        <f>M23</f>
        <v/>
      </c>
      <c r="N24" s="58">
        <f>N23</f>
        <v/>
      </c>
      <c r="O24" s="58">
        <f>O23</f>
        <v/>
      </c>
      <c r="P24" s="58">
        <f>P23</f>
        <v/>
      </c>
      <c r="Q24" s="58">
        <f>Q23</f>
        <v/>
      </c>
      <c r="R24" s="58">
        <f>R23</f>
        <v/>
      </c>
      <c r="S24" s="58">
        <f>S23</f>
        <v/>
      </c>
      <c r="T24" s="58">
        <f>T23</f>
        <v/>
      </c>
      <c r="U24" s="58">
        <f>U23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</f>
        <v/>
      </c>
      <c r="X25" s="5" t="n"/>
      <c r="Y25" s="77">
        <f>X25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>
        <v>600</v>
      </c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</f>
        <v/>
      </c>
      <c r="X26" s="5" t="n">
        <v>10</v>
      </c>
      <c r="Y26" s="8">
        <f>X26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</f>
        <v/>
      </c>
      <c r="X27" s="5" t="n">
        <v>11</v>
      </c>
      <c r="Y27" s="8">
        <f>X27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</f>
        <v/>
      </c>
      <c r="X28" s="5" t="n">
        <v>12</v>
      </c>
      <c r="Y28" s="8">
        <f>X28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>
        <v>200</v>
      </c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</f>
        <v/>
      </c>
      <c r="X29" s="5" t="n">
        <v>13</v>
      </c>
      <c r="Y29" s="8">
        <f>X29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</f>
        <v/>
      </c>
      <c r="X30" s="5" t="n">
        <v>14</v>
      </c>
      <c r="Y30" s="8">
        <f>X30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>
        <v>13</v>
      </c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</f>
        <v/>
      </c>
      <c r="X31" s="5" t="n">
        <v>15</v>
      </c>
      <c r="Y31" s="8">
        <f>X31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>
        <v>50</v>
      </c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</f>
        <v/>
      </c>
      <c r="X32" s="5" t="n">
        <v>16</v>
      </c>
      <c r="Y32" s="8">
        <f>X32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</f>
        <v/>
      </c>
      <c r="X33" s="5" t="n">
        <v>17</v>
      </c>
      <c r="Y33" s="8">
        <f>X33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</f>
        <v/>
      </c>
      <c r="X34" s="5" t="n">
        <v>18</v>
      </c>
      <c r="Y34" s="8">
        <f>X34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>
        <v>50</v>
      </c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</f>
        <v/>
      </c>
      <c r="X35" s="5" t="n">
        <v>19</v>
      </c>
      <c r="Y35" s="8">
        <f>X35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>
        <v>20</v>
      </c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</f>
        <v/>
      </c>
      <c r="X36" s="5" t="n">
        <v>20</v>
      </c>
      <c r="Y36" s="8">
        <f>X36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>
        <v>120</v>
      </c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</f>
        <v/>
      </c>
      <c r="X37" s="5" t="n">
        <v>21</v>
      </c>
      <c r="Y37" s="8">
        <f>X37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</f>
        <v/>
      </c>
      <c r="X38" s="5" t="n"/>
      <c r="Y38" s="8">
        <f>X38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</f>
        <v/>
      </c>
      <c r="X39" s="5" t="n"/>
      <c r="Y39" s="8">
        <f>X39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</f>
        <v/>
      </c>
      <c r="X40" s="5" t="n"/>
      <c r="Y40" s="8">
        <f>X40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</f>
        <v/>
      </c>
      <c r="X41" s="5" t="n"/>
      <c r="Y41" s="8">
        <f>X41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</f>
        <v/>
      </c>
      <c r="X42" s="5" t="n"/>
      <c r="Y42" s="8">
        <f>X42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</f>
        <v/>
      </c>
      <c r="D44" s="58">
        <f>D43</f>
        <v/>
      </c>
      <c r="E44" s="58">
        <f>E43</f>
        <v/>
      </c>
      <c r="F44" s="58">
        <f>F43</f>
        <v/>
      </c>
      <c r="G44" s="58">
        <f>G43</f>
        <v/>
      </c>
      <c r="H44" s="58">
        <f>H43</f>
        <v/>
      </c>
      <c r="I44" s="58">
        <f>I43</f>
        <v/>
      </c>
      <c r="J44" s="58">
        <f>J43</f>
        <v/>
      </c>
      <c r="K44" s="58">
        <f>K43</f>
        <v/>
      </c>
      <c r="L44" s="58">
        <f>L43</f>
        <v/>
      </c>
      <c r="M44" s="58">
        <f>M43</f>
        <v/>
      </c>
      <c r="N44" s="58">
        <f>N43</f>
        <v/>
      </c>
      <c r="O44" s="58">
        <f>O43</f>
        <v/>
      </c>
      <c r="P44" s="58">
        <f>P43</f>
        <v/>
      </c>
      <c r="Q44" s="58">
        <f>Q43</f>
        <v/>
      </c>
      <c r="R44" s="58">
        <f>R43</f>
        <v/>
      </c>
      <c r="S44" s="58">
        <f>S43</f>
        <v/>
      </c>
      <c r="T44" s="58">
        <f>T43</f>
        <v/>
      </c>
      <c r="U44" s="58">
        <f>U43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>
        <v>20</v>
      </c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</f>
        <v/>
      </c>
      <c r="X45" s="5" t="n"/>
      <c r="Y45" s="77">
        <f>X45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>
        <v>30</v>
      </c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</f>
        <v/>
      </c>
      <c r="X46" s="5" t="n"/>
      <c r="Y46" s="8">
        <f>X46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>
        <v>40</v>
      </c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</f>
        <v/>
      </c>
      <c r="X47" s="5" t="n"/>
      <c r="Y47" s="8">
        <f>X47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>
        <v>50</v>
      </c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</f>
        <v/>
      </c>
      <c r="X48" s="5" t="n"/>
      <c r="Y48" s="8">
        <f>X48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>
        <v>60</v>
      </c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</f>
        <v/>
      </c>
      <c r="X49" s="5" t="n"/>
      <c r="Y49" s="8">
        <f>X49</f>
        <v/>
      </c>
      <c r="Z49" s="7">
        <f>V49+X49</f>
        <v/>
      </c>
      <c r="AA49" s="81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>
        <v>70</v>
      </c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</f>
        <v/>
      </c>
      <c r="X50" s="5" t="n"/>
      <c r="Y50" s="8">
        <f>X50</f>
        <v/>
      </c>
      <c r="Z50" s="7">
        <f>V50+X50</f>
        <v/>
      </c>
      <c r="AA50" s="81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>
        <v>80</v>
      </c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</f>
        <v/>
      </c>
      <c r="X51" s="5" t="n"/>
      <c r="Y51" s="8">
        <f>X51</f>
        <v/>
      </c>
      <c r="Z51" s="7">
        <f>V51+X51</f>
        <v/>
      </c>
      <c r="AA51" s="81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>
        <v>90</v>
      </c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</f>
        <v/>
      </c>
      <c r="X52" s="5" t="n"/>
      <c r="Y52" s="8">
        <f>X52</f>
        <v/>
      </c>
      <c r="Z52" s="7">
        <f>V52+X52</f>
        <v/>
      </c>
      <c r="AA52" s="81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>
        <v>100</v>
      </c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</f>
        <v/>
      </c>
      <c r="X53" s="5" t="n"/>
      <c r="Y53" s="8">
        <f>X53</f>
        <v/>
      </c>
      <c r="Z53" s="7">
        <f>V53+X53</f>
        <v/>
      </c>
      <c r="AA53" s="81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</f>
        <v/>
      </c>
      <c r="X54" s="5" t="n"/>
      <c r="Y54" s="8">
        <f>X54</f>
        <v/>
      </c>
      <c r="Z54" s="7">
        <f>V54+X54</f>
        <v/>
      </c>
      <c r="AA54" s="81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>
        <v>5</v>
      </c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</f>
        <v/>
      </c>
      <c r="X55" s="5" t="n"/>
      <c r="Y55" s="8">
        <f>X55</f>
        <v/>
      </c>
      <c r="Z55" s="7">
        <f>V55+X55</f>
        <v/>
      </c>
      <c r="AA55" s="81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>
        <v>10</v>
      </c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</f>
        <v/>
      </c>
      <c r="X56" s="5" t="n"/>
      <c r="Y56" s="8">
        <f>X56</f>
        <v/>
      </c>
      <c r="Z56" s="7">
        <f>V56+X56</f>
        <v/>
      </c>
      <c r="AA56" s="81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>
        <v>90</v>
      </c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</f>
        <v/>
      </c>
      <c r="X57" s="5" t="n"/>
      <c r="Y57" s="8">
        <f>X57</f>
        <v/>
      </c>
      <c r="Z57" s="7">
        <f>V57+X57</f>
        <v/>
      </c>
      <c r="AA57" s="81">
        <f>W57+Y57</f>
        <v/>
      </c>
    </row>
    <row r="58" hidden="1" outlineLevel="1" ht="15" customHeight="1" s="303">
      <c r="A58" s="4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</f>
        <v/>
      </c>
      <c r="X58" s="5" t="n"/>
      <c r="Y58" s="8">
        <f>X58</f>
        <v/>
      </c>
      <c r="Z58" s="7">
        <f>V58+X58</f>
        <v/>
      </c>
      <c r="AA58" s="81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</f>
        <v/>
      </c>
      <c r="X59" s="5" t="n"/>
      <c r="Y59" s="8">
        <f>X59</f>
        <v/>
      </c>
      <c r="Z59" s="7">
        <f>V59+X59</f>
        <v/>
      </c>
      <c r="AA59" s="81">
        <f>W59+Y59</f>
        <v/>
      </c>
    </row>
    <row r="60" hidden="1" outlineLevel="1" ht="15" customHeight="1" s="303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</f>
        <v/>
      </c>
      <c r="X60" s="5" t="n"/>
      <c r="Y60" s="8">
        <f>X60</f>
        <v/>
      </c>
      <c r="Z60" s="7">
        <f>V60+X60</f>
        <v/>
      </c>
      <c r="AA60" s="81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</f>
        <v/>
      </c>
      <c r="X61" s="5" t="n"/>
      <c r="Y61" s="8">
        <f>X61</f>
        <v/>
      </c>
      <c r="Z61" s="7">
        <f>V61+X61</f>
        <v/>
      </c>
      <c r="AA61" s="81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</f>
        <v/>
      </c>
      <c r="X62" s="5" t="n"/>
      <c r="Y62" s="8">
        <f>X62</f>
        <v/>
      </c>
      <c r="Z62" s="7">
        <f>V62+X62</f>
        <v/>
      </c>
      <c r="AA62" s="81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</f>
        <v/>
      </c>
      <c r="D64" s="58">
        <f>D63</f>
        <v/>
      </c>
      <c r="E64" s="58">
        <f>E63</f>
        <v/>
      </c>
      <c r="F64" s="58">
        <f>F63</f>
        <v/>
      </c>
      <c r="G64" s="58">
        <f>G63</f>
        <v/>
      </c>
      <c r="H64" s="58">
        <f>H63</f>
        <v/>
      </c>
      <c r="I64" s="58">
        <f>I63</f>
        <v/>
      </c>
      <c r="J64" s="58">
        <f>J63</f>
        <v/>
      </c>
      <c r="K64" s="58">
        <f>K63</f>
        <v/>
      </c>
      <c r="L64" s="58">
        <f>L63</f>
        <v/>
      </c>
      <c r="M64" s="58">
        <f>M63</f>
        <v/>
      </c>
      <c r="N64" s="58">
        <f>N63</f>
        <v/>
      </c>
      <c r="O64" s="58">
        <f>O63</f>
        <v/>
      </c>
      <c r="P64" s="58">
        <f>P63</f>
        <v/>
      </c>
      <c r="Q64" s="58">
        <f>Q63</f>
        <v/>
      </c>
      <c r="R64" s="58">
        <f>R63</f>
        <v/>
      </c>
      <c r="S64" s="58">
        <f>S63</f>
        <v/>
      </c>
      <c r="T64" s="58">
        <f>T63</f>
        <v/>
      </c>
      <c r="U64" s="58">
        <f>U63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</f>
        <v/>
      </c>
      <c r="X65" s="5" t="n"/>
      <c r="Y65" s="77">
        <f>X65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>
        <v>110</v>
      </c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</f>
        <v/>
      </c>
      <c r="X66" s="5" t="n"/>
      <c r="Y66" s="8">
        <f>X66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>
        <v>120</v>
      </c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</f>
        <v/>
      </c>
      <c r="X67" s="5" t="n"/>
      <c r="Y67" s="8">
        <f>X67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>
        <v>130</v>
      </c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</f>
        <v/>
      </c>
      <c r="X68" s="5" t="n"/>
      <c r="Y68" s="8">
        <f>X68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>
        <v>140</v>
      </c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</f>
        <v/>
      </c>
      <c r="X69" s="5" t="n"/>
      <c r="Y69" s="8">
        <f>X69</f>
        <v/>
      </c>
      <c r="Z69" s="7">
        <f>V69+X69</f>
        <v/>
      </c>
      <c r="AA69" s="81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>
        <v>150</v>
      </c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</f>
        <v/>
      </c>
      <c r="X70" s="5" t="n"/>
      <c r="Y70" s="8">
        <f>X70</f>
        <v/>
      </c>
      <c r="Z70" s="7">
        <f>V70+X70</f>
        <v/>
      </c>
      <c r="AA70" s="81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>
        <v>160</v>
      </c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</f>
        <v/>
      </c>
      <c r="X71" s="5" t="n"/>
      <c r="Y71" s="8">
        <f>X71</f>
        <v/>
      </c>
      <c r="Z71" s="7">
        <f>V71+X71</f>
        <v/>
      </c>
      <c r="AA71" s="81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>
        <v>170</v>
      </c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</f>
        <v/>
      </c>
      <c r="X72" s="5" t="n"/>
      <c r="Y72" s="8">
        <f>X72</f>
        <v/>
      </c>
      <c r="Z72" s="7">
        <f>V72+X72</f>
        <v/>
      </c>
      <c r="AA72" s="81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>
        <v>20</v>
      </c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</f>
        <v/>
      </c>
      <c r="X73" s="5" t="n"/>
      <c r="Y73" s="8">
        <f>X73</f>
        <v/>
      </c>
      <c r="Z73" s="7">
        <f>V73+X73</f>
        <v/>
      </c>
      <c r="AA73" s="81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>
        <v>30</v>
      </c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</f>
        <v/>
      </c>
      <c r="X74" s="5" t="n"/>
      <c r="Y74" s="8">
        <f>X74</f>
        <v/>
      </c>
      <c r="Z74" s="7">
        <f>V74+X74</f>
        <v/>
      </c>
      <c r="AA74" s="81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</f>
        <v/>
      </c>
      <c r="X75" s="5" t="n"/>
      <c r="Y75" s="8">
        <f>X75</f>
        <v/>
      </c>
      <c r="Z75" s="7">
        <f>V75+X75</f>
        <v/>
      </c>
      <c r="AA75" s="81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</f>
        <v/>
      </c>
      <c r="X76" s="5" t="n"/>
      <c r="Y76" s="8">
        <f>X76</f>
        <v/>
      </c>
      <c r="Z76" s="7">
        <f>V76+X76</f>
        <v/>
      </c>
      <c r="AA76" s="81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</f>
        <v/>
      </c>
      <c r="X77" s="5" t="n"/>
      <c r="Y77" s="8">
        <f>X77</f>
        <v/>
      </c>
      <c r="Z77" s="7">
        <f>V77+X77</f>
        <v/>
      </c>
      <c r="AA77" s="81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</f>
        <v/>
      </c>
      <c r="X78" s="5" t="n"/>
      <c r="Y78" s="8">
        <f>X78</f>
        <v/>
      </c>
      <c r="Z78" s="7">
        <f>V78+X78</f>
        <v/>
      </c>
      <c r="AA78" s="81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</f>
        <v/>
      </c>
      <c r="X79" s="5" t="n"/>
      <c r="Y79" s="8">
        <f>X79</f>
        <v/>
      </c>
      <c r="Z79" s="7">
        <f>V79+X79</f>
        <v/>
      </c>
      <c r="AA79" s="81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</f>
        <v/>
      </c>
      <c r="D81" s="58">
        <f>D80</f>
        <v/>
      </c>
      <c r="E81" s="58">
        <f>E80</f>
        <v/>
      </c>
      <c r="F81" s="58">
        <f>F80</f>
        <v/>
      </c>
      <c r="G81" s="58">
        <f>G80</f>
        <v/>
      </c>
      <c r="H81" s="58">
        <f>H80</f>
        <v/>
      </c>
      <c r="I81" s="58">
        <f>I80</f>
        <v/>
      </c>
      <c r="J81" s="58">
        <f>J80</f>
        <v/>
      </c>
      <c r="K81" s="58">
        <f>K80</f>
        <v/>
      </c>
      <c r="L81" s="58">
        <f>L80</f>
        <v/>
      </c>
      <c r="M81" s="58">
        <f>M80</f>
        <v/>
      </c>
      <c r="N81" s="58">
        <f>N80</f>
        <v/>
      </c>
      <c r="O81" s="58">
        <f>O80</f>
        <v/>
      </c>
      <c r="P81" s="58">
        <f>P80</f>
        <v/>
      </c>
      <c r="Q81" s="58">
        <f>Q80</f>
        <v/>
      </c>
      <c r="R81" s="58">
        <f>R80</f>
        <v/>
      </c>
      <c r="S81" s="58">
        <f>S80</f>
        <v/>
      </c>
      <c r="T81" s="58">
        <f>T80</f>
        <v/>
      </c>
      <c r="U81" s="58">
        <f>U80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</f>
        <v/>
      </c>
      <c r="X82" s="5" t="n"/>
      <c r="Y82" s="77">
        <f>X82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</f>
        <v/>
      </c>
      <c r="X83" s="5" t="n"/>
      <c r="Y83" s="8">
        <f>X83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</f>
        <v/>
      </c>
      <c r="X84" s="5" t="n"/>
      <c r="Y84" s="8">
        <f>X84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</f>
        <v/>
      </c>
      <c r="X85" s="5" t="n"/>
      <c r="Y85" s="8">
        <f>X85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</f>
        <v/>
      </c>
      <c r="X86" s="5" t="n"/>
      <c r="Y86" s="8">
        <f>X86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</f>
        <v/>
      </c>
      <c r="X87" s="5" t="n"/>
      <c r="Y87" s="8">
        <f>X87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</f>
        <v/>
      </c>
      <c r="X88" s="5" t="n"/>
      <c r="Y88" s="8">
        <f>X88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</f>
        <v/>
      </c>
      <c r="D90" s="58">
        <f>D89</f>
        <v/>
      </c>
      <c r="E90" s="58">
        <f>E89</f>
        <v/>
      </c>
      <c r="F90" s="58">
        <f>F89</f>
        <v/>
      </c>
      <c r="G90" s="58">
        <f>G89</f>
        <v/>
      </c>
      <c r="H90" s="58">
        <f>H89</f>
        <v/>
      </c>
      <c r="I90" s="58">
        <f>I89</f>
        <v/>
      </c>
      <c r="J90" s="58">
        <f>J89</f>
        <v/>
      </c>
      <c r="K90" s="58">
        <f>K89</f>
        <v/>
      </c>
      <c r="L90" s="58">
        <f>L89</f>
        <v/>
      </c>
      <c r="M90" s="58">
        <f>M89</f>
        <v/>
      </c>
      <c r="N90" s="58">
        <f>N89</f>
        <v/>
      </c>
      <c r="O90" s="58">
        <f>O89</f>
        <v/>
      </c>
      <c r="P90" s="58">
        <f>P89</f>
        <v/>
      </c>
      <c r="Q90" s="58">
        <f>Q89</f>
        <v/>
      </c>
      <c r="R90" s="58">
        <f>R89</f>
        <v/>
      </c>
      <c r="S90" s="58">
        <f>S89</f>
        <v/>
      </c>
      <c r="T90" s="58">
        <f>T89</f>
        <v/>
      </c>
      <c r="U90" s="58">
        <f>U89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>
        <v>25</v>
      </c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</f>
        <v/>
      </c>
      <c r="X91" s="5" t="n"/>
      <c r="Y91" s="77">
        <f>X91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>
        <v>26</v>
      </c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</f>
        <v/>
      </c>
      <c r="X92" s="5" t="n"/>
      <c r="Y92" s="8">
        <f>X92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>
        <v>27</v>
      </c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</f>
        <v/>
      </c>
      <c r="X93" s="5" t="n"/>
      <c r="Y93" s="8">
        <f>X93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>
        <v>28</v>
      </c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</f>
        <v/>
      </c>
      <c r="X94" s="5" t="n"/>
      <c r="Y94" s="8">
        <f>X94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>
        <v>30</v>
      </c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</f>
        <v/>
      </c>
      <c r="X95" s="5" t="n"/>
      <c r="Y95" s="8">
        <f>X95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>
        <v>50</v>
      </c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</f>
        <v/>
      </c>
      <c r="X96" s="5" t="n"/>
      <c r="Y96" s="8">
        <f>X96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>
        <v>60</v>
      </c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</f>
        <v/>
      </c>
      <c r="X97" s="5" t="n"/>
      <c r="Y97" s="8">
        <f>X97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>
        <v>70</v>
      </c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</f>
        <v/>
      </c>
      <c r="X98" s="5" t="n"/>
      <c r="Y98" s="8">
        <f>X98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>
        <v>200</v>
      </c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</f>
        <v/>
      </c>
      <c r="X99" s="5" t="n"/>
      <c r="Y99" s="8">
        <f>X99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</f>
        <v/>
      </c>
      <c r="X100" s="5" t="n"/>
      <c r="Y100" s="8">
        <f>X100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</f>
        <v/>
      </c>
      <c r="X101" s="5" t="n"/>
      <c r="Y101" s="8">
        <f>X101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</f>
        <v/>
      </c>
      <c r="X102" s="5" t="n"/>
      <c r="Y102" s="8">
        <f>X102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</f>
        <v/>
      </c>
      <c r="D104" s="58">
        <f>D103</f>
        <v/>
      </c>
      <c r="E104" s="58">
        <f>E103</f>
        <v/>
      </c>
      <c r="F104" s="58">
        <f>F103</f>
        <v/>
      </c>
      <c r="G104" s="58">
        <f>G103</f>
        <v/>
      </c>
      <c r="H104" s="58">
        <f>H103</f>
        <v/>
      </c>
      <c r="I104" s="58">
        <f>I103</f>
        <v/>
      </c>
      <c r="J104" s="58">
        <f>J103</f>
        <v/>
      </c>
      <c r="K104" s="58">
        <f>K103</f>
        <v/>
      </c>
      <c r="L104" s="58">
        <f>L103</f>
        <v/>
      </c>
      <c r="M104" s="58">
        <f>M103</f>
        <v/>
      </c>
      <c r="N104" s="58">
        <f>N103</f>
        <v/>
      </c>
      <c r="O104" s="58">
        <f>O103</f>
        <v/>
      </c>
      <c r="P104" s="58">
        <f>P103</f>
        <v/>
      </c>
      <c r="Q104" s="58">
        <f>Q103</f>
        <v/>
      </c>
      <c r="R104" s="58">
        <f>R103</f>
        <v/>
      </c>
      <c r="S104" s="58">
        <f>S103</f>
        <v/>
      </c>
      <c r="T104" s="58">
        <f>T103</f>
        <v/>
      </c>
      <c r="U104" s="58">
        <f>U103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2" t="n"/>
      <c r="T107" s="25" t="n"/>
      <c r="U107" s="137" t="n"/>
      <c r="V107" s="34">
        <f>SUM(C107:U107)</f>
        <v/>
      </c>
      <c r="W107" s="77">
        <f>V107</f>
        <v/>
      </c>
      <c r="X107" s="132" t="n"/>
      <c r="Y107" s="77">
        <f>X107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2" t="n"/>
      <c r="T108" s="10" t="n"/>
      <c r="U108" s="143" t="n"/>
      <c r="V108" s="31">
        <f>SUM(C108:U108)</f>
        <v/>
      </c>
      <c r="W108" s="8">
        <f>V108</f>
        <v/>
      </c>
      <c r="X108" s="130" t="n"/>
      <c r="Y108" s="8">
        <f>X108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2" t="n"/>
      <c r="T109" s="10" t="n"/>
      <c r="U109" s="143" t="n"/>
      <c r="V109" s="31">
        <f>SUM(C109:U109)</f>
        <v/>
      </c>
      <c r="W109" s="8">
        <f>V109</f>
        <v/>
      </c>
      <c r="X109" s="130" t="n"/>
      <c r="Y109" s="8">
        <f>X109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2" t="n"/>
      <c r="T110" s="10" t="n"/>
      <c r="U110" s="143" t="n"/>
      <c r="V110" s="31">
        <f>SUM(C110:U110)</f>
        <v/>
      </c>
      <c r="W110" s="8">
        <f>V110</f>
        <v/>
      </c>
      <c r="X110" s="130" t="n"/>
      <c r="Y110" s="8">
        <f>X110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</f>
        <v/>
      </c>
      <c r="X111" s="130" t="n"/>
      <c r="Y111" s="8">
        <f>X111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</f>
        <v/>
      </c>
      <c r="D113" s="58">
        <f>D112</f>
        <v/>
      </c>
      <c r="E113" s="58">
        <f>E112</f>
        <v/>
      </c>
      <c r="F113" s="58">
        <f>F112</f>
        <v/>
      </c>
      <c r="G113" s="58">
        <f>G112</f>
        <v/>
      </c>
      <c r="H113" s="58">
        <f>H112</f>
        <v/>
      </c>
      <c r="I113" s="58">
        <f>I112</f>
        <v/>
      </c>
      <c r="J113" s="58">
        <f>J112</f>
        <v/>
      </c>
      <c r="K113" s="58">
        <f>K112</f>
        <v/>
      </c>
      <c r="L113" s="58">
        <f>L112</f>
        <v/>
      </c>
      <c r="M113" s="58">
        <f>M112</f>
        <v/>
      </c>
      <c r="N113" s="58">
        <f>N112</f>
        <v/>
      </c>
      <c r="O113" s="58">
        <f>O112</f>
        <v/>
      </c>
      <c r="P113" s="58">
        <f>P112</f>
        <v/>
      </c>
      <c r="Q113" s="58">
        <f>Q112</f>
        <v/>
      </c>
      <c r="R113" s="58">
        <f>R112</f>
        <v/>
      </c>
      <c r="S113" s="58">
        <f>S112</f>
        <v/>
      </c>
      <c r="T113" s="58">
        <f>T112</f>
        <v/>
      </c>
      <c r="U113" s="58">
        <f>U112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2" t="n"/>
      <c r="T114" s="10" t="n"/>
      <c r="U114" s="143" t="n"/>
      <c r="V114" s="34">
        <f>SUM(C114:U114)</f>
        <v/>
      </c>
      <c r="W114" s="77">
        <f>V114</f>
        <v/>
      </c>
      <c r="X114" s="130" t="n"/>
      <c r="Y114" s="77">
        <f>X114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2" t="n"/>
      <c r="T115" s="10" t="n"/>
      <c r="U115" s="143" t="n"/>
      <c r="V115" s="31">
        <f>SUM(C115:U115)</f>
        <v/>
      </c>
      <c r="W115" s="8">
        <f>V115</f>
        <v/>
      </c>
      <c r="X115" s="130" t="n"/>
      <c r="Y115" s="8">
        <f>X115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2" t="n"/>
      <c r="T116" s="10" t="n"/>
      <c r="U116" s="143" t="n"/>
      <c r="V116" s="31">
        <f>SUM(C116:U116)</f>
        <v/>
      </c>
      <c r="W116" s="8">
        <f>V116</f>
        <v/>
      </c>
      <c r="X116" s="130" t="n"/>
      <c r="Y116" s="8">
        <f>X116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2" t="n"/>
      <c r="T117" s="10" t="n"/>
      <c r="U117" s="143" t="n"/>
      <c r="V117" s="31">
        <f>SUM(C117:U117)</f>
        <v/>
      </c>
      <c r="W117" s="8">
        <f>V117</f>
        <v/>
      </c>
      <c r="X117" s="130" t="n"/>
      <c r="Y117" s="8">
        <f>X117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</f>
        <v/>
      </c>
      <c r="X118" s="130" t="n"/>
      <c r="Y118" s="8">
        <f>X118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</f>
        <v/>
      </c>
      <c r="D120" s="58">
        <f>D119</f>
        <v/>
      </c>
      <c r="E120" s="58">
        <f>E119</f>
        <v/>
      </c>
      <c r="F120" s="58">
        <f>F119</f>
        <v/>
      </c>
      <c r="G120" s="58">
        <f>G119</f>
        <v/>
      </c>
      <c r="H120" s="58">
        <f>H119</f>
        <v/>
      </c>
      <c r="I120" s="58">
        <f>I119</f>
        <v/>
      </c>
      <c r="J120" s="58">
        <f>J119</f>
        <v/>
      </c>
      <c r="K120" s="58">
        <f>K119</f>
        <v/>
      </c>
      <c r="L120" s="58">
        <f>L119</f>
        <v/>
      </c>
      <c r="M120" s="58">
        <f>M119</f>
        <v/>
      </c>
      <c r="N120" s="58">
        <f>N119</f>
        <v/>
      </c>
      <c r="O120" s="58">
        <f>O119</f>
        <v/>
      </c>
      <c r="P120" s="58">
        <f>P119</f>
        <v/>
      </c>
      <c r="Q120" s="58">
        <f>Q119</f>
        <v/>
      </c>
      <c r="R120" s="58">
        <f>R119</f>
        <v/>
      </c>
      <c r="S120" s="58">
        <f>S119</f>
        <v/>
      </c>
      <c r="T120" s="58">
        <f>T119</f>
        <v/>
      </c>
      <c r="U120" s="58">
        <f>U119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>
        <v>50</v>
      </c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</f>
        <v/>
      </c>
      <c r="X121" s="5" t="n">
        <v>23</v>
      </c>
      <c r="Y121" s="77">
        <f>X121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>
        <v>1000</v>
      </c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</f>
        <v/>
      </c>
      <c r="X122" s="5" t="n">
        <v>24</v>
      </c>
      <c r="Y122" s="8">
        <f>X122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>
        <v>2000</v>
      </c>
      <c r="D123" s="173" t="n"/>
      <c r="E123" s="174" t="n"/>
      <c r="F123" s="175" t="n"/>
      <c r="G123" s="176" t="n"/>
      <c r="H123" s="172" t="n"/>
      <c r="I123" s="172" t="n"/>
      <c r="J123" s="172" t="n"/>
      <c r="K123" s="177" t="n"/>
      <c r="L123" s="177" t="n"/>
      <c r="M123" s="177" t="n"/>
      <c r="N123" s="177" t="n"/>
      <c r="O123" s="177" t="n"/>
      <c r="P123" s="177" t="n"/>
      <c r="Q123" s="177" t="n"/>
      <c r="R123" s="177" t="n"/>
      <c r="S123" s="177" t="n"/>
      <c r="T123" s="177" t="n"/>
      <c r="U123" s="178" t="n"/>
      <c r="V123" s="135">
        <f>SUM(C123:U123)</f>
        <v/>
      </c>
      <c r="W123" s="8">
        <f>V123</f>
        <v/>
      </c>
      <c r="X123" s="5" t="n">
        <v>25</v>
      </c>
      <c r="Y123" s="8">
        <f>X123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173" t="n"/>
      <c r="D124" s="173" t="n"/>
      <c r="E124" s="174" t="n"/>
      <c r="F124" s="175" t="n"/>
      <c r="G124" s="176" t="n"/>
      <c r="H124" s="172" t="n"/>
      <c r="I124" s="172" t="n"/>
      <c r="J124" s="172" t="n"/>
      <c r="K124" s="177" t="n"/>
      <c r="L124" s="177" t="n"/>
      <c r="M124" s="177" t="n"/>
      <c r="N124" s="177" t="n"/>
      <c r="O124" s="177" t="n"/>
      <c r="P124" s="177" t="n"/>
      <c r="Q124" s="177" t="n"/>
      <c r="R124" s="177" t="n"/>
      <c r="S124" s="177" t="n"/>
      <c r="T124" s="177" t="n"/>
      <c r="U124" s="178" t="n"/>
      <c r="V124" s="135">
        <f>SUM(C124:U124)</f>
        <v/>
      </c>
      <c r="W124" s="8">
        <f>V124</f>
        <v/>
      </c>
      <c r="X124" s="5" t="n"/>
      <c r="Y124" s="8">
        <f>X124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0" t="n"/>
      <c r="D125" s="170" t="n"/>
      <c r="E125" s="123" t="n"/>
      <c r="F125" s="124" t="n"/>
      <c r="G125" s="125" t="n"/>
      <c r="H125" s="122" t="n"/>
      <c r="I125" s="122" t="n"/>
      <c r="J125" s="122" t="n"/>
      <c r="K125" s="126" t="n"/>
      <c r="L125" s="126" t="n"/>
      <c r="M125" s="126" t="n"/>
      <c r="N125" s="126" t="n"/>
      <c r="O125" s="126" t="n"/>
      <c r="P125" s="126" t="n"/>
      <c r="Q125" s="126" t="n"/>
      <c r="R125" s="126" t="n"/>
      <c r="S125" s="126" t="n"/>
      <c r="T125" s="126" t="n"/>
      <c r="U125" s="136" t="n"/>
      <c r="V125" s="152">
        <f>SUM(C125:U125)</f>
        <v/>
      </c>
      <c r="W125" s="127">
        <f>V125</f>
        <v/>
      </c>
      <c r="X125" s="126" t="n"/>
      <c r="Y125" s="127">
        <f>X125</f>
        <v/>
      </c>
      <c r="Z125" s="128">
        <f>V125+X125</f>
        <v/>
      </c>
      <c r="AA125" s="127">
        <f>W125+Y125</f>
        <v/>
      </c>
    </row>
    <row r="126" collapsed="1" ht="16.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1" t="n"/>
      <c r="V126" s="148" t="n"/>
      <c r="W126" s="19" t="n"/>
      <c r="X126" s="147" t="n"/>
      <c r="Y126" s="149" t="n"/>
      <c r="Z126" s="147" t="n"/>
      <c r="AA126" s="55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2.xml><?xml version="1.0" encoding="utf-8"?>
<worksheet xmlns="http://schemas.openxmlformats.org/spreadsheetml/2006/main">
  <sheetPr codeName="Лист47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10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1.8554687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ДЕКАБРЬ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>
        <v>11</v>
      </c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>
        <v>14</v>
      </c>
      <c r="S4" s="5" t="n"/>
      <c r="T4" s="5" t="n"/>
      <c r="U4" s="5" t="n"/>
      <c r="V4" s="28">
        <f>SUM(C4:U4)</f>
        <v/>
      </c>
      <c r="W4" s="77">
        <f>V4+'Ноябрь 2025'!W4</f>
        <v/>
      </c>
      <c r="X4" s="5" t="n">
        <v>16</v>
      </c>
      <c r="Y4" s="77">
        <f>X4+'Ноябрь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V5+'Ноябрь 2025'!W5</f>
        <v/>
      </c>
      <c r="X5" s="5" t="n"/>
      <c r="Y5" s="8">
        <f>X5+'Ноябрь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V6+'Ноябрь 2025'!W6</f>
        <v/>
      </c>
      <c r="X6" s="5" t="n"/>
      <c r="Y6" s="8">
        <f>X6+'Ноябрь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V7+'Ноябрь 2025'!W7</f>
        <v/>
      </c>
      <c r="X7" s="5" t="n"/>
      <c r="Y7" s="8">
        <f>X7+'Ноябрь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V8+'Ноябрь 2025'!W8</f>
        <v/>
      </c>
      <c r="X8" s="5" t="n"/>
      <c r="Y8" s="8">
        <f>X8+'Ноябрь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V9+'Ноябрь 2025'!W9</f>
        <v/>
      </c>
      <c r="X9" s="5" t="n"/>
      <c r="Y9" s="8">
        <f>X9+'Ноябрь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>
        <v>13</v>
      </c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V10+'Ноябрь 2025'!W10</f>
        <v/>
      </c>
      <c r="X10" s="5" t="n"/>
      <c r="Y10" s="8">
        <f>X10+'Ноябрь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V11+'Ноябрь 2025'!W11</f>
        <v/>
      </c>
      <c r="X11" s="5" t="n"/>
      <c r="Y11" s="8">
        <f>X11+'Ноябрь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V12+'Ноябрь 2025'!W12</f>
        <v/>
      </c>
      <c r="X12" s="5" t="n"/>
      <c r="Y12" s="8">
        <f>X12+'Ноябрь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V13+'Ноябрь 2025'!W13</f>
        <v/>
      </c>
      <c r="X13" s="5" t="n"/>
      <c r="Y13" s="8">
        <f>X13+'Ноябрь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V14+'Ноябрь 2025'!W14</f>
        <v/>
      </c>
      <c r="X14" s="5" t="n"/>
      <c r="Y14" s="8">
        <f>X14+'Ноябрь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V15+'Ноябрь 2025'!W15</f>
        <v/>
      </c>
      <c r="X15" s="5" t="n"/>
      <c r="Y15" s="8">
        <f>X15+'Ноябрь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V16+'Ноябрь 2025'!W16</f>
        <v/>
      </c>
      <c r="X16" s="5" t="n"/>
      <c r="Y16" s="8">
        <f>X16+'Ноябрь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>
        <v>12</v>
      </c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V17+'Ноябрь 2025'!W17</f>
        <v/>
      </c>
      <c r="X17" s="5" t="n"/>
      <c r="Y17" s="8">
        <f>X17+'Ноябрь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V18+'Ноябрь 2025'!W18</f>
        <v/>
      </c>
      <c r="X18" s="5" t="n"/>
      <c r="Y18" s="8">
        <f>X18+'Ноябрь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V19+'Ноябрь 2025'!W19</f>
        <v/>
      </c>
      <c r="X19" s="5" t="n"/>
      <c r="Y19" s="8">
        <f>X19+'Ноябрь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V20+'Ноябрь 2025'!W20</f>
        <v/>
      </c>
      <c r="X20" s="5" t="n"/>
      <c r="Y20" s="8">
        <f>X20+'Ноябрь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V21+'Ноябрь 2025'!W21</f>
        <v/>
      </c>
      <c r="X21" s="5" t="n"/>
      <c r="Y21" s="8">
        <f>X21+'Ноябрь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>
        <v>15</v>
      </c>
      <c r="V22" s="31">
        <f>SUM(C22:U22)</f>
        <v/>
      </c>
      <c r="W22" s="8">
        <f>V22+'Ноябрь 2025'!W22</f>
        <v/>
      </c>
      <c r="X22" s="5" t="n">
        <v>17</v>
      </c>
      <c r="Y22" s="8">
        <f>X22+'Ноябрь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C23+'Ноябрь 2025'!C24</f>
        <v/>
      </c>
      <c r="D24" s="58">
        <f>D23+'Ноябрь 2025'!D24</f>
        <v/>
      </c>
      <c r="E24" s="58">
        <f>E23+'Ноябрь 2025'!E24</f>
        <v/>
      </c>
      <c r="F24" s="58">
        <f>F23+'Ноябрь 2025'!F24</f>
        <v/>
      </c>
      <c r="G24" s="58">
        <f>G23+'Ноябрь 2025'!G24</f>
        <v/>
      </c>
      <c r="H24" s="58">
        <f>H23+'Ноябрь 2025'!H24</f>
        <v/>
      </c>
      <c r="I24" s="58">
        <f>I23+'Ноябрь 2025'!I24</f>
        <v/>
      </c>
      <c r="J24" s="58">
        <f>J23+'Ноябрь 2025'!J24</f>
        <v/>
      </c>
      <c r="K24" s="58">
        <f>K23+'Ноябрь 2025'!K24</f>
        <v/>
      </c>
      <c r="L24" s="58">
        <f>L23+'Ноябрь 2025'!L24</f>
        <v/>
      </c>
      <c r="M24" s="58">
        <f>M23+'Ноябрь 2025'!M24</f>
        <v/>
      </c>
      <c r="N24" s="58">
        <f>N23+'Ноябрь 2025'!N24</f>
        <v/>
      </c>
      <c r="O24" s="58">
        <f>O23+'Ноябрь 2025'!O24</f>
        <v/>
      </c>
      <c r="P24" s="58">
        <f>P23+'Ноябрь 2025'!P24</f>
        <v/>
      </c>
      <c r="Q24" s="58">
        <f>Q23+'Ноябрь 2025'!Q24</f>
        <v/>
      </c>
      <c r="R24" s="58">
        <f>R23+'Ноябрь 2025'!R24</f>
        <v/>
      </c>
      <c r="S24" s="58">
        <f>S23+'Ноябрь 2025'!S24</f>
        <v/>
      </c>
      <c r="T24" s="58">
        <f>T23+'Ноябрь 2025'!T24</f>
        <v/>
      </c>
      <c r="U24" s="58">
        <f>U23+'Ноябрь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>
        <v>18</v>
      </c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>
        <v>21</v>
      </c>
      <c r="U25" s="5" t="n"/>
      <c r="V25" s="28">
        <f>SUM(C25:U25)</f>
        <v/>
      </c>
      <c r="W25" s="77">
        <f>V25+'Ноябрь 2025'!W25</f>
        <v/>
      </c>
      <c r="X25" s="5" t="n">
        <v>23</v>
      </c>
      <c r="Y25" s="77">
        <f>X25+'Ноябрь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V26+'Ноябрь 2025'!W26</f>
        <v/>
      </c>
      <c r="X26" s="5" t="n"/>
      <c r="Y26" s="8">
        <f>X26+'Ноябрь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V27+'Ноябрь 2025'!W27</f>
        <v/>
      </c>
      <c r="X27" s="5" t="n"/>
      <c r="Y27" s="8">
        <f>X27+'Ноябрь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V28+'Ноябрь 2025'!W28</f>
        <v/>
      </c>
      <c r="X28" s="5" t="n"/>
      <c r="Y28" s="8">
        <f>X28+'Ноябрь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V29+'Ноябрь 2025'!W29</f>
        <v/>
      </c>
      <c r="X29" s="5" t="n"/>
      <c r="Y29" s="8">
        <f>X29+'Ноябрь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V30+'Ноябрь 2025'!W30</f>
        <v/>
      </c>
      <c r="X30" s="5" t="n"/>
      <c r="Y30" s="8">
        <f>X30+'Ноябрь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V31+'Ноябрь 2025'!W31</f>
        <v/>
      </c>
      <c r="X31" s="5" t="n"/>
      <c r="Y31" s="8">
        <f>X31+'Ноябрь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>
        <v>20</v>
      </c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V32+'Ноябрь 2025'!W32</f>
        <v/>
      </c>
      <c r="X32" s="5" t="n"/>
      <c r="Y32" s="8">
        <f>X32+'Ноябрь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V33+'Ноябрь 2025'!W33</f>
        <v/>
      </c>
      <c r="X33" s="5" t="n"/>
      <c r="Y33" s="8">
        <f>X33+'Ноябрь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V34+'Ноябрь 2025'!W34</f>
        <v/>
      </c>
      <c r="X34" s="5" t="n"/>
      <c r="Y34" s="8">
        <f>X34+'Ноябрь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V35+'Ноябрь 2025'!W35</f>
        <v/>
      </c>
      <c r="X35" s="5" t="n"/>
      <c r="Y35" s="8">
        <f>X35+'Ноябрь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>
        <f>A35+1</f>
        <v/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V36+'Ноябрь 2025'!W36</f>
        <v/>
      </c>
      <c r="X36" s="5" t="n"/>
      <c r="Y36" s="8">
        <f>X36+'Ноябрь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>
        <f>A36+1</f>
        <v/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V37+'Ноябрь 2025'!W37</f>
        <v/>
      </c>
      <c r="X37" s="5" t="n"/>
      <c r="Y37" s="8">
        <f>X37+'Ноябрь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V38+'Ноябрь 2025'!W38</f>
        <v/>
      </c>
      <c r="X38" s="5" t="n"/>
      <c r="Y38" s="8">
        <f>X38+'Ноябрь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V39+'Ноябрь 2025'!W39</f>
        <v/>
      </c>
      <c r="X39" s="5" t="n"/>
      <c r="Y39" s="8">
        <f>X39+'Ноябрь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V40+'Ноябрь 2025'!W40</f>
        <v/>
      </c>
      <c r="X40" s="5" t="n"/>
      <c r="Y40" s="8">
        <f>X40+'Ноябрь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V41+'Ноябрь 2025'!W41</f>
        <v/>
      </c>
      <c r="X41" s="5" t="n"/>
      <c r="Y41" s="8">
        <f>X41+'Ноябрь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>
        <v>19</v>
      </c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>
        <v>22</v>
      </c>
      <c r="V42" s="31">
        <f>SUM(C42:U42)</f>
        <v/>
      </c>
      <c r="W42" s="8">
        <f>V42+'Ноябрь 2025'!W42</f>
        <v/>
      </c>
      <c r="X42" s="5" t="n">
        <v>24</v>
      </c>
      <c r="Y42" s="8">
        <f>X42+'Ноябрь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C43+'Ноябрь 2025'!C44</f>
        <v/>
      </c>
      <c r="D44" s="58">
        <f>D43+'Ноябрь 2025'!D44</f>
        <v/>
      </c>
      <c r="E44" s="58">
        <f>E43+'Ноябрь 2025'!E44</f>
        <v/>
      </c>
      <c r="F44" s="58">
        <f>F43+'Ноябрь 2025'!F44</f>
        <v/>
      </c>
      <c r="G44" s="58">
        <f>G43+'Ноябрь 2025'!G44</f>
        <v/>
      </c>
      <c r="H44" s="58">
        <f>H43+'Ноябрь 2025'!H44</f>
        <v/>
      </c>
      <c r="I44" s="58">
        <f>I43+'Ноябрь 2025'!I44</f>
        <v/>
      </c>
      <c r="J44" s="58">
        <f>J43+'Ноябрь 2025'!J44</f>
        <v/>
      </c>
      <c r="K44" s="58">
        <f>K43+'Ноябрь 2025'!K44</f>
        <v/>
      </c>
      <c r="L44" s="58">
        <f>L43+'Ноябрь 2025'!L44</f>
        <v/>
      </c>
      <c r="M44" s="58">
        <f>M43+'Ноябрь 2025'!M44</f>
        <v/>
      </c>
      <c r="N44" s="58">
        <f>N43+'Ноябрь 2025'!N44</f>
        <v/>
      </c>
      <c r="O44" s="58">
        <f>O43+'Ноябрь 2025'!O44</f>
        <v/>
      </c>
      <c r="P44" s="58">
        <f>P43+'Ноябрь 2025'!P44</f>
        <v/>
      </c>
      <c r="Q44" s="58">
        <f>Q43+'Ноябрь 2025'!Q44</f>
        <v/>
      </c>
      <c r="R44" s="58">
        <f>R43+'Ноябрь 2025'!R44</f>
        <v/>
      </c>
      <c r="S44" s="58">
        <f>S43+'Ноябрь 2025'!S44</f>
        <v/>
      </c>
      <c r="T44" s="58">
        <f>T43+'Ноябрь 2025'!T44</f>
        <v/>
      </c>
      <c r="U44" s="58">
        <f>U43+'Ноябрь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>
        <v>125</v>
      </c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>
        <v>28</v>
      </c>
      <c r="T45" s="5" t="n"/>
      <c r="U45" s="5" t="n"/>
      <c r="V45" s="34">
        <f>SUM(C45:U45)</f>
        <v/>
      </c>
      <c r="W45" s="77">
        <f>V45+'Ноябрь 2025'!W45</f>
        <v/>
      </c>
      <c r="X45" s="5" t="n"/>
      <c r="Y45" s="77">
        <f>X45+'Ноябрь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V46+'Ноябрь 2025'!W46</f>
        <v/>
      </c>
      <c r="X46" s="5" t="n"/>
      <c r="Y46" s="8">
        <f>X46+'Ноябрь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V47+'Ноябрь 2025'!W47</f>
        <v/>
      </c>
      <c r="X47" s="5" t="n"/>
      <c r="Y47" s="8">
        <f>X47+'Ноябрь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V48+'Ноябрь 2025'!W48</f>
        <v/>
      </c>
      <c r="X48" s="5" t="n"/>
      <c r="Y48" s="8">
        <f>X48+'Ноябрь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V49+'Ноябрь 2025'!W49</f>
        <v/>
      </c>
      <c r="X49" s="5" t="n"/>
      <c r="Y49" s="8">
        <f>X49+'Ноябрь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V50+'Ноябрь 2025'!W50</f>
        <v/>
      </c>
      <c r="X50" s="5" t="n"/>
      <c r="Y50" s="8">
        <f>X50+'Ноябрь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V51+'Ноябрь 2025'!W51</f>
        <v/>
      </c>
      <c r="X51" s="5" t="n"/>
      <c r="Y51" s="8">
        <f>X51+'Ноябрь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V52+'Ноябрь 2025'!W52</f>
        <v/>
      </c>
      <c r="X52" s="5" t="n"/>
      <c r="Y52" s="8">
        <f>X52+'Ноябрь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45">
        <f>A52+1</f>
        <v/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>
        <v>27</v>
      </c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V53+'Ноябрь 2025'!W53</f>
        <v/>
      </c>
      <c r="X53" s="5" t="n"/>
      <c r="Y53" s="8">
        <f>X53+'Ноябрь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45">
        <f>A53+1</f>
        <v/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V54+'Ноябрь 2025'!W54</f>
        <v/>
      </c>
      <c r="X54" s="5" t="n"/>
      <c r="Y54" s="8">
        <f>X54+'Ноябрь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>
        <f>A54+1</f>
        <v/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V55+'Ноябрь 2025'!W55</f>
        <v/>
      </c>
      <c r="X55" s="5" t="n">
        <v>30</v>
      </c>
      <c r="Y55" s="8">
        <f>X55+'Ноябрь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45">
        <f>A55+1</f>
        <v/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V56+'Ноябрь 2025'!W56</f>
        <v/>
      </c>
      <c r="X56" s="5" t="n"/>
      <c r="Y56" s="8">
        <f>X56+'Ноябрь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45">
        <f>A56+1</f>
        <v/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V57+'Ноябрь 2025'!W57</f>
        <v/>
      </c>
      <c r="X57" s="5" t="n"/>
      <c r="Y57" s="8">
        <f>X57+'Ноябрь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V58+'Ноябрь 2025'!W58</f>
        <v/>
      </c>
      <c r="X58" s="5" t="n"/>
      <c r="Y58" s="8">
        <f>X58+'Ноябрь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V59+'Ноябрь 2025'!W59</f>
        <v/>
      </c>
      <c r="X59" s="5" t="n"/>
      <c r="Y59" s="8">
        <f>X59+'Ноябрь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V60+'Ноябрь 2025'!W60</f>
        <v/>
      </c>
      <c r="X60" s="5" t="n"/>
      <c r="Y60" s="8">
        <f>X60+'Ноябрь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V61+'Ноябрь 2025'!W61</f>
        <v/>
      </c>
      <c r="X61" s="5" t="n"/>
      <c r="Y61" s="8">
        <f>X61+'Ноябрь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>
        <v>26</v>
      </c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>
        <v>29</v>
      </c>
      <c r="V62" s="31">
        <f>SUM(C62:U62)</f>
        <v/>
      </c>
      <c r="W62" s="8">
        <f>V62+'Ноябрь 2025'!W62</f>
        <v/>
      </c>
      <c r="X62" s="5" t="n">
        <v>31</v>
      </c>
      <c r="Y62" s="8">
        <f>X62+'Ноябрь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C63+'Ноябрь 2025'!C64</f>
        <v/>
      </c>
      <c r="D64" s="58">
        <f>D63+'Ноябрь 2025'!D64</f>
        <v/>
      </c>
      <c r="E64" s="58">
        <f>E63+'Ноябрь 2025'!E64</f>
        <v/>
      </c>
      <c r="F64" s="58">
        <f>F63+'Ноябрь 2025'!F64</f>
        <v/>
      </c>
      <c r="G64" s="58">
        <f>G63+'Ноябрь 2025'!G64</f>
        <v/>
      </c>
      <c r="H64" s="58">
        <f>H63+'Ноябрь 2025'!H64</f>
        <v/>
      </c>
      <c r="I64" s="58">
        <f>I63+'Ноябрь 2025'!I64</f>
        <v/>
      </c>
      <c r="J64" s="58">
        <f>J63+'Ноябрь 2025'!J64</f>
        <v/>
      </c>
      <c r="K64" s="58">
        <f>K63+'Ноябрь 2025'!K64</f>
        <v/>
      </c>
      <c r="L64" s="58">
        <f>L63+'Ноябрь 2025'!L64</f>
        <v/>
      </c>
      <c r="M64" s="58">
        <f>M63+'Ноябрь 2025'!M64</f>
        <v/>
      </c>
      <c r="N64" s="58">
        <f>N63+'Ноябрь 2025'!N64</f>
        <v/>
      </c>
      <c r="O64" s="58">
        <f>O63+'Ноябрь 2025'!O64</f>
        <v/>
      </c>
      <c r="P64" s="58">
        <f>P63+'Ноябрь 2025'!P64</f>
        <v/>
      </c>
      <c r="Q64" s="58">
        <f>Q63+'Ноябрь 2025'!Q64</f>
        <v/>
      </c>
      <c r="R64" s="58">
        <f>R63+'Ноябрь 2025'!R64</f>
        <v/>
      </c>
      <c r="S64" s="58">
        <f>S63+'Ноябрь 2025'!S64</f>
        <v/>
      </c>
      <c r="T64" s="58">
        <f>T63+'Ноябрь 2025'!T64</f>
        <v/>
      </c>
      <c r="U64" s="58">
        <f>U63+'Ноябрь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V65+'Ноябрь 2025'!W65</f>
        <v/>
      </c>
      <c r="X65" s="5" t="n"/>
      <c r="Y65" s="77">
        <f>X65+'Ноябрь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>
        <v>32</v>
      </c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>
        <v>35</v>
      </c>
      <c r="U66" s="5" t="n"/>
      <c r="V66" s="31">
        <f>SUM(C66:U66)</f>
        <v/>
      </c>
      <c r="W66" s="8">
        <f>V66+'Ноябрь 2025'!W66</f>
        <v/>
      </c>
      <c r="X66" s="5" t="n"/>
      <c r="Y66" s="8">
        <f>X66+'Ноябрь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V67+'Ноябрь 2025'!W67</f>
        <v/>
      </c>
      <c r="X67" s="5" t="n"/>
      <c r="Y67" s="8">
        <f>X67+'Ноябрь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V68+'Ноябрь 2025'!W68</f>
        <v/>
      </c>
      <c r="X68" s="5" t="n"/>
      <c r="Y68" s="8">
        <f>X68+'Ноябрь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V69+'Ноябрь 2025'!W69</f>
        <v/>
      </c>
      <c r="X69" s="5" t="n"/>
      <c r="Y69" s="8">
        <f>X69+'Ноябрь 2025'!Y69</f>
        <v/>
      </c>
      <c r="Z69" s="7">
        <f>V69+X69</f>
        <v/>
      </c>
      <c r="AA69" s="81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>
        <v>34</v>
      </c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V70+'Ноябрь 2025'!W70</f>
        <v/>
      </c>
      <c r="X70" s="5" t="n"/>
      <c r="Y70" s="8">
        <f>X70+'Ноябрь 2025'!Y70</f>
        <v/>
      </c>
      <c r="Z70" s="7">
        <f>V70+X70</f>
        <v/>
      </c>
      <c r="AA70" s="81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V71+'Ноябрь 2025'!W71</f>
        <v/>
      </c>
      <c r="X71" s="5" t="n"/>
      <c r="Y71" s="8">
        <f>X71+'Ноябрь 2025'!Y71</f>
        <v/>
      </c>
      <c r="Z71" s="7">
        <f>V71+X71</f>
        <v/>
      </c>
      <c r="AA71" s="81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V72+'Ноябрь 2025'!W72</f>
        <v/>
      </c>
      <c r="X72" s="5" t="n"/>
      <c r="Y72" s="8">
        <f>X72+'Ноябрь 2025'!Y72</f>
        <v/>
      </c>
      <c r="Z72" s="7">
        <f>V72+X72</f>
        <v/>
      </c>
      <c r="AA72" s="81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V73+'Ноябрь 2025'!W73</f>
        <v/>
      </c>
      <c r="X73" s="5" t="n"/>
      <c r="Y73" s="8">
        <f>X73+'Ноябрь 2025'!Y73</f>
        <v/>
      </c>
      <c r="Z73" s="7">
        <f>V73+X73</f>
        <v/>
      </c>
      <c r="AA73" s="81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V74+'Ноябрь 2025'!W74</f>
        <v/>
      </c>
      <c r="X74" s="5" t="n">
        <v>36</v>
      </c>
      <c r="Y74" s="8">
        <f>X74+'Ноябрь 2025'!Y74</f>
        <v/>
      </c>
      <c r="Z74" s="7">
        <f>V74+X74</f>
        <v/>
      </c>
      <c r="AA74" s="81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V75+'Ноябрь 2025'!W75</f>
        <v/>
      </c>
      <c r="X75" s="5" t="n"/>
      <c r="Y75" s="8">
        <f>X75+'Ноябрь 2025'!Y75</f>
        <v/>
      </c>
      <c r="Z75" s="7">
        <f>V75+X75</f>
        <v/>
      </c>
      <c r="AA75" s="81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V76+'Ноябрь 2025'!W76</f>
        <v/>
      </c>
      <c r="X76" s="5" t="n"/>
      <c r="Y76" s="8">
        <f>X76+'Ноябрь 2025'!Y76</f>
        <v/>
      </c>
      <c r="Z76" s="7">
        <f>V76+X76</f>
        <v/>
      </c>
      <c r="AA76" s="81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V77+'Ноябрь 2025'!W77</f>
        <v/>
      </c>
      <c r="X77" s="5" t="n"/>
      <c r="Y77" s="8">
        <f>X77+'Ноябрь 2025'!Y77</f>
        <v/>
      </c>
      <c r="Z77" s="7">
        <f>V77+X77</f>
        <v/>
      </c>
      <c r="AA77" s="81">
        <f>W77+Y77</f>
        <v/>
      </c>
    </row>
    <row r="78" hidden="1" outlineLevel="1" ht="15" customHeight="1" s="303">
      <c r="A78" s="45" t="n"/>
      <c r="B78" s="209" t="n"/>
      <c r="C78" s="2" t="n">
        <v>33</v>
      </c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V78+'Ноябрь 2025'!W78</f>
        <v/>
      </c>
      <c r="X78" s="5" t="n"/>
      <c r="Y78" s="8">
        <f>X78+'Ноябрь 2025'!Y78</f>
        <v/>
      </c>
      <c r="Z78" s="7">
        <f>V78+X78</f>
        <v/>
      </c>
      <c r="AA78" s="81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V79+'Ноябрь 2025'!W79</f>
        <v/>
      </c>
      <c r="X79" s="5" t="n"/>
      <c r="Y79" s="8">
        <f>X79+'Ноябрь 2025'!Y79</f>
        <v/>
      </c>
      <c r="Z79" s="7">
        <f>V79+X79</f>
        <v/>
      </c>
      <c r="AA79" s="81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C80+'Ноябрь 2025'!C81</f>
        <v/>
      </c>
      <c r="D81" s="58">
        <f>D80+'Ноябрь 2025'!D81</f>
        <v/>
      </c>
      <c r="E81" s="58">
        <f>E80+'Ноябрь 2025'!E81</f>
        <v/>
      </c>
      <c r="F81" s="58">
        <f>F80+'Ноябрь 2025'!F81</f>
        <v/>
      </c>
      <c r="G81" s="58">
        <f>G80+'Ноябрь 2025'!G81</f>
        <v/>
      </c>
      <c r="H81" s="58">
        <f>H80+'Ноябрь 2025'!H81</f>
        <v/>
      </c>
      <c r="I81" s="58">
        <f>I80+'Ноябрь 2025'!I81</f>
        <v/>
      </c>
      <c r="J81" s="58">
        <f>J80+'Ноябрь 2025'!J81</f>
        <v/>
      </c>
      <c r="K81" s="58">
        <f>K80+'Ноябрь 2025'!K81</f>
        <v/>
      </c>
      <c r="L81" s="58">
        <f>L80+'Ноябрь 2025'!L81</f>
        <v/>
      </c>
      <c r="M81" s="58">
        <f>M80+'Ноябрь 2025'!M81</f>
        <v/>
      </c>
      <c r="N81" s="58">
        <f>N80+'Ноябрь 2025'!N81</f>
        <v/>
      </c>
      <c r="O81" s="58">
        <f>O80+'Ноябрь 2025'!O81</f>
        <v/>
      </c>
      <c r="P81" s="58">
        <f>P80+'Ноябрь 2025'!P81</f>
        <v/>
      </c>
      <c r="Q81" s="58">
        <f>Q80+'Ноябрь 2025'!Q81</f>
        <v/>
      </c>
      <c r="R81" s="58">
        <f>R80+'Ноябрь 2025'!R81</f>
        <v/>
      </c>
      <c r="S81" s="58">
        <f>S80+'Ноябрь 2025'!S81</f>
        <v/>
      </c>
      <c r="T81" s="58">
        <f>T80+'Ноябрь 2025'!T81</f>
        <v/>
      </c>
      <c r="U81" s="58">
        <f>U80+'Ноябрь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>
        <v>38</v>
      </c>
      <c r="V82" s="28">
        <f>SUM(C82:U82)</f>
        <v/>
      </c>
      <c r="W82" s="77">
        <f>V82+'Ноябрь 2025'!W82</f>
        <v/>
      </c>
      <c r="X82" s="5" t="n"/>
      <c r="Y82" s="77">
        <f>X82+'Ноябрь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V83+'Ноябрь 2025'!W83</f>
        <v/>
      </c>
      <c r="X83" s="5" t="n"/>
      <c r="Y83" s="8">
        <f>X83+'Ноябрь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>
        <v>37</v>
      </c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V84+'Ноябрь 2025'!W84</f>
        <v/>
      </c>
      <c r="X84" s="5" t="n"/>
      <c r="Y84" s="8">
        <f>X84+'Ноябрь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V85+'Ноябрь 2025'!W85</f>
        <v/>
      </c>
      <c r="X85" s="5" t="n"/>
      <c r="Y85" s="8">
        <f>X85+'Ноябрь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V86+'Ноябрь 2025'!W86</f>
        <v/>
      </c>
      <c r="X86" s="5" t="n">
        <v>39</v>
      </c>
      <c r="Y86" s="8">
        <f>X86+'Ноябрь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V87+'Ноябрь 2025'!W87</f>
        <v/>
      </c>
      <c r="X87" s="5" t="n"/>
      <c r="Y87" s="8">
        <f>X87+'Ноябрь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V88+'Ноябрь 2025'!W88</f>
        <v/>
      </c>
      <c r="X88" s="5" t="n"/>
      <c r="Y88" s="8">
        <f>X88+'Ноябрь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C89+'Ноябрь 2025'!C90</f>
        <v/>
      </c>
      <c r="D90" s="58">
        <f>D89+'Ноябрь 2025'!D90</f>
        <v/>
      </c>
      <c r="E90" s="58">
        <f>E89+'Ноябрь 2025'!E90</f>
        <v/>
      </c>
      <c r="F90" s="58">
        <f>F89+'Ноябрь 2025'!F90</f>
        <v/>
      </c>
      <c r="G90" s="58">
        <f>G89+'Ноябрь 2025'!G90</f>
        <v/>
      </c>
      <c r="H90" s="58">
        <f>H89+'Ноябрь 2025'!H90</f>
        <v/>
      </c>
      <c r="I90" s="58">
        <f>I89+'Ноябрь 2025'!I90</f>
        <v/>
      </c>
      <c r="J90" s="58">
        <f>J89+'Ноябрь 2025'!J90</f>
        <v/>
      </c>
      <c r="K90" s="58">
        <f>K89+'Ноябрь 2025'!K90</f>
        <v/>
      </c>
      <c r="L90" s="58">
        <f>L89+'Ноябрь 2025'!L90</f>
        <v/>
      </c>
      <c r="M90" s="58">
        <f>M89+'Ноябрь 2025'!M90</f>
        <v/>
      </c>
      <c r="N90" s="58">
        <f>N89+'Ноябрь 2025'!N90</f>
        <v/>
      </c>
      <c r="O90" s="58">
        <f>O89+'Ноябрь 2025'!O90</f>
        <v/>
      </c>
      <c r="P90" s="58">
        <f>P89+'Ноябрь 2025'!P90</f>
        <v/>
      </c>
      <c r="Q90" s="58">
        <f>Q89+'Ноябрь 2025'!Q90</f>
        <v/>
      </c>
      <c r="R90" s="58">
        <f>R89+'Ноябрь 2025'!R90</f>
        <v/>
      </c>
      <c r="S90" s="58">
        <f>S89+'Ноябрь 2025'!S90</f>
        <v/>
      </c>
      <c r="T90" s="58">
        <f>T89+'Ноябрь 2025'!T90</f>
        <v/>
      </c>
      <c r="U90" s="58">
        <f>U89+'Ноябрь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>
        <v>240</v>
      </c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V91+'Ноябрь 2025'!W91</f>
        <v/>
      </c>
      <c r="X91" s="5" t="n">
        <v>44</v>
      </c>
      <c r="Y91" s="77">
        <f>X91+'Ноябрь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V92+'Ноябрь 2025'!W92</f>
        <v/>
      </c>
      <c r="X92" s="5" t="n"/>
      <c r="Y92" s="8">
        <f>X92+'Ноябрь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V93+'Ноябрь 2025'!W93</f>
        <v/>
      </c>
      <c r="X93" s="5" t="n"/>
      <c r="Y93" s="8">
        <f>X93+'Ноябрь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V94+'Ноябрь 2025'!W94</f>
        <v/>
      </c>
      <c r="X94" s="5" t="n"/>
      <c r="Y94" s="8">
        <f>X94+'Ноябрь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V95+'Ноябрь 2025'!W95</f>
        <v/>
      </c>
      <c r="X95" s="5" t="n"/>
      <c r="Y95" s="8">
        <f>X95+'Ноябрь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>
        <v>43</v>
      </c>
      <c r="T96" s="5" t="n"/>
      <c r="U96" s="5" t="n"/>
      <c r="V96" s="31">
        <f>SUM(C96:U96)</f>
        <v/>
      </c>
      <c r="W96" s="8">
        <f>V96+'Ноябрь 2025'!W96</f>
        <v/>
      </c>
      <c r="X96" s="5" t="n"/>
      <c r="Y96" s="8">
        <f>X96+'Ноябрь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V97+'Ноябрь 2025'!W97</f>
        <v/>
      </c>
      <c r="X97" s="5" t="n"/>
      <c r="Y97" s="8">
        <f>X97+'Ноябрь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V98+'Ноябрь 2025'!W98</f>
        <v/>
      </c>
      <c r="X98" s="5" t="n"/>
      <c r="Y98" s="8">
        <f>X98+'Ноябрь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>
        <v>41</v>
      </c>
      <c r="D99" s="2" t="n"/>
      <c r="E99" s="1" t="n"/>
      <c r="F99" s="4" t="n"/>
      <c r="G99" s="3" t="n"/>
      <c r="H99" s="209" t="n">
        <v>42</v>
      </c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V99+'Ноябрь 2025'!W99</f>
        <v/>
      </c>
      <c r="X99" s="5" t="n"/>
      <c r="Y99" s="8">
        <f>X99+'Ноябрь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V100+'Ноябрь 2025'!W100</f>
        <v/>
      </c>
      <c r="X100" s="5" t="n"/>
      <c r="Y100" s="8">
        <f>X100+'Ноябрь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V101+'Ноябрь 2025'!W101</f>
        <v/>
      </c>
      <c r="X101" s="5" t="n"/>
      <c r="Y101" s="8">
        <f>X101+'Ноябрь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V102+'Ноябрь 2025'!W102</f>
        <v/>
      </c>
      <c r="X102" s="5" t="n">
        <v>45</v>
      </c>
      <c r="Y102" s="8">
        <f>X102+'Ноябрь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C103+'Ноябрь 2025'!C104</f>
        <v/>
      </c>
      <c r="D104" s="58">
        <f>D103+'Ноябрь 2025'!D104</f>
        <v/>
      </c>
      <c r="E104" s="58">
        <f>E103+'Ноябрь 2025'!E104</f>
        <v/>
      </c>
      <c r="F104" s="58">
        <f>F103+'Ноябрь 2025'!F104</f>
        <v/>
      </c>
      <c r="G104" s="58">
        <f>G103+'Ноябрь 2025'!G104</f>
        <v/>
      </c>
      <c r="H104" s="58">
        <f>H103+'Ноябрь 2025'!H104</f>
        <v/>
      </c>
      <c r="I104" s="58">
        <f>I103+'Ноябрь 2025'!I104</f>
        <v/>
      </c>
      <c r="J104" s="58">
        <f>J103+'Ноябрь 2025'!J104</f>
        <v/>
      </c>
      <c r="K104" s="58">
        <f>K103+'Ноябрь 2025'!K104</f>
        <v/>
      </c>
      <c r="L104" s="58">
        <f>L103+'Ноябрь 2025'!L104</f>
        <v/>
      </c>
      <c r="M104" s="58">
        <f>M103+'Ноябрь 2025'!M104</f>
        <v/>
      </c>
      <c r="N104" s="58">
        <f>N103+'Ноябрь 2025'!N104</f>
        <v/>
      </c>
      <c r="O104" s="58">
        <f>O103+'Ноябрь 2025'!O104</f>
        <v/>
      </c>
      <c r="P104" s="58">
        <f>P103+'Ноябрь 2025'!P104</f>
        <v/>
      </c>
      <c r="Q104" s="58">
        <f>Q103+'Ноябрь 2025'!Q104</f>
        <v/>
      </c>
      <c r="R104" s="58">
        <f>R103+'Ноябрь 2025'!R104</f>
        <v/>
      </c>
      <c r="S104" s="58">
        <f>S103+'Ноябрь 2025'!S104</f>
        <v/>
      </c>
      <c r="T104" s="58">
        <f>T103+'Ноябрь 2025'!T104</f>
        <v/>
      </c>
      <c r="U104" s="58">
        <f>U103+'Ноябрь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V107+'Ноябрь 2025'!W107</f>
        <v/>
      </c>
      <c r="X107" s="132" t="n"/>
      <c r="Y107" s="77">
        <f>X107+'Ноябрь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V108+'Ноябрь 2025'!W108</f>
        <v/>
      </c>
      <c r="X108" s="130" t="n"/>
      <c r="Y108" s="8">
        <f>X108+'Ноябрь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V109+'Ноябрь 2025'!W109</f>
        <v/>
      </c>
      <c r="X109" s="130" t="n"/>
      <c r="Y109" s="8">
        <f>X109+'Ноябрь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V110+'Ноябрь 2025'!W110</f>
        <v/>
      </c>
      <c r="X110" s="130" t="n"/>
      <c r="Y110" s="8">
        <f>X110+'Ноябрь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V111+'Ноябрь 2025'!W111</f>
        <v/>
      </c>
      <c r="X111" s="130" t="n"/>
      <c r="Y111" s="8">
        <f>X111+'Ноябрь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C112+'Ноябрь 2025'!C113</f>
        <v/>
      </c>
      <c r="D113" s="58">
        <f>D112+'Ноябрь 2025'!D113</f>
        <v/>
      </c>
      <c r="E113" s="58">
        <f>E112+'Ноябрь 2025'!E113</f>
        <v/>
      </c>
      <c r="F113" s="58">
        <f>F112+'Ноябрь 2025'!F113</f>
        <v/>
      </c>
      <c r="G113" s="58">
        <f>G112+'Ноябрь 2025'!G113</f>
        <v/>
      </c>
      <c r="H113" s="58">
        <f>H112+'Ноябрь 2025'!H113</f>
        <v/>
      </c>
      <c r="I113" s="58">
        <f>I112+'Ноябрь 2025'!I113</f>
        <v/>
      </c>
      <c r="J113" s="58">
        <f>J112+'Ноябрь 2025'!J113</f>
        <v/>
      </c>
      <c r="K113" s="58">
        <f>K112+'Ноябрь 2025'!K113</f>
        <v/>
      </c>
      <c r="L113" s="58">
        <f>L112+'Ноябрь 2025'!L113</f>
        <v/>
      </c>
      <c r="M113" s="58">
        <f>M112+'Ноябрь 2025'!M113</f>
        <v/>
      </c>
      <c r="N113" s="58">
        <f>N112+'Ноябрь 2025'!N113</f>
        <v/>
      </c>
      <c r="O113" s="58">
        <f>O112+'Ноябрь 2025'!O113</f>
        <v/>
      </c>
      <c r="P113" s="58">
        <f>P112+'Ноябрь 2025'!P113</f>
        <v/>
      </c>
      <c r="Q113" s="58">
        <f>Q112+'Ноябрь 2025'!Q113</f>
        <v/>
      </c>
      <c r="R113" s="58">
        <f>R112+'Ноябрь 2025'!R113</f>
        <v/>
      </c>
      <c r="S113" s="58">
        <f>S112+'Ноябрь 2025'!S113</f>
        <v/>
      </c>
      <c r="T113" s="58">
        <f>T112+'Ноябрь 2025'!T113</f>
        <v/>
      </c>
      <c r="U113" s="58">
        <f>U112+'Ноябрь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V114+'Ноябрь 2025'!W114</f>
        <v/>
      </c>
      <c r="X114" s="130" t="n"/>
      <c r="Y114" s="77">
        <f>X114+'Ноябрь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V115+'Ноябрь 2025'!W115</f>
        <v/>
      </c>
      <c r="X115" s="130" t="n"/>
      <c r="Y115" s="8">
        <f>X115+'Ноябрь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V116+'Ноябрь 2025'!W116</f>
        <v/>
      </c>
      <c r="X116" s="130" t="n"/>
      <c r="Y116" s="8">
        <f>X116+'Ноябрь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V117+'Ноябрь 2025'!W117</f>
        <v/>
      </c>
      <c r="X117" s="130" t="n"/>
      <c r="Y117" s="8">
        <f>X117+'Ноябрь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 thickBot="1">
      <c r="A118" s="78" t="n"/>
      <c r="B118" s="142" t="n"/>
      <c r="C118" s="166" t="n"/>
      <c r="D118" s="166" t="n"/>
      <c r="E118" s="166" t="n"/>
      <c r="F118" s="166" t="n"/>
      <c r="G118" s="166" t="n"/>
      <c r="H118" s="166" t="n"/>
      <c r="I118" s="166" t="n"/>
      <c r="J118" s="166" t="n"/>
      <c r="K118" s="166" t="n"/>
      <c r="L118" s="166" t="n"/>
      <c r="M118" s="166" t="n"/>
      <c r="N118" s="166" t="n"/>
      <c r="O118" s="166" t="n"/>
      <c r="P118" s="166" t="n"/>
      <c r="Q118" s="166" t="n"/>
      <c r="R118" s="166" t="n"/>
      <c r="S118" s="167" t="n"/>
      <c r="T118" s="166" t="n"/>
      <c r="U118" s="168" t="n"/>
      <c r="V118" s="31">
        <f>SUM(C118:U118)</f>
        <v/>
      </c>
      <c r="W118" s="8">
        <f>V118+'Ноябрь 2025'!W118</f>
        <v/>
      </c>
      <c r="X118" s="130" t="n"/>
      <c r="Y118" s="8">
        <f>X118+'Ноябрь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47">
        <f>SUM(C114:C118)</f>
        <v/>
      </c>
      <c r="D119" s="47">
        <f>SUM(D114:D118)</f>
        <v/>
      </c>
      <c r="E119" s="47">
        <f>SUM(E114:E118)</f>
        <v/>
      </c>
      <c r="F119" s="47">
        <f>SUM(F114:F118)</f>
        <v/>
      </c>
      <c r="G119" s="47">
        <f>SUM(G114:G118)</f>
        <v/>
      </c>
      <c r="H119" s="47">
        <f>SUM(H114:H118)</f>
        <v/>
      </c>
      <c r="I119" s="47">
        <f>SUM(I114:I118)</f>
        <v/>
      </c>
      <c r="J119" s="47">
        <f>SUM(J114:J118)</f>
        <v/>
      </c>
      <c r="K119" s="47">
        <f>SUM(K114:K118)</f>
        <v/>
      </c>
      <c r="L119" s="47">
        <f>SUM(L114:L118)</f>
        <v/>
      </c>
      <c r="M119" s="47">
        <f>SUM(M114:M118)</f>
        <v/>
      </c>
      <c r="N119" s="47">
        <f>SUM(N114:N118)</f>
        <v/>
      </c>
      <c r="O119" s="47">
        <f>SUM(O114:O118)</f>
        <v/>
      </c>
      <c r="P119" s="47">
        <f>SUM(P114:P118)</f>
        <v/>
      </c>
      <c r="Q119" s="47">
        <f>SUM(Q114:Q118)</f>
        <v/>
      </c>
      <c r="R119" s="47">
        <f>SUM(R114:R118)</f>
        <v/>
      </c>
      <c r="S119" s="47">
        <f>SUM(S114:S118)</f>
        <v/>
      </c>
      <c r="T119" s="47">
        <f>SUM(T114:T118)</f>
        <v/>
      </c>
      <c r="U119" s="169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C119+'Ноябрь 2025'!C120</f>
        <v/>
      </c>
      <c r="D120" s="58">
        <f>D119+'Ноябрь 2025'!D120</f>
        <v/>
      </c>
      <c r="E120" s="58">
        <f>E119+'Ноябрь 2025'!E120</f>
        <v/>
      </c>
      <c r="F120" s="58">
        <f>F119+'Ноябрь 2025'!F120</f>
        <v/>
      </c>
      <c r="G120" s="58">
        <f>G119+'Ноябрь 2025'!G120</f>
        <v/>
      </c>
      <c r="H120" s="58">
        <f>H119+'Ноябрь 2025'!H120</f>
        <v/>
      </c>
      <c r="I120" s="58">
        <f>I119+'Ноябрь 2025'!I120</f>
        <v/>
      </c>
      <c r="J120" s="58">
        <f>J119+'Ноябрь 2025'!J120</f>
        <v/>
      </c>
      <c r="K120" s="58">
        <f>K119+'Ноябрь 2025'!K120</f>
        <v/>
      </c>
      <c r="L120" s="58">
        <f>L119+'Ноябрь 2025'!L120</f>
        <v/>
      </c>
      <c r="M120" s="58">
        <f>M119+'Ноябрь 2025'!M120</f>
        <v/>
      </c>
      <c r="N120" s="58">
        <f>N119+'Ноябрь 2025'!N120</f>
        <v/>
      </c>
      <c r="O120" s="58">
        <f>O119+'Ноябрь 2025'!O120</f>
        <v/>
      </c>
      <c r="P120" s="58">
        <f>P119+'Ноябрь 2025'!P120</f>
        <v/>
      </c>
      <c r="Q120" s="58">
        <f>Q119+'Ноябрь 2025'!Q120</f>
        <v/>
      </c>
      <c r="R120" s="58">
        <f>R119+'Ноябрь 2025'!R120</f>
        <v/>
      </c>
      <c r="S120" s="58">
        <f>S119+'Ноябрь 2025'!S120</f>
        <v/>
      </c>
      <c r="T120" s="58">
        <f>T119+'Ноябрь 2025'!T120</f>
        <v/>
      </c>
      <c r="U120" s="58">
        <f>U119+'Ноябрь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>
        <v>46</v>
      </c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V121+'Ноябрь 2025'!W121</f>
        <v/>
      </c>
      <c r="X121" s="5" t="n">
        <v>49</v>
      </c>
      <c r="Y121" s="77">
        <f>X121+'Ноябрь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>
        <v>47</v>
      </c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V122+'Ноябрь 2025'!W122</f>
        <v/>
      </c>
      <c r="X122" s="5" t="n">
        <v>50</v>
      </c>
      <c r="Y122" s="8">
        <f>X122+'Ноябрь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>
        <v>48</v>
      </c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V123+'Ноябрь 2025'!W123</f>
        <v/>
      </c>
      <c r="X123" s="5" t="n">
        <v>51</v>
      </c>
      <c r="Y123" s="8">
        <f>X123+'Ноябрь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V124+'Ноябрь 2025'!W124</f>
        <v/>
      </c>
      <c r="X124" s="5" t="n"/>
      <c r="Y124" s="8">
        <f>X124+'Ноябрь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V125+'Ноябрь 2025'!W125</f>
        <v/>
      </c>
      <c r="X125" s="177" t="n"/>
      <c r="Y125" s="183">
        <f>X125+'Ноябрь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3.xml><?xml version="1.0" encoding="utf-8"?>
<worksheet xmlns="http://schemas.openxmlformats.org/spreadsheetml/2006/main">
  <sheetPr codeName="Лист46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855468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1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НОЯБРЬ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2" t="n"/>
      <c r="E4" s="1" t="n"/>
      <c r="F4" s="4" t="n"/>
      <c r="G4" s="3" t="n"/>
      <c r="H4" s="209" t="n"/>
      <c r="I4" s="209" t="n"/>
      <c r="J4" s="209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V4+'Октябрь 2025'!W4</f>
        <v/>
      </c>
      <c r="X4" s="5" t="n"/>
      <c r="Y4" s="77">
        <f>X4+'Октябрь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4" t="n"/>
      <c r="G5" s="3" t="n"/>
      <c r="H5" s="209" t="n"/>
      <c r="I5" s="209" t="n"/>
      <c r="J5" s="209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V5+'Октябрь 2025'!W5</f>
        <v/>
      </c>
      <c r="X5" s="5" t="n"/>
      <c r="Y5" s="8">
        <f>X5+'Октябрь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4" t="n"/>
      <c r="G6" s="3" t="n"/>
      <c r="H6" s="209" t="n"/>
      <c r="I6" s="209" t="n"/>
      <c r="J6" s="209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V6+'Октябрь 2025'!W6</f>
        <v/>
      </c>
      <c r="X6" s="5" t="n"/>
      <c r="Y6" s="8">
        <f>X6+'Октябрь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4" t="n"/>
      <c r="G7" s="3" t="n"/>
      <c r="H7" s="209" t="n"/>
      <c r="I7" s="209" t="n"/>
      <c r="J7" s="209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V7+'Октябрь 2025'!W7</f>
        <v/>
      </c>
      <c r="X7" s="5" t="n"/>
      <c r="Y7" s="8">
        <f>X7+'Октябрь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4" t="n"/>
      <c r="G8" s="3" t="n"/>
      <c r="H8" s="209" t="n"/>
      <c r="I8" s="209" t="n"/>
      <c r="J8" s="209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V8+'Октябрь 2025'!W8</f>
        <v/>
      </c>
      <c r="X8" s="5" t="n"/>
      <c r="Y8" s="8">
        <f>X8+'Октябрь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4" t="n"/>
      <c r="G9" s="3" t="n"/>
      <c r="H9" s="209" t="n"/>
      <c r="I9" s="209" t="n"/>
      <c r="J9" s="209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V9+'Октябрь 2025'!W9</f>
        <v/>
      </c>
      <c r="X9" s="5" t="n"/>
      <c r="Y9" s="8">
        <f>X9+'Октябрь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4" t="n"/>
      <c r="G10" s="3" t="n"/>
      <c r="H10" s="209" t="n"/>
      <c r="I10" s="209" t="n"/>
      <c r="J10" s="209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V10+'Октябрь 2025'!W10</f>
        <v/>
      </c>
      <c r="X10" s="5" t="n"/>
      <c r="Y10" s="8">
        <f>X10+'Октябрь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4" t="n"/>
      <c r="G11" s="3" t="n"/>
      <c r="H11" s="209" t="n"/>
      <c r="I11" s="209" t="n"/>
      <c r="J11" s="209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V11+'Октябрь 2025'!W11</f>
        <v/>
      </c>
      <c r="X11" s="5" t="n"/>
      <c r="Y11" s="8">
        <f>X11+'Октябрь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4" t="n"/>
      <c r="G12" s="3" t="n"/>
      <c r="H12" s="209" t="n"/>
      <c r="I12" s="209" t="n"/>
      <c r="J12" s="209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V12+'Октябрь 2025'!W12</f>
        <v/>
      </c>
      <c r="X12" s="5" t="n"/>
      <c r="Y12" s="8">
        <f>X12+'Октябрь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2" t="n"/>
      <c r="E13" s="1" t="n"/>
      <c r="F13" s="4" t="n"/>
      <c r="G13" s="3" t="n"/>
      <c r="H13" s="209" t="n"/>
      <c r="I13" s="209" t="n"/>
      <c r="J13" s="209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V13+'Октябрь 2025'!W13</f>
        <v/>
      </c>
      <c r="X13" s="5" t="n"/>
      <c r="Y13" s="8">
        <f>X13+'Октябрь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V14+'Октябрь 2025'!W14</f>
        <v/>
      </c>
      <c r="X14" s="5" t="n"/>
      <c r="Y14" s="8">
        <f>X14+'Октябрь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V15+'Октябрь 2025'!W15</f>
        <v/>
      </c>
      <c r="X15" s="5" t="n"/>
      <c r="Y15" s="8">
        <f>X15+'Октябрь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V16+'Октябрь 2025'!W16</f>
        <v/>
      </c>
      <c r="X16" s="5" t="n"/>
      <c r="Y16" s="8">
        <f>X16+'Октябрь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V17+'Октябрь 2025'!W17</f>
        <v/>
      </c>
      <c r="X17" s="5" t="n"/>
      <c r="Y17" s="8">
        <f>X17+'Октябрь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V18+'Октябрь 2025'!W18</f>
        <v/>
      </c>
      <c r="X18" s="5" t="n"/>
      <c r="Y18" s="8">
        <f>X18+'Октябрь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V19+'Октябрь 2025'!W19</f>
        <v/>
      </c>
      <c r="X19" s="5" t="n"/>
      <c r="Y19" s="8">
        <f>X19+'Октябрь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V20+'Октябрь 2025'!W20</f>
        <v/>
      </c>
      <c r="X20" s="5" t="n"/>
      <c r="Y20" s="8">
        <f>X20+'Октябрь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V21+'Октябрь 2025'!W21</f>
        <v/>
      </c>
      <c r="X21" s="5" t="n"/>
      <c r="Y21" s="8">
        <f>X21+'Октябрь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V22+'Октябрь 2025'!W22</f>
        <v/>
      </c>
      <c r="X22" s="5" t="n"/>
      <c r="Y22" s="8">
        <f>X22+'Октябрь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C23+'Октябрь 2025'!C24</f>
        <v/>
      </c>
      <c r="D24" s="58">
        <f>D23+'Октябрь 2025'!D24</f>
        <v/>
      </c>
      <c r="E24" s="58">
        <f>E23+'Октябрь 2025'!E24</f>
        <v/>
      </c>
      <c r="F24" s="58">
        <f>F23+'Октябрь 2025'!F24</f>
        <v/>
      </c>
      <c r="G24" s="58">
        <f>G23+'Октябрь 2025'!G24</f>
        <v/>
      </c>
      <c r="H24" s="58">
        <f>H23+'Октябрь 2025'!H24</f>
        <v/>
      </c>
      <c r="I24" s="58">
        <f>I23+'Октябрь 2025'!I24</f>
        <v/>
      </c>
      <c r="J24" s="58">
        <f>J23+'Октябрь 2025'!J24</f>
        <v/>
      </c>
      <c r="K24" s="58">
        <f>K23+'Октябрь 2025'!K24</f>
        <v/>
      </c>
      <c r="L24" s="58">
        <f>L23+'Октябрь 2025'!L24</f>
        <v/>
      </c>
      <c r="M24" s="58">
        <f>M23+'Октябрь 2025'!M24</f>
        <v/>
      </c>
      <c r="N24" s="58">
        <f>N23+'Октябрь 2025'!N24</f>
        <v/>
      </c>
      <c r="O24" s="58">
        <f>O23+'Октябрь 2025'!O24</f>
        <v/>
      </c>
      <c r="P24" s="58">
        <f>P23+'Октябрь 2025'!P24</f>
        <v/>
      </c>
      <c r="Q24" s="58">
        <f>Q23+'Октябрь 2025'!Q24</f>
        <v/>
      </c>
      <c r="R24" s="58">
        <f>R23+'Октябрь 2025'!R24</f>
        <v/>
      </c>
      <c r="S24" s="58">
        <f>S23+'Октябрь 2025'!S24</f>
        <v/>
      </c>
      <c r="T24" s="58">
        <f>T23+'Октябрь 2025'!T24</f>
        <v/>
      </c>
      <c r="U24" s="58">
        <f>U23+'Октябрь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V25+'Октябрь 2025'!W25</f>
        <v/>
      </c>
      <c r="X25" s="5" t="n"/>
      <c r="Y25" s="77">
        <f>X25+'Октябрь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V26+'Октябрь 2025'!W26</f>
        <v/>
      </c>
      <c r="X26" s="5" t="n"/>
      <c r="Y26" s="8">
        <f>X26+'Октябрь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V27+'Октябрь 2025'!W27</f>
        <v/>
      </c>
      <c r="X27" s="5" t="n"/>
      <c r="Y27" s="8">
        <f>X27+'Октябрь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V28+'Октябрь 2025'!W28</f>
        <v/>
      </c>
      <c r="X28" s="5" t="n"/>
      <c r="Y28" s="8">
        <f>X28+'Октябрь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V29+'Октябрь 2025'!W29</f>
        <v/>
      </c>
      <c r="X29" s="5" t="n"/>
      <c r="Y29" s="8">
        <f>X29+'Октябрь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V30+'Октябрь 2025'!W30</f>
        <v/>
      </c>
      <c r="X30" s="5" t="n"/>
      <c r="Y30" s="8">
        <f>X30+'Октябрь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V31+'Октябрь 2025'!W31</f>
        <v/>
      </c>
      <c r="X31" s="5" t="n"/>
      <c r="Y31" s="8">
        <f>X31+'Октябрь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V32+'Октябрь 2025'!W32</f>
        <v/>
      </c>
      <c r="X32" s="5" t="n"/>
      <c r="Y32" s="8">
        <f>X32+'Октябрь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V33+'Октябрь 2025'!W33</f>
        <v/>
      </c>
      <c r="X33" s="5" t="n"/>
      <c r="Y33" s="8">
        <f>X33+'Октябрь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V34+'Октябрь 2025'!W34</f>
        <v/>
      </c>
      <c r="X34" s="5" t="n"/>
      <c r="Y34" s="8">
        <f>X34+'Октябрь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V35+'Октябрь 2025'!W35</f>
        <v/>
      </c>
      <c r="X35" s="5" t="n"/>
      <c r="Y35" s="8">
        <f>X35+'Октябрь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>
        <f>A35+1</f>
        <v/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V36+'Октябрь 2025'!W36</f>
        <v/>
      </c>
      <c r="X36" s="5" t="n"/>
      <c r="Y36" s="8">
        <f>X36+'Октябрь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>
        <f>A36+1</f>
        <v/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V37+'Октябрь 2025'!W37</f>
        <v/>
      </c>
      <c r="X37" s="5" t="n"/>
      <c r="Y37" s="8">
        <f>X37+'Октябрь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V38+'Октябрь 2025'!W38</f>
        <v/>
      </c>
      <c r="X38" s="5" t="n"/>
      <c r="Y38" s="8">
        <f>X38+'Октябрь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V39+'Октябрь 2025'!W39</f>
        <v/>
      </c>
      <c r="X39" s="5" t="n"/>
      <c r="Y39" s="8">
        <f>X39+'Октябрь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V40+'Октябрь 2025'!W40</f>
        <v/>
      </c>
      <c r="X40" s="5" t="n"/>
      <c r="Y40" s="8">
        <f>X40+'Октябрь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V41+'Октябрь 2025'!W41</f>
        <v/>
      </c>
      <c r="X41" s="5" t="n"/>
      <c r="Y41" s="8">
        <f>X41+'Октябрь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V42+'Октябрь 2025'!W42</f>
        <v/>
      </c>
      <c r="X42" s="5" t="n"/>
      <c r="Y42" s="8">
        <f>X42+'Октябрь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C43+'Октябрь 2025'!C44</f>
        <v/>
      </c>
      <c r="D44" s="58">
        <f>D43+'Октябрь 2025'!D44</f>
        <v/>
      </c>
      <c r="E44" s="58">
        <f>E43+'Октябрь 2025'!E44</f>
        <v/>
      </c>
      <c r="F44" s="58">
        <f>F43+'Октябрь 2025'!F44</f>
        <v/>
      </c>
      <c r="G44" s="58">
        <f>G43+'Октябрь 2025'!G44</f>
        <v/>
      </c>
      <c r="H44" s="58">
        <f>H43+'Октябрь 2025'!H44</f>
        <v/>
      </c>
      <c r="I44" s="58">
        <f>I43+'Октябрь 2025'!I44</f>
        <v/>
      </c>
      <c r="J44" s="58">
        <f>J43+'Октябрь 2025'!J44</f>
        <v/>
      </c>
      <c r="K44" s="58">
        <f>K43+'Октябрь 2025'!K44</f>
        <v/>
      </c>
      <c r="L44" s="58">
        <f>L43+'Октябрь 2025'!L44</f>
        <v/>
      </c>
      <c r="M44" s="58">
        <f>M43+'Октябрь 2025'!M44</f>
        <v/>
      </c>
      <c r="N44" s="58">
        <f>N43+'Октябрь 2025'!N44</f>
        <v/>
      </c>
      <c r="O44" s="58">
        <f>O43+'Октябрь 2025'!O44</f>
        <v/>
      </c>
      <c r="P44" s="58">
        <f>P43+'Октябрь 2025'!P44</f>
        <v/>
      </c>
      <c r="Q44" s="58">
        <f>Q43+'Октябрь 2025'!Q44</f>
        <v/>
      </c>
      <c r="R44" s="58">
        <f>R43+'Октябрь 2025'!R44</f>
        <v/>
      </c>
      <c r="S44" s="58">
        <f>S43+'Октябрь 2025'!S44</f>
        <v/>
      </c>
      <c r="T44" s="58">
        <f>T43+'Октябрь 2025'!T44</f>
        <v/>
      </c>
      <c r="U44" s="58">
        <f>U43+'Октябрь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V45+'Октябрь 2025'!W45</f>
        <v/>
      </c>
      <c r="X45" s="5" t="n"/>
      <c r="Y45" s="77">
        <f>X45+'Октябрь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V46+'Октябрь 2025'!W46</f>
        <v/>
      </c>
      <c r="X46" s="5" t="n"/>
      <c r="Y46" s="8">
        <f>X46+'Октябрь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V47+'Октябрь 2025'!W47</f>
        <v/>
      </c>
      <c r="X47" s="5" t="n"/>
      <c r="Y47" s="8">
        <f>X47+'Октябрь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V48+'Октябрь 2025'!W48</f>
        <v/>
      </c>
      <c r="X48" s="5" t="n"/>
      <c r="Y48" s="8">
        <f>X48+'Октябрь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V49+'Октябрь 2025'!W49</f>
        <v/>
      </c>
      <c r="X49" s="5" t="n"/>
      <c r="Y49" s="8">
        <f>X49+'Октябрь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V50+'Октябрь 2025'!W50</f>
        <v/>
      </c>
      <c r="X50" s="5" t="n"/>
      <c r="Y50" s="8">
        <f>X50+'Октябрь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V51+'Октябрь 2025'!W51</f>
        <v/>
      </c>
      <c r="X51" s="5" t="n"/>
      <c r="Y51" s="8">
        <f>X51+'Октябрь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V52+'Октябрь 2025'!W52</f>
        <v/>
      </c>
      <c r="X52" s="5" t="n"/>
      <c r="Y52" s="8">
        <f>X52+'Октябрь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V53+'Октябрь 2025'!W53</f>
        <v/>
      </c>
      <c r="X53" s="5" t="n"/>
      <c r="Y53" s="8">
        <f>X53+'Октябрь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V54+'Октябрь 2025'!W54</f>
        <v/>
      </c>
      <c r="X54" s="5" t="n"/>
      <c r="Y54" s="8">
        <f>X54+'Октябрь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V55+'Октябрь 2025'!W55</f>
        <v/>
      </c>
      <c r="X55" s="5" t="n"/>
      <c r="Y55" s="8">
        <f>X55+'Октябрь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V56+'Октябрь 2025'!W56</f>
        <v/>
      </c>
      <c r="X56" s="5" t="n"/>
      <c r="Y56" s="8">
        <f>X56+'Октябрь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V57+'Октябрь 2025'!W57</f>
        <v/>
      </c>
      <c r="X57" s="5" t="n"/>
      <c r="Y57" s="8">
        <f>X57+'Октябрь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V58+'Октябрь 2025'!W58</f>
        <v/>
      </c>
      <c r="X58" s="5" t="n"/>
      <c r="Y58" s="8">
        <f>X58+'Октябрь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V59+'Октябрь 2025'!W59</f>
        <v/>
      </c>
      <c r="X59" s="5" t="n"/>
      <c r="Y59" s="8">
        <f>X59+'Октябрь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V60+'Октябрь 2025'!W60</f>
        <v/>
      </c>
      <c r="X60" s="5" t="n"/>
      <c r="Y60" s="8">
        <f>X60+'Октябрь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V61+'Октябрь 2025'!W61</f>
        <v/>
      </c>
      <c r="X61" s="5" t="n"/>
      <c r="Y61" s="8">
        <f>X61+'Октябрь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V62+'Октябрь 2025'!W62</f>
        <v/>
      </c>
      <c r="X62" s="5" t="n"/>
      <c r="Y62" s="8">
        <f>X62+'Октябрь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C63+'Октябрь 2025'!C64</f>
        <v/>
      </c>
      <c r="D64" s="58">
        <f>D63+'Октябрь 2025'!D64</f>
        <v/>
      </c>
      <c r="E64" s="58">
        <f>E63+'Октябрь 2025'!E64</f>
        <v/>
      </c>
      <c r="F64" s="58">
        <f>F63+'Октябрь 2025'!F64</f>
        <v/>
      </c>
      <c r="G64" s="58">
        <f>G63+'Октябрь 2025'!G64</f>
        <v/>
      </c>
      <c r="H64" s="58">
        <f>H63+'Октябрь 2025'!H64</f>
        <v/>
      </c>
      <c r="I64" s="58">
        <f>I63+'Октябрь 2025'!I64</f>
        <v/>
      </c>
      <c r="J64" s="58">
        <f>J63+'Октябрь 2025'!J64</f>
        <v/>
      </c>
      <c r="K64" s="58">
        <f>K63+'Октябрь 2025'!K64</f>
        <v/>
      </c>
      <c r="L64" s="58">
        <f>L63+'Октябрь 2025'!L64</f>
        <v/>
      </c>
      <c r="M64" s="58">
        <f>M63+'Октябрь 2025'!M64</f>
        <v/>
      </c>
      <c r="N64" s="58">
        <f>N63+'Октябрь 2025'!N64</f>
        <v/>
      </c>
      <c r="O64" s="58">
        <f>O63+'Октябрь 2025'!O64</f>
        <v/>
      </c>
      <c r="P64" s="58">
        <f>P63+'Октябрь 2025'!P64</f>
        <v/>
      </c>
      <c r="Q64" s="58">
        <f>Q63+'Октябрь 2025'!Q64</f>
        <v/>
      </c>
      <c r="R64" s="58">
        <f>R63+'Октябрь 2025'!R64</f>
        <v/>
      </c>
      <c r="S64" s="58">
        <f>S63+'Октябрь 2025'!S64</f>
        <v/>
      </c>
      <c r="T64" s="58">
        <f>T63+'Октябрь 2025'!T64</f>
        <v/>
      </c>
      <c r="U64" s="58">
        <f>U63+'Октябрь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V65+'Октябрь 2025'!W65</f>
        <v/>
      </c>
      <c r="X65" s="5" t="n"/>
      <c r="Y65" s="77">
        <f>X65+'Октябрь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V66+'Октябрь 2025'!W66</f>
        <v/>
      </c>
      <c r="X66" s="5" t="n"/>
      <c r="Y66" s="8">
        <f>X66+'Октябрь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V67+'Октябрь 2025'!W67</f>
        <v/>
      </c>
      <c r="X67" s="5" t="n"/>
      <c r="Y67" s="8">
        <f>X67+'Октябрь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V68+'Октябрь 2025'!W68</f>
        <v/>
      </c>
      <c r="X68" s="5" t="n"/>
      <c r="Y68" s="8">
        <f>X68+'Октябрь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V69+'Октябрь 2025'!W69</f>
        <v/>
      </c>
      <c r="X69" s="5" t="n"/>
      <c r="Y69" s="8">
        <f>X69+'Октябрь 2025'!Y69</f>
        <v/>
      </c>
      <c r="Z69" s="7">
        <f>V69+X69</f>
        <v/>
      </c>
      <c r="AA69" s="81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V70+'Октябрь 2025'!W70</f>
        <v/>
      </c>
      <c r="X70" s="5" t="n"/>
      <c r="Y70" s="8">
        <f>X70+'Октябрь 2025'!Y70</f>
        <v/>
      </c>
      <c r="Z70" s="7">
        <f>V70+X70</f>
        <v/>
      </c>
      <c r="AA70" s="81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V71+'Октябрь 2025'!W71</f>
        <v/>
      </c>
      <c r="X71" s="5" t="n"/>
      <c r="Y71" s="8">
        <f>X71+'Октябрь 2025'!Y71</f>
        <v/>
      </c>
      <c r="Z71" s="7">
        <f>V71+X71</f>
        <v/>
      </c>
      <c r="AA71" s="81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V72+'Октябрь 2025'!W72</f>
        <v/>
      </c>
      <c r="X72" s="5" t="n"/>
      <c r="Y72" s="8">
        <f>X72+'Октябрь 2025'!Y72</f>
        <v/>
      </c>
      <c r="Z72" s="7">
        <f>V72+X72</f>
        <v/>
      </c>
      <c r="AA72" s="81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V73+'Октябрь 2025'!W73</f>
        <v/>
      </c>
      <c r="X73" s="5" t="n"/>
      <c r="Y73" s="8">
        <f>X73+'Октябрь 2025'!Y73</f>
        <v/>
      </c>
      <c r="Z73" s="7">
        <f>V73+X73</f>
        <v/>
      </c>
      <c r="AA73" s="81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V74+'Октябрь 2025'!W74</f>
        <v/>
      </c>
      <c r="X74" s="5" t="n"/>
      <c r="Y74" s="8">
        <f>X74+'Октябрь 2025'!Y74</f>
        <v/>
      </c>
      <c r="Z74" s="7">
        <f>V74+X74</f>
        <v/>
      </c>
      <c r="AA74" s="81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V75+'Октябрь 2025'!W75</f>
        <v/>
      </c>
      <c r="X75" s="5" t="n"/>
      <c r="Y75" s="8">
        <f>X75+'Октябрь 2025'!Y75</f>
        <v/>
      </c>
      <c r="Z75" s="7">
        <f>V75+X75</f>
        <v/>
      </c>
      <c r="AA75" s="81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V76+'Октябрь 2025'!W76</f>
        <v/>
      </c>
      <c r="X76" s="5" t="n"/>
      <c r="Y76" s="8">
        <f>X76+'Октябрь 2025'!Y76</f>
        <v/>
      </c>
      <c r="Z76" s="7">
        <f>V76+X76</f>
        <v/>
      </c>
      <c r="AA76" s="81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V77+'Октябрь 2025'!W77</f>
        <v/>
      </c>
      <c r="X77" s="5" t="n"/>
      <c r="Y77" s="8">
        <f>X77+'Октябрь 2025'!Y77</f>
        <v/>
      </c>
      <c r="Z77" s="7">
        <f>V77+X77</f>
        <v/>
      </c>
      <c r="AA77" s="81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V78+'Октябрь 2025'!W78</f>
        <v/>
      </c>
      <c r="X78" s="5" t="n"/>
      <c r="Y78" s="8">
        <f>X78+'Октябрь 2025'!Y78</f>
        <v/>
      </c>
      <c r="Z78" s="7">
        <f>V78+X78</f>
        <v/>
      </c>
      <c r="AA78" s="81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V79+'Октябрь 2025'!W79</f>
        <v/>
      </c>
      <c r="X79" s="5" t="n"/>
      <c r="Y79" s="8">
        <f>X79+'Октябрь 2025'!Y79</f>
        <v/>
      </c>
      <c r="Z79" s="7">
        <f>V79+X79</f>
        <v/>
      </c>
      <c r="AA79" s="81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C80+'Октябрь 2025'!C81</f>
        <v/>
      </c>
      <c r="D81" s="58">
        <f>D80+'Октябрь 2025'!D81</f>
        <v/>
      </c>
      <c r="E81" s="58">
        <f>E80+'Октябрь 2025'!E81</f>
        <v/>
      </c>
      <c r="F81" s="58">
        <f>F80+'Октябрь 2025'!F81</f>
        <v/>
      </c>
      <c r="G81" s="58">
        <f>G80+'Октябрь 2025'!G81</f>
        <v/>
      </c>
      <c r="H81" s="58">
        <f>H80+'Октябрь 2025'!H81</f>
        <v/>
      </c>
      <c r="I81" s="58">
        <f>I80+'Октябрь 2025'!I81</f>
        <v/>
      </c>
      <c r="J81" s="58">
        <f>J80+'Октябрь 2025'!J81</f>
        <v/>
      </c>
      <c r="K81" s="58">
        <f>K80+'Октябрь 2025'!K81</f>
        <v/>
      </c>
      <c r="L81" s="58">
        <f>L80+'Октябрь 2025'!L81</f>
        <v/>
      </c>
      <c r="M81" s="58">
        <f>M80+'Октябрь 2025'!M81</f>
        <v/>
      </c>
      <c r="N81" s="58">
        <f>N80+'Октябрь 2025'!N81</f>
        <v/>
      </c>
      <c r="O81" s="58">
        <f>O80+'Октябрь 2025'!O81</f>
        <v/>
      </c>
      <c r="P81" s="58">
        <f>P80+'Октябрь 2025'!P81</f>
        <v/>
      </c>
      <c r="Q81" s="58">
        <f>Q80+'Октябрь 2025'!Q81</f>
        <v/>
      </c>
      <c r="R81" s="58">
        <f>R80+'Октябрь 2025'!R81</f>
        <v/>
      </c>
      <c r="S81" s="58">
        <f>S80+'Октябрь 2025'!S81</f>
        <v/>
      </c>
      <c r="T81" s="58">
        <f>T80+'Октябрь 2025'!T81</f>
        <v/>
      </c>
      <c r="U81" s="58">
        <f>U80+'Октябрь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V82+'Октябрь 2025'!W82</f>
        <v/>
      </c>
      <c r="X82" s="5" t="n"/>
      <c r="Y82" s="77">
        <f>X82+'Октябрь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V83+'Октябрь 2025'!W83</f>
        <v/>
      </c>
      <c r="X83" s="5" t="n"/>
      <c r="Y83" s="8">
        <f>X83+'Октябрь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V84+'Октябрь 2025'!W84</f>
        <v/>
      </c>
      <c r="X84" s="5" t="n"/>
      <c r="Y84" s="8">
        <f>X84+'Октябрь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V85+'Октябрь 2025'!W85</f>
        <v/>
      </c>
      <c r="X85" s="5" t="n"/>
      <c r="Y85" s="8">
        <f>X85+'Октябрь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V86+'Октябрь 2025'!W86</f>
        <v/>
      </c>
      <c r="X86" s="5" t="n"/>
      <c r="Y86" s="8">
        <f>X86+'Октябрь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V87+'Октябрь 2025'!W87</f>
        <v/>
      </c>
      <c r="X87" s="5" t="n"/>
      <c r="Y87" s="8">
        <f>X87+'Октябрь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V88+'Октябрь 2025'!W88</f>
        <v/>
      </c>
      <c r="X88" s="5" t="n"/>
      <c r="Y88" s="8">
        <f>X88+'Октябрь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C89+'Октябрь 2025'!C90</f>
        <v/>
      </c>
      <c r="D90" s="58">
        <f>D89+'Октябрь 2025'!D90</f>
        <v/>
      </c>
      <c r="E90" s="58">
        <f>E89+'Октябрь 2025'!E90</f>
        <v/>
      </c>
      <c r="F90" s="58">
        <f>F89+'Октябрь 2025'!F90</f>
        <v/>
      </c>
      <c r="G90" s="58">
        <f>G89+'Октябрь 2025'!G90</f>
        <v/>
      </c>
      <c r="H90" s="58">
        <f>H89+'Октябрь 2025'!H90</f>
        <v/>
      </c>
      <c r="I90" s="58">
        <f>I89+'Октябрь 2025'!I90</f>
        <v/>
      </c>
      <c r="J90" s="58">
        <f>J89+'Октябрь 2025'!J90</f>
        <v/>
      </c>
      <c r="K90" s="58">
        <f>K89+'Октябрь 2025'!K90</f>
        <v/>
      </c>
      <c r="L90" s="58">
        <f>L89+'Октябрь 2025'!L90</f>
        <v/>
      </c>
      <c r="M90" s="58">
        <f>M89+'Октябрь 2025'!M90</f>
        <v/>
      </c>
      <c r="N90" s="58">
        <f>N89+'Октябрь 2025'!N90</f>
        <v/>
      </c>
      <c r="O90" s="58">
        <f>O89+'Октябрь 2025'!O90</f>
        <v/>
      </c>
      <c r="P90" s="58">
        <f>P89+'Октябрь 2025'!P90</f>
        <v/>
      </c>
      <c r="Q90" s="58">
        <f>Q89+'Октябрь 2025'!Q90</f>
        <v/>
      </c>
      <c r="R90" s="58">
        <f>R89+'Октябрь 2025'!R90</f>
        <v/>
      </c>
      <c r="S90" s="58">
        <f>S89+'Октябрь 2025'!S90</f>
        <v/>
      </c>
      <c r="T90" s="58">
        <f>T89+'Октябрь 2025'!T90</f>
        <v/>
      </c>
      <c r="U90" s="58">
        <f>U89+'Октябрь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V91+'Октябрь 2025'!W91</f>
        <v/>
      </c>
      <c r="X91" s="5" t="n"/>
      <c r="Y91" s="77">
        <f>X91+'Октябрь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V92+'Октябрь 2025'!W92</f>
        <v/>
      </c>
      <c r="X92" s="5" t="n"/>
      <c r="Y92" s="8">
        <f>X92+'Октябрь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V93+'Октябрь 2025'!W93</f>
        <v/>
      </c>
      <c r="X93" s="5" t="n"/>
      <c r="Y93" s="8">
        <f>X93+'Октябрь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V94+'Октябрь 2025'!W94</f>
        <v/>
      </c>
      <c r="X94" s="5" t="n"/>
      <c r="Y94" s="8">
        <f>X94+'Октябрь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V95+'Октябрь 2025'!W95</f>
        <v/>
      </c>
      <c r="X95" s="5" t="n"/>
      <c r="Y95" s="8">
        <f>X95+'Октябрь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V96+'Октябрь 2025'!W96</f>
        <v/>
      </c>
      <c r="X96" s="5" t="n"/>
      <c r="Y96" s="8">
        <f>X96+'Октябрь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V97+'Октябрь 2025'!W97</f>
        <v/>
      </c>
      <c r="X97" s="5" t="n"/>
      <c r="Y97" s="8">
        <f>X97+'Октябрь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V98+'Октябрь 2025'!W98</f>
        <v/>
      </c>
      <c r="X98" s="5" t="n"/>
      <c r="Y98" s="8">
        <f>X98+'Октябрь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V99+'Октябрь 2025'!W99</f>
        <v/>
      </c>
      <c r="X99" s="5" t="n"/>
      <c r="Y99" s="8">
        <f>X99+'Октябрь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V100+'Октябрь 2025'!W100</f>
        <v/>
      </c>
      <c r="X100" s="5" t="n"/>
      <c r="Y100" s="8">
        <f>X100+'Октябрь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V101+'Октябрь 2025'!W101</f>
        <v/>
      </c>
      <c r="X101" s="5" t="n"/>
      <c r="Y101" s="8">
        <f>X101+'Октябрь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V102+'Октябрь 2025'!W102</f>
        <v/>
      </c>
      <c r="X102" s="5" t="n"/>
      <c r="Y102" s="8">
        <f>X102+'Октябрь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C103+'Октябрь 2025'!C104</f>
        <v/>
      </c>
      <c r="D104" s="58">
        <f>D103+'Октябрь 2025'!D104</f>
        <v/>
      </c>
      <c r="E104" s="58">
        <f>E103+'Октябрь 2025'!E104</f>
        <v/>
      </c>
      <c r="F104" s="58">
        <f>F103+'Октябрь 2025'!F104</f>
        <v/>
      </c>
      <c r="G104" s="58">
        <f>G103+'Октябрь 2025'!G104</f>
        <v/>
      </c>
      <c r="H104" s="58">
        <f>H103+'Октябрь 2025'!H104</f>
        <v/>
      </c>
      <c r="I104" s="58">
        <f>I103+'Октябрь 2025'!I104</f>
        <v/>
      </c>
      <c r="J104" s="58">
        <f>J103+'Октябрь 2025'!J104</f>
        <v/>
      </c>
      <c r="K104" s="58">
        <f>K103+'Октябрь 2025'!K104</f>
        <v/>
      </c>
      <c r="L104" s="58">
        <f>L103+'Октябрь 2025'!L104</f>
        <v/>
      </c>
      <c r="M104" s="58">
        <f>M103+'Октябрь 2025'!M104</f>
        <v/>
      </c>
      <c r="N104" s="58">
        <f>N103+'Октябрь 2025'!N104</f>
        <v/>
      </c>
      <c r="O104" s="58">
        <f>O103+'Октябрь 2025'!O104</f>
        <v/>
      </c>
      <c r="P104" s="58">
        <f>P103+'Октябрь 2025'!P104</f>
        <v/>
      </c>
      <c r="Q104" s="58">
        <f>Q103+'Октябрь 2025'!Q104</f>
        <v/>
      </c>
      <c r="R104" s="58">
        <f>R103+'Октябрь 2025'!R104</f>
        <v/>
      </c>
      <c r="S104" s="58">
        <f>S103+'Октябрь 2025'!S104</f>
        <v/>
      </c>
      <c r="T104" s="58">
        <f>T103+'Октябрь 2025'!T104</f>
        <v/>
      </c>
      <c r="U104" s="58">
        <f>U103+'Октябрь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V107+'Октябрь 2025'!W107</f>
        <v/>
      </c>
      <c r="X107" s="132" t="n"/>
      <c r="Y107" s="77">
        <f>X107+'Октябрь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V108+'Октябрь 2025'!W108</f>
        <v/>
      </c>
      <c r="X108" s="130" t="n"/>
      <c r="Y108" s="8">
        <f>X108+'Октябрь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V109+'Октябрь 2025'!W109</f>
        <v/>
      </c>
      <c r="X109" s="130" t="n"/>
      <c r="Y109" s="8">
        <f>X109+'Октябрь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V110+'Октябрь 2025'!W110</f>
        <v/>
      </c>
      <c r="X110" s="130" t="n"/>
      <c r="Y110" s="8">
        <f>X110+'Октябрь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V111+'Октябрь 2025'!W111</f>
        <v/>
      </c>
      <c r="X111" s="130" t="n"/>
      <c r="Y111" s="8">
        <f>X111+'Октябрь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C112+'Октябрь 2025'!C113</f>
        <v/>
      </c>
      <c r="D113" s="58">
        <f>D112+'Октябрь 2025'!D113</f>
        <v/>
      </c>
      <c r="E113" s="58">
        <f>E112+'Октябрь 2025'!E113</f>
        <v/>
      </c>
      <c r="F113" s="58">
        <f>F112+'Октябрь 2025'!F113</f>
        <v/>
      </c>
      <c r="G113" s="58">
        <f>G112+'Октябрь 2025'!G113</f>
        <v/>
      </c>
      <c r="H113" s="58">
        <f>H112+'Октябрь 2025'!H113</f>
        <v/>
      </c>
      <c r="I113" s="58">
        <f>I112+'Октябрь 2025'!I113</f>
        <v/>
      </c>
      <c r="J113" s="58">
        <f>J112+'Октябрь 2025'!J113</f>
        <v/>
      </c>
      <c r="K113" s="58">
        <f>K112+'Октябрь 2025'!K113</f>
        <v/>
      </c>
      <c r="L113" s="58">
        <f>L112+'Октябрь 2025'!L113</f>
        <v/>
      </c>
      <c r="M113" s="58">
        <f>M112+'Октябрь 2025'!M113</f>
        <v/>
      </c>
      <c r="N113" s="58">
        <f>N112+'Октябрь 2025'!N113</f>
        <v/>
      </c>
      <c r="O113" s="58">
        <f>O112+'Октябрь 2025'!O113</f>
        <v/>
      </c>
      <c r="P113" s="58">
        <f>P112+'Октябрь 2025'!P113</f>
        <v/>
      </c>
      <c r="Q113" s="58">
        <f>Q112+'Октябрь 2025'!Q113</f>
        <v/>
      </c>
      <c r="R113" s="58">
        <f>R112+'Октябрь 2025'!R113</f>
        <v/>
      </c>
      <c r="S113" s="58">
        <f>S112+'Октябрь 2025'!S113</f>
        <v/>
      </c>
      <c r="T113" s="58">
        <f>T112+'Октябрь 2025'!T113</f>
        <v/>
      </c>
      <c r="U113" s="58">
        <f>U112+'Октябрь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V114+'Октябрь 2025'!W114</f>
        <v/>
      </c>
      <c r="X114" s="130" t="n"/>
      <c r="Y114" s="77">
        <f>X114+'Октябрь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V115+'Октябрь 2025'!W115</f>
        <v/>
      </c>
      <c r="X115" s="130" t="n"/>
      <c r="Y115" s="8">
        <f>X115+'Октябрь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V116+'Октябрь 2025'!W116</f>
        <v/>
      </c>
      <c r="X116" s="130" t="n"/>
      <c r="Y116" s="8">
        <f>X116+'Октябрь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V117+'Октябрь 2025'!W117</f>
        <v/>
      </c>
      <c r="X117" s="130" t="n"/>
      <c r="Y117" s="8">
        <f>X117+'Октябрь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V118+'Октябрь 2025'!W118</f>
        <v/>
      </c>
      <c r="X118" s="130" t="n"/>
      <c r="Y118" s="8">
        <f>X118+'Октябрь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C119+'Октябрь 2025'!C120</f>
        <v/>
      </c>
      <c r="D120" s="58">
        <f>D119+'Октябрь 2025'!D120</f>
        <v/>
      </c>
      <c r="E120" s="58">
        <f>E119+'Октябрь 2025'!E120</f>
        <v/>
      </c>
      <c r="F120" s="58">
        <f>F119+'Октябрь 2025'!F120</f>
        <v/>
      </c>
      <c r="G120" s="58">
        <f>G119+'Октябрь 2025'!G120</f>
        <v/>
      </c>
      <c r="H120" s="58">
        <f>H119+'Октябрь 2025'!H120</f>
        <v/>
      </c>
      <c r="I120" s="58">
        <f>I119+'Октябрь 2025'!I120</f>
        <v/>
      </c>
      <c r="J120" s="58">
        <f>J119+'Октябрь 2025'!J120</f>
        <v/>
      </c>
      <c r="K120" s="58">
        <f>K119+'Октябрь 2025'!K120</f>
        <v/>
      </c>
      <c r="L120" s="58">
        <f>L119+'Октябрь 2025'!L120</f>
        <v/>
      </c>
      <c r="M120" s="58">
        <f>M119+'Октябрь 2025'!M120</f>
        <v/>
      </c>
      <c r="N120" s="58">
        <f>N119+'Октябрь 2025'!N120</f>
        <v/>
      </c>
      <c r="O120" s="58">
        <f>O119+'Октябрь 2025'!O120</f>
        <v/>
      </c>
      <c r="P120" s="58">
        <f>P119+'Октябрь 2025'!P120</f>
        <v/>
      </c>
      <c r="Q120" s="58">
        <f>Q119+'Октябрь 2025'!Q120</f>
        <v/>
      </c>
      <c r="R120" s="58">
        <f>R119+'Октябрь 2025'!R120</f>
        <v/>
      </c>
      <c r="S120" s="58">
        <f>S119+'Октябрь 2025'!S120</f>
        <v/>
      </c>
      <c r="T120" s="58">
        <f>T119+'Октябрь 2025'!T120</f>
        <v/>
      </c>
      <c r="U120" s="58">
        <f>U119+'Октябрь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V121+'Октябрь 2025'!W121</f>
        <v/>
      </c>
      <c r="X121" s="5" t="n"/>
      <c r="Y121" s="77">
        <f>X121+'Октябрь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V122+'Октябрь 2025'!W122</f>
        <v/>
      </c>
      <c r="X122" s="5" t="n"/>
      <c r="Y122" s="8">
        <f>X122+'Октябрь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V123+'Октябрь 2025'!W123</f>
        <v/>
      </c>
      <c r="X123" s="5" t="n"/>
      <c r="Y123" s="8">
        <f>X123+'Октябрь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V124+'Октябрь 2025'!W124</f>
        <v/>
      </c>
      <c r="X124" s="5" t="n"/>
      <c r="Y124" s="8">
        <f>X124+'Октябрь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V125+'Октябрь 2025'!W125</f>
        <v/>
      </c>
      <c r="X125" s="177" t="n"/>
      <c r="Y125" s="183">
        <f>X125+'Октябрь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16383" man="1"/>
  </rowBreaks>
  <colBreaks count="1" manualBreakCount="1">
    <brk id="25" min="0" max="1048575" man="1"/>
  </colBreaks>
</worksheet>
</file>

<file path=xl/worksheets/sheet4.xml><?xml version="1.0" encoding="utf-8"?>
<worksheet xmlns="http://schemas.openxmlformats.org/spreadsheetml/2006/main">
  <sheetPr codeName="Лист45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71093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1.7109375" customWidth="1" style="303" min="14" max="14"/>
    <col width="8.5703125" customWidth="1" style="303" min="15" max="21"/>
    <col width="8.140625" customWidth="1" style="303" min="22" max="24"/>
    <col width="7.85546875" customWidth="1" style="303" min="25" max="25"/>
    <col width="8.140625" customWidth="1" style="303" min="26" max="27"/>
  </cols>
  <sheetData>
    <row r="1" ht="16.5" customHeight="1" s="303" thickBot="1">
      <c r="C1" s="302" t="inlineStr">
        <is>
          <t>ОКТЯБРЬ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2" t="n"/>
      <c r="E4" s="1" t="n"/>
      <c r="F4" s="4" t="n"/>
      <c r="G4" s="3" t="n"/>
      <c r="H4" s="209" t="n"/>
      <c r="I4" s="209" t="n"/>
      <c r="J4" s="209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V4+'Сентябрь 2025'!W4</f>
        <v/>
      </c>
      <c r="X4" s="5" t="n"/>
      <c r="Y4" s="77">
        <f>X4+'Сентябрь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4" t="n"/>
      <c r="G5" s="3" t="n"/>
      <c r="H5" s="209" t="n"/>
      <c r="I5" s="209" t="n"/>
      <c r="J5" s="209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V5+'Сентябрь 2025'!W5</f>
        <v/>
      </c>
      <c r="X5" s="5" t="n"/>
      <c r="Y5" s="8">
        <f>X5+'Сентябрь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4" t="n"/>
      <c r="G6" s="3" t="n"/>
      <c r="H6" s="209" t="n"/>
      <c r="I6" s="209" t="n"/>
      <c r="J6" s="209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V6+'Сентябрь 2025'!W6</f>
        <v/>
      </c>
      <c r="X6" s="5" t="n"/>
      <c r="Y6" s="8">
        <f>X6+'Сентябрь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4" t="n"/>
      <c r="G7" s="3" t="n"/>
      <c r="H7" s="209" t="n"/>
      <c r="I7" s="209" t="n"/>
      <c r="J7" s="209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V7+'Сентябрь 2025'!W7</f>
        <v/>
      </c>
      <c r="X7" s="5" t="n"/>
      <c r="Y7" s="8">
        <f>X7+'Сентябрь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4" t="n"/>
      <c r="G8" s="3" t="n"/>
      <c r="H8" s="209" t="n"/>
      <c r="I8" s="209" t="n"/>
      <c r="J8" s="209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V8+'Сентябрь 2025'!W8</f>
        <v/>
      </c>
      <c r="X8" s="5" t="n"/>
      <c r="Y8" s="8">
        <f>X8+'Сентябрь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4" t="n"/>
      <c r="G9" s="3" t="n"/>
      <c r="H9" s="209" t="n"/>
      <c r="I9" s="209" t="n"/>
      <c r="J9" s="209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V9+'Сентябрь 2025'!W9</f>
        <v/>
      </c>
      <c r="X9" s="5" t="n"/>
      <c r="Y9" s="8">
        <f>X9+'Сентябрь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2" t="n"/>
      <c r="E10" s="1" t="n"/>
      <c r="F10" s="4" t="n"/>
      <c r="G10" s="3" t="n"/>
      <c r="H10" s="209" t="n"/>
      <c r="I10" s="209" t="n"/>
      <c r="J10" s="209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V10+'Сентябрь 2025'!W10</f>
        <v/>
      </c>
      <c r="X10" s="5" t="n"/>
      <c r="Y10" s="8">
        <f>X10+'Сентябрь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2" t="n"/>
      <c r="E11" s="1" t="n"/>
      <c r="F11" s="4" t="n"/>
      <c r="G11" s="3" t="n"/>
      <c r="H11" s="209" t="n"/>
      <c r="I11" s="209" t="n"/>
      <c r="J11" s="209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V11+'Сентябрь 2025'!W11</f>
        <v/>
      </c>
      <c r="X11" s="5" t="n"/>
      <c r="Y11" s="8">
        <f>X11+'Сентябрь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2" t="n"/>
      <c r="E12" s="1" t="n"/>
      <c r="F12" s="4" t="n"/>
      <c r="G12" s="3" t="n"/>
      <c r="H12" s="209" t="n"/>
      <c r="I12" s="209" t="n"/>
      <c r="J12" s="209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V12+'Сентябрь 2025'!W12</f>
        <v/>
      </c>
      <c r="X12" s="5" t="n"/>
      <c r="Y12" s="8">
        <f>X12+'Сентябрь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V13+'Сентябрь 2025'!W13</f>
        <v/>
      </c>
      <c r="X13" s="5" t="n"/>
      <c r="Y13" s="8">
        <f>X13+'Сентябрь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V14+'Сентябрь 2025'!W14</f>
        <v/>
      </c>
      <c r="X14" s="5" t="n"/>
      <c r="Y14" s="8">
        <f>X14+'Сентябрь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V15+'Сентябрь 2025'!W15</f>
        <v/>
      </c>
      <c r="X15" s="5" t="n"/>
      <c r="Y15" s="8">
        <f>X15+'Сентябрь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V16+'Сентябрь 2025'!W16</f>
        <v/>
      </c>
      <c r="X16" s="5" t="n"/>
      <c r="Y16" s="8">
        <f>X16+'Сентябрь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V17+'Сентябрь 2025'!W17</f>
        <v/>
      </c>
      <c r="X17" s="5" t="n"/>
      <c r="Y17" s="8">
        <f>X17+'Сентябрь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V18+'Сентябрь 2025'!W18</f>
        <v/>
      </c>
      <c r="X18" s="5" t="n"/>
      <c r="Y18" s="8">
        <f>X18+'Сентябрь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V19+'Сентябрь 2025'!W19</f>
        <v/>
      </c>
      <c r="X19" s="5" t="n"/>
      <c r="Y19" s="8">
        <f>X19+'Сентябрь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V20+'Сентябрь 2025'!W20</f>
        <v/>
      </c>
      <c r="X20" s="5" t="n"/>
      <c r="Y20" s="8">
        <f>X20+'Сентябрь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V21+'Сентябрь 2025'!W21</f>
        <v/>
      </c>
      <c r="X21" s="5" t="n"/>
      <c r="Y21" s="8">
        <f>X21+'Сентябрь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V22+'Сентябрь 2025'!W22</f>
        <v/>
      </c>
      <c r="X22" s="5" t="n"/>
      <c r="Y22" s="8">
        <f>X22+'Сентябрь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C23+'Сентябрь 2025'!C24</f>
        <v/>
      </c>
      <c r="D24" s="58">
        <f>D23+'Сентябрь 2025'!D24</f>
        <v/>
      </c>
      <c r="E24" s="58">
        <f>E23+'Сентябрь 2025'!E24</f>
        <v/>
      </c>
      <c r="F24" s="58">
        <f>F23+'Сентябрь 2025'!F24</f>
        <v/>
      </c>
      <c r="G24" s="58">
        <f>G23+'Сентябрь 2025'!G24</f>
        <v/>
      </c>
      <c r="H24" s="58">
        <f>H23+'Сентябрь 2025'!H24</f>
        <v/>
      </c>
      <c r="I24" s="58">
        <f>I23+'Сентябрь 2025'!I24</f>
        <v/>
      </c>
      <c r="J24" s="58">
        <f>J23+'Сентябрь 2025'!J24</f>
        <v/>
      </c>
      <c r="K24" s="58">
        <f>K23+'Сентябрь 2025'!K24</f>
        <v/>
      </c>
      <c r="L24" s="58">
        <f>L23+'Сентябрь 2025'!L24</f>
        <v/>
      </c>
      <c r="M24" s="58">
        <f>M23+'Сентябрь 2025'!M24</f>
        <v/>
      </c>
      <c r="N24" s="58">
        <f>N23+'Сентябрь 2025'!N24</f>
        <v/>
      </c>
      <c r="O24" s="58">
        <f>O23+'Сентябрь 2025'!O24</f>
        <v/>
      </c>
      <c r="P24" s="58">
        <f>P23+'Сентябрь 2025'!P24</f>
        <v/>
      </c>
      <c r="Q24" s="58">
        <f>Q23+'Сентябрь 2025'!Q24</f>
        <v/>
      </c>
      <c r="R24" s="58">
        <f>R23+'Сентябрь 2025'!R24</f>
        <v/>
      </c>
      <c r="S24" s="58">
        <f>S23+'Сентябрь 2025'!S24</f>
        <v/>
      </c>
      <c r="T24" s="58">
        <f>T23+'Сентябрь 2025'!T24</f>
        <v/>
      </c>
      <c r="U24" s="58">
        <f>U23+'Сентябрь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V25+'Сентябрь 2025'!W25</f>
        <v/>
      </c>
      <c r="X25" s="5" t="n"/>
      <c r="Y25" s="77">
        <f>X25+'Сентябрь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V26+'Сентябрь 2025'!W26</f>
        <v/>
      </c>
      <c r="X26" s="5" t="n"/>
      <c r="Y26" s="8">
        <f>X26+'Сентябрь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V27+'Сентябрь 2025'!W27</f>
        <v/>
      </c>
      <c r="X27" s="5" t="n"/>
      <c r="Y27" s="8">
        <f>X27+'Сентябрь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V28+'Сентябрь 2025'!W28</f>
        <v/>
      </c>
      <c r="X28" s="5" t="n"/>
      <c r="Y28" s="8">
        <f>X28+'Сентябрь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V29+'Сентябрь 2025'!W29</f>
        <v/>
      </c>
      <c r="X29" s="5" t="n"/>
      <c r="Y29" s="8">
        <f>X29+'Сентябрь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V30+'Сентябрь 2025'!W30</f>
        <v/>
      </c>
      <c r="X30" s="5" t="n"/>
      <c r="Y30" s="8">
        <f>X30+'Сентябрь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V31+'Сентябрь 2025'!W31</f>
        <v/>
      </c>
      <c r="X31" s="5" t="n"/>
      <c r="Y31" s="8">
        <f>X31+'Сентябрь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V32+'Сентябрь 2025'!W32</f>
        <v/>
      </c>
      <c r="X32" s="5" t="n"/>
      <c r="Y32" s="8">
        <f>X32+'Сентябрь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V33+'Сентябрь 2025'!W33</f>
        <v/>
      </c>
      <c r="X33" s="5" t="n"/>
      <c r="Y33" s="8">
        <f>X33+'Сентябрь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V34+'Сентябрь 2025'!W34</f>
        <v/>
      </c>
      <c r="X34" s="5" t="n"/>
      <c r="Y34" s="8">
        <f>X34+'Сентябрь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V35+'Сентябрь 2025'!W35</f>
        <v/>
      </c>
      <c r="X35" s="5" t="n"/>
      <c r="Y35" s="8">
        <f>X35+'Сентябрь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>
        <f>A35+1</f>
        <v/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V36+'Сентябрь 2025'!W36</f>
        <v/>
      </c>
      <c r="X36" s="5" t="n"/>
      <c r="Y36" s="8">
        <f>X36+'Сентябрь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>
        <f>A36+1</f>
        <v/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V37+'Сентябрь 2025'!W37</f>
        <v/>
      </c>
      <c r="X37" s="5" t="n"/>
      <c r="Y37" s="8">
        <f>X37+'Сентябрь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V38+'Сентябрь 2025'!W38</f>
        <v/>
      </c>
      <c r="X38" s="5" t="n"/>
      <c r="Y38" s="8">
        <f>X38+'Сентябрь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V39+'Сентябрь 2025'!W39</f>
        <v/>
      </c>
      <c r="X39" s="5" t="n"/>
      <c r="Y39" s="8">
        <f>X39+'Сентябрь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V40+'Сентябрь 2025'!W40</f>
        <v/>
      </c>
      <c r="X40" s="5" t="n"/>
      <c r="Y40" s="8">
        <f>X40+'Сентябрь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V41+'Сентябрь 2025'!W41</f>
        <v/>
      </c>
      <c r="X41" s="5" t="n"/>
      <c r="Y41" s="8">
        <f>X41+'Сентябрь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V42+'Сентябрь 2025'!W42</f>
        <v/>
      </c>
      <c r="X42" s="5" t="n"/>
      <c r="Y42" s="8">
        <f>X42+'Сентябрь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C43+'Сентябрь 2025'!C44</f>
        <v/>
      </c>
      <c r="D44" s="58">
        <f>D43+'Сентябрь 2025'!D44</f>
        <v/>
      </c>
      <c r="E44" s="58">
        <f>E43+'Сентябрь 2025'!E44</f>
        <v/>
      </c>
      <c r="F44" s="58">
        <f>F43+'Сентябрь 2025'!F44</f>
        <v/>
      </c>
      <c r="G44" s="58">
        <f>G43+'Сентябрь 2025'!G44</f>
        <v/>
      </c>
      <c r="H44" s="58">
        <f>H43+'Сентябрь 2025'!H44</f>
        <v/>
      </c>
      <c r="I44" s="58">
        <f>I43+'Сентябрь 2025'!I44</f>
        <v/>
      </c>
      <c r="J44" s="58">
        <f>J43+'Сентябрь 2025'!J44</f>
        <v/>
      </c>
      <c r="K44" s="58">
        <f>K43+'Сентябрь 2025'!K44</f>
        <v/>
      </c>
      <c r="L44" s="58">
        <f>L43+'Сентябрь 2025'!L44</f>
        <v/>
      </c>
      <c r="M44" s="58">
        <f>M43+'Сентябрь 2025'!M44</f>
        <v/>
      </c>
      <c r="N44" s="58">
        <f>N43+'Сентябрь 2025'!N44</f>
        <v/>
      </c>
      <c r="O44" s="58">
        <f>O43+'Сентябрь 2025'!O44</f>
        <v/>
      </c>
      <c r="P44" s="58">
        <f>P43+'Сентябрь 2025'!P44</f>
        <v/>
      </c>
      <c r="Q44" s="58">
        <f>Q43+'Сентябрь 2025'!Q44</f>
        <v/>
      </c>
      <c r="R44" s="58">
        <f>R43+'Сентябрь 2025'!R44</f>
        <v/>
      </c>
      <c r="S44" s="58">
        <f>S43+'Сентябрь 2025'!S44</f>
        <v/>
      </c>
      <c r="T44" s="58">
        <f>T43+'Сентябрь 2025'!T44</f>
        <v/>
      </c>
      <c r="U44" s="58">
        <f>U43+'Сентябрь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V45+'Сентябрь 2025'!W45</f>
        <v/>
      </c>
      <c r="X45" s="5" t="n"/>
      <c r="Y45" s="77">
        <f>X45+'Сентябрь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V46+'Сентябрь 2025'!W46</f>
        <v/>
      </c>
      <c r="X46" s="5" t="n"/>
      <c r="Y46" s="8">
        <f>X46+'Сентябрь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V47+'Сентябрь 2025'!W47</f>
        <v/>
      </c>
      <c r="X47" s="5" t="n"/>
      <c r="Y47" s="8">
        <f>X47+'Сентябрь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V48+'Сентябрь 2025'!W48</f>
        <v/>
      </c>
      <c r="X48" s="5" t="n"/>
      <c r="Y48" s="8">
        <f>X48+'Сентябрь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V49+'Сентябрь 2025'!W49</f>
        <v/>
      </c>
      <c r="X49" s="5" t="n"/>
      <c r="Y49" s="8">
        <f>X49+'Сентябрь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V50+'Сентябрь 2025'!W50</f>
        <v/>
      </c>
      <c r="X50" s="5" t="n"/>
      <c r="Y50" s="8">
        <f>X50+'Сентябрь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V51+'Сентябрь 2025'!W51</f>
        <v/>
      </c>
      <c r="X51" s="5" t="n"/>
      <c r="Y51" s="8">
        <f>X51+'Сентябрь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V52+'Сентябрь 2025'!W52</f>
        <v/>
      </c>
      <c r="X52" s="5" t="n"/>
      <c r="Y52" s="8">
        <f>X52+'Сентябрь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V53+'Сентябрь 2025'!W53</f>
        <v/>
      </c>
      <c r="X53" s="5" t="n"/>
      <c r="Y53" s="8">
        <f>X53+'Сентябрь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V54+'Сентябрь 2025'!W54</f>
        <v/>
      </c>
      <c r="X54" s="5" t="n"/>
      <c r="Y54" s="8">
        <f>X54+'Сентябрь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V55+'Сентябрь 2025'!W55</f>
        <v/>
      </c>
      <c r="X55" s="5" t="n"/>
      <c r="Y55" s="8">
        <f>X55+'Сентябрь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V56+'Сентябрь 2025'!W56</f>
        <v/>
      </c>
      <c r="X56" s="5" t="n"/>
      <c r="Y56" s="8">
        <f>X56+'Сентябрь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V57+'Сентябрь 2025'!W57</f>
        <v/>
      </c>
      <c r="X57" s="5" t="n"/>
      <c r="Y57" s="8">
        <f>X57+'Сентябрь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V58+'Сентябрь 2025'!W58</f>
        <v/>
      </c>
      <c r="X58" s="5" t="n"/>
      <c r="Y58" s="8">
        <f>X58+'Сентябрь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V59+'Сентябрь 2025'!W59</f>
        <v/>
      </c>
      <c r="X59" s="5" t="n"/>
      <c r="Y59" s="8">
        <f>X59+'Сентябрь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V60+'Сентябрь 2025'!W60</f>
        <v/>
      </c>
      <c r="X60" s="5" t="n"/>
      <c r="Y60" s="8">
        <f>X60+'Сентябрь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V61+'Сентябрь 2025'!W61</f>
        <v/>
      </c>
      <c r="X61" s="5" t="n"/>
      <c r="Y61" s="8">
        <f>X61+'Сентябрь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V62+'Сентябрь 2025'!W62</f>
        <v/>
      </c>
      <c r="X62" s="5" t="n"/>
      <c r="Y62" s="8">
        <f>X62+'Сентябрь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C63+'Сентябрь 2025'!C64</f>
        <v/>
      </c>
      <c r="D64" s="58">
        <f>D63+'Сентябрь 2025'!D64</f>
        <v/>
      </c>
      <c r="E64" s="58">
        <f>E63+'Сентябрь 2025'!E64</f>
        <v/>
      </c>
      <c r="F64" s="58">
        <f>F63+'Сентябрь 2025'!F64</f>
        <v/>
      </c>
      <c r="G64" s="58">
        <f>G63+'Сентябрь 2025'!G64</f>
        <v/>
      </c>
      <c r="H64" s="58">
        <f>H63+'Сентябрь 2025'!H64</f>
        <v/>
      </c>
      <c r="I64" s="58">
        <f>I63+'Сентябрь 2025'!I64</f>
        <v/>
      </c>
      <c r="J64" s="58">
        <f>J63+'Сентябрь 2025'!J64</f>
        <v/>
      </c>
      <c r="K64" s="58">
        <f>K63+'Сентябрь 2025'!K64</f>
        <v/>
      </c>
      <c r="L64" s="58">
        <f>L63+'Сентябрь 2025'!L64</f>
        <v/>
      </c>
      <c r="M64" s="58">
        <f>M63+'Сентябрь 2025'!M64</f>
        <v/>
      </c>
      <c r="N64" s="58">
        <f>N63+'Сентябрь 2025'!N64</f>
        <v/>
      </c>
      <c r="O64" s="58">
        <f>O63+'Сентябрь 2025'!O64</f>
        <v/>
      </c>
      <c r="P64" s="58">
        <f>P63+'Сентябрь 2025'!P64</f>
        <v/>
      </c>
      <c r="Q64" s="58">
        <f>Q63+'Сентябрь 2025'!Q64</f>
        <v/>
      </c>
      <c r="R64" s="58">
        <f>R63+'Сентябрь 2025'!R64</f>
        <v/>
      </c>
      <c r="S64" s="58">
        <f>S63+'Сентябрь 2025'!S64</f>
        <v/>
      </c>
      <c r="T64" s="58">
        <f>T63+'Сентябрь 2025'!T64</f>
        <v/>
      </c>
      <c r="U64" s="58">
        <f>U63+'Сентябрь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V65+'Сентябрь 2025'!W65</f>
        <v/>
      </c>
      <c r="X65" s="5" t="n"/>
      <c r="Y65" s="77">
        <f>X65+'Сентябрь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V66+'Сентябрь 2025'!W66</f>
        <v/>
      </c>
      <c r="X66" s="5" t="n"/>
      <c r="Y66" s="8">
        <f>X66+'Сентябрь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V67+'Сентябрь 2025'!W67</f>
        <v/>
      </c>
      <c r="X67" s="5" t="n"/>
      <c r="Y67" s="8">
        <f>X67+'Сентябрь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V68+'Сентябрь 2025'!W68</f>
        <v/>
      </c>
      <c r="X68" s="5" t="n"/>
      <c r="Y68" s="8">
        <f>X68+'Сентябрь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V69+'Сентябрь 2025'!W69</f>
        <v/>
      </c>
      <c r="X69" s="5" t="n"/>
      <c r="Y69" s="8">
        <f>X69+'Сентябрь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V70+'Сентябрь 2025'!W70</f>
        <v/>
      </c>
      <c r="X70" s="5" t="n"/>
      <c r="Y70" s="8">
        <f>X70+'Сентябрь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V71+'Сентябрь 2025'!W71</f>
        <v/>
      </c>
      <c r="X71" s="5" t="n"/>
      <c r="Y71" s="8">
        <f>X71+'Сентябрь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V72+'Сентябрь 2025'!W72</f>
        <v/>
      </c>
      <c r="X72" s="5" t="n"/>
      <c r="Y72" s="8">
        <f>X72+'Сентябрь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V73+'Сентябрь 2025'!W73</f>
        <v/>
      </c>
      <c r="X73" s="5" t="n"/>
      <c r="Y73" s="8">
        <f>X73+'Сентябрь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V74+'Сентябрь 2025'!W74</f>
        <v/>
      </c>
      <c r="X74" s="5" t="n"/>
      <c r="Y74" s="8">
        <f>X74+'Сентябрь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V75+'Сентябрь 2025'!W75</f>
        <v/>
      </c>
      <c r="X75" s="5" t="n"/>
      <c r="Y75" s="8">
        <f>X75+'Сентябрь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V76+'Сентябрь 2025'!W76</f>
        <v/>
      </c>
      <c r="X76" s="5" t="n"/>
      <c r="Y76" s="8">
        <f>X76+'Сентябрь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V77+'Сентябрь 2025'!W77</f>
        <v/>
      </c>
      <c r="X77" s="5" t="n"/>
      <c r="Y77" s="8">
        <f>X77+'Сентябрь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V78+'Сентябрь 2025'!W78</f>
        <v/>
      </c>
      <c r="X78" s="5" t="n"/>
      <c r="Y78" s="8">
        <f>X78+'Сентябрь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V79+'Сентябрь 2025'!W79</f>
        <v/>
      </c>
      <c r="X79" s="5" t="n"/>
      <c r="Y79" s="8">
        <f>X79+'Сентябрь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C80+'Сентябрь 2025'!C81</f>
        <v/>
      </c>
      <c r="D81" s="58">
        <f>D80+'Сентябрь 2025'!D81</f>
        <v/>
      </c>
      <c r="E81" s="58">
        <f>E80+'Сентябрь 2025'!E81</f>
        <v/>
      </c>
      <c r="F81" s="58">
        <f>F80+'Сентябрь 2025'!F81</f>
        <v/>
      </c>
      <c r="G81" s="58">
        <f>G80+'Сентябрь 2025'!G81</f>
        <v/>
      </c>
      <c r="H81" s="58">
        <f>H80+'Сентябрь 2025'!H81</f>
        <v/>
      </c>
      <c r="I81" s="58">
        <f>I80+'Сентябрь 2025'!I81</f>
        <v/>
      </c>
      <c r="J81" s="58">
        <f>J80+'Сентябрь 2025'!J81</f>
        <v/>
      </c>
      <c r="K81" s="58">
        <f>K80+'Сентябрь 2025'!K81</f>
        <v/>
      </c>
      <c r="L81" s="58">
        <f>L80+'Сентябрь 2025'!L81</f>
        <v/>
      </c>
      <c r="M81" s="58">
        <f>M80+'Сентябрь 2025'!M81</f>
        <v/>
      </c>
      <c r="N81" s="58">
        <f>N80+'Сентябрь 2025'!N81</f>
        <v/>
      </c>
      <c r="O81" s="58">
        <f>O80+'Сентябрь 2025'!O81</f>
        <v/>
      </c>
      <c r="P81" s="58">
        <f>P80+'Сентябрь 2025'!P81</f>
        <v/>
      </c>
      <c r="Q81" s="58">
        <f>Q80+'Сентябрь 2025'!Q81</f>
        <v/>
      </c>
      <c r="R81" s="58">
        <f>R80+'Сентябрь 2025'!R81</f>
        <v/>
      </c>
      <c r="S81" s="58">
        <f>S80+'Сентябрь 2025'!S81</f>
        <v/>
      </c>
      <c r="T81" s="58">
        <f>T80+'Сентябрь 2025'!T81</f>
        <v/>
      </c>
      <c r="U81" s="58">
        <f>U80+'Сентябрь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V82+'Сентябрь 2025'!W82</f>
        <v/>
      </c>
      <c r="X82" s="5" t="n"/>
      <c r="Y82" s="77">
        <f>X82+'Сентябрь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V83+'Сентябрь 2025'!W83</f>
        <v/>
      </c>
      <c r="X83" s="5" t="n"/>
      <c r="Y83" s="8">
        <f>X83+'Сентябрь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V84+'Сентябрь 2025'!W84</f>
        <v/>
      </c>
      <c r="X84" s="5" t="n"/>
      <c r="Y84" s="8">
        <f>X84+'Сентябрь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V85+'Сентябрь 2025'!W85</f>
        <v/>
      </c>
      <c r="X85" s="5" t="n"/>
      <c r="Y85" s="8">
        <f>X85+'Сентябрь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V86+'Сентябрь 2025'!W86</f>
        <v/>
      </c>
      <c r="X86" s="5" t="n"/>
      <c r="Y86" s="8">
        <f>X86+'Сентябрь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V87+'Сентябрь 2025'!W87</f>
        <v/>
      </c>
      <c r="X87" s="5" t="n"/>
      <c r="Y87" s="8">
        <f>X87+'Сентябрь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V88+'Сентябрь 2025'!W88</f>
        <v/>
      </c>
      <c r="X88" s="5" t="n"/>
      <c r="Y88" s="8">
        <f>X88+'Сентябрь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C89+'Сентябрь 2025'!C90</f>
        <v/>
      </c>
      <c r="D90" s="58">
        <f>D89+'Сентябрь 2025'!D90</f>
        <v/>
      </c>
      <c r="E90" s="58">
        <f>E89+'Сентябрь 2025'!E90</f>
        <v/>
      </c>
      <c r="F90" s="58">
        <f>F89+'Сентябрь 2025'!F90</f>
        <v/>
      </c>
      <c r="G90" s="58">
        <f>G89+'Сентябрь 2025'!G90</f>
        <v/>
      </c>
      <c r="H90" s="58">
        <f>H89+'Сентябрь 2025'!H90</f>
        <v/>
      </c>
      <c r="I90" s="58">
        <f>I89+'Сентябрь 2025'!I90</f>
        <v/>
      </c>
      <c r="J90" s="58">
        <f>J89+'Сентябрь 2025'!J90</f>
        <v/>
      </c>
      <c r="K90" s="58">
        <f>K89+'Сентябрь 2025'!K90</f>
        <v/>
      </c>
      <c r="L90" s="58">
        <f>L89+'Сентябрь 2025'!L90</f>
        <v/>
      </c>
      <c r="M90" s="58">
        <f>M89+'Сентябрь 2025'!M90</f>
        <v/>
      </c>
      <c r="N90" s="58">
        <f>N89+'Сентябрь 2025'!N90</f>
        <v/>
      </c>
      <c r="O90" s="58">
        <f>O89+'Сентябрь 2025'!O90</f>
        <v/>
      </c>
      <c r="P90" s="58">
        <f>P89+'Сентябрь 2025'!P90</f>
        <v/>
      </c>
      <c r="Q90" s="58">
        <f>Q89+'Сентябрь 2025'!Q90</f>
        <v/>
      </c>
      <c r="R90" s="58">
        <f>R89+'Сентябрь 2025'!R90</f>
        <v/>
      </c>
      <c r="S90" s="58">
        <f>S89+'Сентябрь 2025'!S90</f>
        <v/>
      </c>
      <c r="T90" s="58">
        <f>T89+'Сентябрь 2025'!T90</f>
        <v/>
      </c>
      <c r="U90" s="58">
        <f>U89+'Сентябрь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V91+'Сентябрь 2025'!W91</f>
        <v/>
      </c>
      <c r="X91" s="5" t="n"/>
      <c r="Y91" s="77">
        <f>X91+'Сентябрь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V92+'Сентябрь 2025'!W92</f>
        <v/>
      </c>
      <c r="X92" s="5" t="n"/>
      <c r="Y92" s="8">
        <f>X92+'Сентябрь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V93+'Сентябрь 2025'!W93</f>
        <v/>
      </c>
      <c r="X93" s="5" t="n"/>
      <c r="Y93" s="8">
        <f>X93+'Сентябрь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V94+'Сентябрь 2025'!W94</f>
        <v/>
      </c>
      <c r="X94" s="5" t="n"/>
      <c r="Y94" s="8">
        <f>X94+'Сентябрь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V95+'Сентябрь 2025'!W95</f>
        <v/>
      </c>
      <c r="X95" s="5" t="n"/>
      <c r="Y95" s="8">
        <f>X95+'Сентябрь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V96+'Сентябрь 2025'!W96</f>
        <v/>
      </c>
      <c r="X96" s="5" t="n"/>
      <c r="Y96" s="8">
        <f>X96+'Сентябрь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V97+'Сентябрь 2025'!W97</f>
        <v/>
      </c>
      <c r="X97" s="5" t="n"/>
      <c r="Y97" s="8">
        <f>X97+'Сентябрь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V98+'Сентябрь 2025'!W98</f>
        <v/>
      </c>
      <c r="X98" s="5" t="n"/>
      <c r="Y98" s="8">
        <f>X98+'Сентябрь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V99+'Сентябрь 2025'!W99</f>
        <v/>
      </c>
      <c r="X99" s="5" t="n"/>
      <c r="Y99" s="8">
        <f>X99+'Сентябрь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V100+'Сентябрь 2025'!W100</f>
        <v/>
      </c>
      <c r="X100" s="5" t="n"/>
      <c r="Y100" s="8">
        <f>X100+'Сентябрь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V101+'Сентябрь 2025'!W101</f>
        <v/>
      </c>
      <c r="X101" s="5" t="n"/>
      <c r="Y101" s="8">
        <f>X101+'Сентябрь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V102+'Сентябрь 2025'!W102</f>
        <v/>
      </c>
      <c r="X102" s="5" t="n"/>
      <c r="Y102" s="8">
        <f>X102+'Сентябрь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C103+'Сентябрь 2025'!C104</f>
        <v/>
      </c>
      <c r="D104" s="58">
        <f>D103+'Сентябрь 2025'!D104</f>
        <v/>
      </c>
      <c r="E104" s="58">
        <f>E103+'Сентябрь 2025'!E104</f>
        <v/>
      </c>
      <c r="F104" s="58">
        <f>F103+'Сентябрь 2025'!F104</f>
        <v/>
      </c>
      <c r="G104" s="58">
        <f>G103+'Сентябрь 2025'!G104</f>
        <v/>
      </c>
      <c r="H104" s="58">
        <f>H103+'Сентябрь 2025'!H104</f>
        <v/>
      </c>
      <c r="I104" s="58">
        <f>I103+'Сентябрь 2025'!I104</f>
        <v/>
      </c>
      <c r="J104" s="58">
        <f>J103+'Сентябрь 2025'!J104</f>
        <v/>
      </c>
      <c r="K104" s="58">
        <f>K103+'Сентябрь 2025'!K104</f>
        <v/>
      </c>
      <c r="L104" s="58">
        <f>L103+'Сентябрь 2025'!L104</f>
        <v/>
      </c>
      <c r="M104" s="58">
        <f>M103+'Сентябрь 2025'!M104</f>
        <v/>
      </c>
      <c r="N104" s="58">
        <f>N103+'Сентябрь 2025'!N104</f>
        <v/>
      </c>
      <c r="O104" s="58">
        <f>O103+'Сентябрь 2025'!O104</f>
        <v/>
      </c>
      <c r="P104" s="58">
        <f>P103+'Сентябрь 2025'!P104</f>
        <v/>
      </c>
      <c r="Q104" s="58">
        <f>Q103+'Сентябрь 2025'!Q104</f>
        <v/>
      </c>
      <c r="R104" s="58">
        <f>R103+'Сентябрь 2025'!R104</f>
        <v/>
      </c>
      <c r="S104" s="58">
        <f>S103+'Сентябрь 2025'!S104</f>
        <v/>
      </c>
      <c r="T104" s="58">
        <f>T103+'Сентябрь 2025'!T104</f>
        <v/>
      </c>
      <c r="U104" s="58">
        <f>U103+'Сентябрь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V107+'Сентябрь 2025'!W107</f>
        <v/>
      </c>
      <c r="X107" s="132" t="n"/>
      <c r="Y107" s="77">
        <f>X107+'Сентябрь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V108+'Сентябрь 2025'!W108</f>
        <v/>
      </c>
      <c r="X108" s="130" t="n"/>
      <c r="Y108" s="8">
        <f>X108+'Сентябрь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V109+'Сентябрь 2025'!W109</f>
        <v/>
      </c>
      <c r="X109" s="130" t="n"/>
      <c r="Y109" s="8">
        <f>X109+'Сентябрь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V110+'Сентябрь 2025'!W110</f>
        <v/>
      </c>
      <c r="X110" s="130" t="n"/>
      <c r="Y110" s="8">
        <f>X110+'Сентябрь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V111+'Сентябрь 2025'!W111</f>
        <v/>
      </c>
      <c r="X111" s="130" t="n"/>
      <c r="Y111" s="8">
        <f>X111+'Сентябрь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C112+'Сентябрь 2025'!C113</f>
        <v/>
      </c>
      <c r="D113" s="58">
        <f>D112+'Сентябрь 2025'!D113</f>
        <v/>
      </c>
      <c r="E113" s="58">
        <f>E112+'Сентябрь 2025'!E113</f>
        <v/>
      </c>
      <c r="F113" s="58">
        <f>F112+'Сентябрь 2025'!F113</f>
        <v/>
      </c>
      <c r="G113" s="58">
        <f>G112+'Сентябрь 2025'!G113</f>
        <v/>
      </c>
      <c r="H113" s="58">
        <f>H112+'Сентябрь 2025'!H113</f>
        <v/>
      </c>
      <c r="I113" s="58">
        <f>I112+'Сентябрь 2025'!I113</f>
        <v/>
      </c>
      <c r="J113" s="58">
        <f>J112+'Сентябрь 2025'!J113</f>
        <v/>
      </c>
      <c r="K113" s="58">
        <f>K112+'Сентябрь 2025'!K113</f>
        <v/>
      </c>
      <c r="L113" s="58">
        <f>L112+'Сентябрь 2025'!L113</f>
        <v/>
      </c>
      <c r="M113" s="58">
        <f>M112+'Сентябрь 2025'!M113</f>
        <v/>
      </c>
      <c r="N113" s="58">
        <f>N112+'Сентябрь 2025'!N113</f>
        <v/>
      </c>
      <c r="O113" s="58">
        <f>O112+'Сентябрь 2025'!O113</f>
        <v/>
      </c>
      <c r="P113" s="58">
        <f>P112+'Сентябрь 2025'!P113</f>
        <v/>
      </c>
      <c r="Q113" s="58">
        <f>Q112+'Сентябрь 2025'!Q113</f>
        <v/>
      </c>
      <c r="R113" s="58">
        <f>R112+'Сентябрь 2025'!R113</f>
        <v/>
      </c>
      <c r="S113" s="58">
        <f>S112+'Сентябрь 2025'!S113</f>
        <v/>
      </c>
      <c r="T113" s="58">
        <f>T112+'Сентябрь 2025'!T113</f>
        <v/>
      </c>
      <c r="U113" s="58">
        <f>U112+'Сентябрь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V114+'Сентябрь 2025'!W114</f>
        <v/>
      </c>
      <c r="X114" s="130" t="n"/>
      <c r="Y114" s="77">
        <f>X114+'Сентябрь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V115+'Сентябрь 2025'!W115</f>
        <v/>
      </c>
      <c r="X115" s="130" t="n"/>
      <c r="Y115" s="8">
        <f>X115+'Сентябрь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V116+'Сентябрь 2025'!W116</f>
        <v/>
      </c>
      <c r="X116" s="130" t="n"/>
      <c r="Y116" s="8">
        <f>X116+'Сентябрь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V117+'Сентябрь 2025'!W117</f>
        <v/>
      </c>
      <c r="X117" s="130" t="n"/>
      <c r="Y117" s="8">
        <f>X117+'Сентябрь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V118+'Сентябрь 2025'!W118</f>
        <v/>
      </c>
      <c r="X118" s="130" t="n"/>
      <c r="Y118" s="8">
        <f>X118+'Сентябрь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C119+'Сентябрь 2025'!C120</f>
        <v/>
      </c>
      <c r="D120" s="58">
        <f>D119+'Сентябрь 2025'!D120</f>
        <v/>
      </c>
      <c r="E120" s="58">
        <f>E119+'Сентябрь 2025'!E120</f>
        <v/>
      </c>
      <c r="F120" s="58">
        <f>F119+'Сентябрь 2025'!F120</f>
        <v/>
      </c>
      <c r="G120" s="58">
        <f>G119+'Сентябрь 2025'!G120</f>
        <v/>
      </c>
      <c r="H120" s="58">
        <f>H119+'Сентябрь 2025'!H120</f>
        <v/>
      </c>
      <c r="I120" s="58">
        <f>I119+'Сентябрь 2025'!I120</f>
        <v/>
      </c>
      <c r="J120" s="58">
        <f>J119+'Сентябрь 2025'!J120</f>
        <v/>
      </c>
      <c r="K120" s="58">
        <f>K119+'Сентябрь 2025'!K120</f>
        <v/>
      </c>
      <c r="L120" s="58">
        <f>L119+'Сентябрь 2025'!L120</f>
        <v/>
      </c>
      <c r="M120" s="58">
        <f>M119+'Сентябрь 2025'!M120</f>
        <v/>
      </c>
      <c r="N120" s="58">
        <f>N119+'Сентябрь 2025'!N120</f>
        <v/>
      </c>
      <c r="O120" s="58">
        <f>O119+'Сентябрь 2025'!O120</f>
        <v/>
      </c>
      <c r="P120" s="58">
        <f>P119+'Сентябрь 2025'!P120</f>
        <v/>
      </c>
      <c r="Q120" s="58">
        <f>Q119+'Сентябрь 2025'!Q120</f>
        <v/>
      </c>
      <c r="R120" s="58">
        <f>R119+'Сентябрь 2025'!R120</f>
        <v/>
      </c>
      <c r="S120" s="58">
        <f>S119+'Сентябрь 2025'!S120</f>
        <v/>
      </c>
      <c r="T120" s="58">
        <f>T119+'Сентябрь 2025'!T120</f>
        <v/>
      </c>
      <c r="U120" s="58">
        <f>U119+'Сентябрь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V121+'Сентябрь 2025'!W121</f>
        <v/>
      </c>
      <c r="X121" s="5" t="n"/>
      <c r="Y121" s="77">
        <f>X121+'Сентябрь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V122+'Сентябрь 2025'!W122</f>
        <v/>
      </c>
      <c r="X122" s="5" t="n"/>
      <c r="Y122" s="8">
        <f>X122+'Сентябрь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V123+'Сентябрь 2025'!W123</f>
        <v/>
      </c>
      <c r="X123" s="5" t="n"/>
      <c r="Y123" s="8">
        <f>X123+'Сентябрь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V124+'Сентябрь 2025'!W124</f>
        <v/>
      </c>
      <c r="X124" s="5" t="n"/>
      <c r="Y124" s="8">
        <f>X124+'Сентябрь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V125+'Сентябрь 2025'!W125</f>
        <v/>
      </c>
      <c r="X125" s="177" t="n"/>
      <c r="Y125" s="183">
        <f>X125+'Сентябрь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11" min="0" max="26" man="1"/>
  </rowBreaks>
  <colBreaks count="1" manualBreakCount="1">
    <brk id="25" min="0" max="125" man="1"/>
  </colBreaks>
</worksheet>
</file>

<file path=xl/worksheets/sheet5.xml><?xml version="1.0" encoding="utf-8"?>
<worksheet xmlns="http://schemas.openxmlformats.org/spreadsheetml/2006/main">
  <sheetPr codeName="Лист44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10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8554687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СЕНТЯБРЬ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V4+'Август 2025'!W4</f>
        <v/>
      </c>
      <c r="X4" s="5" t="n"/>
      <c r="Y4" s="77">
        <f>X4+'Август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V5+'Август 2025'!W5</f>
        <v/>
      </c>
      <c r="X5" s="5" t="n"/>
      <c r="Y5" s="8">
        <f>X5+'Август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V6+'Август 2025'!W6</f>
        <v/>
      </c>
      <c r="X6" s="5" t="n"/>
      <c r="Y6" s="8">
        <f>X6+'Август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V7+'Август 2025'!W7</f>
        <v/>
      </c>
      <c r="X7" s="5" t="n"/>
      <c r="Y7" s="8">
        <f>X7+'Август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V8+'Август 2025'!W8</f>
        <v/>
      </c>
      <c r="X8" s="5" t="n"/>
      <c r="Y8" s="8">
        <f>X8+'Август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V9+'Август 2025'!W9</f>
        <v/>
      </c>
      <c r="X9" s="5" t="n"/>
      <c r="Y9" s="8">
        <f>X9+'Август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V10+'Август 2025'!W10</f>
        <v/>
      </c>
      <c r="X10" s="5" t="n"/>
      <c r="Y10" s="8">
        <f>X10+'Август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V11+'Август 2025'!W11</f>
        <v/>
      </c>
      <c r="X11" s="5" t="n"/>
      <c r="Y11" s="8">
        <f>X11+'Август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V12+'Август 2025'!W12</f>
        <v/>
      </c>
      <c r="X12" s="5" t="n"/>
      <c r="Y12" s="8">
        <f>X12+'Август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V13+'Август 2025'!W13</f>
        <v/>
      </c>
      <c r="X13" s="5" t="n"/>
      <c r="Y13" s="8">
        <f>X13+'Август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V14+'Август 2025'!W14</f>
        <v/>
      </c>
      <c r="X14" s="5" t="n"/>
      <c r="Y14" s="8">
        <f>X14+'Август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V15+'Август 2025'!W15</f>
        <v/>
      </c>
      <c r="X15" s="5" t="n"/>
      <c r="Y15" s="8">
        <f>X15+'Август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V16+'Август 2025'!W16</f>
        <v/>
      </c>
      <c r="X16" s="5" t="n"/>
      <c r="Y16" s="8">
        <f>X16+'Август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V17+'Август 2025'!W17</f>
        <v/>
      </c>
      <c r="X17" s="5" t="n"/>
      <c r="Y17" s="8">
        <f>X17+'Август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V18+'Август 2025'!W18</f>
        <v/>
      </c>
      <c r="X18" s="5" t="n"/>
      <c r="Y18" s="8">
        <f>X18+'Август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V19+'Август 2025'!W19</f>
        <v/>
      </c>
      <c r="X19" s="5" t="n"/>
      <c r="Y19" s="8">
        <f>X19+'Август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V20+'Август 2025'!W20</f>
        <v/>
      </c>
      <c r="X20" s="5" t="n"/>
      <c r="Y20" s="8">
        <f>X20+'Август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V21+'Август 2025'!W21</f>
        <v/>
      </c>
      <c r="X21" s="5" t="n"/>
      <c r="Y21" s="8">
        <f>X21+'Август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V22+'Август 2025'!W22</f>
        <v/>
      </c>
      <c r="X22" s="5" t="n"/>
      <c r="Y22" s="8">
        <f>X22+'Август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C23+'Август 2025'!C24</f>
        <v/>
      </c>
      <c r="D24" s="58">
        <f>D23+'Август 2025'!D24</f>
        <v/>
      </c>
      <c r="E24" s="58">
        <f>E23+'Август 2025'!E24</f>
        <v/>
      </c>
      <c r="F24" s="58">
        <f>F23+'Август 2025'!F24</f>
        <v/>
      </c>
      <c r="G24" s="58">
        <f>G23+'Август 2025'!G24</f>
        <v/>
      </c>
      <c r="H24" s="58">
        <f>H23+'Август 2025'!H24</f>
        <v/>
      </c>
      <c r="I24" s="58">
        <f>I23+'Август 2025'!I24</f>
        <v/>
      </c>
      <c r="J24" s="58">
        <f>J23+'Август 2025'!J24</f>
        <v/>
      </c>
      <c r="K24" s="58">
        <f>K23+'Август 2025'!K24</f>
        <v/>
      </c>
      <c r="L24" s="58">
        <f>L23+'Август 2025'!L24</f>
        <v/>
      </c>
      <c r="M24" s="58">
        <f>M23+'Август 2025'!M24</f>
        <v/>
      </c>
      <c r="N24" s="58">
        <f>N23+'Август 2025'!N24</f>
        <v/>
      </c>
      <c r="O24" s="58">
        <f>O23+'Август 2025'!O24</f>
        <v/>
      </c>
      <c r="P24" s="58">
        <f>P23+'Август 2025'!P24</f>
        <v/>
      </c>
      <c r="Q24" s="58">
        <f>Q23+'Август 2025'!Q24</f>
        <v/>
      </c>
      <c r="R24" s="58">
        <f>R23+'Август 2025'!R24</f>
        <v/>
      </c>
      <c r="S24" s="58">
        <f>S23+'Август 2025'!S24</f>
        <v/>
      </c>
      <c r="T24" s="58">
        <f>T23+'Август 2025'!T24</f>
        <v/>
      </c>
      <c r="U24" s="58">
        <f>U23+'Август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V25+'Август 2025'!W25</f>
        <v/>
      </c>
      <c r="X25" s="5" t="n"/>
      <c r="Y25" s="77">
        <f>X25+'Август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V26+'Август 2025'!W26</f>
        <v/>
      </c>
      <c r="X26" s="5" t="n"/>
      <c r="Y26" s="8">
        <f>X26+'Август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V27+'Август 2025'!W27</f>
        <v/>
      </c>
      <c r="X27" s="5" t="n"/>
      <c r="Y27" s="8">
        <f>X27+'Август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V28+'Август 2025'!W28</f>
        <v/>
      </c>
      <c r="X28" s="5" t="n"/>
      <c r="Y28" s="8">
        <f>X28+'Август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V29+'Август 2025'!W29</f>
        <v/>
      </c>
      <c r="X29" s="5" t="n"/>
      <c r="Y29" s="8">
        <f>X29+'Август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V30+'Август 2025'!W30</f>
        <v/>
      </c>
      <c r="X30" s="5" t="n"/>
      <c r="Y30" s="8">
        <f>X30+'Август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V31+'Август 2025'!W31</f>
        <v/>
      </c>
      <c r="X31" s="5" t="n"/>
      <c r="Y31" s="8">
        <f>X31+'Август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V32+'Август 2025'!W32</f>
        <v/>
      </c>
      <c r="X32" s="5" t="n"/>
      <c r="Y32" s="8">
        <f>X32+'Август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V33+'Август 2025'!W33</f>
        <v/>
      </c>
      <c r="X33" s="5" t="n"/>
      <c r="Y33" s="8">
        <f>X33+'Август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V34+'Август 2025'!W34</f>
        <v/>
      </c>
      <c r="X34" s="5" t="n"/>
      <c r="Y34" s="8">
        <f>X34+'Август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V35+'Август 2025'!W35</f>
        <v/>
      </c>
      <c r="X35" s="5" t="n"/>
      <c r="Y35" s="8">
        <f>X35+'Август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V36+'Август 2025'!W36</f>
        <v/>
      </c>
      <c r="X36" s="5" t="n"/>
      <c r="Y36" s="8">
        <f>X36+'Август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V37+'Август 2025'!W37</f>
        <v/>
      </c>
      <c r="X37" s="5" t="n"/>
      <c r="Y37" s="8">
        <f>X37+'Август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V38+'Август 2025'!W38</f>
        <v/>
      </c>
      <c r="X38" s="5" t="n"/>
      <c r="Y38" s="8">
        <f>X38+'Август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V39+'Август 2025'!W39</f>
        <v/>
      </c>
      <c r="X39" s="5" t="n"/>
      <c r="Y39" s="8">
        <f>X39+'Август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V40+'Август 2025'!W40</f>
        <v/>
      </c>
      <c r="X40" s="5" t="n"/>
      <c r="Y40" s="8">
        <f>X40+'Август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V41+'Август 2025'!W41</f>
        <v/>
      </c>
      <c r="X41" s="5" t="n"/>
      <c r="Y41" s="8">
        <f>X41+'Август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V42+'Август 2025'!W42</f>
        <v/>
      </c>
      <c r="X42" s="5" t="n"/>
      <c r="Y42" s="8">
        <f>X42+'Август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C43+'Август 2025'!C44</f>
        <v/>
      </c>
      <c r="D44" s="58">
        <f>D43+'Август 2025'!D44</f>
        <v/>
      </c>
      <c r="E44" s="58">
        <f>E43+'Август 2025'!E44</f>
        <v/>
      </c>
      <c r="F44" s="58">
        <f>F43+'Август 2025'!F44</f>
        <v/>
      </c>
      <c r="G44" s="58">
        <f>G43+'Август 2025'!G44</f>
        <v/>
      </c>
      <c r="H44" s="58">
        <f>H43+'Август 2025'!H44</f>
        <v/>
      </c>
      <c r="I44" s="58">
        <f>I43+'Август 2025'!I44</f>
        <v/>
      </c>
      <c r="J44" s="58">
        <f>J43+'Август 2025'!J44</f>
        <v/>
      </c>
      <c r="K44" s="58">
        <f>K43+'Август 2025'!K44</f>
        <v/>
      </c>
      <c r="L44" s="58">
        <f>L43+'Август 2025'!L44</f>
        <v/>
      </c>
      <c r="M44" s="58">
        <f>M43+'Август 2025'!M44</f>
        <v/>
      </c>
      <c r="N44" s="58">
        <f>N43+'Август 2025'!N44</f>
        <v/>
      </c>
      <c r="O44" s="58">
        <f>O43+'Август 2025'!O44</f>
        <v/>
      </c>
      <c r="P44" s="58">
        <f>P43+'Август 2025'!P44</f>
        <v/>
      </c>
      <c r="Q44" s="58">
        <f>Q43+'Август 2025'!Q44</f>
        <v/>
      </c>
      <c r="R44" s="58">
        <f>R43+'Август 2025'!R44</f>
        <v/>
      </c>
      <c r="S44" s="58">
        <f>S43+'Август 2025'!S44</f>
        <v/>
      </c>
      <c r="T44" s="58">
        <f>T43+'Август 2025'!T44</f>
        <v/>
      </c>
      <c r="U44" s="58">
        <f>U43+'Август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V45+'Август 2025'!W45</f>
        <v/>
      </c>
      <c r="X45" s="5" t="n"/>
      <c r="Y45" s="77">
        <f>X45+'Август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V46+'Август 2025'!W46</f>
        <v/>
      </c>
      <c r="X46" s="5" t="n"/>
      <c r="Y46" s="8">
        <f>X46+'Август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V47+'Август 2025'!W47</f>
        <v/>
      </c>
      <c r="X47" s="5" t="n"/>
      <c r="Y47" s="8">
        <f>X47+'Август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V48+'Август 2025'!W48</f>
        <v/>
      </c>
      <c r="X48" s="5" t="n"/>
      <c r="Y48" s="8">
        <f>X48+'Август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V49+'Август 2025'!W49</f>
        <v/>
      </c>
      <c r="X49" s="5" t="n"/>
      <c r="Y49" s="8">
        <f>X49+'Август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V50+'Август 2025'!W50</f>
        <v/>
      </c>
      <c r="X50" s="5" t="n"/>
      <c r="Y50" s="8">
        <f>X50+'Август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V51+'Август 2025'!W51</f>
        <v/>
      </c>
      <c r="X51" s="5" t="n"/>
      <c r="Y51" s="8">
        <f>X51+'Август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V52+'Август 2025'!W52</f>
        <v/>
      </c>
      <c r="X52" s="5" t="n"/>
      <c r="Y52" s="8">
        <f>X52+'Август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V53+'Август 2025'!W53</f>
        <v/>
      </c>
      <c r="X53" s="5" t="n"/>
      <c r="Y53" s="8">
        <f>X53+'Август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V54+'Август 2025'!W54</f>
        <v/>
      </c>
      <c r="X54" s="5" t="n"/>
      <c r="Y54" s="8">
        <f>X54+'Август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V55+'Август 2025'!W55</f>
        <v/>
      </c>
      <c r="X55" s="5" t="n"/>
      <c r="Y55" s="8">
        <f>X55+'Август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V56+'Август 2025'!W56</f>
        <v/>
      </c>
      <c r="X56" s="5" t="n"/>
      <c r="Y56" s="8">
        <f>X56+'Август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V57+'Август 2025'!W57</f>
        <v/>
      </c>
      <c r="X57" s="5" t="n"/>
      <c r="Y57" s="8">
        <f>X57+'Август 2025'!Y57</f>
        <v/>
      </c>
      <c r="Z57" s="7">
        <f>V57+X57</f>
        <v/>
      </c>
      <c r="AA57" s="82" t="n"/>
    </row>
    <row r="58" hidden="1" outlineLevel="1" ht="15" customHeight="1" s="303">
      <c r="A58" s="4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V58+'Август 2025'!W58</f>
        <v/>
      </c>
      <c r="X58" s="5" t="n"/>
      <c r="Y58" s="8">
        <f>X58+'Август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V59+'Август 2025'!W59</f>
        <v/>
      </c>
      <c r="X59" s="5" t="n"/>
      <c r="Y59" s="8">
        <f>X59+'Август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4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V60+'Август 2025'!W60</f>
        <v/>
      </c>
      <c r="X60" s="5" t="n"/>
      <c r="Y60" s="8">
        <f>X60+'Август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V61+'Август 2025'!W61</f>
        <v/>
      </c>
      <c r="X61" s="5" t="n"/>
      <c r="Y61" s="8">
        <f>X61+'Август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V62+'Август 2025'!W62</f>
        <v/>
      </c>
      <c r="X62" s="5" t="n"/>
      <c r="Y62" s="8">
        <f>X62+'Август 2025'!Y62</f>
        <v/>
      </c>
      <c r="Z62" s="7">
        <f>V62+X62</f>
        <v/>
      </c>
      <c r="AA62" s="82" t="n"/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C63+'Август 2025'!C64</f>
        <v/>
      </c>
      <c r="D64" s="58">
        <f>D63+'Август 2025'!D64</f>
        <v/>
      </c>
      <c r="E64" s="58">
        <f>E63+'Август 2025'!E64</f>
        <v/>
      </c>
      <c r="F64" s="58">
        <f>F63+'Август 2025'!F64</f>
        <v/>
      </c>
      <c r="G64" s="58">
        <f>G63+'Август 2025'!G64</f>
        <v/>
      </c>
      <c r="H64" s="58">
        <f>H63+'Август 2025'!H64</f>
        <v/>
      </c>
      <c r="I64" s="58">
        <f>I63+'Август 2025'!I64</f>
        <v/>
      </c>
      <c r="J64" s="58">
        <f>J63+'Август 2025'!J64</f>
        <v/>
      </c>
      <c r="K64" s="58">
        <f>K63+'Август 2025'!K64</f>
        <v/>
      </c>
      <c r="L64" s="58">
        <f>L63+'Август 2025'!L64</f>
        <v/>
      </c>
      <c r="M64" s="58">
        <f>M63+'Август 2025'!M64</f>
        <v/>
      </c>
      <c r="N64" s="58">
        <f>N63+'Август 2025'!N64</f>
        <v/>
      </c>
      <c r="O64" s="58">
        <f>O63+'Август 2025'!O64</f>
        <v/>
      </c>
      <c r="P64" s="58">
        <f>P63+'Август 2025'!P64</f>
        <v/>
      </c>
      <c r="Q64" s="58">
        <f>Q63+'Август 2025'!Q64</f>
        <v/>
      </c>
      <c r="R64" s="58">
        <f>R63+'Август 2025'!R64</f>
        <v/>
      </c>
      <c r="S64" s="58">
        <f>S63+'Август 2025'!S64</f>
        <v/>
      </c>
      <c r="T64" s="58">
        <f>T63+'Август 2025'!T64</f>
        <v/>
      </c>
      <c r="U64" s="58">
        <f>U63+'Август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V65+'Август 2025'!W65</f>
        <v/>
      </c>
      <c r="X65" s="5" t="n"/>
      <c r="Y65" s="77">
        <f>X65+'Август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V66+'Август 2025'!W66</f>
        <v/>
      </c>
      <c r="X66" s="5" t="n"/>
      <c r="Y66" s="8">
        <f>X66+'Август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V67+'Август 2025'!W67</f>
        <v/>
      </c>
      <c r="X67" s="5" t="n"/>
      <c r="Y67" s="8">
        <f>X67+'Август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V68+'Август 2025'!W68</f>
        <v/>
      </c>
      <c r="X68" s="5" t="n"/>
      <c r="Y68" s="8">
        <f>X68+'Август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V69+'Август 2025'!W69</f>
        <v/>
      </c>
      <c r="X69" s="5" t="n"/>
      <c r="Y69" s="8">
        <f>X69+'Август 2025'!Y69</f>
        <v/>
      </c>
      <c r="Z69" s="7">
        <f>V69+X69</f>
        <v/>
      </c>
      <c r="AA69" s="81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V70+'Август 2025'!W70</f>
        <v/>
      </c>
      <c r="X70" s="5" t="n"/>
      <c r="Y70" s="8">
        <f>X70+'Август 2025'!Y70</f>
        <v/>
      </c>
      <c r="Z70" s="7">
        <f>V70+X70</f>
        <v/>
      </c>
      <c r="AA70" s="81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V71+'Август 2025'!W71</f>
        <v/>
      </c>
      <c r="X71" s="5" t="n"/>
      <c r="Y71" s="8">
        <f>X71+'Август 2025'!Y71</f>
        <v/>
      </c>
      <c r="Z71" s="7">
        <f>V71+X71</f>
        <v/>
      </c>
      <c r="AA71" s="81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V72+'Август 2025'!W72</f>
        <v/>
      </c>
      <c r="X72" s="5" t="n"/>
      <c r="Y72" s="8">
        <f>X72+'Август 2025'!Y72</f>
        <v/>
      </c>
      <c r="Z72" s="7">
        <f>V72+X72</f>
        <v/>
      </c>
      <c r="AA72" s="81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V73+'Август 2025'!W73</f>
        <v/>
      </c>
      <c r="X73" s="5" t="n"/>
      <c r="Y73" s="8">
        <f>X73+'Август 2025'!Y73</f>
        <v/>
      </c>
      <c r="Z73" s="7">
        <f>V73+X73</f>
        <v/>
      </c>
      <c r="AA73" s="81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V74+'Август 2025'!W74</f>
        <v/>
      </c>
      <c r="X74" s="5" t="n"/>
      <c r="Y74" s="8">
        <f>X74+'Август 2025'!Y74</f>
        <v/>
      </c>
      <c r="Z74" s="7">
        <f>V74+X74</f>
        <v/>
      </c>
      <c r="AA74" s="81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V75+'Август 2025'!W75</f>
        <v/>
      </c>
      <c r="X75" s="5" t="n"/>
      <c r="Y75" s="8">
        <f>X75+'Август 2025'!Y75</f>
        <v/>
      </c>
      <c r="Z75" s="7">
        <f>V75+X75</f>
        <v/>
      </c>
      <c r="AA75" s="81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V76+'Август 2025'!W76</f>
        <v/>
      </c>
      <c r="X76" s="5" t="n"/>
      <c r="Y76" s="8">
        <f>X76+'Август 2025'!Y76</f>
        <v/>
      </c>
      <c r="Z76" s="7">
        <f>V76+X76</f>
        <v/>
      </c>
      <c r="AA76" s="81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V77+'Август 2025'!W77</f>
        <v/>
      </c>
      <c r="X77" s="5" t="n"/>
      <c r="Y77" s="8">
        <f>X77+'Август 2025'!Y77</f>
        <v/>
      </c>
      <c r="Z77" s="7">
        <f>V77+X77</f>
        <v/>
      </c>
      <c r="AA77" s="81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V78+'Август 2025'!W78</f>
        <v/>
      </c>
      <c r="X78" s="5" t="n"/>
      <c r="Y78" s="8">
        <f>X78+'Август 2025'!Y78</f>
        <v/>
      </c>
      <c r="Z78" s="7">
        <f>V78+X78</f>
        <v/>
      </c>
      <c r="AA78" s="81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V79+'Август 2025'!W79</f>
        <v/>
      </c>
      <c r="X79" s="5" t="n"/>
      <c r="Y79" s="8">
        <f>X79+'Август 2025'!Y79</f>
        <v/>
      </c>
      <c r="Z79" s="7">
        <f>V79+X79</f>
        <v/>
      </c>
      <c r="AA79" s="81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C80+'Август 2025'!C81</f>
        <v/>
      </c>
      <c r="D81" s="58">
        <f>D80+'Август 2025'!D81</f>
        <v/>
      </c>
      <c r="E81" s="58">
        <f>E80+'Август 2025'!E81</f>
        <v/>
      </c>
      <c r="F81" s="58">
        <f>F80+'Август 2025'!F81</f>
        <v/>
      </c>
      <c r="G81" s="58">
        <f>G80+'Август 2025'!G81</f>
        <v/>
      </c>
      <c r="H81" s="58">
        <f>H80+'Август 2025'!H81</f>
        <v/>
      </c>
      <c r="I81" s="58">
        <f>I80+'Август 2025'!I81</f>
        <v/>
      </c>
      <c r="J81" s="58">
        <f>J80+'Август 2025'!J81</f>
        <v/>
      </c>
      <c r="K81" s="58">
        <f>K80+'Август 2025'!K81</f>
        <v/>
      </c>
      <c r="L81" s="58">
        <f>L80+'Август 2025'!L81</f>
        <v/>
      </c>
      <c r="M81" s="58">
        <f>M80+'Август 2025'!M81</f>
        <v/>
      </c>
      <c r="N81" s="58">
        <f>N80+'Август 2025'!N81</f>
        <v/>
      </c>
      <c r="O81" s="58">
        <f>O80+'Август 2025'!O81</f>
        <v/>
      </c>
      <c r="P81" s="58">
        <f>P80+'Август 2025'!P81</f>
        <v/>
      </c>
      <c r="Q81" s="58">
        <f>Q80+'Август 2025'!Q81</f>
        <v/>
      </c>
      <c r="R81" s="58">
        <f>R80+'Август 2025'!R81</f>
        <v/>
      </c>
      <c r="S81" s="58">
        <f>S80+'Август 2025'!S81</f>
        <v/>
      </c>
      <c r="T81" s="58">
        <f>T80+'Август 2025'!T81</f>
        <v/>
      </c>
      <c r="U81" s="58">
        <f>U80+'Август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V82+'Август 2025'!W82</f>
        <v/>
      </c>
      <c r="X82" s="5" t="n"/>
      <c r="Y82" s="77">
        <f>X82+'Август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V83+'Август 2025'!W83</f>
        <v/>
      </c>
      <c r="X83" s="5" t="n"/>
      <c r="Y83" s="8">
        <f>X83+'Август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V84+'Август 2025'!W84</f>
        <v/>
      </c>
      <c r="X84" s="5" t="n"/>
      <c r="Y84" s="8">
        <f>X84+'Август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V85+'Август 2025'!W85</f>
        <v/>
      </c>
      <c r="X85" s="5" t="n"/>
      <c r="Y85" s="8">
        <f>X85+'Август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V86+'Август 2025'!W86</f>
        <v/>
      </c>
      <c r="X86" s="5" t="n"/>
      <c r="Y86" s="8">
        <f>X86+'Август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V87+'Август 2025'!W87</f>
        <v/>
      </c>
      <c r="X87" s="5" t="n"/>
      <c r="Y87" s="8">
        <f>X87+'Август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V88+'Август 2025'!W88</f>
        <v/>
      </c>
      <c r="X88" s="5" t="n"/>
      <c r="Y88" s="8">
        <f>X88+'Август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C89+'Август 2025'!C90</f>
        <v/>
      </c>
      <c r="D90" s="58">
        <f>D89+'Август 2025'!D90</f>
        <v/>
      </c>
      <c r="E90" s="58">
        <f>E89+'Август 2025'!E90</f>
        <v/>
      </c>
      <c r="F90" s="58">
        <f>F89+'Август 2025'!F90</f>
        <v/>
      </c>
      <c r="G90" s="58">
        <f>G89+'Август 2025'!G90</f>
        <v/>
      </c>
      <c r="H90" s="58">
        <f>H89+'Август 2025'!H90</f>
        <v/>
      </c>
      <c r="I90" s="58">
        <f>I89+'Август 2025'!I90</f>
        <v/>
      </c>
      <c r="J90" s="58">
        <f>J89+'Август 2025'!J90</f>
        <v/>
      </c>
      <c r="K90" s="58">
        <f>K89+'Август 2025'!K90</f>
        <v/>
      </c>
      <c r="L90" s="58">
        <f>L89+'Август 2025'!L90</f>
        <v/>
      </c>
      <c r="M90" s="58">
        <f>M89+'Август 2025'!M90</f>
        <v/>
      </c>
      <c r="N90" s="58">
        <f>N89+'Август 2025'!N90</f>
        <v/>
      </c>
      <c r="O90" s="58">
        <f>O89+'Август 2025'!O90</f>
        <v/>
      </c>
      <c r="P90" s="58">
        <f>P89+'Август 2025'!P90</f>
        <v/>
      </c>
      <c r="Q90" s="58">
        <f>Q89+'Август 2025'!Q90</f>
        <v/>
      </c>
      <c r="R90" s="58">
        <f>R89+'Август 2025'!R90</f>
        <v/>
      </c>
      <c r="S90" s="58">
        <f>S89+'Август 2025'!S90</f>
        <v/>
      </c>
      <c r="T90" s="58">
        <f>T89+'Август 2025'!T90</f>
        <v/>
      </c>
      <c r="U90" s="58">
        <f>U89+'Август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V91+'Август 2025'!W91</f>
        <v/>
      </c>
      <c r="X91" s="5" t="n"/>
      <c r="Y91" s="77">
        <f>X91+'Август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V92+'Август 2025'!W92</f>
        <v/>
      </c>
      <c r="X92" s="5" t="n"/>
      <c r="Y92" s="8">
        <f>X92+'Август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V93+'Август 2025'!W93</f>
        <v/>
      </c>
      <c r="X93" s="5" t="n"/>
      <c r="Y93" s="8">
        <f>X93+'Август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V94+'Август 2025'!W94</f>
        <v/>
      </c>
      <c r="X94" s="5" t="n"/>
      <c r="Y94" s="8">
        <f>X94+'Август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V95+'Август 2025'!W95</f>
        <v/>
      </c>
      <c r="X95" s="5" t="n"/>
      <c r="Y95" s="8">
        <f>X95+'Август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V96+'Август 2025'!W96</f>
        <v/>
      </c>
      <c r="X96" s="5" t="n"/>
      <c r="Y96" s="8">
        <f>X96+'Август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V97+'Август 2025'!W97</f>
        <v/>
      </c>
      <c r="X97" s="5" t="n"/>
      <c r="Y97" s="8">
        <f>X97+'Август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V98+'Август 2025'!W98</f>
        <v/>
      </c>
      <c r="X98" s="5" t="n"/>
      <c r="Y98" s="8">
        <f>X98+'Август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V99+'Август 2025'!W99</f>
        <v/>
      </c>
      <c r="X99" s="5" t="n"/>
      <c r="Y99" s="8">
        <f>X99+'Август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V100+'Август 2025'!W100</f>
        <v/>
      </c>
      <c r="X100" s="5" t="n"/>
      <c r="Y100" s="8">
        <f>X100+'Август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V101+'Август 2025'!W101</f>
        <v/>
      </c>
      <c r="X101" s="5" t="n"/>
      <c r="Y101" s="8">
        <f>X101+'Август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V102+'Август 2025'!W102</f>
        <v/>
      </c>
      <c r="X102" s="5" t="n"/>
      <c r="Y102" s="8">
        <f>X102+'Август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C103+'Август 2025'!C104</f>
        <v/>
      </c>
      <c r="D104" s="58">
        <f>D103+'Август 2025'!D104</f>
        <v/>
      </c>
      <c r="E104" s="58">
        <f>E103+'Август 2025'!E104</f>
        <v/>
      </c>
      <c r="F104" s="58">
        <f>F103+'Август 2025'!F104</f>
        <v/>
      </c>
      <c r="G104" s="58">
        <f>G103+'Август 2025'!G104</f>
        <v/>
      </c>
      <c r="H104" s="58">
        <f>H103+'Август 2025'!H104</f>
        <v/>
      </c>
      <c r="I104" s="58">
        <f>I103+'Август 2025'!I104</f>
        <v/>
      </c>
      <c r="J104" s="58">
        <f>J103+'Август 2025'!J104</f>
        <v/>
      </c>
      <c r="K104" s="58">
        <f>K103+'Август 2025'!K104</f>
        <v/>
      </c>
      <c r="L104" s="58">
        <f>L103+'Август 2025'!L104</f>
        <v/>
      </c>
      <c r="M104" s="58">
        <f>M103+'Август 2025'!M104</f>
        <v/>
      </c>
      <c r="N104" s="58">
        <f>N103+'Август 2025'!N104</f>
        <v/>
      </c>
      <c r="O104" s="58">
        <f>O103+'Август 2025'!O104</f>
        <v/>
      </c>
      <c r="P104" s="58">
        <f>P103+'Август 2025'!P104</f>
        <v/>
      </c>
      <c r="Q104" s="58">
        <f>Q103+'Август 2025'!Q104</f>
        <v/>
      </c>
      <c r="R104" s="58">
        <f>R103+'Август 2025'!R104</f>
        <v/>
      </c>
      <c r="S104" s="58">
        <f>S103+'Август 2025'!S104</f>
        <v/>
      </c>
      <c r="T104" s="58">
        <f>T103+'Август 2025'!T104</f>
        <v/>
      </c>
      <c r="U104" s="58">
        <f>U103+'Август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V107+'Август 2025'!W107</f>
        <v/>
      </c>
      <c r="X107" s="132" t="n"/>
      <c r="Y107" s="77">
        <f>X107+'Август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V108+'Август 2025'!W108</f>
        <v/>
      </c>
      <c r="X108" s="130" t="n"/>
      <c r="Y108" s="8">
        <f>X108+'Август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V109+'Август 2025'!W109</f>
        <v/>
      </c>
      <c r="X109" s="130" t="n"/>
      <c r="Y109" s="8">
        <f>X109+'Август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V110+'Август 2025'!W110</f>
        <v/>
      </c>
      <c r="X110" s="130" t="n"/>
      <c r="Y110" s="8">
        <f>X110+'Август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V111+'Август 2025'!W111</f>
        <v/>
      </c>
      <c r="X111" s="130" t="n"/>
      <c r="Y111" s="8">
        <f>X111+'Август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C112+'Август 2025'!C113</f>
        <v/>
      </c>
      <c r="D113" s="58">
        <f>D112+'Август 2025'!D113</f>
        <v/>
      </c>
      <c r="E113" s="58">
        <f>E112+'Август 2025'!E113</f>
        <v/>
      </c>
      <c r="F113" s="58">
        <f>F112+'Август 2025'!F113</f>
        <v/>
      </c>
      <c r="G113" s="58">
        <f>G112+'Август 2025'!G113</f>
        <v/>
      </c>
      <c r="H113" s="58">
        <f>H112+'Август 2025'!H113</f>
        <v/>
      </c>
      <c r="I113" s="58">
        <f>I112+'Август 2025'!I113</f>
        <v/>
      </c>
      <c r="J113" s="58">
        <f>J112+'Август 2025'!J113</f>
        <v/>
      </c>
      <c r="K113" s="58">
        <f>K112+'Август 2025'!K113</f>
        <v/>
      </c>
      <c r="L113" s="58">
        <f>L112+'Август 2025'!L113</f>
        <v/>
      </c>
      <c r="M113" s="58">
        <f>M112+'Август 2025'!M113</f>
        <v/>
      </c>
      <c r="N113" s="58">
        <f>N112+'Август 2025'!N113</f>
        <v/>
      </c>
      <c r="O113" s="58">
        <f>O112+'Август 2025'!O113</f>
        <v/>
      </c>
      <c r="P113" s="58">
        <f>P112+'Август 2025'!P113</f>
        <v/>
      </c>
      <c r="Q113" s="58">
        <f>Q112+'Август 2025'!Q113</f>
        <v/>
      </c>
      <c r="R113" s="58">
        <f>R112+'Август 2025'!R113</f>
        <v/>
      </c>
      <c r="S113" s="58">
        <f>S112+'Август 2025'!S113</f>
        <v/>
      </c>
      <c r="T113" s="58">
        <f>T112+'Август 2025'!T113</f>
        <v/>
      </c>
      <c r="U113" s="58">
        <f>U112+'Август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V114+'Август 2025'!W114</f>
        <v/>
      </c>
      <c r="X114" s="130" t="n"/>
      <c r="Y114" s="77">
        <f>X114+'Август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V115+'Август 2025'!W115</f>
        <v/>
      </c>
      <c r="X115" s="130" t="n"/>
      <c r="Y115" s="8">
        <f>X115+'Август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V116+'Август 2025'!W116</f>
        <v/>
      </c>
      <c r="X116" s="130" t="n"/>
      <c r="Y116" s="8">
        <f>X116+'Август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V117+'Август 2025'!W117</f>
        <v/>
      </c>
      <c r="X117" s="130" t="n"/>
      <c r="Y117" s="8">
        <f>X117+'Август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V118+'Август 2025'!W118</f>
        <v/>
      </c>
      <c r="X118" s="130" t="n"/>
      <c r="Y118" s="8">
        <f>X118+'Август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C119+'Август 2025'!C120</f>
        <v/>
      </c>
      <c r="D120" s="58">
        <f>D119+'Август 2025'!D120</f>
        <v/>
      </c>
      <c r="E120" s="58">
        <f>E119+'Август 2025'!E120</f>
        <v/>
      </c>
      <c r="F120" s="58">
        <f>F119+'Август 2025'!F120</f>
        <v/>
      </c>
      <c r="G120" s="58">
        <f>G119+'Август 2025'!G120</f>
        <v/>
      </c>
      <c r="H120" s="58">
        <f>H119+'Август 2025'!H120</f>
        <v/>
      </c>
      <c r="I120" s="58">
        <f>I119+'Август 2025'!I120</f>
        <v/>
      </c>
      <c r="J120" s="58">
        <f>J119+'Август 2025'!J120</f>
        <v/>
      </c>
      <c r="K120" s="58">
        <f>K119+'Август 2025'!K120</f>
        <v/>
      </c>
      <c r="L120" s="58">
        <f>L119+'Август 2025'!L120</f>
        <v/>
      </c>
      <c r="M120" s="58">
        <f>M119+'Август 2025'!M120</f>
        <v/>
      </c>
      <c r="N120" s="58">
        <f>N119+'Август 2025'!N120</f>
        <v/>
      </c>
      <c r="O120" s="58">
        <f>O119+'Август 2025'!O120</f>
        <v/>
      </c>
      <c r="P120" s="58">
        <f>P119+'Август 2025'!P120</f>
        <v/>
      </c>
      <c r="Q120" s="58">
        <f>Q119+'Август 2025'!Q120</f>
        <v/>
      </c>
      <c r="R120" s="58">
        <f>R119+'Август 2025'!R120</f>
        <v/>
      </c>
      <c r="S120" s="58">
        <f>S119+'Август 2025'!S120</f>
        <v/>
      </c>
      <c r="T120" s="58">
        <f>T119+'Август 2025'!T120</f>
        <v/>
      </c>
      <c r="U120" s="58">
        <f>U119+'Август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V121+'Август 2025'!W121</f>
        <v/>
      </c>
      <c r="X121" s="5" t="n"/>
      <c r="Y121" s="77">
        <f>X121+'Август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V122+'Август 2025'!W122</f>
        <v/>
      </c>
      <c r="X122" s="5" t="n"/>
      <c r="Y122" s="8">
        <f>X122+'Август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V123+'Август 2025'!W123</f>
        <v/>
      </c>
      <c r="X123" s="5" t="n"/>
      <c r="Y123" s="8">
        <f>X123+'Август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V124+'Август 2025'!W124</f>
        <v/>
      </c>
      <c r="X124" s="5" t="n"/>
      <c r="Y124" s="8">
        <f>X124+'Август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V125+'Август 2025'!W125</f>
        <v/>
      </c>
      <c r="X125" s="177" t="n"/>
      <c r="Y125" s="183">
        <f>X125+'Август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58" horizontalDpi="180" verticalDpi="180"/>
  <rowBreaks count="1" manualBreakCount="1">
    <brk id="106" min="0" max="16383" man="1"/>
  </rowBreaks>
  <colBreaks count="1" manualBreakCount="1">
    <brk id="25" min="0" max="1048575" man="1"/>
  </colBreaks>
</worksheet>
</file>

<file path=xl/worksheets/sheet6.xml><?xml version="1.0" encoding="utf-8"?>
<worksheet xmlns="http://schemas.openxmlformats.org/spreadsheetml/2006/main">
  <sheetPr codeName="Лист43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855468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1.2851562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АВГУСТ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V4+'Июль 2025'!W4</f>
        <v/>
      </c>
      <c r="X4" s="5" t="n"/>
      <c r="Y4" s="77">
        <f>X4+'Июль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V5+'Июль 2025'!W5</f>
        <v/>
      </c>
      <c r="X5" s="5" t="n"/>
      <c r="Y5" s="8">
        <f>X5+'Июль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V6+'Июль 2025'!W6</f>
        <v/>
      </c>
      <c r="X6" s="5" t="n"/>
      <c r="Y6" s="8">
        <f>X6+'Июль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V7+'Июль 2025'!W7</f>
        <v/>
      </c>
      <c r="X7" s="5" t="n"/>
      <c r="Y7" s="8">
        <f>X7+'Июль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V8+'Июль 2025'!W8</f>
        <v/>
      </c>
      <c r="X8" s="5" t="n"/>
      <c r="Y8" s="8">
        <f>X8+'Июль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V9+'Июль 2025'!W9</f>
        <v/>
      </c>
      <c r="X9" s="5" t="n"/>
      <c r="Y9" s="8">
        <f>X9+'Июль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V10+'Июль 2025'!W10</f>
        <v/>
      </c>
      <c r="X10" s="5" t="n"/>
      <c r="Y10" s="8">
        <f>X10+'Июль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3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V11+'Июль 2025'!W11</f>
        <v/>
      </c>
      <c r="X11" s="5" t="n"/>
      <c r="Y11" s="8">
        <f>X11+'Июль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V12+'Июль 2025'!W12</f>
        <v/>
      </c>
      <c r="X12" s="5" t="n"/>
      <c r="Y12" s="8">
        <f>X12+'Июль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V13+'Июль 2025'!W13</f>
        <v/>
      </c>
      <c r="X13" s="5" t="n"/>
      <c r="Y13" s="8">
        <f>X13+'Июль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V14+'Июль 2025'!W14</f>
        <v/>
      </c>
      <c r="X14" s="5" t="n"/>
      <c r="Y14" s="8">
        <f>X14+'Июль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V15+'Июль 2025'!W15</f>
        <v/>
      </c>
      <c r="X15" s="5" t="n"/>
      <c r="Y15" s="8">
        <f>X15+'Июль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V16+'Июль 2025'!W16</f>
        <v/>
      </c>
      <c r="X16" s="5" t="n"/>
      <c r="Y16" s="8">
        <f>X16+'Июль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V17+'Июль 2025'!W17</f>
        <v/>
      </c>
      <c r="X17" s="5" t="n"/>
      <c r="Y17" s="8">
        <f>X17+'Июль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V18+'Июль 2025'!W18</f>
        <v/>
      </c>
      <c r="X18" s="5" t="n"/>
      <c r="Y18" s="8">
        <f>X18+'Июль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V19+'Июль 2025'!W19</f>
        <v/>
      </c>
      <c r="X19" s="5" t="n"/>
      <c r="Y19" s="8">
        <f>X19+'Июль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V20+'Июль 2025'!W20</f>
        <v/>
      </c>
      <c r="X20" s="5" t="n"/>
      <c r="Y20" s="8">
        <f>X20+'Июль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V21+'Июль 2025'!W21</f>
        <v/>
      </c>
      <c r="X21" s="5" t="n"/>
      <c r="Y21" s="8">
        <f>X21+'Июль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V22+'Июль 2025'!W22</f>
        <v/>
      </c>
      <c r="X22" s="5" t="n"/>
      <c r="Y22" s="8">
        <f>X22+'Июль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C23+'Июль 2025'!C24</f>
        <v/>
      </c>
      <c r="D24" s="58">
        <f>D23+'Июль 2025'!D24</f>
        <v/>
      </c>
      <c r="E24" s="58">
        <f>E23+'Июль 2025'!E24</f>
        <v/>
      </c>
      <c r="F24" s="58">
        <f>F23+'Июль 2025'!F24</f>
        <v/>
      </c>
      <c r="G24" s="58">
        <f>G23+'Июль 2025'!G24</f>
        <v/>
      </c>
      <c r="H24" s="58">
        <f>H23+'Июль 2025'!H24</f>
        <v/>
      </c>
      <c r="I24" s="58">
        <f>I23+'Июль 2025'!I24</f>
        <v/>
      </c>
      <c r="J24" s="58">
        <f>J23+'Июль 2025'!J24</f>
        <v/>
      </c>
      <c r="K24" s="58">
        <f>K23+'Июль 2025'!K24</f>
        <v/>
      </c>
      <c r="L24" s="58">
        <f>L23+'Июль 2025'!L24</f>
        <v/>
      </c>
      <c r="M24" s="58">
        <f>M23+'Июль 2025'!M24</f>
        <v/>
      </c>
      <c r="N24" s="58">
        <f>N23+'Июль 2025'!N24</f>
        <v/>
      </c>
      <c r="O24" s="58">
        <f>O23+'Июль 2025'!O24</f>
        <v/>
      </c>
      <c r="P24" s="58">
        <f>P23+'Июль 2025'!P24</f>
        <v/>
      </c>
      <c r="Q24" s="58">
        <f>Q23+'Июль 2025'!Q24</f>
        <v/>
      </c>
      <c r="R24" s="58">
        <f>R23+'Июль 2025'!R24</f>
        <v/>
      </c>
      <c r="S24" s="58">
        <f>S23+'Июль 2025'!S24</f>
        <v/>
      </c>
      <c r="T24" s="58">
        <f>T23+'Июль 2025'!T24</f>
        <v/>
      </c>
      <c r="U24" s="58">
        <f>U23+'Июль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196" t="n"/>
      <c r="S25" s="196" t="n"/>
      <c r="T25" s="196" t="n"/>
      <c r="U25" s="196" t="n"/>
      <c r="V25" s="28">
        <f>SUM(C25:U25)</f>
        <v/>
      </c>
      <c r="W25" s="77">
        <f>V25+'Июль 2025'!W25</f>
        <v/>
      </c>
      <c r="X25" s="5" t="n"/>
      <c r="Y25" s="77">
        <f>X25+'Июль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196" t="n"/>
      <c r="S26" s="196" t="n"/>
      <c r="T26" s="196" t="n"/>
      <c r="U26" s="196" t="n"/>
      <c r="V26" s="31">
        <f>SUM(C26:U26)</f>
        <v/>
      </c>
      <c r="W26" s="8">
        <f>V26+'Июль 2025'!W26</f>
        <v/>
      </c>
      <c r="X26" s="5" t="n"/>
      <c r="Y26" s="8">
        <f>X26+'Июль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196" t="n"/>
      <c r="S27" s="196" t="n"/>
      <c r="T27" s="196" t="n"/>
      <c r="U27" s="196" t="n"/>
      <c r="V27" s="31">
        <f>SUM(C27:U27)</f>
        <v/>
      </c>
      <c r="W27" s="8">
        <f>V27+'Июль 2025'!W27</f>
        <v/>
      </c>
      <c r="X27" s="5" t="n"/>
      <c r="Y27" s="8">
        <f>X27+'Июль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196" t="n"/>
      <c r="S28" s="196" t="n"/>
      <c r="T28" s="196" t="n"/>
      <c r="U28" s="196" t="n"/>
      <c r="V28" s="31">
        <f>SUM(C28:U28)</f>
        <v/>
      </c>
      <c r="W28" s="8">
        <f>V28+'Июль 2025'!W28</f>
        <v/>
      </c>
      <c r="X28" s="5" t="n"/>
      <c r="Y28" s="8">
        <f>X28+'Июль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196" t="n"/>
      <c r="S29" s="196" t="n"/>
      <c r="T29" s="196" t="n"/>
      <c r="U29" s="196" t="n"/>
      <c r="V29" s="31">
        <f>SUM(C29:U29)</f>
        <v/>
      </c>
      <c r="W29" s="8">
        <f>V29+'Июль 2025'!W29</f>
        <v/>
      </c>
      <c r="X29" s="5" t="n"/>
      <c r="Y29" s="8">
        <f>X29+'Июль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196" t="n"/>
      <c r="S30" s="196" t="n"/>
      <c r="T30" s="196" t="n"/>
      <c r="U30" s="196" t="n"/>
      <c r="V30" s="31">
        <f>SUM(C30:U30)</f>
        <v/>
      </c>
      <c r="W30" s="8">
        <f>V30+'Июль 2025'!W30</f>
        <v/>
      </c>
      <c r="X30" s="5" t="n"/>
      <c r="Y30" s="8">
        <f>X30+'Июль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196" t="n"/>
      <c r="S31" s="196" t="n"/>
      <c r="T31" s="196" t="n"/>
      <c r="U31" s="196" t="n"/>
      <c r="V31" s="31">
        <f>SUM(C31:U31)</f>
        <v/>
      </c>
      <c r="W31" s="8">
        <f>V31+'Июль 2025'!W31</f>
        <v/>
      </c>
      <c r="X31" s="5" t="n"/>
      <c r="Y31" s="8">
        <f>X31+'Июль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196" t="n"/>
      <c r="S32" s="196" t="n"/>
      <c r="T32" s="196" t="n"/>
      <c r="U32" s="196" t="n"/>
      <c r="V32" s="31">
        <f>SUM(C32:U32)</f>
        <v/>
      </c>
      <c r="W32" s="8">
        <f>V32+'Июль 2025'!W32</f>
        <v/>
      </c>
      <c r="X32" s="5" t="n"/>
      <c r="Y32" s="8">
        <f>X32+'Июль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196" t="n"/>
      <c r="S33" s="196" t="n"/>
      <c r="T33" s="196" t="n"/>
      <c r="U33" s="196" t="n"/>
      <c r="V33" s="31">
        <f>SUM(C33:U33)</f>
        <v/>
      </c>
      <c r="W33" s="8">
        <f>V33+'Июль 2025'!W33</f>
        <v/>
      </c>
      <c r="X33" s="5" t="n"/>
      <c r="Y33" s="8">
        <f>X33+'Июль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196" t="n"/>
      <c r="S34" s="196" t="n"/>
      <c r="T34" s="196" t="n"/>
      <c r="U34" s="196" t="n"/>
      <c r="V34" s="31">
        <f>SUM(C34:U34)</f>
        <v/>
      </c>
      <c r="W34" s="8">
        <f>V34+'Июль 2025'!W34</f>
        <v/>
      </c>
      <c r="X34" s="5" t="n"/>
      <c r="Y34" s="8">
        <f>X34+'Июль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V35+'Июль 2025'!W35</f>
        <v/>
      </c>
      <c r="X35" s="5" t="n"/>
      <c r="Y35" s="8">
        <f>X35+'Июль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V36+'Июль 2025'!W36</f>
        <v/>
      </c>
      <c r="X36" s="5" t="n"/>
      <c r="Y36" s="8">
        <f>X36+'Июль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V37+'Июль 2025'!W37</f>
        <v/>
      </c>
      <c r="X37" s="5" t="n"/>
      <c r="Y37" s="8">
        <f>X37+'Июль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V38+'Июль 2025'!W38</f>
        <v/>
      </c>
      <c r="X38" s="5" t="n"/>
      <c r="Y38" s="8">
        <f>X38+'Июль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V39+'Июль 2025'!W39</f>
        <v/>
      </c>
      <c r="X39" s="5" t="n"/>
      <c r="Y39" s="8">
        <f>X39+'Июль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V40+'Июль 2025'!W40</f>
        <v/>
      </c>
      <c r="X40" s="5" t="n"/>
      <c r="Y40" s="8">
        <f>X40+'Июль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V41+'Июль 2025'!W41</f>
        <v/>
      </c>
      <c r="X41" s="5" t="n"/>
      <c r="Y41" s="8">
        <f>X41+'Июль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V42+'Июль 2025'!W42</f>
        <v/>
      </c>
      <c r="X42" s="5" t="n"/>
      <c r="Y42" s="8">
        <f>X42+'Июль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C43+'Июль 2025'!C44</f>
        <v/>
      </c>
      <c r="D44" s="58">
        <f>D43+'Июль 2025'!D44</f>
        <v/>
      </c>
      <c r="E44" s="58">
        <f>E43+'Июль 2025'!E44</f>
        <v/>
      </c>
      <c r="F44" s="58">
        <f>F43+'Июль 2025'!F44</f>
        <v/>
      </c>
      <c r="G44" s="58">
        <f>G43+'Июль 2025'!G44</f>
        <v/>
      </c>
      <c r="H44" s="58">
        <f>H43+'Июль 2025'!H44</f>
        <v/>
      </c>
      <c r="I44" s="58">
        <f>I43+'Июль 2025'!I44</f>
        <v/>
      </c>
      <c r="J44" s="58">
        <f>J43+'Июль 2025'!J44</f>
        <v/>
      </c>
      <c r="K44" s="58">
        <f>K43+'Июль 2025'!K44</f>
        <v/>
      </c>
      <c r="L44" s="58">
        <f>L43+'Июль 2025'!L44</f>
        <v/>
      </c>
      <c r="M44" s="58">
        <f>M43+'Июль 2025'!M44</f>
        <v/>
      </c>
      <c r="N44" s="58">
        <f>N43+'Июль 2025'!N44</f>
        <v/>
      </c>
      <c r="O44" s="58">
        <f>O43+'Июль 2025'!O44</f>
        <v/>
      </c>
      <c r="P44" s="58">
        <f>P43+'Июль 2025'!P44</f>
        <v/>
      </c>
      <c r="Q44" s="58">
        <f>Q43+'Июль 2025'!Q44</f>
        <v/>
      </c>
      <c r="R44" s="58">
        <f>R43+'Июль 2025'!R44</f>
        <v/>
      </c>
      <c r="S44" s="58">
        <f>S43+'Июль 2025'!S44</f>
        <v/>
      </c>
      <c r="T44" s="58">
        <f>T43+'Июль 2025'!T44</f>
        <v/>
      </c>
      <c r="U44" s="58">
        <f>U43+'Июль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V45+'Июль 2025'!W45</f>
        <v/>
      </c>
      <c r="X45" s="5" t="n"/>
      <c r="Y45" s="77">
        <f>X45+'Июль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V46+'Июль 2025'!W46</f>
        <v/>
      </c>
      <c r="X46" s="5" t="n"/>
      <c r="Y46" s="8">
        <f>X46+'Июль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V47+'Июль 2025'!W47</f>
        <v/>
      </c>
      <c r="X47" s="5" t="n"/>
      <c r="Y47" s="8">
        <f>X47+'Июль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V48+'Июль 2025'!W48</f>
        <v/>
      </c>
      <c r="X48" s="5" t="n"/>
      <c r="Y48" s="8">
        <f>X48+'Июль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V49+'Июль 2025'!W49</f>
        <v/>
      </c>
      <c r="X49" s="5" t="n"/>
      <c r="Y49" s="8">
        <f>X49+'Июль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V50+'Июль 2025'!W50</f>
        <v/>
      </c>
      <c r="X50" s="5" t="n"/>
      <c r="Y50" s="8">
        <f>X50+'Июль 2025'!Y50</f>
        <v/>
      </c>
      <c r="Z50" s="7">
        <f>V50+X50</f>
        <v/>
      </c>
      <c r="AA50" s="82">
        <f>W50+Y50</f>
        <v/>
      </c>
    </row>
    <row r="51" hidden="1" outlineLevel="1" ht="14.2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V51+'Июль 2025'!W51</f>
        <v/>
      </c>
      <c r="X51" s="5" t="n"/>
      <c r="Y51" s="8">
        <f>X51+'Июль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V52+'Июль 2025'!W52</f>
        <v/>
      </c>
      <c r="X52" s="5" t="n"/>
      <c r="Y52" s="8">
        <f>X52+'Июль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V53+'Июль 2025'!W53</f>
        <v/>
      </c>
      <c r="X53" s="5" t="n"/>
      <c r="Y53" s="8">
        <f>X53+'Июль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V54+'Июль 2025'!W54</f>
        <v/>
      </c>
      <c r="X54" s="5" t="n"/>
      <c r="Y54" s="8">
        <f>X54+'Июль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V55+'Июль 2025'!W55</f>
        <v/>
      </c>
      <c r="X55" s="5" t="n"/>
      <c r="Y55" s="8">
        <f>X55+'Июль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V56+'Июль 2025'!W56</f>
        <v/>
      </c>
      <c r="X56" s="5" t="n"/>
      <c r="Y56" s="8">
        <f>X56+'Июль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V57+'Июль 2025'!W57</f>
        <v/>
      </c>
      <c r="X57" s="5" t="n"/>
      <c r="Y57" s="8">
        <f>X57+'Июль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V58+'Июль 2025'!W58</f>
        <v/>
      </c>
      <c r="X58" s="5" t="n"/>
      <c r="Y58" s="8">
        <f>X58+'Июль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V59+'Июль 2025'!W59</f>
        <v/>
      </c>
      <c r="X59" s="5" t="n"/>
      <c r="Y59" s="8">
        <f>X59+'Июль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V60+'Июль 2025'!W60</f>
        <v/>
      </c>
      <c r="X60" s="5" t="n"/>
      <c r="Y60" s="8">
        <f>X60+'Июль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V61+'Июль 2025'!W61</f>
        <v/>
      </c>
      <c r="X61" s="5" t="n"/>
      <c r="Y61" s="8">
        <f>X61+'Июль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V62+'Июль 2025'!W62</f>
        <v/>
      </c>
      <c r="X62" s="5" t="n"/>
      <c r="Y62" s="8">
        <f>X62+'Июль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C63+'Июль 2025'!C64</f>
        <v/>
      </c>
      <c r="D64" s="58">
        <f>D63+'Июль 2025'!D64</f>
        <v/>
      </c>
      <c r="E64" s="58">
        <f>E63+'Июль 2025'!E64</f>
        <v/>
      </c>
      <c r="F64" s="58">
        <f>F63+'Июль 2025'!F64</f>
        <v/>
      </c>
      <c r="G64" s="58">
        <f>G63+'Июль 2025'!G64</f>
        <v/>
      </c>
      <c r="H64" s="58">
        <f>H63+'Июль 2025'!H64</f>
        <v/>
      </c>
      <c r="I64" s="58">
        <f>I63+'Июль 2025'!I64</f>
        <v/>
      </c>
      <c r="J64" s="58">
        <f>J63+'Июль 2025'!J64</f>
        <v/>
      </c>
      <c r="K64" s="58">
        <f>K63+'Июль 2025'!K64</f>
        <v/>
      </c>
      <c r="L64" s="58">
        <f>L63+'Июль 2025'!L64</f>
        <v/>
      </c>
      <c r="M64" s="58">
        <f>M63+'Июль 2025'!M64</f>
        <v/>
      </c>
      <c r="N64" s="58">
        <f>N63+'Июль 2025'!N64</f>
        <v/>
      </c>
      <c r="O64" s="58">
        <f>O63+'Июль 2025'!O64</f>
        <v/>
      </c>
      <c r="P64" s="58">
        <f>P63+'Июль 2025'!P64</f>
        <v/>
      </c>
      <c r="Q64" s="58">
        <f>Q63+'Июль 2025'!Q64</f>
        <v/>
      </c>
      <c r="R64" s="58">
        <f>R63+'Июль 2025'!R64</f>
        <v/>
      </c>
      <c r="S64" s="58">
        <f>S63+'Июль 2025'!S64</f>
        <v/>
      </c>
      <c r="T64" s="58">
        <f>T63+'Июль 2025'!T64</f>
        <v/>
      </c>
      <c r="U64" s="58">
        <f>U63+'Июль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V65+'Июль 2025'!W65</f>
        <v/>
      </c>
      <c r="X65" s="5" t="n"/>
      <c r="Y65" s="77">
        <f>X65+'Июль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V66+'Июль 2025'!W66</f>
        <v/>
      </c>
      <c r="X66" s="5" t="n"/>
      <c r="Y66" s="8">
        <f>X66+'Июль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V67+'Июль 2025'!W67</f>
        <v/>
      </c>
      <c r="X67" s="5" t="n"/>
      <c r="Y67" s="8">
        <f>X67+'Июль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V68+'Июль 2025'!W68</f>
        <v/>
      </c>
      <c r="X68" s="5" t="n"/>
      <c r="Y68" s="8">
        <f>X68+'Июль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V69+'Июль 2025'!W69</f>
        <v/>
      </c>
      <c r="X69" s="5" t="n"/>
      <c r="Y69" s="8">
        <f>X69+'Июль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V70+'Июль 2025'!W70</f>
        <v/>
      </c>
      <c r="X70" s="5" t="n"/>
      <c r="Y70" s="8">
        <f>X70+'Июль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V71+'Июль 2025'!W71</f>
        <v/>
      </c>
      <c r="X71" s="5" t="n"/>
      <c r="Y71" s="8">
        <f>X71+'Июль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V72+'Июль 2025'!W72</f>
        <v/>
      </c>
      <c r="X72" s="5" t="n"/>
      <c r="Y72" s="8">
        <f>X72+'Июль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V73+'Июль 2025'!W73</f>
        <v/>
      </c>
      <c r="X73" s="5" t="n"/>
      <c r="Y73" s="8">
        <f>X73+'Июль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V74+'Июль 2025'!W74</f>
        <v/>
      </c>
      <c r="X74" s="5" t="n"/>
      <c r="Y74" s="8">
        <f>X74+'Июль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V75+'Июль 2025'!W75</f>
        <v/>
      </c>
      <c r="X75" s="5" t="n"/>
      <c r="Y75" s="8">
        <f>X75+'Июль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V76+'Июль 2025'!W76</f>
        <v/>
      </c>
      <c r="X76" s="5" t="n"/>
      <c r="Y76" s="8">
        <f>X76+'Июль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V77+'Июль 2025'!W77</f>
        <v/>
      </c>
      <c r="X77" s="5" t="n"/>
      <c r="Y77" s="8">
        <f>X77+'Июль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V78+'Июль 2025'!W78</f>
        <v/>
      </c>
      <c r="X78" s="5" t="n"/>
      <c r="Y78" s="8">
        <f>X78+'Июль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V79+'Июль 2025'!W79</f>
        <v/>
      </c>
      <c r="X79" s="5" t="n"/>
      <c r="Y79" s="8">
        <f>X79+'Июль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C80+'Июль 2025'!C81</f>
        <v/>
      </c>
      <c r="D81" s="58">
        <f>D80+'Июль 2025'!D81</f>
        <v/>
      </c>
      <c r="E81" s="58">
        <f>E80+'Июль 2025'!E81</f>
        <v/>
      </c>
      <c r="F81" s="58">
        <f>F80+'Июль 2025'!F81</f>
        <v/>
      </c>
      <c r="G81" s="58">
        <f>G80+'Июль 2025'!G81</f>
        <v/>
      </c>
      <c r="H81" s="58">
        <f>H80+'Июль 2025'!H81</f>
        <v/>
      </c>
      <c r="I81" s="58">
        <f>I80+'Июль 2025'!I81</f>
        <v/>
      </c>
      <c r="J81" s="58">
        <f>J80+'Июль 2025'!J81</f>
        <v/>
      </c>
      <c r="K81" s="58">
        <f>K80+'Июль 2025'!K81</f>
        <v/>
      </c>
      <c r="L81" s="58">
        <f>L80+'Июль 2025'!L81</f>
        <v/>
      </c>
      <c r="M81" s="58">
        <f>M80+'Июль 2025'!M81</f>
        <v/>
      </c>
      <c r="N81" s="58">
        <f>N80+'Июль 2025'!N81</f>
        <v/>
      </c>
      <c r="O81" s="58">
        <f>O80+'Июль 2025'!O81</f>
        <v/>
      </c>
      <c r="P81" s="58">
        <f>P80+'Июль 2025'!P81</f>
        <v/>
      </c>
      <c r="Q81" s="58">
        <f>Q80+'Июль 2025'!Q81</f>
        <v/>
      </c>
      <c r="R81" s="58">
        <f>R80+'Июль 2025'!R81</f>
        <v/>
      </c>
      <c r="S81" s="58">
        <f>S80+'Июль 2025'!S81</f>
        <v/>
      </c>
      <c r="T81" s="58">
        <f>T80+'Июль 2025'!T81</f>
        <v/>
      </c>
      <c r="U81" s="58">
        <f>U80+'Июль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V82+'Июль 2025'!W82</f>
        <v/>
      </c>
      <c r="X82" s="5" t="n"/>
      <c r="Y82" s="77">
        <f>X82+'Июль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V83+'Июль 2025'!W83</f>
        <v/>
      </c>
      <c r="X83" s="5" t="n"/>
      <c r="Y83" s="8">
        <f>X83+'Июль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V84+'Июль 2025'!W84</f>
        <v/>
      </c>
      <c r="X84" s="5" t="n"/>
      <c r="Y84" s="8">
        <f>X84+'Июль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V85+'Июль 2025'!W85</f>
        <v/>
      </c>
      <c r="X85" s="5" t="n"/>
      <c r="Y85" s="8">
        <f>X85+'Июль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V86+'Июль 2025'!W86</f>
        <v/>
      </c>
      <c r="X86" s="5" t="n"/>
      <c r="Y86" s="8">
        <f>X86+'Июль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V87+'Июль 2025'!W87</f>
        <v/>
      </c>
      <c r="X87" s="5" t="n"/>
      <c r="Y87" s="8">
        <f>X87+'Июль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V88+'Июль 2025'!W88</f>
        <v/>
      </c>
      <c r="X88" s="5" t="n"/>
      <c r="Y88" s="8">
        <f>X88+'Июль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C89+'Июль 2025'!C90</f>
        <v/>
      </c>
      <c r="D90" s="58">
        <f>D89+'Июль 2025'!D90</f>
        <v/>
      </c>
      <c r="E90" s="58">
        <f>E89+'Июль 2025'!E90</f>
        <v/>
      </c>
      <c r="F90" s="58">
        <f>F89+'Июль 2025'!F90</f>
        <v/>
      </c>
      <c r="G90" s="58">
        <f>G89+'Июль 2025'!G90</f>
        <v/>
      </c>
      <c r="H90" s="58">
        <f>H89+'Июль 2025'!H90</f>
        <v/>
      </c>
      <c r="I90" s="58">
        <f>I89+'Июль 2025'!I90</f>
        <v/>
      </c>
      <c r="J90" s="58">
        <f>J89+'Июль 2025'!J90</f>
        <v/>
      </c>
      <c r="K90" s="58">
        <f>K89+'Июль 2025'!K90</f>
        <v/>
      </c>
      <c r="L90" s="58">
        <f>L89+'Июль 2025'!L90</f>
        <v/>
      </c>
      <c r="M90" s="58">
        <f>M89+'Июль 2025'!M90</f>
        <v/>
      </c>
      <c r="N90" s="58">
        <f>N89+'Июль 2025'!N90</f>
        <v/>
      </c>
      <c r="O90" s="58">
        <f>O89+'Июль 2025'!O90</f>
        <v/>
      </c>
      <c r="P90" s="58">
        <f>P89+'Июль 2025'!P90</f>
        <v/>
      </c>
      <c r="Q90" s="58">
        <f>Q89+'Июль 2025'!Q90</f>
        <v/>
      </c>
      <c r="R90" s="58">
        <f>R89+'Июль 2025'!R90</f>
        <v/>
      </c>
      <c r="S90" s="58">
        <f>S89+'Июль 2025'!S90</f>
        <v/>
      </c>
      <c r="T90" s="58">
        <f>T89+'Июль 2025'!T90</f>
        <v/>
      </c>
      <c r="U90" s="58">
        <f>U89+'Июль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V91+'Июль 2025'!W91</f>
        <v/>
      </c>
      <c r="X91" s="5" t="n"/>
      <c r="Y91" s="77">
        <f>X91+'Июль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V92+'Июль 2025'!W92</f>
        <v/>
      </c>
      <c r="X92" s="5" t="n"/>
      <c r="Y92" s="8">
        <f>X92+'Июль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V93+'Июль 2025'!W93</f>
        <v/>
      </c>
      <c r="X93" s="5" t="n"/>
      <c r="Y93" s="8">
        <f>X93+'Июль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V94+'Июль 2025'!W94</f>
        <v/>
      </c>
      <c r="X94" s="5" t="n"/>
      <c r="Y94" s="8">
        <f>X94+'Июль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V95+'Июль 2025'!W95</f>
        <v/>
      </c>
      <c r="X95" s="5" t="n"/>
      <c r="Y95" s="8">
        <f>X95+'Июль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V96+'Июль 2025'!W96</f>
        <v/>
      </c>
      <c r="X96" s="5" t="n"/>
      <c r="Y96" s="8">
        <f>X96+'Июль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V97+'Июль 2025'!W97</f>
        <v/>
      </c>
      <c r="X97" s="5" t="n"/>
      <c r="Y97" s="8">
        <f>X97+'Июль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V98+'Июль 2025'!W98</f>
        <v/>
      </c>
      <c r="X98" s="5" t="n"/>
      <c r="Y98" s="8">
        <f>X98+'Июль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V99+'Июль 2025'!W99</f>
        <v/>
      </c>
      <c r="X99" s="5" t="n"/>
      <c r="Y99" s="8">
        <f>X99+'Июль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V100+'Июль 2025'!W100</f>
        <v/>
      </c>
      <c r="X100" s="5" t="n"/>
      <c r="Y100" s="8">
        <f>X100+'Июль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V101+'Июль 2025'!W101</f>
        <v/>
      </c>
      <c r="X101" s="5" t="n"/>
      <c r="Y101" s="8">
        <f>X101+'Июль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V102+'Июль 2025'!W102</f>
        <v/>
      </c>
      <c r="X102" s="5" t="n"/>
      <c r="Y102" s="8">
        <f>X102+'Июль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C103+'Июль 2025'!C104</f>
        <v/>
      </c>
      <c r="D104" s="58">
        <f>D103+'Июль 2025'!D104</f>
        <v/>
      </c>
      <c r="E104" s="58">
        <f>E103+'Июль 2025'!E104</f>
        <v/>
      </c>
      <c r="F104" s="58">
        <f>F103+'Июль 2025'!F104</f>
        <v/>
      </c>
      <c r="G104" s="58">
        <f>G103+'Июль 2025'!G104</f>
        <v/>
      </c>
      <c r="H104" s="58">
        <f>H103+'Июль 2025'!H104</f>
        <v/>
      </c>
      <c r="I104" s="58">
        <f>I103+'Июль 2025'!I104</f>
        <v/>
      </c>
      <c r="J104" s="58">
        <f>J103+'Июль 2025'!J104</f>
        <v/>
      </c>
      <c r="K104" s="58">
        <f>K103+'Июль 2025'!K104</f>
        <v/>
      </c>
      <c r="L104" s="58">
        <f>L103+'Июль 2025'!L104</f>
        <v/>
      </c>
      <c r="M104" s="58">
        <f>M103+'Июль 2025'!M104</f>
        <v/>
      </c>
      <c r="N104" s="58">
        <f>N103+'Июль 2025'!N104</f>
        <v/>
      </c>
      <c r="O104" s="58">
        <f>O103+'Июль 2025'!O104</f>
        <v/>
      </c>
      <c r="P104" s="58">
        <f>P103+'Июль 2025'!P104</f>
        <v/>
      </c>
      <c r="Q104" s="58">
        <f>Q103+'Июль 2025'!Q104</f>
        <v/>
      </c>
      <c r="R104" s="58">
        <f>R103+'Июль 2025'!R104</f>
        <v/>
      </c>
      <c r="S104" s="58">
        <f>S103+'Июль 2025'!S104</f>
        <v/>
      </c>
      <c r="T104" s="58">
        <f>T103+'Июль 2025'!T104</f>
        <v/>
      </c>
      <c r="U104" s="58">
        <f>U103+'Июль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V107+'Июль 2025'!W107</f>
        <v/>
      </c>
      <c r="X107" s="132" t="n"/>
      <c r="Y107" s="77">
        <f>X107+'Июль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V108+'Июль 2025'!W108</f>
        <v/>
      </c>
      <c r="X108" s="130" t="n"/>
      <c r="Y108" s="8">
        <f>X108+'Июль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V109+'Июль 2025'!W109</f>
        <v/>
      </c>
      <c r="X109" s="130" t="n"/>
      <c r="Y109" s="8">
        <f>X109+'Июль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V110+'Июль 2025'!W110</f>
        <v/>
      </c>
      <c r="X110" s="130" t="n"/>
      <c r="Y110" s="8">
        <f>X110+'Июль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V111+'Июль 2025'!W111</f>
        <v/>
      </c>
      <c r="X111" s="130" t="n"/>
      <c r="Y111" s="8">
        <f>X111+'Июль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C112+'Июль 2025'!C113</f>
        <v/>
      </c>
      <c r="D113" s="58">
        <f>D112+'Июль 2025'!D113</f>
        <v/>
      </c>
      <c r="E113" s="58">
        <f>E112+'Июль 2025'!E113</f>
        <v/>
      </c>
      <c r="F113" s="58">
        <f>F112+'Июль 2025'!F113</f>
        <v/>
      </c>
      <c r="G113" s="58">
        <f>G112+'Июль 2025'!G113</f>
        <v/>
      </c>
      <c r="H113" s="58">
        <f>H112+'Июль 2025'!H113</f>
        <v/>
      </c>
      <c r="I113" s="58">
        <f>I112+'Июль 2025'!I113</f>
        <v/>
      </c>
      <c r="J113" s="58">
        <f>J112+'Июль 2025'!J113</f>
        <v/>
      </c>
      <c r="K113" s="58">
        <f>K112+'Июль 2025'!K113</f>
        <v/>
      </c>
      <c r="L113" s="58">
        <f>L112+'Июль 2025'!L113</f>
        <v/>
      </c>
      <c r="M113" s="58">
        <f>M112+'Июль 2025'!M113</f>
        <v/>
      </c>
      <c r="N113" s="58">
        <f>N112+'Июль 2025'!N113</f>
        <v/>
      </c>
      <c r="O113" s="58">
        <f>O112+'Июль 2025'!O113</f>
        <v/>
      </c>
      <c r="P113" s="58">
        <f>P112+'Июль 2025'!P113</f>
        <v/>
      </c>
      <c r="Q113" s="58">
        <f>Q112+'Июль 2025'!Q113</f>
        <v/>
      </c>
      <c r="R113" s="58">
        <f>R112+'Июль 2025'!R113</f>
        <v/>
      </c>
      <c r="S113" s="58">
        <f>S112+'Июль 2025'!S113</f>
        <v/>
      </c>
      <c r="T113" s="58">
        <f>T112+'Июль 2025'!T113</f>
        <v/>
      </c>
      <c r="U113" s="58">
        <f>U112+'Июль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V114+'Июль 2025'!W114</f>
        <v/>
      </c>
      <c r="X114" s="130" t="n"/>
      <c r="Y114" s="77">
        <f>X114+'Июль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V115+'Июль 2025'!W115</f>
        <v/>
      </c>
      <c r="X115" s="130" t="n"/>
      <c r="Y115" s="8">
        <f>X115+'Июль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V116+'Июль 2025'!W116</f>
        <v/>
      </c>
      <c r="X116" s="130" t="n"/>
      <c r="Y116" s="8">
        <f>X116+'Июль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V117+'Июль 2025'!W117</f>
        <v/>
      </c>
      <c r="X117" s="130" t="n"/>
      <c r="Y117" s="8">
        <f>X117+'Июль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V118+'Июль 2025'!W118</f>
        <v/>
      </c>
      <c r="X118" s="130" t="n"/>
      <c r="Y118" s="8">
        <f>X118+'Июль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C119+'Июль 2025'!C120</f>
        <v/>
      </c>
      <c r="D120" s="58">
        <f>D119+'Июль 2025'!D120</f>
        <v/>
      </c>
      <c r="E120" s="58">
        <f>E119+'Июль 2025'!E120</f>
        <v/>
      </c>
      <c r="F120" s="58">
        <f>F119+'Июль 2025'!F120</f>
        <v/>
      </c>
      <c r="G120" s="58">
        <f>G119+'Июль 2025'!G120</f>
        <v/>
      </c>
      <c r="H120" s="58">
        <f>H119+'Июль 2025'!H120</f>
        <v/>
      </c>
      <c r="I120" s="58">
        <f>I119+'Июль 2025'!I120</f>
        <v/>
      </c>
      <c r="J120" s="58">
        <f>J119+'Июль 2025'!J120</f>
        <v/>
      </c>
      <c r="K120" s="58">
        <f>K119+'Июль 2025'!K120</f>
        <v/>
      </c>
      <c r="L120" s="58">
        <f>L119+'Июль 2025'!L120</f>
        <v/>
      </c>
      <c r="M120" s="58">
        <f>M119+'Июль 2025'!M120</f>
        <v/>
      </c>
      <c r="N120" s="58">
        <f>N119+'Июль 2025'!N120</f>
        <v/>
      </c>
      <c r="O120" s="58">
        <f>O119+'Июль 2025'!O120</f>
        <v/>
      </c>
      <c r="P120" s="58">
        <f>P119+'Июль 2025'!P120</f>
        <v/>
      </c>
      <c r="Q120" s="58">
        <f>Q119+'Июль 2025'!Q120</f>
        <v/>
      </c>
      <c r="R120" s="58">
        <f>R119+'Июль 2025'!R120</f>
        <v/>
      </c>
      <c r="S120" s="58">
        <f>S119+'Июль 2025'!S120</f>
        <v/>
      </c>
      <c r="T120" s="58">
        <f>T119+'Июль 2025'!T120</f>
        <v/>
      </c>
      <c r="U120" s="58">
        <f>U119+'Июль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V121+'Июль 2025'!W121</f>
        <v/>
      </c>
      <c r="X121" s="5" t="n"/>
      <c r="Y121" s="77">
        <f>X121+'Июль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V122+'Июль 2025'!W122</f>
        <v/>
      </c>
      <c r="X122" s="5" t="n"/>
      <c r="Y122" s="8">
        <f>X122+'Июль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V123+'Июль 2025'!W123</f>
        <v/>
      </c>
      <c r="X123" s="5" t="n"/>
      <c r="Y123" s="8">
        <f>X123+'Июль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V124+'Июль 2025'!W124</f>
        <v/>
      </c>
      <c r="X124" s="5" t="n"/>
      <c r="Y124" s="8">
        <f>X124+'Июль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V125+'Июль 2025'!W125</f>
        <v/>
      </c>
      <c r="X125" s="177" t="n"/>
      <c r="Y125" s="183">
        <f>X125+'Июль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06" min="0" max="16383" man="1"/>
  </rowBreaks>
  <colBreaks count="1" manualBreakCount="1">
    <brk id="25" min="0" max="1048575" man="1"/>
  </colBreaks>
</worksheet>
</file>

<file path=xl/worksheets/sheet7.xml><?xml version="1.0" encoding="utf-8"?>
<worksheet xmlns="http://schemas.openxmlformats.org/spreadsheetml/2006/main">
  <sheetPr codeName="Лист42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9.8554687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710937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ИЮЛЬ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V4+'Июнь 2025'!W4</f>
        <v/>
      </c>
      <c r="X4" s="5" t="n"/>
      <c r="Y4" s="77">
        <f>X4+'Июнь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V5+'Июнь 2025'!W5</f>
        <v/>
      </c>
      <c r="X5" s="5" t="n"/>
      <c r="Y5" s="8">
        <f>X5+'Июнь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V6+'Июнь 2025'!W6</f>
        <v/>
      </c>
      <c r="X6" s="5" t="n"/>
      <c r="Y6" s="8">
        <f>X6+'Июнь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V7+'Июнь 2025'!W7</f>
        <v/>
      </c>
      <c r="X7" s="5" t="n"/>
      <c r="Y7" s="8">
        <f>X7+'Июнь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V8+'Июнь 2025'!W8</f>
        <v/>
      </c>
      <c r="X8" s="5" t="n"/>
      <c r="Y8" s="8">
        <f>X8+'Июнь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V9+'Июнь 2025'!W9</f>
        <v/>
      </c>
      <c r="X9" s="5" t="n"/>
      <c r="Y9" s="8">
        <f>X9+'Июнь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V10+'Июнь 2025'!W10</f>
        <v/>
      </c>
      <c r="X10" s="5" t="n"/>
      <c r="Y10" s="8">
        <f>X10+'Июнь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V11+'Июнь 2025'!W11</f>
        <v/>
      </c>
      <c r="X11" s="5" t="n"/>
      <c r="Y11" s="8">
        <f>X11+'Июнь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V12+'Июнь 2025'!W12</f>
        <v/>
      </c>
      <c r="X12" s="5" t="n"/>
      <c r="Y12" s="8">
        <f>X12+'Июнь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V13+'Июнь 2025'!W13</f>
        <v/>
      </c>
      <c r="X13" s="5" t="n"/>
      <c r="Y13" s="8">
        <f>X13+'Июнь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V14+'Июнь 2025'!W14</f>
        <v/>
      </c>
      <c r="X14" s="5" t="n"/>
      <c r="Y14" s="8">
        <f>X14+'Июнь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V15+'Июнь 2025'!W15</f>
        <v/>
      </c>
      <c r="X15" s="5" t="n"/>
      <c r="Y15" s="8">
        <f>X15+'Июнь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V16+'Июнь 2025'!W16</f>
        <v/>
      </c>
      <c r="X16" s="5" t="n"/>
      <c r="Y16" s="8">
        <f>X16+'Июнь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V17+'Июнь 2025'!W17</f>
        <v/>
      </c>
      <c r="X17" s="5" t="n"/>
      <c r="Y17" s="8">
        <f>X17+'Июнь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V18+'Июнь 2025'!W18</f>
        <v/>
      </c>
      <c r="X18" s="5" t="n"/>
      <c r="Y18" s="8">
        <f>X18+'Июнь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V19+'Июнь 2025'!W19</f>
        <v/>
      </c>
      <c r="X19" s="5" t="n"/>
      <c r="Y19" s="8">
        <f>X19+'Июнь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V20+'Июнь 2025'!W20</f>
        <v/>
      </c>
      <c r="X20" s="5" t="n"/>
      <c r="Y20" s="8">
        <f>X20+'Июнь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V21+'Июнь 2025'!W21</f>
        <v/>
      </c>
      <c r="X21" s="5" t="n"/>
      <c r="Y21" s="8">
        <f>X21+'Июнь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V22+'Июнь 2025'!W22</f>
        <v/>
      </c>
      <c r="X22" s="5" t="n"/>
      <c r="Y22" s="8">
        <f>X22+'Июнь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C23+'Июнь 2025'!C24</f>
        <v/>
      </c>
      <c r="D24" s="58">
        <f>D23+'Июнь 2025'!D24</f>
        <v/>
      </c>
      <c r="E24" s="58">
        <f>E23+'Июнь 2025'!E24</f>
        <v/>
      </c>
      <c r="F24" s="58">
        <f>F23+'Июнь 2025'!F24</f>
        <v/>
      </c>
      <c r="G24" s="58">
        <f>G23+'Июнь 2025'!G24</f>
        <v/>
      </c>
      <c r="H24" s="58">
        <f>H23+'Июнь 2025'!H24</f>
        <v/>
      </c>
      <c r="I24" s="58">
        <f>I23+'Июнь 2025'!I24</f>
        <v/>
      </c>
      <c r="J24" s="58">
        <f>J23+'Июнь 2025'!J24</f>
        <v/>
      </c>
      <c r="K24" s="58">
        <f>K23+'Июнь 2025'!K24</f>
        <v/>
      </c>
      <c r="L24" s="58">
        <f>L23+'Июнь 2025'!L24</f>
        <v/>
      </c>
      <c r="M24" s="58">
        <f>M23+'Июнь 2025'!M24</f>
        <v/>
      </c>
      <c r="N24" s="58">
        <f>N23+'Июнь 2025'!N24</f>
        <v/>
      </c>
      <c r="O24" s="58">
        <f>O23+'Июнь 2025'!O24</f>
        <v/>
      </c>
      <c r="P24" s="58">
        <f>P23+'Июнь 2025'!P24</f>
        <v/>
      </c>
      <c r="Q24" s="58">
        <f>Q23+'Июнь 2025'!Q24</f>
        <v/>
      </c>
      <c r="R24" s="58">
        <f>R23+'Июнь 2025'!R24</f>
        <v/>
      </c>
      <c r="S24" s="58">
        <f>S23+'Июнь 2025'!S24</f>
        <v/>
      </c>
      <c r="T24" s="58">
        <f>T23+'Июнь 2025'!T24</f>
        <v/>
      </c>
      <c r="U24" s="58">
        <f>U23+'Июнь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V25+'Июнь 2025'!W25</f>
        <v/>
      </c>
      <c r="X25" s="5" t="n"/>
      <c r="Y25" s="77">
        <f>X25+'Июнь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V26+'Июнь 2025'!W26</f>
        <v/>
      </c>
      <c r="X26" s="5" t="n"/>
      <c r="Y26" s="8">
        <f>X26+'Июнь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V27+'Июнь 2025'!W27</f>
        <v/>
      </c>
      <c r="X27" s="5" t="n"/>
      <c r="Y27" s="8">
        <f>X27+'Июнь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V28+'Июнь 2025'!W28</f>
        <v/>
      </c>
      <c r="X28" s="5" t="n"/>
      <c r="Y28" s="8">
        <f>X28+'Июнь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V29+'Июнь 2025'!W29</f>
        <v/>
      </c>
      <c r="X29" s="5" t="n"/>
      <c r="Y29" s="8">
        <f>X29+'Июнь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V30+'Июнь 2025'!W30</f>
        <v/>
      </c>
      <c r="X30" s="5" t="n"/>
      <c r="Y30" s="8">
        <f>X30+'Июнь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V31+'Июнь 2025'!W31</f>
        <v/>
      </c>
      <c r="X31" s="5" t="n"/>
      <c r="Y31" s="8">
        <f>X31+'Июнь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V32+'Июнь 2025'!W32</f>
        <v/>
      </c>
      <c r="X32" s="5" t="n"/>
      <c r="Y32" s="8">
        <f>X32+'Июнь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V33+'Июнь 2025'!W33</f>
        <v/>
      </c>
      <c r="X33" s="5" t="n"/>
      <c r="Y33" s="8">
        <f>X33+'Июнь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V34+'Июнь 2025'!W34</f>
        <v/>
      </c>
      <c r="X34" s="5" t="n"/>
      <c r="Y34" s="8">
        <f>X34+'Июнь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V35+'Июнь 2025'!W35</f>
        <v/>
      </c>
      <c r="X35" s="5" t="n"/>
      <c r="Y35" s="8">
        <f>X35+'Июнь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V36+'Июнь 2025'!W36</f>
        <v/>
      </c>
      <c r="X36" s="5" t="n"/>
      <c r="Y36" s="8">
        <f>X36+'Июнь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V37+'Июнь 2025'!W37</f>
        <v/>
      </c>
      <c r="X37" s="5" t="n"/>
      <c r="Y37" s="8">
        <f>X37+'Июнь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V38+'Июнь 2025'!W38</f>
        <v/>
      </c>
      <c r="X38" s="5" t="n"/>
      <c r="Y38" s="8">
        <f>X38+'Июнь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V39+'Июнь 2025'!W39</f>
        <v/>
      </c>
      <c r="X39" s="5" t="n"/>
      <c r="Y39" s="8">
        <f>X39+'Июнь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V40+'Июнь 2025'!W40</f>
        <v/>
      </c>
      <c r="X40" s="5" t="n"/>
      <c r="Y40" s="8">
        <f>X40+'Июнь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V41+'Июнь 2025'!W41</f>
        <v/>
      </c>
      <c r="X41" s="5" t="n"/>
      <c r="Y41" s="8">
        <f>X41+'Июнь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V42+'Июнь 2025'!W42</f>
        <v/>
      </c>
      <c r="X42" s="5" t="n"/>
      <c r="Y42" s="8">
        <f>X42+'Июнь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C43+'Июнь 2025'!C44</f>
        <v/>
      </c>
      <c r="D44" s="58">
        <f>D43+'Июнь 2025'!D44</f>
        <v/>
      </c>
      <c r="E44" s="58">
        <f>E43+'Июнь 2025'!E44</f>
        <v/>
      </c>
      <c r="F44" s="58">
        <f>F43+'Июнь 2025'!F44</f>
        <v/>
      </c>
      <c r="G44" s="58">
        <f>G43+'Июнь 2025'!G44</f>
        <v/>
      </c>
      <c r="H44" s="58">
        <f>H43+'Июнь 2025'!H44</f>
        <v/>
      </c>
      <c r="I44" s="58">
        <f>I43+'Июнь 2025'!I44</f>
        <v/>
      </c>
      <c r="J44" s="58">
        <f>J43+'Июнь 2025'!J44</f>
        <v/>
      </c>
      <c r="K44" s="58">
        <f>K43+'Июнь 2025'!K44</f>
        <v/>
      </c>
      <c r="L44" s="58">
        <f>L43+'Июнь 2025'!L44</f>
        <v/>
      </c>
      <c r="M44" s="58">
        <f>M43+'Июнь 2025'!M44</f>
        <v/>
      </c>
      <c r="N44" s="58">
        <f>N43+'Июнь 2025'!N44</f>
        <v/>
      </c>
      <c r="O44" s="58">
        <f>O43+'Июнь 2025'!O44</f>
        <v/>
      </c>
      <c r="P44" s="58">
        <f>P43+'Июнь 2025'!P44</f>
        <v/>
      </c>
      <c r="Q44" s="58">
        <f>Q43+'Июнь 2025'!Q44</f>
        <v/>
      </c>
      <c r="R44" s="58">
        <f>R43+'Июнь 2025'!R44</f>
        <v/>
      </c>
      <c r="S44" s="58">
        <f>S43+'Июнь 2025'!S44</f>
        <v/>
      </c>
      <c r="T44" s="58">
        <f>T43+'Июнь 2025'!T44</f>
        <v/>
      </c>
      <c r="U44" s="58">
        <f>U43+'Июнь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V45+'Июнь 2025'!W45</f>
        <v/>
      </c>
      <c r="X45" s="5" t="n"/>
      <c r="Y45" s="77">
        <f>X45+'Июнь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V46+'Июнь 2025'!W46</f>
        <v/>
      </c>
      <c r="X46" s="5" t="n"/>
      <c r="Y46" s="8">
        <f>X46+'Июнь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V47+'Июнь 2025'!W47</f>
        <v/>
      </c>
      <c r="X47" s="5" t="n"/>
      <c r="Y47" s="8">
        <f>X47+'Июнь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V48+'Июнь 2025'!W48</f>
        <v/>
      </c>
      <c r="X48" s="5" t="n"/>
      <c r="Y48" s="8">
        <f>X48+'Июнь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V49+'Июнь 2025'!W49</f>
        <v/>
      </c>
      <c r="X49" s="5" t="n"/>
      <c r="Y49" s="8">
        <f>X49+'Июнь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V50+'Июнь 2025'!W50</f>
        <v/>
      </c>
      <c r="X50" s="5" t="n"/>
      <c r="Y50" s="8">
        <f>X50+'Июнь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V51+'Июнь 2025'!W51</f>
        <v/>
      </c>
      <c r="X51" s="5" t="n"/>
      <c r="Y51" s="8">
        <f>X51+'Июнь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V52+'Июнь 2025'!W52</f>
        <v/>
      </c>
      <c r="X52" s="5" t="n"/>
      <c r="Y52" s="8">
        <f>X52+'Июнь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V53+'Июнь 2025'!W53</f>
        <v/>
      </c>
      <c r="X53" s="5" t="n"/>
      <c r="Y53" s="8">
        <f>X53+'Июнь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V54+'Июнь 2025'!W54</f>
        <v/>
      </c>
      <c r="X54" s="5" t="n"/>
      <c r="Y54" s="8">
        <f>X54+'Июнь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V55+'Июнь 2025'!W55</f>
        <v/>
      </c>
      <c r="X55" s="5" t="n"/>
      <c r="Y55" s="8">
        <f>X55+'Июнь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V56+'Июнь 2025'!W56</f>
        <v/>
      </c>
      <c r="X56" s="5" t="n"/>
      <c r="Y56" s="8">
        <f>X56+'Июнь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V57+'Июнь 2025'!W57</f>
        <v/>
      </c>
      <c r="X57" s="5" t="n"/>
      <c r="Y57" s="8">
        <f>X57+'Июнь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V58+'Июнь 2025'!W58</f>
        <v/>
      </c>
      <c r="X58" s="5" t="n"/>
      <c r="Y58" s="8">
        <f>X58+'Июнь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V59+'Июнь 2025'!W59</f>
        <v/>
      </c>
      <c r="X59" s="5" t="n"/>
      <c r="Y59" s="8">
        <f>X59+'Июнь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V60+'Июнь 2025'!W60</f>
        <v/>
      </c>
      <c r="X60" s="5" t="n"/>
      <c r="Y60" s="8">
        <f>X60+'Июнь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V61+'Июнь 2025'!W61</f>
        <v/>
      </c>
      <c r="X61" s="5" t="n"/>
      <c r="Y61" s="8">
        <f>X61+'Июнь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V62+'Июнь 2025'!W62</f>
        <v/>
      </c>
      <c r="X62" s="5" t="n"/>
      <c r="Y62" s="8">
        <f>X62+'Июнь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C63+'Июнь 2025'!C64</f>
        <v/>
      </c>
      <c r="D64" s="58">
        <f>D63+'Июнь 2025'!D64</f>
        <v/>
      </c>
      <c r="E64" s="58">
        <f>E63+'Июнь 2025'!E64</f>
        <v/>
      </c>
      <c r="F64" s="58">
        <f>F63+'Июнь 2025'!F64</f>
        <v/>
      </c>
      <c r="G64" s="58">
        <f>G63+'Июнь 2025'!G64</f>
        <v/>
      </c>
      <c r="H64" s="58">
        <f>H63+'Июнь 2025'!H64</f>
        <v/>
      </c>
      <c r="I64" s="58">
        <f>I63+'Июнь 2025'!I64</f>
        <v/>
      </c>
      <c r="J64" s="58">
        <f>J63+'Июнь 2025'!J64</f>
        <v/>
      </c>
      <c r="K64" s="58">
        <f>K63+'Июнь 2025'!K64</f>
        <v/>
      </c>
      <c r="L64" s="58">
        <f>L63+'Июнь 2025'!L64</f>
        <v/>
      </c>
      <c r="M64" s="58">
        <f>M63+'Июнь 2025'!M64</f>
        <v/>
      </c>
      <c r="N64" s="58">
        <f>N63+'Июнь 2025'!N64</f>
        <v/>
      </c>
      <c r="O64" s="58">
        <f>O63+'Июнь 2025'!O64</f>
        <v/>
      </c>
      <c r="P64" s="58">
        <f>P63+'Июнь 2025'!P64</f>
        <v/>
      </c>
      <c r="Q64" s="58">
        <f>Q63+'Июнь 2025'!Q64</f>
        <v/>
      </c>
      <c r="R64" s="58">
        <f>R63+'Июнь 2025'!R64</f>
        <v/>
      </c>
      <c r="S64" s="58">
        <f>S63+'Июнь 2025'!S64</f>
        <v/>
      </c>
      <c r="T64" s="58">
        <f>T63+'Июнь 2025'!T64</f>
        <v/>
      </c>
      <c r="U64" s="58">
        <f>U63+'Июнь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V65+'Июнь 2025'!W65</f>
        <v/>
      </c>
      <c r="X65" s="5" t="n"/>
      <c r="Y65" s="77">
        <f>X65+'Июнь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V66+'Июнь 2025'!W66</f>
        <v/>
      </c>
      <c r="X66" s="5" t="n"/>
      <c r="Y66" s="8">
        <f>X66+'Июнь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V67+'Июнь 2025'!W67</f>
        <v/>
      </c>
      <c r="X67" s="5" t="n"/>
      <c r="Y67" s="8">
        <f>X67+'Июнь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V68+'Июнь 2025'!W68</f>
        <v/>
      </c>
      <c r="X68" s="5" t="n"/>
      <c r="Y68" s="8">
        <f>X68+'Июнь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V69+'Июнь 2025'!W69</f>
        <v/>
      </c>
      <c r="X69" s="5" t="n"/>
      <c r="Y69" s="8">
        <f>X69+'Июнь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V70+'Июнь 2025'!W70</f>
        <v/>
      </c>
      <c r="X70" s="5" t="n"/>
      <c r="Y70" s="8">
        <f>X70+'Июнь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V71+'Июнь 2025'!W71</f>
        <v/>
      </c>
      <c r="X71" s="5" t="n"/>
      <c r="Y71" s="8">
        <f>X71+'Июнь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V72+'Июнь 2025'!W72</f>
        <v/>
      </c>
      <c r="X72" s="5" t="n"/>
      <c r="Y72" s="8">
        <f>X72+'Июнь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V73+'Июнь 2025'!W73</f>
        <v/>
      </c>
      <c r="X73" s="5" t="n"/>
      <c r="Y73" s="8">
        <f>X73+'Июнь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V74+'Июнь 2025'!W74</f>
        <v/>
      </c>
      <c r="X74" s="5" t="n"/>
      <c r="Y74" s="8">
        <f>X74+'Июнь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V75+'Июнь 2025'!W75</f>
        <v/>
      </c>
      <c r="X75" s="5" t="n"/>
      <c r="Y75" s="8">
        <f>X75+'Июнь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V76+'Июнь 2025'!W76</f>
        <v/>
      </c>
      <c r="X76" s="5" t="n"/>
      <c r="Y76" s="8">
        <f>X76+'Июнь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V77+'Июнь 2025'!W77</f>
        <v/>
      </c>
      <c r="X77" s="5" t="n"/>
      <c r="Y77" s="8">
        <f>X77+'Июнь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V78+'Июнь 2025'!W78</f>
        <v/>
      </c>
      <c r="X78" s="5" t="n"/>
      <c r="Y78" s="8">
        <f>X78+'Июнь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V79+'Июнь 2025'!W79</f>
        <v/>
      </c>
      <c r="X79" s="5" t="n"/>
      <c r="Y79" s="8">
        <f>X79+'Июнь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C80+'Июнь 2025'!C81</f>
        <v/>
      </c>
      <c r="D81" s="58">
        <f>D80+'Июнь 2025'!D81</f>
        <v/>
      </c>
      <c r="E81" s="58">
        <f>E80+'Июнь 2025'!E81</f>
        <v/>
      </c>
      <c r="F81" s="58">
        <f>F80+'Июнь 2025'!F81</f>
        <v/>
      </c>
      <c r="G81" s="58">
        <f>G80+'Июнь 2025'!G81</f>
        <v/>
      </c>
      <c r="H81" s="58">
        <f>H80+'Июнь 2025'!H81</f>
        <v/>
      </c>
      <c r="I81" s="58">
        <f>I80+'Июнь 2025'!I81</f>
        <v/>
      </c>
      <c r="J81" s="58">
        <f>J80+'Июнь 2025'!J81</f>
        <v/>
      </c>
      <c r="K81" s="58">
        <f>K80+'Июнь 2025'!K81</f>
        <v/>
      </c>
      <c r="L81" s="58">
        <f>L80+'Июнь 2025'!L81</f>
        <v/>
      </c>
      <c r="M81" s="58">
        <f>M80+'Июнь 2025'!M81</f>
        <v/>
      </c>
      <c r="N81" s="58">
        <f>N80+'Июнь 2025'!N81</f>
        <v/>
      </c>
      <c r="O81" s="58">
        <f>O80+'Июнь 2025'!O81</f>
        <v/>
      </c>
      <c r="P81" s="58">
        <f>P80+'Июнь 2025'!P81</f>
        <v/>
      </c>
      <c r="Q81" s="58">
        <f>Q80+'Июнь 2025'!Q81</f>
        <v/>
      </c>
      <c r="R81" s="58">
        <f>R80+'Июнь 2025'!R81</f>
        <v/>
      </c>
      <c r="S81" s="58">
        <f>S80+'Июнь 2025'!S81</f>
        <v/>
      </c>
      <c r="T81" s="58">
        <f>T80+'Июнь 2025'!T81</f>
        <v/>
      </c>
      <c r="U81" s="58">
        <f>U80+'Июнь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V82+'Июнь 2025'!W82</f>
        <v/>
      </c>
      <c r="X82" s="5" t="n"/>
      <c r="Y82" s="77">
        <f>X82+'Июнь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V83+'Июнь 2025'!W83</f>
        <v/>
      </c>
      <c r="X83" s="5" t="n"/>
      <c r="Y83" s="8">
        <f>X83+'Июнь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V84+'Июнь 2025'!W84</f>
        <v/>
      </c>
      <c r="X84" s="5" t="n"/>
      <c r="Y84" s="8">
        <f>X84+'Июнь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V85+'Июнь 2025'!W85</f>
        <v/>
      </c>
      <c r="X85" s="5" t="n"/>
      <c r="Y85" s="8">
        <f>X85+'Июнь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V86+'Июнь 2025'!W86</f>
        <v/>
      </c>
      <c r="X86" s="5" t="n"/>
      <c r="Y86" s="8">
        <f>X86+'Июнь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V87+'Июнь 2025'!W87</f>
        <v/>
      </c>
      <c r="X87" s="5" t="n"/>
      <c r="Y87" s="8">
        <f>X87+'Июнь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V88+'Июнь 2025'!W88</f>
        <v/>
      </c>
      <c r="X88" s="5" t="n"/>
      <c r="Y88" s="8">
        <f>X88+'Июнь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C89+'Июнь 2025'!C90</f>
        <v/>
      </c>
      <c r="D90" s="58">
        <f>D89+'Июнь 2025'!D90</f>
        <v/>
      </c>
      <c r="E90" s="58">
        <f>E89+'Июнь 2025'!E90</f>
        <v/>
      </c>
      <c r="F90" s="58">
        <f>F89+'Июнь 2025'!F90</f>
        <v/>
      </c>
      <c r="G90" s="58">
        <f>G89+'Июнь 2025'!G90</f>
        <v/>
      </c>
      <c r="H90" s="58">
        <f>H89+'Июнь 2025'!H90</f>
        <v/>
      </c>
      <c r="I90" s="58">
        <f>I89+'Июнь 2025'!I90</f>
        <v/>
      </c>
      <c r="J90" s="58">
        <f>J89+'Июнь 2025'!J90</f>
        <v/>
      </c>
      <c r="K90" s="58">
        <f>K89+'Июнь 2025'!K90</f>
        <v/>
      </c>
      <c r="L90" s="58">
        <f>L89+'Июнь 2025'!L90</f>
        <v/>
      </c>
      <c r="M90" s="58">
        <f>M89+'Июнь 2025'!M90</f>
        <v/>
      </c>
      <c r="N90" s="58">
        <f>N89+'Июнь 2025'!N90</f>
        <v/>
      </c>
      <c r="O90" s="58">
        <f>O89+'Июнь 2025'!O90</f>
        <v/>
      </c>
      <c r="P90" s="58">
        <f>P89+'Июнь 2025'!P90</f>
        <v/>
      </c>
      <c r="Q90" s="58">
        <f>Q89+'Июнь 2025'!Q90</f>
        <v/>
      </c>
      <c r="R90" s="58">
        <f>R89+'Июнь 2025'!R90</f>
        <v/>
      </c>
      <c r="S90" s="58">
        <f>S89+'Июнь 2025'!S90</f>
        <v/>
      </c>
      <c r="T90" s="58">
        <f>T89+'Июнь 2025'!T90</f>
        <v/>
      </c>
      <c r="U90" s="58">
        <f>U89+'Июнь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V91+'Июнь 2025'!W91</f>
        <v/>
      </c>
      <c r="X91" s="5" t="n"/>
      <c r="Y91" s="77">
        <f>X91+'Июнь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V92+'Июнь 2025'!W92</f>
        <v/>
      </c>
      <c r="X92" s="5" t="n"/>
      <c r="Y92" s="8">
        <f>X92+'Июнь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V93+'Июнь 2025'!W93</f>
        <v/>
      </c>
      <c r="X93" s="5" t="n"/>
      <c r="Y93" s="8">
        <f>X93+'Июнь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V94+'Июнь 2025'!W94</f>
        <v/>
      </c>
      <c r="X94" s="5" t="n"/>
      <c r="Y94" s="8">
        <f>X94+'Июнь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V95+'Июнь 2025'!W95</f>
        <v/>
      </c>
      <c r="X95" s="5" t="n"/>
      <c r="Y95" s="8">
        <f>X95+'Июнь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V96+'Июнь 2025'!W96</f>
        <v/>
      </c>
      <c r="X96" s="5" t="n"/>
      <c r="Y96" s="8">
        <f>X96+'Июнь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V97+'Июнь 2025'!W97</f>
        <v/>
      </c>
      <c r="X97" s="5" t="n"/>
      <c r="Y97" s="8">
        <f>X97+'Июнь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V98+'Июнь 2025'!W98</f>
        <v/>
      </c>
      <c r="X98" s="5" t="n"/>
      <c r="Y98" s="8">
        <f>X98+'Июнь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V99+'Июнь 2025'!W99</f>
        <v/>
      </c>
      <c r="X99" s="5" t="n"/>
      <c r="Y99" s="8">
        <f>X99+'Июнь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V100+'Июнь 2025'!W100</f>
        <v/>
      </c>
      <c r="X100" s="5" t="n"/>
      <c r="Y100" s="8">
        <f>X100+'Июнь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V101+'Июнь 2025'!W101</f>
        <v/>
      </c>
      <c r="X101" s="5" t="n"/>
      <c r="Y101" s="8">
        <f>X101+'Июнь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V102+'Июнь 2025'!W102</f>
        <v/>
      </c>
      <c r="X102" s="5" t="n"/>
      <c r="Y102" s="8">
        <f>X102+'Июнь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C103+'Июнь 2025'!C104</f>
        <v/>
      </c>
      <c r="D104" s="58">
        <f>D103+'Июнь 2025'!D104</f>
        <v/>
      </c>
      <c r="E104" s="58">
        <f>E103+'Июнь 2025'!E104</f>
        <v/>
      </c>
      <c r="F104" s="58">
        <f>F103+'Июнь 2025'!F104</f>
        <v/>
      </c>
      <c r="G104" s="58">
        <f>G103+'Июнь 2025'!G104</f>
        <v/>
      </c>
      <c r="H104" s="58">
        <f>H103+'Июнь 2025'!H104</f>
        <v/>
      </c>
      <c r="I104" s="58">
        <f>I103+'Июнь 2025'!I104</f>
        <v/>
      </c>
      <c r="J104" s="58">
        <f>J103+'Июнь 2025'!J104</f>
        <v/>
      </c>
      <c r="K104" s="58">
        <f>K103+'Июнь 2025'!K104</f>
        <v/>
      </c>
      <c r="L104" s="58">
        <f>L103+'Июнь 2025'!L104</f>
        <v/>
      </c>
      <c r="M104" s="58">
        <f>M103+'Июнь 2025'!M104</f>
        <v/>
      </c>
      <c r="N104" s="58">
        <f>N103+'Июнь 2025'!N104</f>
        <v/>
      </c>
      <c r="O104" s="58">
        <f>O103+'Июнь 2025'!O104</f>
        <v/>
      </c>
      <c r="P104" s="58">
        <f>P103+'Июнь 2025'!P104</f>
        <v/>
      </c>
      <c r="Q104" s="58">
        <f>Q103+'Июнь 2025'!Q104</f>
        <v/>
      </c>
      <c r="R104" s="58">
        <f>R103+'Июнь 2025'!R104</f>
        <v/>
      </c>
      <c r="S104" s="58">
        <f>S103+'Июнь 2025'!S104</f>
        <v/>
      </c>
      <c r="T104" s="58">
        <f>T103+'Июнь 2025'!T104</f>
        <v/>
      </c>
      <c r="U104" s="58">
        <f>U103+'Июнь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V107+'Июнь 2025'!W107</f>
        <v/>
      </c>
      <c r="X107" s="132" t="n"/>
      <c r="Y107" s="77">
        <f>X107+'Июнь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V108+'Июнь 2025'!W108</f>
        <v/>
      </c>
      <c r="X108" s="130" t="n"/>
      <c r="Y108" s="8">
        <f>X108+'Июнь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V109+'Июнь 2025'!W109</f>
        <v/>
      </c>
      <c r="X109" s="130" t="n"/>
      <c r="Y109" s="8">
        <f>X109+'Июнь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V110+'Июнь 2025'!W110</f>
        <v/>
      </c>
      <c r="X110" s="130" t="n"/>
      <c r="Y110" s="8">
        <f>X110+'Июнь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V111+'Июнь 2025'!W111</f>
        <v/>
      </c>
      <c r="X111" s="130" t="n"/>
      <c r="Y111" s="8">
        <f>X111+'Июнь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C112+'Июнь 2025'!C113</f>
        <v/>
      </c>
      <c r="D113" s="58">
        <f>D112+'Июнь 2025'!D113</f>
        <v/>
      </c>
      <c r="E113" s="58">
        <f>E112+'Июнь 2025'!E113</f>
        <v/>
      </c>
      <c r="F113" s="58">
        <f>F112+'Июнь 2025'!F113</f>
        <v/>
      </c>
      <c r="G113" s="58">
        <f>G112+'Июнь 2025'!G113</f>
        <v/>
      </c>
      <c r="H113" s="58">
        <f>H112+'Июнь 2025'!H113</f>
        <v/>
      </c>
      <c r="I113" s="58">
        <f>I112+'Июнь 2025'!I113</f>
        <v/>
      </c>
      <c r="J113" s="58">
        <f>J112+'Июнь 2025'!J113</f>
        <v/>
      </c>
      <c r="K113" s="58">
        <f>K112+'Июнь 2025'!K113</f>
        <v/>
      </c>
      <c r="L113" s="58">
        <f>L112+'Июнь 2025'!L113</f>
        <v/>
      </c>
      <c r="M113" s="58">
        <f>M112+'Июнь 2025'!M113</f>
        <v/>
      </c>
      <c r="N113" s="58">
        <f>N112+'Июнь 2025'!N113</f>
        <v/>
      </c>
      <c r="O113" s="58">
        <f>O112+'Июнь 2025'!O113</f>
        <v/>
      </c>
      <c r="P113" s="58">
        <f>P112+'Июнь 2025'!P113</f>
        <v/>
      </c>
      <c r="Q113" s="58">
        <f>Q112+'Июнь 2025'!Q113</f>
        <v/>
      </c>
      <c r="R113" s="58">
        <f>R112+'Июнь 2025'!R113</f>
        <v/>
      </c>
      <c r="S113" s="58">
        <f>S112+'Июнь 2025'!S113</f>
        <v/>
      </c>
      <c r="T113" s="58">
        <f>T112+'Июнь 2025'!T113</f>
        <v/>
      </c>
      <c r="U113" s="58">
        <f>U112+'Июнь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V114+'Июнь 2025'!W114</f>
        <v/>
      </c>
      <c r="X114" s="130" t="n"/>
      <c r="Y114" s="77">
        <f>X114+'Июнь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V115+'Июнь 2025'!W115</f>
        <v/>
      </c>
      <c r="X115" s="130" t="n"/>
      <c r="Y115" s="8">
        <f>X115+'Июнь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V116+'Июнь 2025'!W116</f>
        <v/>
      </c>
      <c r="X116" s="130" t="n"/>
      <c r="Y116" s="8">
        <f>X116+'Июнь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V117+'Июнь 2025'!W117</f>
        <v/>
      </c>
      <c r="X117" s="130" t="n"/>
      <c r="Y117" s="8">
        <f>X117+'Июнь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V118+'Июнь 2025'!W118</f>
        <v/>
      </c>
      <c r="X118" s="130" t="n"/>
      <c r="Y118" s="8">
        <f>X118+'Июнь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C119+'Июнь 2025'!C120</f>
        <v/>
      </c>
      <c r="D120" s="58">
        <f>D119+'Июнь 2025'!D120</f>
        <v/>
      </c>
      <c r="E120" s="58">
        <f>E119+'Июнь 2025'!E120</f>
        <v/>
      </c>
      <c r="F120" s="58">
        <f>F119+'Июнь 2025'!F120</f>
        <v/>
      </c>
      <c r="G120" s="58">
        <f>G119+'Июнь 2025'!G120</f>
        <v/>
      </c>
      <c r="H120" s="58">
        <f>H119+'Июнь 2025'!H120</f>
        <v/>
      </c>
      <c r="I120" s="58">
        <f>I119+'Июнь 2025'!I120</f>
        <v/>
      </c>
      <c r="J120" s="58">
        <f>J119+'Июнь 2025'!J120</f>
        <v/>
      </c>
      <c r="K120" s="58">
        <f>K119+'Июнь 2025'!K120</f>
        <v/>
      </c>
      <c r="L120" s="58">
        <f>L119+'Июнь 2025'!L120</f>
        <v/>
      </c>
      <c r="M120" s="58">
        <f>M119+'Июнь 2025'!M120</f>
        <v/>
      </c>
      <c r="N120" s="58">
        <f>N119+'Июнь 2025'!N120</f>
        <v/>
      </c>
      <c r="O120" s="58">
        <f>O119+'Июнь 2025'!O120</f>
        <v/>
      </c>
      <c r="P120" s="58">
        <f>P119+'Июнь 2025'!P120</f>
        <v/>
      </c>
      <c r="Q120" s="58">
        <f>Q119+'Июнь 2025'!Q120</f>
        <v/>
      </c>
      <c r="R120" s="58">
        <f>R119+'Июнь 2025'!R120</f>
        <v/>
      </c>
      <c r="S120" s="58">
        <f>S119+'Июнь 2025'!S120</f>
        <v/>
      </c>
      <c r="T120" s="58">
        <f>T119+'Июнь 2025'!T120</f>
        <v/>
      </c>
      <c r="U120" s="58">
        <f>U119+'Июнь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V121+'Июнь 2025'!W121</f>
        <v/>
      </c>
      <c r="X121" s="5" t="n"/>
      <c r="Y121" s="77">
        <f>X121+'Июнь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V122+'Июнь 2025'!W122</f>
        <v/>
      </c>
      <c r="X122" s="5" t="n"/>
      <c r="Y122" s="8">
        <f>X122+'Июнь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V123+'Июнь 2025'!W123</f>
        <v/>
      </c>
      <c r="X123" s="5" t="n"/>
      <c r="Y123" s="8">
        <f>X123+'Июнь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V124+'Июнь 2025'!W124</f>
        <v/>
      </c>
      <c r="X124" s="5" t="n"/>
      <c r="Y124" s="8">
        <f>X124+'Июнь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V125+'Июнь 2025'!W125</f>
        <v/>
      </c>
      <c r="X125" s="177" t="n"/>
      <c r="Y125" s="183">
        <f>X125+'Июнь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1968503937007874" bottom="0.1968503937007874" header="0.1968503937007874" footer="0.1968503937007874"/>
  <pageSetup orientation="landscape" paperSize="9" scale="61" horizontalDpi="180" verticalDpi="180"/>
  <rowBreaks count="1" manualBreakCount="1">
    <brk id="111" min="0" max="26" man="1"/>
  </rowBreaks>
  <colBreaks count="1" manualBreakCount="1">
    <brk id="25" min="0" max="125" man="1"/>
  </colBreaks>
</worksheet>
</file>

<file path=xl/worksheets/sheet8.xml><?xml version="1.0" encoding="utf-8"?>
<worksheet xmlns="http://schemas.openxmlformats.org/spreadsheetml/2006/main">
  <sheetPr codeName="Лист41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10.140625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0.710937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ИЮНЬ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2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V4+'Май 2025'!W4</f>
        <v/>
      </c>
      <c r="X4" s="5" t="n"/>
      <c r="Y4" s="77">
        <f>X4+'Май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2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V5+'Май 2025'!W5</f>
        <v/>
      </c>
      <c r="X5" s="5" t="n"/>
      <c r="Y5" s="8">
        <f>X5+'Май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2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V6+'Май 2025'!W6</f>
        <v/>
      </c>
      <c r="X6" s="5" t="n"/>
      <c r="Y6" s="8">
        <f>X6+'Май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2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V7+'Май 2025'!W7</f>
        <v/>
      </c>
      <c r="X7" s="5" t="n"/>
      <c r="Y7" s="8">
        <f>X7+'Май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2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V8+'Май 2025'!W8</f>
        <v/>
      </c>
      <c r="X8" s="5" t="n"/>
      <c r="Y8" s="8">
        <f>X8+'Май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2" t="n"/>
      <c r="E9" s="1" t="n"/>
      <c r="F9" s="3" t="n"/>
      <c r="G9" s="3" t="n"/>
      <c r="H9" s="1" t="n"/>
      <c r="I9" s="1" t="n"/>
      <c r="J9" s="1" t="n"/>
      <c r="K9" s="210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V9+'Май 2025'!W9</f>
        <v/>
      </c>
      <c r="X9" s="5" t="n"/>
      <c r="Y9" s="8">
        <f>X9+'Май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V10+'Май 2025'!W10</f>
        <v/>
      </c>
      <c r="X10" s="5" t="n"/>
      <c r="Y10" s="8">
        <f>X10+'Май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V11+'Май 2025'!W11</f>
        <v/>
      </c>
      <c r="X11" s="5" t="n"/>
      <c r="Y11" s="8">
        <f>X11+'Май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V12+'Май 2025'!W12</f>
        <v/>
      </c>
      <c r="X12" s="5" t="n"/>
      <c r="Y12" s="8">
        <f>X12+'Май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V13+'Май 2025'!W13</f>
        <v/>
      </c>
      <c r="X13" s="5" t="n"/>
      <c r="Y13" s="8">
        <f>X13+'Май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V14+'Май 2025'!W14</f>
        <v/>
      </c>
      <c r="X14" s="5" t="n"/>
      <c r="Y14" s="8">
        <f>X14+'Май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V15+'Май 2025'!W15</f>
        <v/>
      </c>
      <c r="X15" s="5" t="n"/>
      <c r="Y15" s="8">
        <f>X15+'Май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V16+'Май 2025'!W16</f>
        <v/>
      </c>
      <c r="X16" s="5" t="n"/>
      <c r="Y16" s="8">
        <f>X16+'Май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V17+'Май 2025'!W17</f>
        <v/>
      </c>
      <c r="X17" s="5" t="n"/>
      <c r="Y17" s="8">
        <f>X17+'Май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V18+'Май 2025'!W18</f>
        <v/>
      </c>
      <c r="X18" s="5" t="n"/>
      <c r="Y18" s="8">
        <f>X18+'Май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V19+'Май 2025'!W19</f>
        <v/>
      </c>
      <c r="X19" s="5" t="n"/>
      <c r="Y19" s="8">
        <f>X19+'Май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V20+'Май 2025'!W20</f>
        <v/>
      </c>
      <c r="X20" s="5" t="n"/>
      <c r="Y20" s="8">
        <f>X20+'Май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V21+'Май 2025'!W21</f>
        <v/>
      </c>
      <c r="X21" s="5" t="n"/>
      <c r="Y21" s="8">
        <f>X21+'Май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V22+'Май 2025'!W22</f>
        <v/>
      </c>
      <c r="X22" s="5" t="n"/>
      <c r="Y22" s="8">
        <f>X22+'Май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C23+'Май 2025'!C24</f>
        <v/>
      </c>
      <c r="D24" s="58">
        <f>D23+'Май 2025'!D24</f>
        <v/>
      </c>
      <c r="E24" s="58">
        <f>E23+'Май 2025'!E24</f>
        <v/>
      </c>
      <c r="F24" s="58">
        <f>F23+'Май 2025'!F24</f>
        <v/>
      </c>
      <c r="G24" s="58">
        <f>G23+'Май 2025'!G24</f>
        <v/>
      </c>
      <c r="H24" s="58">
        <f>H23+'Май 2025'!H24</f>
        <v/>
      </c>
      <c r="I24" s="58">
        <f>I23+'Май 2025'!I24</f>
        <v/>
      </c>
      <c r="J24" s="58">
        <f>J23+'Май 2025'!J24</f>
        <v/>
      </c>
      <c r="K24" s="58">
        <f>K23+'Май 2025'!K24</f>
        <v/>
      </c>
      <c r="L24" s="58">
        <f>L23+'Май 2025'!L24</f>
        <v/>
      </c>
      <c r="M24" s="58">
        <f>M23+'Май 2025'!M24</f>
        <v/>
      </c>
      <c r="N24" s="58">
        <f>N23+'Май 2025'!N24</f>
        <v/>
      </c>
      <c r="O24" s="58">
        <f>O23+'Май 2025'!O24</f>
        <v/>
      </c>
      <c r="P24" s="58">
        <f>P23+'Май 2025'!P24</f>
        <v/>
      </c>
      <c r="Q24" s="58">
        <f>Q23+'Май 2025'!Q24</f>
        <v/>
      </c>
      <c r="R24" s="58">
        <f>R23+'Май 2025'!R24</f>
        <v/>
      </c>
      <c r="S24" s="58">
        <f>S23+'Май 2025'!S24</f>
        <v/>
      </c>
      <c r="T24" s="58">
        <f>T23+'Май 2025'!T24</f>
        <v/>
      </c>
      <c r="U24" s="58">
        <f>U23+'Май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V25+'Май 2025'!W25</f>
        <v/>
      </c>
      <c r="X25" s="5" t="n"/>
      <c r="Y25" s="77">
        <f>X25+'Май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V26+'Май 2025'!W26</f>
        <v/>
      </c>
      <c r="X26" s="5" t="n"/>
      <c r="Y26" s="8">
        <f>X26+'Май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V27+'Май 2025'!W27</f>
        <v/>
      </c>
      <c r="X27" s="5" t="n"/>
      <c r="Y27" s="8">
        <f>X27+'Май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V28+'Май 2025'!W28</f>
        <v/>
      </c>
      <c r="X28" s="5" t="n"/>
      <c r="Y28" s="8">
        <f>X28+'Май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V29+'Май 2025'!W29</f>
        <v/>
      </c>
      <c r="X29" s="5" t="n"/>
      <c r="Y29" s="8">
        <f>X29+'Май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4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V30+'Май 2025'!W30</f>
        <v/>
      </c>
      <c r="X30" s="5" t="n"/>
      <c r="Y30" s="8">
        <f>X30+'Май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V31+'Май 2025'!W31</f>
        <v/>
      </c>
      <c r="X31" s="5" t="n"/>
      <c r="Y31" s="8">
        <f>X31+'Май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V32+'Май 2025'!W32</f>
        <v/>
      </c>
      <c r="X32" s="5" t="n"/>
      <c r="Y32" s="8">
        <f>X32+'Май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V33+'Май 2025'!W33</f>
        <v/>
      </c>
      <c r="X33" s="5" t="n"/>
      <c r="Y33" s="8">
        <f>X33+'Май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V34+'Май 2025'!W34</f>
        <v/>
      </c>
      <c r="X34" s="5" t="n"/>
      <c r="Y34" s="8">
        <f>X34+'Май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V35+'Май 2025'!W35</f>
        <v/>
      </c>
      <c r="X35" s="5" t="n"/>
      <c r="Y35" s="8">
        <f>X35+'Май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V36+'Май 2025'!W36</f>
        <v/>
      </c>
      <c r="X36" s="5" t="n"/>
      <c r="Y36" s="8">
        <f>X36+'Май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V37+'Май 2025'!W38</f>
        <v/>
      </c>
      <c r="X37" s="5" t="n"/>
      <c r="Y37" s="8">
        <f>X37+'Май 2025'!Y38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V38+'Май 2025'!W38</f>
        <v/>
      </c>
      <c r="X38" s="5" t="n"/>
      <c r="Y38" s="8">
        <f>X38+'Май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V39+'Май 2025'!W39</f>
        <v/>
      </c>
      <c r="X39" s="5" t="n"/>
      <c r="Y39" s="8">
        <f>X39+'Май 2025'!Y39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V40+'Май 2025'!W40</f>
        <v/>
      </c>
      <c r="X40" s="5" t="n"/>
      <c r="Y40" s="8">
        <f>X40+'Май 2025'!Y40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V41+'Май 2025'!W41</f>
        <v/>
      </c>
      <c r="X41" s="5" t="n"/>
      <c r="Y41" s="8">
        <f>X41+'Май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V42+'Май 2025'!W42</f>
        <v/>
      </c>
      <c r="X42" s="5" t="n"/>
      <c r="Y42" s="8">
        <f>X42+'Май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C43+'Май 2025'!C44</f>
        <v/>
      </c>
      <c r="D44" s="58">
        <f>D43+'Май 2025'!D44</f>
        <v/>
      </c>
      <c r="E44" s="58">
        <f>E43+'Май 2025'!E44</f>
        <v/>
      </c>
      <c r="F44" s="58">
        <f>F43+'Май 2025'!F44</f>
        <v/>
      </c>
      <c r="G44" s="58">
        <f>G43+'Май 2025'!G44</f>
        <v/>
      </c>
      <c r="H44" s="58">
        <f>H43+'Май 2025'!H44</f>
        <v/>
      </c>
      <c r="I44" s="58">
        <f>I43+'Май 2025'!I44</f>
        <v/>
      </c>
      <c r="J44" s="58">
        <f>J43+'Май 2025'!J44</f>
        <v/>
      </c>
      <c r="K44" s="58">
        <f>K43+'Май 2025'!K44</f>
        <v/>
      </c>
      <c r="L44" s="58">
        <f>L43+'Май 2025'!L44</f>
        <v/>
      </c>
      <c r="M44" s="58">
        <f>M43+'Май 2025'!M44</f>
        <v/>
      </c>
      <c r="N44" s="58">
        <f>N43+'Май 2025'!N44</f>
        <v/>
      </c>
      <c r="O44" s="58">
        <f>O43+'Май 2025'!O44</f>
        <v/>
      </c>
      <c r="P44" s="58">
        <f>P43+'Май 2025'!P44</f>
        <v/>
      </c>
      <c r="Q44" s="58">
        <f>Q43+'Май 2025'!Q44</f>
        <v/>
      </c>
      <c r="R44" s="58">
        <f>R43+'Май 2025'!R44</f>
        <v/>
      </c>
      <c r="S44" s="58">
        <f>S43+'Май 2025'!S44</f>
        <v/>
      </c>
      <c r="T44" s="58">
        <f>T43+'Май 2025'!T44</f>
        <v/>
      </c>
      <c r="U44" s="58">
        <f>U43+'Май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V45+'Май 2025'!W45</f>
        <v/>
      </c>
      <c r="X45" s="5" t="n"/>
      <c r="Y45" s="77">
        <f>X45+'Май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V46+'Май 2025'!W46</f>
        <v/>
      </c>
      <c r="X46" s="5" t="n"/>
      <c r="Y46" s="8">
        <f>X46+'Май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V47+'Май 2025'!W47</f>
        <v/>
      </c>
      <c r="X47" s="5" t="n"/>
      <c r="Y47" s="8">
        <f>X47+'Май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V48+'Май 2025'!W48</f>
        <v/>
      </c>
      <c r="X48" s="5" t="n"/>
      <c r="Y48" s="8">
        <f>X48+'Май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V49+'Май 2025'!W49</f>
        <v/>
      </c>
      <c r="X49" s="5" t="n"/>
      <c r="Y49" s="8">
        <f>X49+'Май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V50+'Май 2025'!W50</f>
        <v/>
      </c>
      <c r="X50" s="5" t="n"/>
      <c r="Y50" s="8">
        <f>X50+'Май 2025'!Y50</f>
        <v/>
      </c>
      <c r="Z50" s="7">
        <f>V50+X50</f>
        <v/>
      </c>
      <c r="AA50" s="82">
        <f>W50+Y50</f>
        <v/>
      </c>
    </row>
    <row r="51" hidden="1" outlineLevel="1" ht="1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V51+'Май 2025'!W51</f>
        <v/>
      </c>
      <c r="X51" s="5" t="n"/>
      <c r="Y51" s="8">
        <f>X51+'Май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V52+'Май 2025'!W52</f>
        <v/>
      </c>
      <c r="X52" s="5" t="n"/>
      <c r="Y52" s="8">
        <f>X52+'Май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V53+'Май 2025'!W53</f>
        <v/>
      </c>
      <c r="X53" s="5" t="n"/>
      <c r="Y53" s="8">
        <f>X53+'Май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V54+'Май 2025'!W54</f>
        <v/>
      </c>
      <c r="X54" s="5" t="n"/>
      <c r="Y54" s="8">
        <f>X54+'Май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V55+'Май 2025'!W55</f>
        <v/>
      </c>
      <c r="X55" s="5" t="n"/>
      <c r="Y55" s="8">
        <f>X55+'Май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V56+'Май 2025'!W56</f>
        <v/>
      </c>
      <c r="X56" s="5" t="n"/>
      <c r="Y56" s="8">
        <f>X56+'Май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V57+'Май 2025'!W57</f>
        <v/>
      </c>
      <c r="X57" s="5" t="n"/>
      <c r="Y57" s="8">
        <f>X57+'Май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V58+'Май 2025'!W58</f>
        <v/>
      </c>
      <c r="X58" s="5" t="n"/>
      <c r="Y58" s="8">
        <f>X58+'Май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V59+'Май 2025'!W59</f>
        <v/>
      </c>
      <c r="X59" s="5" t="n"/>
      <c r="Y59" s="8">
        <f>X59+'Май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V60+'Май 2025'!W60</f>
        <v/>
      </c>
      <c r="X60" s="5" t="n"/>
      <c r="Y60" s="8">
        <f>X60+'Май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V61+'Май 2025'!W61</f>
        <v/>
      </c>
      <c r="X61" s="5" t="n"/>
      <c r="Y61" s="8">
        <f>X61+'Май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V62+'Май 2025'!W62</f>
        <v/>
      </c>
      <c r="X62" s="5" t="n"/>
      <c r="Y62" s="8">
        <f>X62+'Май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C63+'Май 2025'!C64</f>
        <v/>
      </c>
      <c r="D64" s="58">
        <f>D63+'Май 2025'!D64</f>
        <v/>
      </c>
      <c r="E64" s="58">
        <f>E63+'Май 2025'!E64</f>
        <v/>
      </c>
      <c r="F64" s="58">
        <f>F63+'Май 2025'!F64</f>
        <v/>
      </c>
      <c r="G64" s="58">
        <f>G63+'Май 2025'!G64</f>
        <v/>
      </c>
      <c r="H64" s="58">
        <f>H63+'Май 2025'!H64</f>
        <v/>
      </c>
      <c r="I64" s="58">
        <f>I63+'Май 2025'!I64</f>
        <v/>
      </c>
      <c r="J64" s="58">
        <f>J63+'Май 2025'!J64</f>
        <v/>
      </c>
      <c r="K64" s="58">
        <f>K63+'Май 2025'!K64</f>
        <v/>
      </c>
      <c r="L64" s="58">
        <f>L63+'Май 2025'!L64</f>
        <v/>
      </c>
      <c r="M64" s="58">
        <f>M63+'Май 2025'!M64</f>
        <v/>
      </c>
      <c r="N64" s="58">
        <f>N63+'Май 2025'!N64</f>
        <v/>
      </c>
      <c r="O64" s="58">
        <f>O63+'Май 2025'!O64</f>
        <v/>
      </c>
      <c r="P64" s="58">
        <f>P63+'Май 2025'!P64</f>
        <v/>
      </c>
      <c r="Q64" s="58">
        <f>Q63+'Май 2025'!Q64</f>
        <v/>
      </c>
      <c r="R64" s="58">
        <f>R63+'Май 2025'!R64</f>
        <v/>
      </c>
      <c r="S64" s="58">
        <f>S63+'Май 2025'!S64</f>
        <v/>
      </c>
      <c r="T64" s="58">
        <f>T63+'Май 2025'!T64</f>
        <v/>
      </c>
      <c r="U64" s="58">
        <f>U63+'Май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V65+'Май 2025'!W65</f>
        <v/>
      </c>
      <c r="X65" s="5" t="n"/>
      <c r="Y65" s="77">
        <f>X65+'Май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V66+'Май 2025'!W66</f>
        <v/>
      </c>
      <c r="X66" s="5" t="n"/>
      <c r="Y66" s="8">
        <f>X66+'Май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V67+'Май 2025'!W67</f>
        <v/>
      </c>
      <c r="X67" s="5" t="n"/>
      <c r="Y67" s="8">
        <f>X67+'Май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V68+'Май 2025'!W68</f>
        <v/>
      </c>
      <c r="X68" s="5" t="n"/>
      <c r="Y68" s="8">
        <f>X68+'Май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V69+'Май 2025'!W69</f>
        <v/>
      </c>
      <c r="X69" s="5" t="n"/>
      <c r="Y69" s="8">
        <f>X69+'Май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V70+'Май 2025'!W70</f>
        <v/>
      </c>
      <c r="X70" s="5" t="n"/>
      <c r="Y70" s="8">
        <f>X70+'Май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V71+'Май 2025'!W71</f>
        <v/>
      </c>
      <c r="X71" s="5" t="n"/>
      <c r="Y71" s="8">
        <f>X71+'Май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V72+'Май 2025'!W72</f>
        <v/>
      </c>
      <c r="X72" s="5" t="n"/>
      <c r="Y72" s="8">
        <f>X72+'Май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V73+'Май 2025'!W73</f>
        <v/>
      </c>
      <c r="X73" s="5" t="n"/>
      <c r="Y73" s="8">
        <f>X73+'Май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V74+'Май 2025'!W74</f>
        <v/>
      </c>
      <c r="X74" s="5" t="n"/>
      <c r="Y74" s="8">
        <f>X74+'Май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V75+'Май 2025'!W75</f>
        <v/>
      </c>
      <c r="X75" s="5" t="n"/>
      <c r="Y75" s="8">
        <f>X75+'Май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V76+'Май 2025'!W76</f>
        <v/>
      </c>
      <c r="X76" s="5" t="n"/>
      <c r="Y76" s="8">
        <f>X76+'Май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V77+'Май 2025'!W77</f>
        <v/>
      </c>
      <c r="X77" s="5" t="n"/>
      <c r="Y77" s="8">
        <f>X77+'Май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V78+'Май 2025'!W78</f>
        <v/>
      </c>
      <c r="X78" s="5" t="n"/>
      <c r="Y78" s="8">
        <f>X78+'Май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V79+'Май 2025'!W79</f>
        <v/>
      </c>
      <c r="X79" s="5" t="n"/>
      <c r="Y79" s="8">
        <f>X79+'Май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C80+'Май 2025'!C81</f>
        <v/>
      </c>
      <c r="D81" s="58">
        <f>D80+'Май 2025'!D81</f>
        <v/>
      </c>
      <c r="E81" s="58">
        <f>E80+'Май 2025'!E81</f>
        <v/>
      </c>
      <c r="F81" s="58">
        <f>F80+'Май 2025'!F81</f>
        <v/>
      </c>
      <c r="G81" s="58">
        <f>G80+'Май 2025'!G81</f>
        <v/>
      </c>
      <c r="H81" s="58">
        <f>H80+'Май 2025'!H81</f>
        <v/>
      </c>
      <c r="I81" s="58">
        <f>I80+'Май 2025'!I81</f>
        <v/>
      </c>
      <c r="J81" s="58">
        <f>J80+'Май 2025'!J81</f>
        <v/>
      </c>
      <c r="K81" s="58">
        <f>K80+'Май 2025'!K81</f>
        <v/>
      </c>
      <c r="L81" s="58">
        <f>L80+'Май 2025'!L81</f>
        <v/>
      </c>
      <c r="M81" s="58">
        <f>M80+'Май 2025'!M81</f>
        <v/>
      </c>
      <c r="N81" s="58">
        <f>N80+'Май 2025'!N81</f>
        <v/>
      </c>
      <c r="O81" s="58">
        <f>O80+'Май 2025'!O81</f>
        <v/>
      </c>
      <c r="P81" s="58">
        <f>P80+'Май 2025'!P81</f>
        <v/>
      </c>
      <c r="Q81" s="58">
        <f>Q80+'Май 2025'!Q81</f>
        <v/>
      </c>
      <c r="R81" s="58">
        <f>R80+'Май 2025'!R81</f>
        <v/>
      </c>
      <c r="S81" s="58">
        <f>S80+'Май 2025'!S81</f>
        <v/>
      </c>
      <c r="T81" s="58">
        <f>T80+'Май 2025'!T81</f>
        <v/>
      </c>
      <c r="U81" s="58">
        <f>U80+'Май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V82+'Май 2025'!W82</f>
        <v/>
      </c>
      <c r="X82" s="5" t="n"/>
      <c r="Y82" s="77">
        <f>X82+'Май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V83+'Май 2025'!W83</f>
        <v/>
      </c>
      <c r="X83" s="5" t="n"/>
      <c r="Y83" s="8">
        <f>X83+'Май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V84+'Май 2025'!W84</f>
        <v/>
      </c>
      <c r="X84" s="5" t="n"/>
      <c r="Y84" s="8">
        <f>X84+'Май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V85+'Май 2025'!W85</f>
        <v/>
      </c>
      <c r="X85" s="5" t="n"/>
      <c r="Y85" s="8">
        <f>X85+'Май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V86+'Май 2025'!W86</f>
        <v/>
      </c>
      <c r="X86" s="5" t="n"/>
      <c r="Y86" s="8">
        <f>X86+'Май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V87+'Май 2025'!W87</f>
        <v/>
      </c>
      <c r="X87" s="5" t="n"/>
      <c r="Y87" s="8">
        <f>X87+'Май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V88+'Май 2025'!W88</f>
        <v/>
      </c>
      <c r="X88" s="5" t="n"/>
      <c r="Y88" s="8">
        <f>X88+'Май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C89+'Май 2025'!C90</f>
        <v/>
      </c>
      <c r="D90" s="58">
        <f>D89+'Май 2025'!D90</f>
        <v/>
      </c>
      <c r="E90" s="58">
        <f>E89+'Май 2025'!E90</f>
        <v/>
      </c>
      <c r="F90" s="58">
        <f>F89+'Май 2025'!F90</f>
        <v/>
      </c>
      <c r="G90" s="58">
        <f>G89+'Май 2025'!G90</f>
        <v/>
      </c>
      <c r="H90" s="58">
        <f>H89+'Май 2025'!H90</f>
        <v/>
      </c>
      <c r="I90" s="58">
        <f>I89+'Май 2025'!I90</f>
        <v/>
      </c>
      <c r="J90" s="58">
        <f>J89+'Май 2025'!J90</f>
        <v/>
      </c>
      <c r="K90" s="58">
        <f>K89+'Май 2025'!K90</f>
        <v/>
      </c>
      <c r="L90" s="58">
        <f>L89+'Май 2025'!L90</f>
        <v/>
      </c>
      <c r="M90" s="58">
        <f>M89+'Май 2025'!M90</f>
        <v/>
      </c>
      <c r="N90" s="58">
        <f>N89+'Май 2025'!N90</f>
        <v/>
      </c>
      <c r="O90" s="58">
        <f>O89+'Май 2025'!O90</f>
        <v/>
      </c>
      <c r="P90" s="58">
        <f>P89+'Май 2025'!P90</f>
        <v/>
      </c>
      <c r="Q90" s="58">
        <f>Q89+'Май 2025'!Q90</f>
        <v/>
      </c>
      <c r="R90" s="58">
        <f>R89+'Май 2025'!R90</f>
        <v/>
      </c>
      <c r="S90" s="58">
        <f>S89+'Май 2025'!S90</f>
        <v/>
      </c>
      <c r="T90" s="58">
        <f>T89+'Май 2025'!T90</f>
        <v/>
      </c>
      <c r="U90" s="58">
        <f>U89+'Май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V91+'Май 2025'!W91</f>
        <v/>
      </c>
      <c r="X91" s="5" t="n"/>
      <c r="Y91" s="77">
        <f>X91+'Май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V92+'Май 2025'!W92</f>
        <v/>
      </c>
      <c r="X92" s="5" t="n"/>
      <c r="Y92" s="8">
        <f>X92+'Май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V93+'Май 2025'!W93</f>
        <v/>
      </c>
      <c r="X93" s="5" t="n"/>
      <c r="Y93" s="8">
        <f>X93+'Май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V94+'Май 2025'!W94</f>
        <v/>
      </c>
      <c r="X94" s="5" t="n"/>
      <c r="Y94" s="8">
        <f>X94+'Май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V95+'Май 2025'!W95</f>
        <v/>
      </c>
      <c r="X95" s="5" t="n"/>
      <c r="Y95" s="8">
        <f>X95+'Май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V96+'Май 2025'!W96</f>
        <v/>
      </c>
      <c r="X96" s="5" t="n"/>
      <c r="Y96" s="8">
        <f>X96+'Май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V97+'Май 2025'!W97</f>
        <v/>
      </c>
      <c r="X97" s="5" t="n"/>
      <c r="Y97" s="8">
        <f>X97+'Май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V98+'Май 2025'!W98</f>
        <v/>
      </c>
      <c r="X98" s="5" t="n"/>
      <c r="Y98" s="8">
        <f>X98+'Май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V99+'Май 2025'!W99</f>
        <v/>
      </c>
      <c r="X99" s="5" t="n"/>
      <c r="Y99" s="8">
        <f>X99+'Май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V100+'Май 2025'!W100</f>
        <v/>
      </c>
      <c r="X100" s="5" t="n"/>
      <c r="Y100" s="8">
        <f>X100+'Май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V101+'Май 2025'!W101</f>
        <v/>
      </c>
      <c r="X101" s="5" t="n"/>
      <c r="Y101" s="8">
        <f>X101+'Май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V102+'Май 2025'!W102</f>
        <v/>
      </c>
      <c r="X102" s="5" t="n"/>
      <c r="Y102" s="8">
        <f>X102+'Май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C103+'Май 2025'!C104</f>
        <v/>
      </c>
      <c r="D104" s="58">
        <f>D103+'Май 2025'!D104</f>
        <v/>
      </c>
      <c r="E104" s="58">
        <f>E103+'Май 2025'!E104</f>
        <v/>
      </c>
      <c r="F104" s="58">
        <f>F103+'Май 2025'!F104</f>
        <v/>
      </c>
      <c r="G104" s="58">
        <f>G103+'Май 2025'!G104</f>
        <v/>
      </c>
      <c r="H104" s="58">
        <f>H103+'Май 2025'!H104</f>
        <v/>
      </c>
      <c r="I104" s="58">
        <f>I103+'Май 2025'!I104</f>
        <v/>
      </c>
      <c r="J104" s="58">
        <f>J103+'Май 2025'!J104</f>
        <v/>
      </c>
      <c r="K104" s="58">
        <f>K103+'Май 2025'!K104</f>
        <v/>
      </c>
      <c r="L104" s="58">
        <f>L103+'Май 2025'!L104</f>
        <v/>
      </c>
      <c r="M104" s="58">
        <f>M103+'Май 2025'!M104</f>
        <v/>
      </c>
      <c r="N104" s="58">
        <f>N103+'Май 2025'!N104</f>
        <v/>
      </c>
      <c r="O104" s="58">
        <f>O103+'Май 2025'!O104</f>
        <v/>
      </c>
      <c r="P104" s="58">
        <f>P103+'Май 2025'!P104</f>
        <v/>
      </c>
      <c r="Q104" s="58">
        <f>Q103+'Май 2025'!Q104</f>
        <v/>
      </c>
      <c r="R104" s="58">
        <f>R103+'Май 2025'!R104</f>
        <v/>
      </c>
      <c r="S104" s="58">
        <f>S103+'Май 2025'!S104</f>
        <v/>
      </c>
      <c r="T104" s="58">
        <f>T103+'Май 2025'!T104</f>
        <v/>
      </c>
      <c r="U104" s="58">
        <f>U103+'Май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C112+'Май 2025'!C113</f>
        <v/>
      </c>
      <c r="D113" s="58">
        <f>D112+'Май 2025'!D113</f>
        <v/>
      </c>
      <c r="E113" s="58">
        <f>E112+'Май 2025'!E113</f>
        <v/>
      </c>
      <c r="F113" s="58">
        <f>F112+'Май 2025'!F113</f>
        <v/>
      </c>
      <c r="G113" s="58">
        <f>G112+'Май 2025'!G113</f>
        <v/>
      </c>
      <c r="H113" s="58">
        <f>H112+'Май 2025'!H113</f>
        <v/>
      </c>
      <c r="I113" s="58">
        <f>I112+'Май 2025'!I113</f>
        <v/>
      </c>
      <c r="J113" s="58">
        <f>J112+'Май 2025'!J113</f>
        <v/>
      </c>
      <c r="K113" s="58">
        <f>K112+'Май 2025'!K113</f>
        <v/>
      </c>
      <c r="L113" s="58">
        <f>L112+'Май 2025'!L113</f>
        <v/>
      </c>
      <c r="M113" s="58">
        <f>M112+'Май 2025'!M113</f>
        <v/>
      </c>
      <c r="N113" s="58">
        <f>N112+'Май 2025'!N113</f>
        <v/>
      </c>
      <c r="O113" s="58">
        <f>O112+'Май 2025'!O113</f>
        <v/>
      </c>
      <c r="P113" s="58">
        <f>P112+'Май 2025'!P113</f>
        <v/>
      </c>
      <c r="Q113" s="58">
        <f>Q112+'Май 2025'!Q113</f>
        <v/>
      </c>
      <c r="R113" s="58">
        <f>R112+'Май 2025'!R113</f>
        <v/>
      </c>
      <c r="S113" s="58">
        <f>S112+'Май 2025'!S113</f>
        <v/>
      </c>
      <c r="T113" s="58">
        <f>T112+'Май 2025'!T113</f>
        <v/>
      </c>
      <c r="U113" s="58">
        <f>U112+'Май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C119+'Май 2025'!C120</f>
        <v/>
      </c>
      <c r="D120" s="58">
        <f>D119+'Май 2025'!D120</f>
        <v/>
      </c>
      <c r="E120" s="58">
        <f>E119+'Май 2025'!E120</f>
        <v/>
      </c>
      <c r="F120" s="58">
        <f>F119+'Май 2025'!F120</f>
        <v/>
      </c>
      <c r="G120" s="58">
        <f>G119+'Май 2025'!G120</f>
        <v/>
      </c>
      <c r="H120" s="58">
        <f>H119+'Май 2025'!H120</f>
        <v/>
      </c>
      <c r="I120" s="58">
        <f>I119+'Май 2025'!I120</f>
        <v/>
      </c>
      <c r="J120" s="58">
        <f>J119+'Май 2025'!J120</f>
        <v/>
      </c>
      <c r="K120" s="58">
        <f>K119+'Май 2025'!K120</f>
        <v/>
      </c>
      <c r="L120" s="58">
        <f>L119+'Май 2025'!L120</f>
        <v/>
      </c>
      <c r="M120" s="58">
        <f>M119+'Май 2025'!M120</f>
        <v/>
      </c>
      <c r="N120" s="58">
        <f>N119+'Май 2025'!N120</f>
        <v/>
      </c>
      <c r="O120" s="58">
        <f>O119+'Май 2025'!O120</f>
        <v/>
      </c>
      <c r="P120" s="58">
        <f>P119+'Май 2025'!P120</f>
        <v/>
      </c>
      <c r="Q120" s="58">
        <f>Q119+'Май 2025'!Q120</f>
        <v/>
      </c>
      <c r="R120" s="58">
        <f>R119+'Май 2025'!R120</f>
        <v/>
      </c>
      <c r="S120" s="58">
        <f>S119+'Май 2025'!S120</f>
        <v/>
      </c>
      <c r="T120" s="58">
        <f>T119+'Май 2025'!T120</f>
        <v/>
      </c>
      <c r="U120" s="58">
        <f>U119+'Май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V121+'Май 2025'!W121</f>
        <v/>
      </c>
      <c r="X121" s="5" t="n"/>
      <c r="Y121" s="77">
        <f>X121+'Май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V122+'Май 2025'!W122</f>
        <v/>
      </c>
      <c r="X122" s="5" t="n"/>
      <c r="Y122" s="8">
        <f>X122+'Май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V123+'Май 2025'!W123</f>
        <v/>
      </c>
      <c r="X123" s="5" t="n"/>
      <c r="Y123" s="8">
        <f>X123+'Май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V124+'Май 2025'!W124</f>
        <v/>
      </c>
      <c r="X124" s="5" t="n"/>
      <c r="Y124" s="8">
        <f>X124+'Май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V125+'Май 2025'!W125</f>
        <v/>
      </c>
      <c r="X125" s="177" t="n"/>
      <c r="Y125" s="183">
        <f>X125+'Май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3937007874015748" right="0.3937007874015748" top="0.3937007874015748" bottom="0.3937007874015748" header="0.1968503937007874" footer="0.1968503937007874"/>
  <pageSetup orientation="landscape" paperSize="9" scale="58" horizontalDpi="180" verticalDpi="180"/>
  <rowBreaks count="1" manualBreakCount="1">
    <brk id="106" min="0" max="16383" man="1"/>
  </rowBreaks>
  <colBreaks count="1" manualBreakCount="1">
    <brk id="25" min="0" max="125" man="1"/>
  </colBreaks>
</worksheet>
</file>

<file path=xl/worksheets/sheet9.xml><?xml version="1.0" encoding="utf-8"?>
<worksheet xmlns="http://schemas.openxmlformats.org/spreadsheetml/2006/main">
  <sheetPr codeName="Лист40">
    <outlinePr summaryBelow="1" summaryRight="1"/>
    <pageSetUpPr/>
  </sheetPr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baseColWidth="8" defaultRowHeight="15" outlineLevelRow="1"/>
  <cols>
    <col width="3.5703125" customWidth="1" style="303" min="1" max="1"/>
    <col width="24.85546875" customWidth="1" style="303" min="2" max="2"/>
    <col width="8.5703125" customWidth="1" style="303" min="3" max="4"/>
    <col width="10" customWidth="1" style="303" min="5" max="5"/>
    <col width="8.5703125" customWidth="1" style="303" min="6" max="6"/>
    <col width="10.7109375" customWidth="1" style="303" min="7" max="7"/>
    <col width="8.5703125" customWidth="1" style="303" min="8" max="10"/>
    <col width="10.7109375" customWidth="1" style="303" min="11" max="11"/>
    <col width="8.5703125" customWidth="1" style="303" min="12" max="13"/>
    <col width="11.28515625" customWidth="1" style="303" min="14" max="14"/>
    <col width="8.5703125" customWidth="1" style="303" min="15" max="21"/>
    <col width="8.140625" customWidth="1" style="303" min="22" max="27"/>
  </cols>
  <sheetData>
    <row r="1" ht="16.5" customHeight="1" s="303" thickBot="1">
      <c r="C1" s="302" t="inlineStr">
        <is>
          <t>МАЙ 2025</t>
        </is>
      </c>
    </row>
    <row r="2" ht="15.75" customHeight="1" s="303" thickBot="1">
      <c r="A2" s="306" t="inlineStr">
        <is>
          <t>№ пп</t>
        </is>
      </c>
      <c r="B2" s="300" t="inlineStr">
        <is>
          <t>Нименование изделий</t>
        </is>
      </c>
      <c r="C2" s="305" t="inlineStr">
        <is>
          <t>потребители</t>
        </is>
      </c>
      <c r="D2" s="273" t="n"/>
      <c r="E2" s="273" t="n"/>
      <c r="F2" s="273" t="n"/>
      <c r="G2" s="273" t="n"/>
      <c r="H2" s="273" t="n"/>
      <c r="I2" s="273" t="n"/>
      <c r="J2" s="273" t="n"/>
      <c r="K2" s="273" t="n"/>
      <c r="L2" s="273" t="n"/>
      <c r="M2" s="273" t="n"/>
      <c r="N2" s="273" t="n"/>
      <c r="O2" s="273" t="n"/>
      <c r="P2" s="273" t="n"/>
      <c r="Q2" s="273" t="n"/>
      <c r="R2" s="273" t="n"/>
      <c r="S2" s="273" t="n"/>
      <c r="T2" s="273" t="n"/>
      <c r="U2" s="274" t="n"/>
      <c r="V2" s="299" t="inlineStr">
        <is>
          <t>АСП</t>
        </is>
      </c>
      <c r="W2" s="274" t="n"/>
      <c r="X2" s="296" t="inlineStr">
        <is>
          <t>Запчасть</t>
        </is>
      </c>
      <c r="Y2" s="274" t="n"/>
      <c r="Z2" s="296" t="inlineStr">
        <is>
          <t>ИТОГО</t>
        </is>
      </c>
      <c r="AA2" s="274" t="n"/>
    </row>
    <row r="3" ht="26.25" customHeight="1" s="303" thickBot="1">
      <c r="A3" s="307" t="n"/>
      <c r="B3" s="301" t="n"/>
      <c r="C3" s="15" t="inlineStr">
        <is>
          <t>ММЗ</t>
        </is>
      </c>
      <c r="D3" s="15" t="inlineStr">
        <is>
          <t>МАЗ</t>
        </is>
      </c>
      <c r="E3" s="15" t="inlineStr">
        <is>
          <t>Гомсельмаш</t>
        </is>
      </c>
      <c r="F3" s="15" t="inlineStr">
        <is>
          <t>МЗКТ</t>
        </is>
      </c>
      <c r="G3" s="15" t="inlineStr">
        <is>
          <t>БелАЗ</t>
        </is>
      </c>
      <c r="H3" s="15" t="inlineStr">
        <is>
          <t>Салео-ГОМЕЛЬ</t>
        </is>
      </c>
      <c r="I3" s="231" t="inlineStr">
        <is>
          <t>ХХХ-РБ</t>
        </is>
      </c>
      <c r="J3" s="15" t="inlineStr">
        <is>
          <t>УРАЛ</t>
        </is>
      </c>
      <c r="K3" s="15" t="inlineStr">
        <is>
          <t>Ростсельмаш</t>
        </is>
      </c>
      <c r="L3" s="15" t="inlineStr">
        <is>
          <t>КАМАЗ</t>
        </is>
      </c>
      <c r="M3" s="15" t="inlineStr">
        <is>
          <t>Автодизель</t>
        </is>
      </c>
      <c r="N3" s="15" t="inlineStr">
        <is>
          <t>Петербугский ТЗ</t>
        </is>
      </c>
      <c r="O3" s="116" t="inlineStr">
        <is>
          <t>ПАЗ</t>
        </is>
      </c>
      <c r="P3" s="232" t="inlineStr">
        <is>
          <t>ЧСДМ</t>
        </is>
      </c>
      <c r="Q3" s="116" t="inlineStr">
        <is>
          <t>з-д "Тула"</t>
        </is>
      </c>
      <c r="R3" s="116" t="inlineStr">
        <is>
          <t>БТЗ</t>
        </is>
      </c>
      <c r="S3" s="231" t="inlineStr">
        <is>
          <t>ХХ-РФ-1</t>
        </is>
      </c>
      <c r="T3" s="231" t="inlineStr">
        <is>
          <t>ХХ-РФ-2</t>
        </is>
      </c>
      <c r="U3" s="231" t="inlineStr">
        <is>
          <t>ХХ-РФ-3</t>
        </is>
      </c>
      <c r="V3" s="100" t="inlineStr">
        <is>
          <t>месяц</t>
        </is>
      </c>
      <c r="W3" s="12" t="inlineStr">
        <is>
          <t>с начала года</t>
        </is>
      </c>
      <c r="X3" s="12" t="inlineStr">
        <is>
          <t>месяц</t>
        </is>
      </c>
      <c r="Y3" s="12" t="inlineStr">
        <is>
          <t>с начала года</t>
        </is>
      </c>
      <c r="Z3" s="12" t="inlineStr">
        <is>
          <t>месяц</t>
        </is>
      </c>
      <c r="AA3" s="13" t="inlineStr">
        <is>
          <t>с начала года</t>
        </is>
      </c>
    </row>
    <row r="4" hidden="1" outlineLevel="1" ht="15" customHeight="1" s="303">
      <c r="A4" s="78" t="n">
        <v>1</v>
      </c>
      <c r="B4" s="14" t="inlineStr">
        <is>
          <t>ТКР 6</t>
        </is>
      </c>
      <c r="C4" s="2" t="n"/>
      <c r="D4" s="3" t="n"/>
      <c r="E4" s="1" t="n"/>
      <c r="F4" s="3" t="n"/>
      <c r="G4" s="3" t="n"/>
      <c r="H4" s="1" t="n"/>
      <c r="I4" s="1" t="n"/>
      <c r="J4" s="1" t="n"/>
      <c r="K4" s="196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28">
        <f>SUM(C4:U4)</f>
        <v/>
      </c>
      <c r="W4" s="77">
        <f>V4+'Апрель 2025'!W4</f>
        <v/>
      </c>
      <c r="X4" s="5" t="n"/>
      <c r="Y4" s="77">
        <f>X4+'Апрель 2025'!Y4</f>
        <v/>
      </c>
      <c r="Z4" s="29">
        <f>V4+X4</f>
        <v/>
      </c>
      <c r="AA4" s="30">
        <f>W4+Y4</f>
        <v/>
      </c>
    </row>
    <row r="5" hidden="1" outlineLevel="1" ht="15" customHeight="1" s="303">
      <c r="A5" s="45">
        <f>A4+1</f>
        <v/>
      </c>
      <c r="B5" s="209" t="inlineStr">
        <is>
          <t>ТКР 6.1</t>
        </is>
      </c>
      <c r="C5" s="2" t="n"/>
      <c r="D5" s="3" t="n"/>
      <c r="E5" s="1" t="n"/>
      <c r="F5" s="3" t="n"/>
      <c r="G5" s="3" t="n"/>
      <c r="H5" s="1" t="n"/>
      <c r="I5" s="1" t="n"/>
      <c r="J5" s="1" t="n"/>
      <c r="K5" s="196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31">
        <f>SUM(C5:U5)</f>
        <v/>
      </c>
      <c r="W5" s="8">
        <f>V5+'Апрель 2025'!W5</f>
        <v/>
      </c>
      <c r="X5" s="5" t="n"/>
      <c r="Y5" s="8">
        <f>X5+'Апрель 2025'!Y5</f>
        <v/>
      </c>
      <c r="Z5" s="7">
        <f>V5+X5</f>
        <v/>
      </c>
      <c r="AA5" s="32">
        <f>W5+Y5</f>
        <v/>
      </c>
    </row>
    <row r="6" hidden="1" outlineLevel="1" ht="15" customHeight="1" s="303">
      <c r="A6" s="45">
        <f>A5+1</f>
        <v/>
      </c>
      <c r="B6" s="209" t="inlineStr">
        <is>
          <t>ТКР 6,5.1</t>
        </is>
      </c>
      <c r="C6" s="2" t="n"/>
      <c r="D6" s="3" t="n"/>
      <c r="E6" s="1" t="n"/>
      <c r="F6" s="3" t="n"/>
      <c r="G6" s="3" t="n"/>
      <c r="H6" s="1" t="n"/>
      <c r="I6" s="1" t="n"/>
      <c r="J6" s="1" t="n"/>
      <c r="K6" s="196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31">
        <f>SUM(C6:U6)</f>
        <v/>
      </c>
      <c r="W6" s="8">
        <f>V6+'Апрель 2025'!W6</f>
        <v/>
      </c>
      <c r="X6" s="5" t="n"/>
      <c r="Y6" s="8">
        <f>X6+'Апрель 2025'!Y6</f>
        <v/>
      </c>
      <c r="Z6" s="7">
        <f>V6+X6</f>
        <v/>
      </c>
      <c r="AA6" s="32">
        <f>W6+Y6</f>
        <v/>
      </c>
    </row>
    <row r="7" hidden="1" outlineLevel="1" ht="15" customHeight="1" s="303">
      <c r="A7" s="45">
        <f>A6+1</f>
        <v/>
      </c>
      <c r="B7" s="209" t="inlineStr">
        <is>
          <t>ТКР 7Н-2А</t>
        </is>
      </c>
      <c r="C7" s="2" t="n"/>
      <c r="D7" s="3" t="n"/>
      <c r="E7" s="1" t="n"/>
      <c r="F7" s="3" t="n"/>
      <c r="G7" s="3" t="n"/>
      <c r="H7" s="1" t="n"/>
      <c r="I7" s="1" t="n"/>
      <c r="J7" s="1" t="n"/>
      <c r="K7" s="196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31">
        <f>SUM(C7:U7)</f>
        <v/>
      </c>
      <c r="W7" s="8">
        <f>V7+'Апрель 2025'!W7</f>
        <v/>
      </c>
      <c r="X7" s="5" t="n"/>
      <c r="Y7" s="8">
        <f>X7+'Апрель 2025'!Y7</f>
        <v/>
      </c>
      <c r="Z7" s="7">
        <f>V7+X7</f>
        <v/>
      </c>
      <c r="AA7" s="32">
        <f>W7+Y7</f>
        <v/>
      </c>
    </row>
    <row r="8" hidden="1" outlineLevel="1" ht="15" customHeight="1" s="303">
      <c r="A8" s="45">
        <f>A7+1</f>
        <v/>
      </c>
      <c r="B8" s="209" t="inlineStr">
        <is>
          <t>ТКР 7Н-1Б</t>
        </is>
      </c>
      <c r="C8" s="2" t="n"/>
      <c r="D8" s="3" t="n"/>
      <c r="E8" s="1" t="n"/>
      <c r="F8" s="3" t="n"/>
      <c r="G8" s="3" t="n"/>
      <c r="H8" s="1" t="n"/>
      <c r="I8" s="1" t="n"/>
      <c r="J8" s="1" t="n"/>
      <c r="K8" s="196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31">
        <f>SUM(C8:U8)</f>
        <v/>
      </c>
      <c r="W8" s="8">
        <f>V8+'Апрель 2025'!W8</f>
        <v/>
      </c>
      <c r="X8" s="5" t="n"/>
      <c r="Y8" s="8">
        <f>X8+'Апрель 2025'!Y8</f>
        <v/>
      </c>
      <c r="Z8" s="7">
        <f>V8+X8</f>
        <v/>
      </c>
      <c r="AA8" s="32">
        <f>W8+Y8</f>
        <v/>
      </c>
    </row>
    <row r="9" hidden="1" outlineLevel="1" ht="15" customHeight="1" s="303">
      <c r="A9" s="45">
        <f>A8+1</f>
        <v/>
      </c>
      <c r="B9" s="209" t="inlineStr">
        <is>
          <t>ТКР 7</t>
        </is>
      </c>
      <c r="C9" s="2" t="n"/>
      <c r="D9" s="3" t="n"/>
      <c r="E9" s="1" t="n"/>
      <c r="F9" s="3" t="n"/>
      <c r="G9" s="3" t="n"/>
      <c r="H9" s="1" t="n"/>
      <c r="I9" s="1" t="n"/>
      <c r="J9" s="1" t="n"/>
      <c r="K9" s="196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31">
        <f>SUM(C9:U9)</f>
        <v/>
      </c>
      <c r="W9" s="8">
        <f>V9+'Апрель 2025'!W9</f>
        <v/>
      </c>
      <c r="X9" s="5" t="n"/>
      <c r="Y9" s="8">
        <f>X9+'Апрель 2025'!Y9</f>
        <v/>
      </c>
      <c r="Z9" s="7">
        <f>V9+X9</f>
        <v/>
      </c>
      <c r="AA9" s="32">
        <f>W9+Y9</f>
        <v/>
      </c>
    </row>
    <row r="10" hidden="1" outlineLevel="1" ht="15" customHeight="1" s="303">
      <c r="A10" s="45">
        <f>A9+1</f>
        <v/>
      </c>
      <c r="B10" s="209" t="inlineStr">
        <is>
          <t>ТКР 7.1</t>
        </is>
      </c>
      <c r="C10" s="2" t="n"/>
      <c r="D10" s="3" t="n"/>
      <c r="E10" s="1" t="n"/>
      <c r="F10" s="3" t="n"/>
      <c r="G10" s="3" t="n"/>
      <c r="H10" s="1" t="n"/>
      <c r="I10" s="1" t="n"/>
      <c r="J10" s="1" t="n"/>
      <c r="K10" s="196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31">
        <f>SUM(C10:U10)</f>
        <v/>
      </c>
      <c r="W10" s="8">
        <f>V10+'Апрель 2025'!W10</f>
        <v/>
      </c>
      <c r="X10" s="5" t="n"/>
      <c r="Y10" s="8">
        <f>X10+'Апрель 2025'!Y10</f>
        <v/>
      </c>
      <c r="Z10" s="7">
        <f>V10+X10</f>
        <v/>
      </c>
      <c r="AA10" s="32">
        <f>W10+Y10</f>
        <v/>
      </c>
    </row>
    <row r="11" hidden="1" outlineLevel="1" ht="15" customHeight="1" s="303">
      <c r="A11" s="45">
        <f>A10+1</f>
        <v/>
      </c>
      <c r="B11" s="209" t="inlineStr">
        <is>
          <t>ТКР 8,5</t>
        </is>
      </c>
      <c r="C11" s="2" t="n"/>
      <c r="D11" s="3" t="n"/>
      <c r="E11" s="1" t="n"/>
      <c r="F11" s="3" t="n"/>
      <c r="G11" s="3" t="n"/>
      <c r="H11" s="1" t="n"/>
      <c r="I11" s="1" t="n"/>
      <c r="J11" s="1" t="n"/>
      <c r="K11" s="196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31">
        <f>SUM(C11:U11)</f>
        <v/>
      </c>
      <c r="W11" s="8">
        <f>V11+'Апрель 2025'!W11</f>
        <v/>
      </c>
      <c r="X11" s="5" t="n"/>
      <c r="Y11" s="8">
        <f>X11+'Апрель 2025'!Y11</f>
        <v/>
      </c>
      <c r="Z11" s="7">
        <f>V11+X11</f>
        <v/>
      </c>
      <c r="AA11" s="32">
        <f>W11+Y11</f>
        <v/>
      </c>
    </row>
    <row r="12" hidden="1" outlineLevel="1" ht="15" customHeight="1" s="303">
      <c r="A12" s="45">
        <f>A11+1</f>
        <v/>
      </c>
      <c r="B12" s="209" t="inlineStr">
        <is>
          <t>ТКР 10</t>
        </is>
      </c>
      <c r="C12" s="2" t="n"/>
      <c r="D12" s="3" t="n"/>
      <c r="E12" s="1" t="n"/>
      <c r="F12" s="3" t="n"/>
      <c r="G12" s="3" t="n"/>
      <c r="H12" s="1" t="n"/>
      <c r="I12" s="1" t="n"/>
      <c r="J12" s="1" t="n"/>
      <c r="K12" s="196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31">
        <f>SUM(C12:U12)</f>
        <v/>
      </c>
      <c r="W12" s="8">
        <f>V12+'Апрель 2025'!W12</f>
        <v/>
      </c>
      <c r="X12" s="5" t="n"/>
      <c r="Y12" s="8">
        <f>X12+'Апрель 2025'!Y12</f>
        <v/>
      </c>
      <c r="Z12" s="7">
        <f>V12+X12</f>
        <v/>
      </c>
      <c r="AA12" s="32">
        <f>W12+Y12</f>
        <v/>
      </c>
    </row>
    <row r="13" hidden="1" outlineLevel="1" ht="15" customHeight="1" s="303">
      <c r="A13" s="45" t="n">
        <v>10</v>
      </c>
      <c r="B13" s="209" t="inlineStr">
        <is>
          <t>ТКР 7С-200</t>
        </is>
      </c>
      <c r="C13" s="2" t="n"/>
      <c r="D13" s="3" t="n"/>
      <c r="E13" s="1" t="n"/>
      <c r="F13" s="3" t="n"/>
      <c r="G13" s="3" t="n"/>
      <c r="H13" s="1" t="n"/>
      <c r="I13" s="1" t="n"/>
      <c r="J13" s="1" t="n"/>
      <c r="K13" s="196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31">
        <f>SUM(C13:U13)</f>
        <v/>
      </c>
      <c r="W13" s="8">
        <f>V13+'Апрель 2025'!W13</f>
        <v/>
      </c>
      <c r="X13" s="5" t="n"/>
      <c r="Y13" s="8">
        <f>X13+'Апрель 2025'!Y13</f>
        <v/>
      </c>
      <c r="Z13" s="7">
        <f>V13+X13</f>
        <v/>
      </c>
      <c r="AA13" s="32">
        <f>W13+Y13</f>
        <v/>
      </c>
    </row>
    <row r="14" hidden="1" outlineLevel="1" ht="15" customHeight="1" s="303">
      <c r="A14" s="45" t="n">
        <v>11</v>
      </c>
      <c r="B14" s="209" t="inlineStr">
        <is>
          <t>ТКР 5</t>
        </is>
      </c>
      <c r="C14" s="2" t="n"/>
      <c r="D14" s="3" t="n"/>
      <c r="E14" s="1" t="n"/>
      <c r="F14" s="3" t="n"/>
      <c r="G14" s="3" t="n"/>
      <c r="H14" s="1" t="n"/>
      <c r="I14" s="1" t="n"/>
      <c r="J14" s="1" t="n"/>
      <c r="K14" s="196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31">
        <f>SUM(C14:U14)</f>
        <v/>
      </c>
      <c r="W14" s="8">
        <f>V14+'Апрель 2025'!W14</f>
        <v/>
      </c>
      <c r="X14" s="5" t="n"/>
      <c r="Y14" s="8">
        <f>X14+'Апрель 2025'!Y14</f>
        <v/>
      </c>
      <c r="Z14" s="7">
        <f>V14+X14</f>
        <v/>
      </c>
      <c r="AA14" s="32">
        <f>W14+Y14</f>
        <v/>
      </c>
    </row>
    <row r="15" hidden="1" outlineLevel="1" ht="15" customHeight="1" s="303">
      <c r="A15" s="45" t="n">
        <v>12</v>
      </c>
      <c r="B15" s="199" t="inlineStr">
        <is>
          <t>ТКР 8-00.01 У</t>
        </is>
      </c>
      <c r="C15" s="2" t="n"/>
      <c r="D15" s="3" t="n"/>
      <c r="E15" s="1" t="n"/>
      <c r="F15" s="3" t="n"/>
      <c r="G15" s="3" t="n"/>
      <c r="H15" s="1" t="n"/>
      <c r="I15" s="1" t="n"/>
      <c r="J15" s="1" t="n"/>
      <c r="K15" s="196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31">
        <f>SUM(C15:U15)</f>
        <v/>
      </c>
      <c r="W15" s="8">
        <f>V15+'Апрель 2025'!W15</f>
        <v/>
      </c>
      <c r="X15" s="5" t="n"/>
      <c r="Y15" s="8">
        <f>X15+'Апрель 2025'!Y15</f>
        <v/>
      </c>
      <c r="Z15" s="7">
        <f>V15+X15</f>
        <v/>
      </c>
      <c r="AA15" s="32">
        <f>W15+Y15</f>
        <v/>
      </c>
    </row>
    <row r="16" hidden="1" outlineLevel="1" ht="15" customHeight="1" s="303">
      <c r="A16" s="45" t="n">
        <v>13</v>
      </c>
      <c r="B16" s="199" t="inlineStr">
        <is>
          <t>ТКР 8С-300G У</t>
        </is>
      </c>
      <c r="C16" s="2" t="n"/>
      <c r="D16" s="3" t="n"/>
      <c r="E16" s="1" t="n"/>
      <c r="F16" s="3" t="n"/>
      <c r="G16" s="3" t="n"/>
      <c r="H16" s="1" t="n"/>
      <c r="I16" s="1" t="n"/>
      <c r="J16" s="1" t="n"/>
      <c r="K16" s="196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31">
        <f>SUM(C16:U16)</f>
        <v/>
      </c>
      <c r="W16" s="8">
        <f>V16+'Апрель 2025'!W16</f>
        <v/>
      </c>
      <c r="X16" s="5" t="n"/>
      <c r="Y16" s="8">
        <f>X16+'Апрель 2025'!Y16</f>
        <v/>
      </c>
      <c r="Z16" s="7">
        <f>V16+X16</f>
        <v/>
      </c>
      <c r="AA16" s="32">
        <f>W16+Y16</f>
        <v/>
      </c>
    </row>
    <row r="17" hidden="1" outlineLevel="1" ht="15" customHeight="1" s="303">
      <c r="A17" s="45" t="n">
        <v>14</v>
      </c>
      <c r="B17" s="199" t="inlineStr">
        <is>
          <t>ТКР 9Н-Х50 У</t>
        </is>
      </c>
      <c r="C17" s="2" t="n"/>
      <c r="D17" s="3" t="n"/>
      <c r="E17" s="1" t="n"/>
      <c r="F17" s="3" t="n"/>
      <c r="G17" s="3" t="n"/>
      <c r="H17" s="1" t="n"/>
      <c r="I17" s="1" t="n"/>
      <c r="J17" s="1" t="n"/>
      <c r="K17" s="196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31">
        <f>SUM(C17:U17)</f>
        <v/>
      </c>
      <c r="W17" s="8">
        <f>V17+'Апрель 2025'!W17</f>
        <v/>
      </c>
      <c r="X17" s="5" t="n"/>
      <c r="Y17" s="8">
        <f>X17+'Апрель 2025'!Y17</f>
        <v/>
      </c>
      <c r="Z17" s="7">
        <f>V17+X17</f>
        <v/>
      </c>
      <c r="AA17" s="32">
        <f>W17+Y17</f>
        <v/>
      </c>
    </row>
    <row r="18" hidden="1" outlineLevel="1" ht="15" customHeight="1" s="303">
      <c r="A18" s="45" t="n"/>
      <c r="B18" s="199" t="n"/>
      <c r="C18" s="2" t="n"/>
      <c r="D18" s="3" t="n"/>
      <c r="E18" s="1" t="n"/>
      <c r="F18" s="3" t="n"/>
      <c r="G18" s="3" t="n"/>
      <c r="H18" s="1" t="n"/>
      <c r="I18" s="1" t="n"/>
      <c r="J18" s="1" t="n"/>
      <c r="K18" s="196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31">
        <f>SUM(C18:U18)</f>
        <v/>
      </c>
      <c r="W18" s="8">
        <f>V18+'Апрель 2025'!W18</f>
        <v/>
      </c>
      <c r="X18" s="5" t="n"/>
      <c r="Y18" s="8">
        <f>X18+'Апрель 2025'!Y18</f>
        <v/>
      </c>
      <c r="Z18" s="7">
        <f>V18+X18</f>
        <v/>
      </c>
      <c r="AA18" s="32">
        <f>W18+Y18</f>
        <v/>
      </c>
    </row>
    <row r="19" hidden="1" outlineLevel="1" ht="15" customHeight="1" s="303">
      <c r="A19" s="45" t="n"/>
      <c r="B19" s="199" t="n"/>
      <c r="C19" s="2" t="n"/>
      <c r="D19" s="3" t="n"/>
      <c r="E19" s="1" t="n"/>
      <c r="F19" s="3" t="n"/>
      <c r="G19" s="3" t="n"/>
      <c r="H19" s="1" t="n"/>
      <c r="I19" s="1" t="n"/>
      <c r="J19" s="1" t="n"/>
      <c r="K19" s="196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31">
        <f>SUM(C19:U19)</f>
        <v/>
      </c>
      <c r="W19" s="8">
        <f>V19+'Апрель 2025'!W19</f>
        <v/>
      </c>
      <c r="X19" s="5" t="n"/>
      <c r="Y19" s="8">
        <f>X19+'Апрель 2025'!Y19</f>
        <v/>
      </c>
      <c r="Z19" s="7">
        <f>V19+X19</f>
        <v/>
      </c>
      <c r="AA19" s="32">
        <f>W19+Y19</f>
        <v/>
      </c>
    </row>
    <row r="20" hidden="1" outlineLevel="1" ht="15" customHeight="1" s="303">
      <c r="A20" s="45" t="n"/>
      <c r="B20" s="199" t="n"/>
      <c r="C20" s="2" t="n"/>
      <c r="D20" s="3" t="n"/>
      <c r="E20" s="1" t="n"/>
      <c r="F20" s="3" t="n"/>
      <c r="G20" s="3" t="n"/>
      <c r="H20" s="1" t="n"/>
      <c r="I20" s="1" t="n"/>
      <c r="J20" s="1" t="n"/>
      <c r="K20" s="196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31">
        <f>SUM(C20:U20)</f>
        <v/>
      </c>
      <c r="W20" s="8">
        <f>V20+'Апрель 2025'!W20</f>
        <v/>
      </c>
      <c r="X20" s="5" t="n"/>
      <c r="Y20" s="8">
        <f>X20+'Апрель 2025'!Y20</f>
        <v/>
      </c>
      <c r="Z20" s="7">
        <f>V20+X20</f>
        <v/>
      </c>
      <c r="AA20" s="32">
        <f>W20+Y20</f>
        <v/>
      </c>
    </row>
    <row r="21" hidden="1" outlineLevel="1" ht="15" customHeight="1" s="303">
      <c r="A21" s="45" t="n"/>
      <c r="B21" s="199" t="n"/>
      <c r="C21" s="2" t="n"/>
      <c r="D21" s="3" t="n"/>
      <c r="E21" s="1" t="n"/>
      <c r="F21" s="3" t="n"/>
      <c r="G21" s="3" t="n"/>
      <c r="H21" s="1" t="n"/>
      <c r="I21" s="1" t="n"/>
      <c r="J21" s="1" t="n"/>
      <c r="K21" s="196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31">
        <f>SUM(C21:U21)</f>
        <v/>
      </c>
      <c r="W21" s="8">
        <f>V21+'Апрель 2025'!W21</f>
        <v/>
      </c>
      <c r="X21" s="5" t="n"/>
      <c r="Y21" s="8">
        <f>X21+'Апрель 2025'!Y21</f>
        <v/>
      </c>
      <c r="Z21" s="7">
        <f>V21+X21</f>
        <v/>
      </c>
      <c r="AA21" s="32">
        <f>W21+Y21</f>
        <v/>
      </c>
    </row>
    <row r="22" hidden="1" outlineLevel="1" ht="15" customHeight="1" s="303">
      <c r="A22" s="45" t="n"/>
      <c r="B22" s="199" t="n"/>
      <c r="C22" s="2" t="n"/>
      <c r="D22" s="3" t="n"/>
      <c r="E22" s="1" t="n"/>
      <c r="F22" s="3" t="n"/>
      <c r="G22" s="3" t="n"/>
      <c r="H22" s="1" t="n"/>
      <c r="I22" s="1" t="n"/>
      <c r="J22" s="1" t="n"/>
      <c r="K22" s="196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31">
        <f>SUM(C22:U22)</f>
        <v/>
      </c>
      <c r="W22" s="8">
        <f>V22+'Апрель 2025'!W22</f>
        <v/>
      </c>
      <c r="X22" s="5" t="n"/>
      <c r="Y22" s="8">
        <f>X22+'Апрель 2025'!Y22</f>
        <v/>
      </c>
      <c r="Z22" s="7">
        <f>V22+X22</f>
        <v/>
      </c>
      <c r="AA22" s="32">
        <f>W22+Y22</f>
        <v/>
      </c>
    </row>
    <row r="23" collapsed="1" ht="15.75" customHeight="1" s="303">
      <c r="A23" s="50" t="n"/>
      <c r="B23" s="51" t="inlineStr">
        <is>
          <t>ТКР за месяц</t>
        </is>
      </c>
      <c r="C23" s="17">
        <f>SUM(C4:C22)</f>
        <v/>
      </c>
      <c r="D23" s="17">
        <f>SUM(D4:D22)</f>
        <v/>
      </c>
      <c r="E23" s="17">
        <f>SUM(E4:E22)</f>
        <v/>
      </c>
      <c r="F23" s="17">
        <f>SUM(F4:F22)</f>
        <v/>
      </c>
      <c r="G23" s="17">
        <f>SUM(G4:G22)</f>
        <v/>
      </c>
      <c r="H23" s="17">
        <f>SUM(H4:H22)</f>
        <v/>
      </c>
      <c r="I23" s="17">
        <f>SUM(I4:I22)</f>
        <v/>
      </c>
      <c r="J23" s="17">
        <f>SUM(J4:J22)</f>
        <v/>
      </c>
      <c r="K23" s="17">
        <f>SUM(K4:K22)</f>
        <v/>
      </c>
      <c r="L23" s="17">
        <f>SUM(L4:L22)</f>
        <v/>
      </c>
      <c r="M23" s="17">
        <f>SUM(M4:M22)</f>
        <v/>
      </c>
      <c r="N23" s="17">
        <f>SUM(N4:N22)</f>
        <v/>
      </c>
      <c r="O23" s="17">
        <f>SUM(O4:O22)</f>
        <v/>
      </c>
      <c r="P23" s="17">
        <f>SUM(P4:P22)</f>
        <v/>
      </c>
      <c r="Q23" s="17">
        <f>SUM(Q4:Q22)</f>
        <v/>
      </c>
      <c r="R23" s="17">
        <f>SUM(R4:R22)</f>
        <v/>
      </c>
      <c r="S23" s="17">
        <f>SUM(S4:S22)</f>
        <v/>
      </c>
      <c r="T23" s="17">
        <f>SUM(T4:T22)</f>
        <v/>
      </c>
      <c r="U23" s="17">
        <f>SUM(U4:U22)</f>
        <v/>
      </c>
      <c r="V23" s="52">
        <f>SUM(V4:V22)</f>
        <v/>
      </c>
      <c r="W23" s="8" t="n"/>
      <c r="X23" s="17">
        <f>SUM(X4:X22)</f>
        <v/>
      </c>
      <c r="Y23" s="19" t="n"/>
      <c r="Z23" s="17">
        <f>SUM(Z4:Z22)</f>
        <v/>
      </c>
      <c r="AA23" s="55" t="n"/>
    </row>
    <row r="24" ht="16.5" customHeight="1" s="303" thickBot="1">
      <c r="A24" s="79" t="n"/>
      <c r="B24" s="57" t="inlineStr">
        <is>
          <t>ТКР с начала года</t>
        </is>
      </c>
      <c r="C24" s="58">
        <f>C23+'Апрель 2025'!C24</f>
        <v/>
      </c>
      <c r="D24" s="58">
        <f>D23+'Апрель 2025'!D24</f>
        <v/>
      </c>
      <c r="E24" s="58">
        <f>E23+'Апрель 2025'!E24</f>
        <v/>
      </c>
      <c r="F24" s="58">
        <f>F23+'Апрель 2025'!F24</f>
        <v/>
      </c>
      <c r="G24" s="58">
        <f>G23+'Апрель 2025'!G24</f>
        <v/>
      </c>
      <c r="H24" s="58">
        <f>H23+'Апрель 2025'!H24</f>
        <v/>
      </c>
      <c r="I24" s="58">
        <f>I23+'Апрель 2025'!I24</f>
        <v/>
      </c>
      <c r="J24" s="58">
        <f>J23+'Апрель 2025'!J24</f>
        <v/>
      </c>
      <c r="K24" s="58">
        <f>K23+'Апрель 2025'!K24</f>
        <v/>
      </c>
      <c r="L24" s="58">
        <f>L23+'Апрель 2025'!L24</f>
        <v/>
      </c>
      <c r="M24" s="58">
        <f>M23+'Апрель 2025'!M24</f>
        <v/>
      </c>
      <c r="N24" s="58">
        <f>N23+'Апрель 2025'!N24</f>
        <v/>
      </c>
      <c r="O24" s="58">
        <f>O23+'Апрель 2025'!O24</f>
        <v/>
      </c>
      <c r="P24" s="58">
        <f>P23+'Апрель 2025'!P24</f>
        <v/>
      </c>
      <c r="Q24" s="58">
        <f>Q23+'Апрель 2025'!Q24</f>
        <v/>
      </c>
      <c r="R24" s="58">
        <f>R23+'Апрель 2025'!R24</f>
        <v/>
      </c>
      <c r="S24" s="58">
        <f>S23+'Апрель 2025'!S24</f>
        <v/>
      </c>
      <c r="T24" s="58">
        <f>T23+'Апрель 2025'!T24</f>
        <v/>
      </c>
      <c r="U24" s="58">
        <f>U23+'Апрель 2025'!U24</f>
        <v/>
      </c>
      <c r="V24" s="59" t="n"/>
      <c r="W24" s="33">
        <f>SUM(W4:W22)</f>
        <v/>
      </c>
      <c r="X24" s="58" t="n"/>
      <c r="Y24" s="80">
        <f>SUM(Y4:Y22)</f>
        <v/>
      </c>
      <c r="Z24" s="58" t="n"/>
      <c r="AA24" s="49">
        <f>SUM(AA4:AA22)</f>
        <v/>
      </c>
    </row>
    <row r="25" hidden="1" outlineLevel="1" ht="15" customHeight="1" s="303">
      <c r="A25" s="44" t="n">
        <v>15</v>
      </c>
      <c r="B25" s="21" t="inlineStr">
        <is>
          <t>А29.01</t>
        </is>
      </c>
      <c r="C25" s="2" t="n"/>
      <c r="D25" s="2" t="n"/>
      <c r="E25" s="1" t="n"/>
      <c r="F25" s="4" t="n"/>
      <c r="G25" s="3" t="n"/>
      <c r="H25" s="209" t="n"/>
      <c r="I25" s="209" t="n"/>
      <c r="J25" s="209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28">
        <f>SUM(C25:U25)</f>
        <v/>
      </c>
      <c r="W25" s="77">
        <f>V25+'Апрель 2025'!W25</f>
        <v/>
      </c>
      <c r="X25" s="5" t="n"/>
      <c r="Y25" s="77">
        <f>X25+'Апрель 2025'!Y25</f>
        <v/>
      </c>
      <c r="Z25" s="29">
        <f>V25+X25</f>
        <v/>
      </c>
      <c r="AA25" s="30">
        <f>W25+Y25</f>
        <v/>
      </c>
    </row>
    <row r="26" hidden="1" outlineLevel="1" ht="15" customHeight="1" s="303">
      <c r="A26" s="45">
        <f>A25+1</f>
        <v/>
      </c>
      <c r="B26" s="209" t="inlineStr">
        <is>
          <t>А29.05</t>
        </is>
      </c>
      <c r="C26" s="2" t="n"/>
      <c r="D26" s="2" t="n"/>
      <c r="E26" s="1" t="n"/>
      <c r="F26" s="4" t="n"/>
      <c r="G26" s="3" t="n"/>
      <c r="H26" s="209" t="n"/>
      <c r="I26" s="209" t="n"/>
      <c r="J26" s="209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31">
        <f>SUM(C26:U26)</f>
        <v/>
      </c>
      <c r="W26" s="8">
        <f>V26+'Апрель 2025'!W26</f>
        <v/>
      </c>
      <c r="X26" s="5" t="n"/>
      <c r="Y26" s="8">
        <f>X26+'Апрель 2025'!Y26</f>
        <v/>
      </c>
      <c r="Z26" s="7">
        <f>V26+X26</f>
        <v/>
      </c>
      <c r="AA26" s="32">
        <f>W26+Y26</f>
        <v/>
      </c>
    </row>
    <row r="27" hidden="1" outlineLevel="1" ht="15" customHeight="1" s="303">
      <c r="A27" s="45">
        <f>A26+1</f>
        <v/>
      </c>
      <c r="B27" s="209" t="inlineStr">
        <is>
          <t>ПК 155-20</t>
        </is>
      </c>
      <c r="C27" s="2" t="n"/>
      <c r="D27" s="2" t="n"/>
      <c r="E27" s="6" t="n"/>
      <c r="F27" s="4" t="n"/>
      <c r="G27" s="3" t="n"/>
      <c r="H27" s="209" t="n"/>
      <c r="I27" s="209" t="n"/>
      <c r="J27" s="209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31">
        <f>SUM(C27:U27)</f>
        <v/>
      </c>
      <c r="W27" s="8">
        <f>V27+'Апрель 2025'!W27</f>
        <v/>
      </c>
      <c r="X27" s="5" t="n"/>
      <c r="Y27" s="8">
        <f>X27+'Апрель 2025'!Y27</f>
        <v/>
      </c>
      <c r="Z27" s="7">
        <f>V27+X27</f>
        <v/>
      </c>
      <c r="AA27" s="32">
        <f>W27+Y27</f>
        <v/>
      </c>
    </row>
    <row r="28" hidden="1" outlineLevel="1" ht="15" customHeight="1" s="303">
      <c r="A28" s="45">
        <f>A27+1</f>
        <v/>
      </c>
      <c r="B28" s="209" t="inlineStr">
        <is>
          <t>ПК 155-30</t>
        </is>
      </c>
      <c r="C28" s="2" t="n"/>
      <c r="D28" s="2" t="n"/>
      <c r="E28" s="1" t="n"/>
      <c r="F28" s="4" t="n"/>
      <c r="G28" s="3" t="n"/>
      <c r="H28" s="209" t="n"/>
      <c r="I28" s="209" t="n"/>
      <c r="J28" s="209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31">
        <f>SUM(C28:U28)</f>
        <v/>
      </c>
      <c r="W28" s="8">
        <f>V28+'Апрель 2025'!W28</f>
        <v/>
      </c>
      <c r="X28" s="5" t="n"/>
      <c r="Y28" s="8">
        <f>X28+'Апрель 2025'!Y28</f>
        <v/>
      </c>
      <c r="Z28" s="7">
        <f>V28+X28</f>
        <v/>
      </c>
      <c r="AA28" s="32">
        <f>W28+Y28</f>
        <v/>
      </c>
    </row>
    <row r="29" hidden="1" outlineLevel="1" ht="15" customHeight="1" s="303">
      <c r="A29" s="45">
        <f>A28+1</f>
        <v/>
      </c>
      <c r="B29" s="209" t="inlineStr">
        <is>
          <t>5336-12</t>
        </is>
      </c>
      <c r="C29" s="2" t="n"/>
      <c r="D29" s="2" t="n"/>
      <c r="E29" s="1" t="n"/>
      <c r="F29" s="4" t="n"/>
      <c r="G29" s="3" t="n"/>
      <c r="H29" s="209" t="n"/>
      <c r="I29" s="209" t="n"/>
      <c r="J29" s="209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31">
        <f>SUM(C29:U29)</f>
        <v/>
      </c>
      <c r="W29" s="8">
        <f>V29+'Апрель 2025'!W29</f>
        <v/>
      </c>
      <c r="X29" s="5" t="n"/>
      <c r="Y29" s="8">
        <f>X29+'Апрель 2025'!Y29</f>
        <v/>
      </c>
      <c r="Z29" s="7">
        <f>V29+X29</f>
        <v/>
      </c>
      <c r="AA29" s="32">
        <f>W29+Y29</f>
        <v/>
      </c>
    </row>
    <row r="30" hidden="1" outlineLevel="1" ht="15" customHeight="1" s="303">
      <c r="A30" s="45">
        <f>A29+1</f>
        <v/>
      </c>
      <c r="B30" s="209" t="inlineStr">
        <is>
          <t>5336-10</t>
        </is>
      </c>
      <c r="C30" s="2" t="n"/>
      <c r="D30" s="2" t="n"/>
      <c r="E30" s="1" t="n"/>
      <c r="F30" s="4" t="n"/>
      <c r="G30" s="3" t="n"/>
      <c r="H30" s="209" t="n"/>
      <c r="I30" s="209" t="n"/>
      <c r="J30" s="209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31">
        <f>SUM(C30:U30)</f>
        <v/>
      </c>
      <c r="W30" s="8">
        <f>V30+'Апрель 2025'!W30</f>
        <v/>
      </c>
      <c r="X30" s="5" t="n"/>
      <c r="Y30" s="8">
        <f>X30+'Апрель 2025'!Y30</f>
        <v/>
      </c>
      <c r="Z30" s="7">
        <f>V30+X30</f>
        <v/>
      </c>
      <c r="AA30" s="32">
        <f>W30+Y30</f>
        <v/>
      </c>
    </row>
    <row r="31" hidden="1" outlineLevel="1" ht="15" customHeight="1" s="303">
      <c r="A31" s="45">
        <f>A30+1</f>
        <v/>
      </c>
      <c r="B31" s="9" t="inlineStr">
        <is>
          <t>5336-10-03</t>
        </is>
      </c>
      <c r="C31" s="2" t="n"/>
      <c r="D31" s="2" t="n"/>
      <c r="E31" s="1" t="n"/>
      <c r="F31" s="4" t="n"/>
      <c r="G31" s="3" t="n"/>
      <c r="H31" s="209" t="n"/>
      <c r="I31" s="209" t="n"/>
      <c r="J31" s="209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31">
        <f>SUM(C31:U31)</f>
        <v/>
      </c>
      <c r="W31" s="8">
        <f>V31+'Апрель 2025'!W31</f>
        <v/>
      </c>
      <c r="X31" s="5" t="n"/>
      <c r="Y31" s="8">
        <f>X31+'Апрель 2025'!Y31</f>
        <v/>
      </c>
      <c r="Z31" s="7">
        <f>V31+X31</f>
        <v/>
      </c>
      <c r="AA31" s="32">
        <f>W31+Y31</f>
        <v/>
      </c>
    </row>
    <row r="32" hidden="1" outlineLevel="1" ht="15" customHeight="1" s="303">
      <c r="A32" s="45">
        <f>A31+1</f>
        <v/>
      </c>
      <c r="B32" s="209" t="inlineStr">
        <is>
          <t>ПК 214-30</t>
        </is>
      </c>
      <c r="C32" s="2" t="n"/>
      <c r="D32" s="2" t="n"/>
      <c r="E32" s="1" t="n"/>
      <c r="F32" s="4" t="n"/>
      <c r="G32" s="3" t="n"/>
      <c r="H32" s="209" t="n"/>
      <c r="I32" s="209" t="n"/>
      <c r="J32" s="209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31">
        <f>SUM(C32:U32)</f>
        <v/>
      </c>
      <c r="W32" s="8">
        <f>V32+'Апрель 2025'!W32</f>
        <v/>
      </c>
      <c r="X32" s="5" t="n"/>
      <c r="Y32" s="8">
        <f>X32+'Апрель 2025'!Y32</f>
        <v/>
      </c>
      <c r="Z32" s="7">
        <f>V32+X32</f>
        <v/>
      </c>
      <c r="AA32" s="32">
        <f>W32+Y32</f>
        <v/>
      </c>
    </row>
    <row r="33" hidden="1" outlineLevel="1" ht="15" customHeight="1" s="303">
      <c r="A33" s="45">
        <f>A32+1</f>
        <v/>
      </c>
      <c r="B33" s="209" t="inlineStr">
        <is>
          <t>ПК 306</t>
        </is>
      </c>
      <c r="C33" s="2" t="n"/>
      <c r="D33" s="2" t="n"/>
      <c r="E33" s="1" t="n"/>
      <c r="F33" s="4" t="n"/>
      <c r="G33" s="3" t="n"/>
      <c r="H33" s="209" t="n"/>
      <c r="I33" s="209" t="n"/>
      <c r="J33" s="209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31">
        <f>SUM(C33:U33)</f>
        <v/>
      </c>
      <c r="W33" s="8">
        <f>V33+'Апрель 2025'!W33</f>
        <v/>
      </c>
      <c r="X33" s="5" t="n"/>
      <c r="Y33" s="8">
        <f>X33+'Апрель 2025'!Y33</f>
        <v/>
      </c>
      <c r="Z33" s="7">
        <f>V33+X33</f>
        <v/>
      </c>
      <c r="AA33" s="32">
        <f>W33+Y33</f>
        <v/>
      </c>
    </row>
    <row r="34" hidden="1" outlineLevel="1" ht="15" customHeight="1" s="303">
      <c r="A34" s="45">
        <f>A33+1</f>
        <v/>
      </c>
      <c r="B34" s="209" t="inlineStr">
        <is>
          <t>ПК 310</t>
        </is>
      </c>
      <c r="C34" s="2" t="n"/>
      <c r="D34" s="2" t="n"/>
      <c r="E34" s="1" t="n"/>
      <c r="F34" s="4" t="n"/>
      <c r="G34" s="3" t="n"/>
      <c r="H34" s="209" t="n"/>
      <c r="I34" s="209" t="n"/>
      <c r="J34" s="209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31">
        <f>SUM(C34:U34)</f>
        <v/>
      </c>
      <c r="W34" s="8">
        <f>V34+'Апрель 2025'!W34</f>
        <v/>
      </c>
      <c r="X34" s="5" t="n"/>
      <c r="Y34" s="8">
        <f>X34+'Апрель 2025'!Y34</f>
        <v/>
      </c>
      <c r="Z34" s="7">
        <f>V34+X34</f>
        <v/>
      </c>
      <c r="AA34" s="32">
        <f>W34+Y34</f>
        <v/>
      </c>
    </row>
    <row r="35" hidden="1" outlineLevel="1" ht="15" customHeight="1" s="303">
      <c r="A35" s="45">
        <f>A34+1</f>
        <v/>
      </c>
      <c r="B35" s="209" t="inlineStr">
        <is>
          <t>КБПА 064700 (ПК225)</t>
        </is>
      </c>
      <c r="C35" s="2" t="n"/>
      <c r="D35" s="2" t="n"/>
      <c r="E35" s="1" t="n"/>
      <c r="F35" s="4" t="n"/>
      <c r="G35" s="3" t="n"/>
      <c r="H35" s="209" t="n"/>
      <c r="I35" s="209" t="n"/>
      <c r="J35" s="209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31">
        <f>SUM(C35:U35)</f>
        <v/>
      </c>
      <c r="W35" s="8">
        <f>V35+'Апрель 2025'!W35</f>
        <v/>
      </c>
      <c r="X35" s="5" t="n"/>
      <c r="Y35" s="8">
        <f>X35+'Апрель 2025'!Y35</f>
        <v/>
      </c>
      <c r="Z35" s="7">
        <f>V35+X35</f>
        <v/>
      </c>
      <c r="AA35" s="32">
        <f>W35+Y35</f>
        <v/>
      </c>
    </row>
    <row r="36" hidden="1" outlineLevel="1" ht="15" customHeight="1" s="303">
      <c r="A36" s="45" t="n">
        <v>26</v>
      </c>
      <c r="B36" s="209" t="inlineStr">
        <is>
          <t>53205-3509015-30</t>
        </is>
      </c>
      <c r="C36" s="2" t="n"/>
      <c r="D36" s="2" t="n"/>
      <c r="E36" s="1" t="n"/>
      <c r="F36" s="4" t="n"/>
      <c r="G36" s="3" t="n"/>
      <c r="H36" s="209" t="n"/>
      <c r="I36" s="209" t="n"/>
      <c r="J36" s="209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31">
        <f>SUM(C36:U36)</f>
        <v/>
      </c>
      <c r="W36" s="8">
        <f>V36+'Апрель 2025'!W36</f>
        <v/>
      </c>
      <c r="X36" s="5" t="n"/>
      <c r="Y36" s="8">
        <f>X36+'Апрель 2025'!Y36</f>
        <v/>
      </c>
      <c r="Z36" s="7">
        <f>V36+X36</f>
        <v/>
      </c>
      <c r="AA36" s="32">
        <f>W36+Y36</f>
        <v/>
      </c>
    </row>
    <row r="37" hidden="1" outlineLevel="1" ht="15" customHeight="1" s="303">
      <c r="A37" s="45" t="n">
        <v>27</v>
      </c>
      <c r="B37" s="209" t="inlineStr">
        <is>
          <t>ПК 225-К-01</t>
        </is>
      </c>
      <c r="C37" s="2" t="n"/>
      <c r="D37" s="2" t="n"/>
      <c r="E37" s="1" t="n"/>
      <c r="F37" s="4" t="n"/>
      <c r="G37" s="3" t="n"/>
      <c r="H37" s="209" t="n"/>
      <c r="I37" s="209" t="n"/>
      <c r="J37" s="209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31">
        <f>SUM(C37:U37)</f>
        <v/>
      </c>
      <c r="W37" s="8">
        <f>V37+'Апрель 2025'!W37</f>
        <v/>
      </c>
      <c r="X37" s="5" t="n"/>
      <c r="Y37" s="8">
        <f>X37+'Апрель 2025'!Y37</f>
        <v/>
      </c>
      <c r="Z37" s="7">
        <f>V37+X37</f>
        <v/>
      </c>
      <c r="AA37" s="32">
        <f>W37+Y37</f>
        <v/>
      </c>
    </row>
    <row r="38" hidden="1" outlineLevel="1" ht="15" customHeight="1" s="303">
      <c r="A38" s="45" t="n"/>
      <c r="B38" s="209" t="n"/>
      <c r="C38" s="2" t="n"/>
      <c r="D38" s="2" t="n"/>
      <c r="E38" s="1" t="n"/>
      <c r="F38" s="4" t="n"/>
      <c r="G38" s="3" t="n"/>
      <c r="H38" s="209" t="n"/>
      <c r="I38" s="209" t="n"/>
      <c r="J38" s="209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31">
        <f>SUM(C38:U38)</f>
        <v/>
      </c>
      <c r="W38" s="8">
        <f>V38+'Апрель 2025'!W38</f>
        <v/>
      </c>
      <c r="X38" s="5" t="n"/>
      <c r="Y38" s="8">
        <f>X38+'Апрель 2025'!Y38</f>
        <v/>
      </c>
      <c r="Z38" s="7">
        <f>V38+X38</f>
        <v/>
      </c>
      <c r="AA38" s="32">
        <f>W38+Y38</f>
        <v/>
      </c>
    </row>
    <row r="39" hidden="1" outlineLevel="1" ht="15" customHeight="1" s="303">
      <c r="A39" s="45" t="n"/>
      <c r="B39" s="209" t="n"/>
      <c r="C39" s="2" t="n"/>
      <c r="D39" s="2" t="n"/>
      <c r="E39" s="1" t="n"/>
      <c r="F39" s="4" t="n"/>
      <c r="G39" s="3" t="n"/>
      <c r="H39" s="209" t="n"/>
      <c r="I39" s="209" t="n"/>
      <c r="J39" s="209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31">
        <f>SUM(C39:U39)</f>
        <v/>
      </c>
      <c r="W39" s="8">
        <f>V39+'Апрель 2025'!W38</f>
        <v/>
      </c>
      <c r="X39" s="5" t="n"/>
      <c r="Y39" s="8">
        <f>X39+'Апрель 2025'!Y38</f>
        <v/>
      </c>
      <c r="Z39" s="7">
        <f>V39+X39</f>
        <v/>
      </c>
      <c r="AA39" s="32">
        <f>W39+Y39</f>
        <v/>
      </c>
    </row>
    <row r="40" hidden="1" outlineLevel="1" ht="15" customHeight="1" s="303">
      <c r="A40" s="45" t="n"/>
      <c r="B40" s="209" t="n"/>
      <c r="C40" s="2" t="n"/>
      <c r="D40" s="2" t="n"/>
      <c r="E40" s="1" t="n"/>
      <c r="F40" s="4" t="n"/>
      <c r="G40" s="3" t="n"/>
      <c r="H40" s="209" t="n"/>
      <c r="I40" s="209" t="n"/>
      <c r="J40" s="209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31">
        <f>SUM(C40:U40)</f>
        <v/>
      </c>
      <c r="W40" s="8">
        <f>V40+'Апрель 2025'!W39</f>
        <v/>
      </c>
      <c r="X40" s="5" t="n"/>
      <c r="Y40" s="8">
        <f>X40+'Апрель 2025'!Y39</f>
        <v/>
      </c>
      <c r="Z40" s="7">
        <f>V40+X40</f>
        <v/>
      </c>
      <c r="AA40" s="32">
        <f>W40+Y40</f>
        <v/>
      </c>
    </row>
    <row r="41" hidden="1" outlineLevel="1" ht="15" customHeight="1" s="303">
      <c r="A41" s="45" t="n"/>
      <c r="B41" s="209" t="n"/>
      <c r="C41" s="2" t="n"/>
      <c r="D41" s="2" t="n"/>
      <c r="E41" s="1" t="n"/>
      <c r="F41" s="4" t="n"/>
      <c r="G41" s="3" t="n"/>
      <c r="H41" s="209" t="n"/>
      <c r="I41" s="209" t="n"/>
      <c r="J41" s="209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31">
        <f>SUM(C41:U41)</f>
        <v/>
      </c>
      <c r="W41" s="8">
        <f>V41+'Апрель 2025'!W41</f>
        <v/>
      </c>
      <c r="X41" s="5" t="n"/>
      <c r="Y41" s="8">
        <f>X41+'Апрель 2025'!Y41</f>
        <v/>
      </c>
      <c r="Z41" s="7">
        <f>V41+X41</f>
        <v/>
      </c>
      <c r="AA41" s="32">
        <f>W41+Y41</f>
        <v/>
      </c>
    </row>
    <row r="42" hidden="1" outlineLevel="1" ht="15" customHeight="1" s="303">
      <c r="A42" s="45" t="n"/>
      <c r="B42" s="209" t="n"/>
      <c r="C42" s="2" t="n"/>
      <c r="D42" s="2" t="n"/>
      <c r="E42" s="1" t="n"/>
      <c r="F42" s="4" t="n"/>
      <c r="G42" s="3" t="n"/>
      <c r="H42" s="209" t="n"/>
      <c r="I42" s="209" t="n"/>
      <c r="J42" s="209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31">
        <f>SUM(C42:U42)</f>
        <v/>
      </c>
      <c r="W42" s="8">
        <f>V42+'Апрель 2025'!W42</f>
        <v/>
      </c>
      <c r="X42" s="5" t="n"/>
      <c r="Y42" s="8">
        <f>X42+'Апрель 2025'!Y42</f>
        <v/>
      </c>
      <c r="Z42" s="7">
        <f>V42+X42</f>
        <v/>
      </c>
      <c r="AA42" s="32">
        <f>W42+Y42</f>
        <v/>
      </c>
    </row>
    <row r="43" collapsed="1" ht="15.75" customHeight="1" s="303">
      <c r="A43" s="50" t="n"/>
      <c r="B43" s="51" t="inlineStr">
        <is>
          <t>ПК за месяц</t>
        </is>
      </c>
      <c r="C43" s="17">
        <f>SUM(C25:C42)</f>
        <v/>
      </c>
      <c r="D43" s="17">
        <f>SUM(D25:D42)</f>
        <v/>
      </c>
      <c r="E43" s="17">
        <f>SUM(E25:E42)</f>
        <v/>
      </c>
      <c r="F43" s="17">
        <f>SUM(F25:F42)</f>
        <v/>
      </c>
      <c r="G43" s="17">
        <f>SUM(G25:G42)</f>
        <v/>
      </c>
      <c r="H43" s="17">
        <f>SUM(H25:H42)</f>
        <v/>
      </c>
      <c r="I43" s="17">
        <f>SUM(I25:I42)</f>
        <v/>
      </c>
      <c r="J43" s="17">
        <f>SUM(J25:J42)</f>
        <v/>
      </c>
      <c r="K43" s="17">
        <f>SUM(K25:K42)</f>
        <v/>
      </c>
      <c r="L43" s="17">
        <f>SUM(L25:L42)</f>
        <v/>
      </c>
      <c r="M43" s="17">
        <f>SUM(M25:M42)</f>
        <v/>
      </c>
      <c r="N43" s="17">
        <f>SUM(N25:N42)</f>
        <v/>
      </c>
      <c r="O43" s="17">
        <f>SUM(O25:O42)</f>
        <v/>
      </c>
      <c r="P43" s="17">
        <f>SUM(P25:P42)</f>
        <v/>
      </c>
      <c r="Q43" s="17">
        <f>SUM(Q25:Q42)</f>
        <v/>
      </c>
      <c r="R43" s="17">
        <f>SUM(R25:R42)</f>
        <v/>
      </c>
      <c r="S43" s="17">
        <f>SUM(S25:S42)</f>
        <v/>
      </c>
      <c r="T43" s="17">
        <f>SUM(T25:T42)</f>
        <v/>
      </c>
      <c r="U43" s="17">
        <f>SUM(U25:U42)</f>
        <v/>
      </c>
      <c r="V43" s="52">
        <f>SUM(V25:V42)</f>
        <v/>
      </c>
      <c r="W43" s="19" t="n"/>
      <c r="X43" s="17">
        <f>SUM(X25:X42)</f>
        <v/>
      </c>
      <c r="Y43" s="19" t="n"/>
      <c r="Z43" s="17">
        <f>SUM(Z25:Z42)</f>
        <v/>
      </c>
      <c r="AA43" s="55" t="n"/>
    </row>
    <row r="44" ht="16.5" customHeight="1" s="303" thickBot="1">
      <c r="A44" s="79" t="n"/>
      <c r="B44" s="57" t="inlineStr">
        <is>
          <t>ПК с начала года</t>
        </is>
      </c>
      <c r="C44" s="58">
        <f>C43+'Апрель 2025'!C44</f>
        <v/>
      </c>
      <c r="D44" s="58">
        <f>D43+'Апрель 2025'!D44</f>
        <v/>
      </c>
      <c r="E44" s="58">
        <f>E43+'Апрель 2025'!E44</f>
        <v/>
      </c>
      <c r="F44" s="58">
        <f>F43+'Апрель 2025'!F44</f>
        <v/>
      </c>
      <c r="G44" s="58">
        <f>G43+'Апрель 2025'!G44</f>
        <v/>
      </c>
      <c r="H44" s="58">
        <f>H43+'Апрель 2025'!H44</f>
        <v/>
      </c>
      <c r="I44" s="58">
        <f>I43+'Апрель 2025'!I44</f>
        <v/>
      </c>
      <c r="J44" s="58">
        <f>J43+'Апрель 2025'!J44</f>
        <v/>
      </c>
      <c r="K44" s="58">
        <f>K43+'Апрель 2025'!K44</f>
        <v/>
      </c>
      <c r="L44" s="58">
        <f>L43+'Апрель 2025'!L44</f>
        <v/>
      </c>
      <c r="M44" s="58">
        <f>M43+'Апрель 2025'!M44</f>
        <v/>
      </c>
      <c r="N44" s="58">
        <f>N43+'Апрель 2025'!N44</f>
        <v/>
      </c>
      <c r="O44" s="58">
        <f>O43+'Апрель 2025'!O44</f>
        <v/>
      </c>
      <c r="P44" s="58">
        <f>P43+'Апрель 2025'!P44</f>
        <v/>
      </c>
      <c r="Q44" s="58">
        <f>Q43+'Апрель 2025'!Q44</f>
        <v/>
      </c>
      <c r="R44" s="58">
        <f>R43+'Апрель 2025'!R44</f>
        <v/>
      </c>
      <c r="S44" s="58">
        <f>S43+'Апрель 2025'!S44</f>
        <v/>
      </c>
      <c r="T44" s="58">
        <f>T43+'Апрель 2025'!T44</f>
        <v/>
      </c>
      <c r="U44" s="58">
        <f>U43+'Апрель 2025'!U44</f>
        <v/>
      </c>
      <c r="V44" s="59" t="n"/>
      <c r="W44" s="33">
        <f>SUM(W25:W42)</f>
        <v/>
      </c>
      <c r="X44" s="58" t="n"/>
      <c r="Y44" s="80">
        <f>SUM(Y25:Y42)</f>
        <v/>
      </c>
      <c r="Z44" s="58" t="n"/>
      <c r="AA44" s="49">
        <f>SUM(AA25:AA42)</f>
        <v/>
      </c>
    </row>
    <row r="45" hidden="1" outlineLevel="1" ht="15" customHeight="1" s="303">
      <c r="A45" s="78" t="n">
        <v>28</v>
      </c>
      <c r="B45" s="14" t="inlineStr">
        <is>
          <t>нв 240/245 без эл.м</t>
        </is>
      </c>
      <c r="C45" s="2" t="n"/>
      <c r="D45" s="2" t="n"/>
      <c r="E45" s="1" t="n"/>
      <c r="F45" s="4" t="n"/>
      <c r="G45" s="3" t="n"/>
      <c r="H45" s="209" t="n"/>
      <c r="I45" s="209" t="n"/>
      <c r="J45" s="209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34">
        <f>SUM(C45:U45)</f>
        <v/>
      </c>
      <c r="W45" s="77">
        <f>V45+'Апрель 2025'!W45</f>
        <v/>
      </c>
      <c r="X45" s="5" t="n"/>
      <c r="Y45" s="77">
        <f>X45+'Апрель 2025'!Y45</f>
        <v/>
      </c>
      <c r="Z45" s="11">
        <f>V45+X45</f>
        <v/>
      </c>
      <c r="AA45" s="81">
        <f>W45+Y45</f>
        <v/>
      </c>
    </row>
    <row r="46" hidden="1" outlineLevel="1" ht="15" customHeight="1" s="303">
      <c r="A46" s="45">
        <f>A45+1</f>
        <v/>
      </c>
      <c r="B46" s="209" t="inlineStr">
        <is>
          <t>нв 245-1307015(01)</t>
        </is>
      </c>
      <c r="C46" s="2" t="n"/>
      <c r="D46" s="2" t="n"/>
      <c r="E46" s="1" t="n"/>
      <c r="F46" s="4" t="n"/>
      <c r="G46" s="3" t="n"/>
      <c r="H46" s="209" t="n"/>
      <c r="I46" s="209" t="n"/>
      <c r="J46" s="209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31">
        <f>SUM(C46:U46)</f>
        <v/>
      </c>
      <c r="W46" s="8">
        <f>V46+'Апрель 2025'!W46</f>
        <v/>
      </c>
      <c r="X46" s="5" t="n"/>
      <c r="Y46" s="8">
        <f>X46+'Апрель 2025'!Y46</f>
        <v/>
      </c>
      <c r="Z46" s="7">
        <f>V46+X46</f>
        <v/>
      </c>
      <c r="AA46" s="81">
        <f>W46+Y46</f>
        <v/>
      </c>
    </row>
    <row r="47" hidden="1" outlineLevel="1" ht="15" customHeight="1" s="303">
      <c r="A47" s="45">
        <f>A46+1</f>
        <v/>
      </c>
      <c r="B47" s="209" t="inlineStr">
        <is>
          <t>нв 260</t>
        </is>
      </c>
      <c r="C47" s="2" t="n"/>
      <c r="D47" s="2" t="n"/>
      <c r="E47" s="1" t="n"/>
      <c r="F47" s="4" t="n"/>
      <c r="G47" s="3" t="n"/>
      <c r="H47" s="209" t="n"/>
      <c r="I47" s="209" t="n"/>
      <c r="J47" s="209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31">
        <f>SUM(C47:U47)</f>
        <v/>
      </c>
      <c r="W47" s="8">
        <f>V47+'Апрель 2025'!W47</f>
        <v/>
      </c>
      <c r="X47" s="5" t="n"/>
      <c r="Y47" s="8">
        <f>X47+'Апрель 2025'!Y47</f>
        <v/>
      </c>
      <c r="Z47" s="7">
        <f>V47+X47</f>
        <v/>
      </c>
      <c r="AA47" s="81">
        <f>W47+Y47</f>
        <v/>
      </c>
    </row>
    <row r="48" hidden="1" outlineLevel="1" ht="15" customHeight="1" s="303">
      <c r="A48" s="45">
        <f>A47+1</f>
        <v/>
      </c>
      <c r="B48" s="209" t="inlineStr">
        <is>
          <t>нв 263</t>
        </is>
      </c>
      <c r="C48" s="2" t="n"/>
      <c r="D48" s="2" t="n"/>
      <c r="E48" s="1" t="n"/>
      <c r="F48" s="4" t="n"/>
      <c r="G48" s="3" t="n"/>
      <c r="H48" s="209" t="n"/>
      <c r="I48" s="209" t="n"/>
      <c r="J48" s="209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31">
        <f>SUM(C48:U48)</f>
        <v/>
      </c>
      <c r="W48" s="8">
        <f>V48+'Апрель 2025'!W48</f>
        <v/>
      </c>
      <c r="X48" s="5" t="n"/>
      <c r="Y48" s="8">
        <f>X48+'Апрель 2025'!Y48</f>
        <v/>
      </c>
      <c r="Z48" s="7">
        <f>V48+X48</f>
        <v/>
      </c>
      <c r="AA48" s="81">
        <f>W48+Y48</f>
        <v/>
      </c>
    </row>
    <row r="49" hidden="1" outlineLevel="1" ht="15" customHeight="1" s="303">
      <c r="A49" s="45">
        <f>A48+1</f>
        <v/>
      </c>
      <c r="B49" s="209" t="inlineStr">
        <is>
          <t>нв 3LD</t>
        </is>
      </c>
      <c r="C49" s="2" t="n"/>
      <c r="D49" s="2" t="n"/>
      <c r="E49" s="1" t="n"/>
      <c r="F49" s="4" t="n"/>
      <c r="G49" s="3" t="n"/>
      <c r="H49" s="209" t="n"/>
      <c r="I49" s="209" t="n"/>
      <c r="J49" s="209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31">
        <f>SUM(C49:U49)</f>
        <v/>
      </c>
      <c r="W49" s="8">
        <f>V49+'Апрель 2025'!W49</f>
        <v/>
      </c>
      <c r="X49" s="5" t="n"/>
      <c r="Y49" s="8">
        <f>X49+'Апрель 2025'!Y49</f>
        <v/>
      </c>
      <c r="Z49" s="7">
        <f>V49+X49</f>
        <v/>
      </c>
      <c r="AA49" s="82">
        <f>W49+Y49</f>
        <v/>
      </c>
    </row>
    <row r="50" hidden="1" outlineLevel="1" ht="15" customHeight="1" s="303">
      <c r="A50" s="45">
        <f>A49+1</f>
        <v/>
      </c>
      <c r="B50" s="209" t="inlineStr">
        <is>
          <t>нв КБПА 451363.21</t>
        </is>
      </c>
      <c r="C50" s="2" t="n"/>
      <c r="D50" s="2" t="n"/>
      <c r="E50" s="1" t="n"/>
      <c r="F50" s="4" t="n"/>
      <c r="G50" s="3" t="n"/>
      <c r="H50" s="209" t="n"/>
      <c r="I50" s="209" t="n"/>
      <c r="J50" s="209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31">
        <f>SUM(C50:U50)</f>
        <v/>
      </c>
      <c r="W50" s="8">
        <f>V50+'Апрель 2025'!W50</f>
        <v/>
      </c>
      <c r="X50" s="5" t="n"/>
      <c r="Y50" s="8">
        <f>X50+'Апрель 2025'!Y50</f>
        <v/>
      </c>
      <c r="Z50" s="7">
        <f>V50+X50</f>
        <v/>
      </c>
      <c r="AA50" s="82">
        <f>W50+Y50</f>
        <v/>
      </c>
    </row>
    <row r="51" hidden="1" outlineLevel="1" ht="15.75" customHeight="1" s="303">
      <c r="A51" s="45">
        <f>A50+1</f>
        <v/>
      </c>
      <c r="B51" s="209" t="inlineStr">
        <is>
          <t>нв КБПА 451363.30</t>
        </is>
      </c>
      <c r="C51" s="2" t="n"/>
      <c r="D51" s="2" t="n"/>
      <c r="E51" s="1" t="n"/>
      <c r="F51" s="4" t="n"/>
      <c r="G51" s="3" t="n"/>
      <c r="H51" s="209" t="n"/>
      <c r="I51" s="209" t="n"/>
      <c r="J51" s="209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31">
        <f>SUM(C51:U51)</f>
        <v/>
      </c>
      <c r="W51" s="8">
        <f>V51+'Апрель 2025'!W51</f>
        <v/>
      </c>
      <c r="X51" s="5" t="n"/>
      <c r="Y51" s="8">
        <f>X51+'Апрель 2025'!Y51</f>
        <v/>
      </c>
      <c r="Z51" s="7">
        <f>V51+X51</f>
        <v/>
      </c>
      <c r="AA51" s="82">
        <f>W51+Y51</f>
        <v/>
      </c>
    </row>
    <row r="52" hidden="1" outlineLevel="1" ht="15" customHeight="1" s="303">
      <c r="A52" s="45">
        <f>A51+1</f>
        <v/>
      </c>
      <c r="B52" s="209" t="inlineStr">
        <is>
          <t>нв КБПА 451363.61</t>
        </is>
      </c>
      <c r="C52" s="2" t="n"/>
      <c r="D52" s="2" t="n"/>
      <c r="E52" s="1" t="n"/>
      <c r="F52" s="4" t="n"/>
      <c r="G52" s="3" t="n"/>
      <c r="H52" s="209" t="n"/>
      <c r="I52" s="209" t="n"/>
      <c r="J52" s="209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31">
        <f>SUM(C52:U52)</f>
        <v/>
      </c>
      <c r="W52" s="8">
        <f>V52+'Апрель 2025'!W52</f>
        <v/>
      </c>
      <c r="X52" s="5" t="n"/>
      <c r="Y52" s="8">
        <f>X52+'Апрель 2025'!Y52</f>
        <v/>
      </c>
      <c r="Z52" s="7">
        <f>V52+X52</f>
        <v/>
      </c>
      <c r="AA52" s="82">
        <f>W52+Y52</f>
        <v/>
      </c>
    </row>
    <row r="53" hidden="1" outlineLevel="1" ht="15" customHeight="1" s="303">
      <c r="A53" s="115" t="n">
        <v>36</v>
      </c>
      <c r="B53" s="209" t="inlineStr">
        <is>
          <t>нв КБПА 451363.41</t>
        </is>
      </c>
      <c r="C53" s="2" t="n"/>
      <c r="D53" s="2" t="n"/>
      <c r="E53" s="1" t="n"/>
      <c r="F53" s="4" t="n"/>
      <c r="G53" s="3" t="n"/>
      <c r="H53" s="209" t="n"/>
      <c r="I53" s="209" t="n"/>
      <c r="J53" s="209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31">
        <f>SUM(C53:U53)</f>
        <v/>
      </c>
      <c r="W53" s="8">
        <f>V53+'Апрель 2025'!W53</f>
        <v/>
      </c>
      <c r="X53" s="5" t="n"/>
      <c r="Y53" s="8">
        <f>X53+'Апрель 2025'!Y53</f>
        <v/>
      </c>
      <c r="Z53" s="7">
        <f>V53+X53</f>
        <v/>
      </c>
      <c r="AA53" s="82">
        <f>W53+Y53</f>
        <v/>
      </c>
    </row>
    <row r="54" hidden="1" outlineLevel="1" ht="15" customHeight="1" s="303">
      <c r="A54" s="115" t="n">
        <v>37</v>
      </c>
      <c r="B54" s="209" t="inlineStr">
        <is>
          <t>нв КБПА 50-1307010</t>
        </is>
      </c>
      <c r="C54" s="2" t="n"/>
      <c r="D54" s="2" t="n"/>
      <c r="E54" s="1" t="n"/>
      <c r="F54" s="4" t="n"/>
      <c r="G54" s="3" t="n"/>
      <c r="H54" s="209" t="n"/>
      <c r="I54" s="209" t="n"/>
      <c r="J54" s="209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31">
        <f>SUM(C54:U54)</f>
        <v/>
      </c>
      <c r="W54" s="8">
        <f>V54+'Апрель 2025'!W54</f>
        <v/>
      </c>
      <c r="X54" s="5" t="n"/>
      <c r="Y54" s="8">
        <f>X54+'Апрель 2025'!Y54</f>
        <v/>
      </c>
      <c r="Z54" s="7">
        <f>V54+X54</f>
        <v/>
      </c>
      <c r="AA54" s="82">
        <f>W54+Y54</f>
        <v/>
      </c>
    </row>
    <row r="55" hidden="1" outlineLevel="1" ht="15" customHeight="1" s="303">
      <c r="A55" s="45" t="n">
        <v>38</v>
      </c>
      <c r="B55" s="209" t="inlineStr">
        <is>
          <t>нв 855.1307010</t>
        </is>
      </c>
      <c r="C55" s="2" t="n"/>
      <c r="D55" s="2" t="n"/>
      <c r="E55" s="1" t="n"/>
      <c r="F55" s="4" t="n"/>
      <c r="G55" s="3" t="n"/>
      <c r="H55" s="209" t="n"/>
      <c r="I55" s="209" t="n"/>
      <c r="J55" s="209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31">
        <f>SUM(C55:U55)</f>
        <v/>
      </c>
      <c r="W55" s="8">
        <f>V55+'Апрель 2025'!W55</f>
        <v/>
      </c>
      <c r="X55" s="5" t="n"/>
      <c r="Y55" s="8">
        <f>X55+'Апрель 2025'!Y55</f>
        <v/>
      </c>
      <c r="Z55" s="7">
        <f>V55+X55</f>
        <v/>
      </c>
      <c r="AA55" s="82">
        <f>W55+Y55</f>
        <v/>
      </c>
    </row>
    <row r="56" hidden="1" outlineLevel="1" ht="15" customHeight="1" s="303">
      <c r="A56" s="115" t="n">
        <v>39</v>
      </c>
      <c r="B56" s="209" t="inlineStr">
        <is>
          <t>нв 855.1314010</t>
        </is>
      </c>
      <c r="C56" s="2" t="n"/>
      <c r="D56" s="2" t="n"/>
      <c r="E56" s="1" t="n"/>
      <c r="F56" s="4" t="n"/>
      <c r="G56" s="3" t="n"/>
      <c r="H56" s="209" t="n"/>
      <c r="I56" s="209" t="n"/>
      <c r="J56" s="209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31">
        <f>SUM(C56:U56)</f>
        <v/>
      </c>
      <c r="W56" s="8">
        <f>V56+'Апрель 2025'!W56</f>
        <v/>
      </c>
      <c r="X56" s="5" t="n"/>
      <c r="Y56" s="8">
        <f>X56+'Апрель 2025'!Y56</f>
        <v/>
      </c>
      <c r="Z56" s="7">
        <f>V56+X56</f>
        <v/>
      </c>
      <c r="AA56" s="82">
        <f>W56+Y56</f>
        <v/>
      </c>
    </row>
    <row r="57" hidden="1" outlineLevel="1" ht="15" customHeight="1" s="303">
      <c r="A57" s="115" t="n">
        <v>40</v>
      </c>
      <c r="B57" s="209" t="inlineStr">
        <is>
          <t>нв 246.9-1307010</t>
        </is>
      </c>
      <c r="C57" s="2" t="n"/>
      <c r="D57" s="2" t="n"/>
      <c r="E57" s="1" t="n"/>
      <c r="F57" s="4" t="n"/>
      <c r="G57" s="3" t="n"/>
      <c r="H57" s="209" t="n"/>
      <c r="I57" s="209" t="n"/>
      <c r="J57" s="209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31">
        <f>SUM(C57:U57)</f>
        <v/>
      </c>
      <c r="W57" s="8">
        <f>V57+'Апрель 2025'!W57</f>
        <v/>
      </c>
      <c r="X57" s="5" t="n"/>
      <c r="Y57" s="8">
        <f>X57+'Апрель 2025'!Y57</f>
        <v/>
      </c>
      <c r="Z57" s="7">
        <f>V57+X57</f>
        <v/>
      </c>
      <c r="AA57" s="82">
        <f>W57+Y57</f>
        <v/>
      </c>
    </row>
    <row r="58" hidden="1" outlineLevel="1" ht="15" customHeight="1" s="303">
      <c r="A58" s="115" t="n"/>
      <c r="B58" s="209" t="n"/>
      <c r="C58" s="2" t="n"/>
      <c r="D58" s="2" t="n"/>
      <c r="E58" s="1" t="n"/>
      <c r="F58" s="4" t="n"/>
      <c r="G58" s="3" t="n"/>
      <c r="H58" s="209" t="n"/>
      <c r="I58" s="209" t="n"/>
      <c r="J58" s="209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31">
        <f>SUM(C58:U58)</f>
        <v/>
      </c>
      <c r="W58" s="8">
        <f>V58+'Апрель 2025'!W58</f>
        <v/>
      </c>
      <c r="X58" s="5" t="n"/>
      <c r="Y58" s="8">
        <f>X58+'Апрель 2025'!Y58</f>
        <v/>
      </c>
      <c r="Z58" s="7">
        <f>V58+X58</f>
        <v/>
      </c>
      <c r="AA58" s="82">
        <f>W58+Y58</f>
        <v/>
      </c>
    </row>
    <row r="59" hidden="1" outlineLevel="1" ht="15" customHeight="1" s="303">
      <c r="A59" s="115" t="n"/>
      <c r="B59" s="209" t="n"/>
      <c r="C59" s="2" t="n"/>
      <c r="D59" s="2" t="n"/>
      <c r="E59" s="1" t="n"/>
      <c r="F59" s="4" t="n"/>
      <c r="G59" s="3" t="n"/>
      <c r="H59" s="209" t="n"/>
      <c r="I59" s="209" t="n"/>
      <c r="J59" s="209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31">
        <f>SUM(C59:U59)</f>
        <v/>
      </c>
      <c r="W59" s="8">
        <f>V59+'Апрель 2025'!W59</f>
        <v/>
      </c>
      <c r="X59" s="5" t="n"/>
      <c r="Y59" s="8">
        <f>X59+'Апрель 2025'!Y59</f>
        <v/>
      </c>
      <c r="Z59" s="7">
        <f>V59+X59</f>
        <v/>
      </c>
      <c r="AA59" s="82">
        <f>W59+Y59</f>
        <v/>
      </c>
    </row>
    <row r="60" hidden="1" outlineLevel="1" ht="15" customHeight="1" s="303">
      <c r="A60" s="115" t="n"/>
      <c r="B60" s="209" t="n"/>
      <c r="C60" s="2" t="n"/>
      <c r="D60" s="2" t="n"/>
      <c r="E60" s="1" t="n"/>
      <c r="F60" s="4" t="n"/>
      <c r="G60" s="3" t="n"/>
      <c r="H60" s="209" t="n"/>
      <c r="I60" s="209" t="n"/>
      <c r="J60" s="209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31">
        <f>SUM(C60:U60)</f>
        <v/>
      </c>
      <c r="W60" s="8">
        <f>V60+'Апрель 2025'!W60</f>
        <v/>
      </c>
      <c r="X60" s="5" t="n"/>
      <c r="Y60" s="8">
        <f>X60+'Апрель 2025'!Y60</f>
        <v/>
      </c>
      <c r="Z60" s="7">
        <f>V60+X60</f>
        <v/>
      </c>
      <c r="AA60" s="82">
        <f>W60+Y60</f>
        <v/>
      </c>
    </row>
    <row r="61" hidden="1" outlineLevel="1" ht="15" customHeight="1" s="303">
      <c r="A61" s="115" t="n"/>
      <c r="B61" s="209" t="n"/>
      <c r="C61" s="2" t="n"/>
      <c r="D61" s="2" t="n"/>
      <c r="E61" s="1" t="n"/>
      <c r="F61" s="4" t="n"/>
      <c r="G61" s="3" t="n"/>
      <c r="H61" s="209" t="n"/>
      <c r="I61" s="209" t="n"/>
      <c r="J61" s="209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31">
        <f>SUM(C61:U61)</f>
        <v/>
      </c>
      <c r="W61" s="8">
        <f>V61+'Апрель 2025'!W61</f>
        <v/>
      </c>
      <c r="X61" s="5" t="n"/>
      <c r="Y61" s="8">
        <f>X61+'Апрель 2025'!Y61</f>
        <v/>
      </c>
      <c r="Z61" s="7">
        <f>V61+X61</f>
        <v/>
      </c>
      <c r="AA61" s="82">
        <f>W61+Y61</f>
        <v/>
      </c>
    </row>
    <row r="62" hidden="1" outlineLevel="1" ht="15" customHeight="1" s="303">
      <c r="A62" s="115" t="n"/>
      <c r="B62" s="209" t="n"/>
      <c r="C62" s="2" t="n"/>
      <c r="D62" s="2" t="n"/>
      <c r="E62" s="1" t="n"/>
      <c r="F62" s="4" t="n"/>
      <c r="G62" s="3" t="n"/>
      <c r="H62" s="209" t="n"/>
      <c r="I62" s="209" t="n"/>
      <c r="J62" s="209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31">
        <f>SUM(C62:U62)</f>
        <v/>
      </c>
      <c r="W62" s="8">
        <f>V62+'Апрель 2025'!W62</f>
        <v/>
      </c>
      <c r="X62" s="5" t="n"/>
      <c r="Y62" s="8">
        <f>X62+'Апрель 2025'!Y62</f>
        <v/>
      </c>
      <c r="Z62" s="7">
        <f>V62+X62</f>
        <v/>
      </c>
      <c r="AA62" s="82">
        <f>W62+Y62</f>
        <v/>
      </c>
    </row>
    <row r="63" collapsed="1" ht="15.75" customHeight="1" s="303">
      <c r="A63" s="84" t="n"/>
      <c r="B63" s="51" t="inlineStr">
        <is>
          <t>НВ за месяц</t>
        </is>
      </c>
      <c r="C63" s="17">
        <f>SUM(C45:C62)</f>
        <v/>
      </c>
      <c r="D63" s="17">
        <f>SUM(D45:D62)</f>
        <v/>
      </c>
      <c r="E63" s="17">
        <f>SUM(E45:E62)</f>
        <v/>
      </c>
      <c r="F63" s="17">
        <f>SUM(F45:F62)</f>
        <v/>
      </c>
      <c r="G63" s="17">
        <f>SUM(G45:G62)</f>
        <v/>
      </c>
      <c r="H63" s="17">
        <f>SUM(H45:H62)</f>
        <v/>
      </c>
      <c r="I63" s="17">
        <f>SUM(I45:I62)</f>
        <v/>
      </c>
      <c r="J63" s="17">
        <f>SUM(J45:J62)</f>
        <v/>
      </c>
      <c r="K63" s="17">
        <f>SUM(K45:K62)</f>
        <v/>
      </c>
      <c r="L63" s="17">
        <f>SUM(L45:L62)</f>
        <v/>
      </c>
      <c r="M63" s="17">
        <f>SUM(M45:M62)</f>
        <v/>
      </c>
      <c r="N63" s="17">
        <f>SUM(N45:N62)</f>
        <v/>
      </c>
      <c r="O63" s="17">
        <f>SUM(O45:O62)</f>
        <v/>
      </c>
      <c r="P63" s="17">
        <f>SUM(P45:P62)</f>
        <v/>
      </c>
      <c r="Q63" s="17">
        <f>SUM(Q45:Q62)</f>
        <v/>
      </c>
      <c r="R63" s="17">
        <f>SUM(R45:R62)</f>
        <v/>
      </c>
      <c r="S63" s="17">
        <f>SUM(S45:S62)</f>
        <v/>
      </c>
      <c r="T63" s="17">
        <f>SUM(T45:T62)</f>
        <v/>
      </c>
      <c r="U63" s="17">
        <f>SUM(U45:U62)</f>
        <v/>
      </c>
      <c r="V63" s="52">
        <f>SUM(V45:V62)</f>
        <v/>
      </c>
      <c r="W63" s="18" t="n"/>
      <c r="X63" s="17">
        <f>SUM(X45:X62)</f>
        <v/>
      </c>
      <c r="Y63" s="18" t="n"/>
      <c r="Z63" s="17">
        <f>SUM(Z45:Z62)</f>
        <v/>
      </c>
      <c r="AA63" s="18" t="n"/>
    </row>
    <row r="64" ht="16.5" customHeight="1" s="303" thickBot="1">
      <c r="A64" s="79" t="n"/>
      <c r="B64" s="57" t="inlineStr">
        <is>
          <t>НВ с начала года</t>
        </is>
      </c>
      <c r="C64" s="58">
        <f>C63+'Апрель 2025'!C64</f>
        <v/>
      </c>
      <c r="D64" s="58">
        <f>D63+'Апрель 2025'!D64</f>
        <v/>
      </c>
      <c r="E64" s="58">
        <f>E63+'Апрель 2025'!E64</f>
        <v/>
      </c>
      <c r="F64" s="58">
        <f>F63+'Апрель 2025'!F64</f>
        <v/>
      </c>
      <c r="G64" s="58">
        <f>G63+'Апрель 2025'!G64</f>
        <v/>
      </c>
      <c r="H64" s="58">
        <f>H63+'Апрель 2025'!H64</f>
        <v/>
      </c>
      <c r="I64" s="58">
        <f>I63+'Апрель 2025'!I64</f>
        <v/>
      </c>
      <c r="J64" s="58">
        <f>J63+'Апрель 2025'!J64</f>
        <v/>
      </c>
      <c r="K64" s="58">
        <f>K63+'Апрель 2025'!K64</f>
        <v/>
      </c>
      <c r="L64" s="58">
        <f>L63+'Апрель 2025'!L64</f>
        <v/>
      </c>
      <c r="M64" s="58">
        <f>M63+'Апрель 2025'!M64</f>
        <v/>
      </c>
      <c r="N64" s="58">
        <f>N63+'Апрель 2025'!N64</f>
        <v/>
      </c>
      <c r="O64" s="58">
        <f>O63+'Апрель 2025'!O64</f>
        <v/>
      </c>
      <c r="P64" s="58">
        <f>P63+'Апрель 2025'!P64</f>
        <v/>
      </c>
      <c r="Q64" s="58">
        <f>Q63+'Апрель 2025'!Q64</f>
        <v/>
      </c>
      <c r="R64" s="58">
        <f>R63+'Апрель 2025'!R64</f>
        <v/>
      </c>
      <c r="S64" s="58">
        <f>S63+'Апрель 2025'!S64</f>
        <v/>
      </c>
      <c r="T64" s="58">
        <f>T63+'Апрель 2025'!T64</f>
        <v/>
      </c>
      <c r="U64" s="58">
        <f>U63+'Апрель 2025'!U64</f>
        <v/>
      </c>
      <c r="V64" s="59" t="n"/>
      <c r="W64" s="33">
        <f>SUM(W45:W62)</f>
        <v/>
      </c>
      <c r="X64" s="38" t="n"/>
      <c r="Y64" s="80">
        <f>SUM(Y45:Y62)</f>
        <v/>
      </c>
      <c r="Z64" s="58" t="n"/>
      <c r="AA64" s="49">
        <f>SUM(AA45:AA62)</f>
        <v/>
      </c>
    </row>
    <row r="65" hidden="1" outlineLevel="1" ht="15" customHeight="1" s="303">
      <c r="A65" s="44" t="n">
        <v>41</v>
      </c>
      <c r="B65" s="21" t="inlineStr">
        <is>
          <t>нм 50</t>
        </is>
      </c>
      <c r="C65" s="2" t="n"/>
      <c r="D65" s="2" t="n"/>
      <c r="E65" s="1" t="n"/>
      <c r="F65" s="4" t="n"/>
      <c r="G65" s="3" t="n"/>
      <c r="H65" s="209" t="n"/>
      <c r="I65" s="209" t="n"/>
      <c r="J65" s="209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34">
        <f>SUM(C65:U65)</f>
        <v/>
      </c>
      <c r="W65" s="77">
        <f>V65+'Апрель 2025'!W65</f>
        <v/>
      </c>
      <c r="X65" s="5" t="n"/>
      <c r="Y65" s="77">
        <f>X65+'Апрель 2025'!Y65</f>
        <v/>
      </c>
      <c r="Z65" s="11">
        <f>V65+X65</f>
        <v/>
      </c>
      <c r="AA65" s="81">
        <f>W65+Y65</f>
        <v/>
      </c>
    </row>
    <row r="66" hidden="1" outlineLevel="1" ht="15" customHeight="1" s="303">
      <c r="A66" s="45">
        <f>A65+1</f>
        <v/>
      </c>
      <c r="B66" s="209" t="inlineStr">
        <is>
          <t>нм 240</t>
        </is>
      </c>
      <c r="C66" s="2" t="n"/>
      <c r="D66" s="2" t="n"/>
      <c r="E66" s="1" t="n"/>
      <c r="F66" s="4" t="n"/>
      <c r="G66" s="3" t="n"/>
      <c r="H66" s="209" t="n"/>
      <c r="I66" s="209" t="n"/>
      <c r="J66" s="209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31">
        <f>SUM(C66:U66)</f>
        <v/>
      </c>
      <c r="W66" s="8">
        <f>V66+'Апрель 2025'!W66</f>
        <v/>
      </c>
      <c r="X66" s="5" t="n"/>
      <c r="Y66" s="8">
        <f>X66+'Апрель 2025'!Y66</f>
        <v/>
      </c>
      <c r="Z66" s="7">
        <f>V66+X66</f>
        <v/>
      </c>
      <c r="AA66" s="81">
        <f>W66+Y66</f>
        <v/>
      </c>
    </row>
    <row r="67" hidden="1" outlineLevel="1" ht="15" customHeight="1" s="303">
      <c r="A67" s="45">
        <f>A66+1</f>
        <v/>
      </c>
      <c r="B67" s="209" t="inlineStr">
        <is>
          <t>нм 245</t>
        </is>
      </c>
      <c r="C67" s="2" t="n"/>
      <c r="D67" s="2" t="n"/>
      <c r="E67" s="1" t="n"/>
      <c r="F67" s="4" t="n"/>
      <c r="G67" s="3" t="n"/>
      <c r="H67" s="209" t="n"/>
      <c r="I67" s="209" t="n"/>
      <c r="J67" s="209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31">
        <f>SUM(C67:U67)</f>
        <v/>
      </c>
      <c r="W67" s="8">
        <f>V67+'Апрель 2025'!W67</f>
        <v/>
      </c>
      <c r="X67" s="5" t="n"/>
      <c r="Y67" s="8">
        <f>X67+'Апрель 2025'!Y67</f>
        <v/>
      </c>
      <c r="Z67" s="7">
        <f>V67+X67</f>
        <v/>
      </c>
      <c r="AA67" s="81">
        <f>W67+Y67</f>
        <v/>
      </c>
    </row>
    <row r="68" hidden="1" outlineLevel="1" ht="15" customHeight="1" s="303">
      <c r="A68" s="45">
        <f>A67+1</f>
        <v/>
      </c>
      <c r="B68" s="209" t="inlineStr">
        <is>
          <t>нм 260</t>
        </is>
      </c>
      <c r="C68" s="2" t="n"/>
      <c r="D68" s="2" t="n"/>
      <c r="E68" s="1" t="n"/>
      <c r="F68" s="4" t="n"/>
      <c r="G68" s="3" t="n"/>
      <c r="H68" s="209" t="n"/>
      <c r="I68" s="209" t="n"/>
      <c r="J68" s="209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31">
        <f>SUM(C68:U68)</f>
        <v/>
      </c>
      <c r="W68" s="8">
        <f>V68+'Апрель 2025'!W68</f>
        <v/>
      </c>
      <c r="X68" s="5" t="n"/>
      <c r="Y68" s="8">
        <f>X68+'Апрель 2025'!Y68</f>
        <v/>
      </c>
      <c r="Z68" s="7">
        <f>V68+X68</f>
        <v/>
      </c>
      <c r="AA68" s="81">
        <f>W68+Y68</f>
        <v/>
      </c>
    </row>
    <row r="69" hidden="1" outlineLevel="1" ht="15" customHeight="1" s="303">
      <c r="A69" s="45">
        <f>A68+1</f>
        <v/>
      </c>
      <c r="B69" s="209" t="inlineStr">
        <is>
          <t>нм 263</t>
        </is>
      </c>
      <c r="C69" s="2" t="n"/>
      <c r="D69" s="2" t="n"/>
      <c r="E69" s="1" t="n"/>
      <c r="F69" s="4" t="n"/>
      <c r="G69" s="3" t="n"/>
      <c r="H69" s="209" t="n"/>
      <c r="I69" s="209" t="n"/>
      <c r="J69" s="209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31">
        <f>SUM(C69:U69)</f>
        <v/>
      </c>
      <c r="W69" s="8">
        <f>V69+'Апрель 2025'!W69</f>
        <v/>
      </c>
      <c r="X69" s="5" t="n"/>
      <c r="Y69" s="8">
        <f>X69+'Апрель 2025'!Y69</f>
        <v/>
      </c>
      <c r="Z69" s="7">
        <f>V69+X69</f>
        <v/>
      </c>
      <c r="AA69" s="82">
        <f>W69+Y69</f>
        <v/>
      </c>
    </row>
    <row r="70" hidden="1" outlineLevel="1" ht="15" customHeight="1" s="303">
      <c r="A70" s="45">
        <f>A69+1</f>
        <v/>
      </c>
      <c r="B70" s="209" t="inlineStr">
        <is>
          <t>нм 3LD</t>
        </is>
      </c>
      <c r="C70" s="2" t="n"/>
      <c r="D70" s="2" t="n"/>
      <c r="E70" s="1" t="n"/>
      <c r="F70" s="4" t="n"/>
      <c r="G70" s="3" t="n"/>
      <c r="H70" s="209" t="n"/>
      <c r="I70" s="209" t="n"/>
      <c r="J70" s="209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31">
        <f>SUM(C70:U70)</f>
        <v/>
      </c>
      <c r="W70" s="8">
        <f>V70+'Апрель 2025'!W70</f>
        <v/>
      </c>
      <c r="X70" s="5" t="n"/>
      <c r="Y70" s="8">
        <f>X70+'Апрель 2025'!Y70</f>
        <v/>
      </c>
      <c r="Z70" s="7">
        <f>V70+X70</f>
        <v/>
      </c>
      <c r="AA70" s="82">
        <f>W70+Y70</f>
        <v/>
      </c>
    </row>
    <row r="71" hidden="1" outlineLevel="1" ht="15" customHeight="1" s="303">
      <c r="A71" s="45">
        <f>A70+1</f>
        <v/>
      </c>
      <c r="B71" s="209" t="inlineStr">
        <is>
          <t>нм КБПА 451412.34</t>
        </is>
      </c>
      <c r="C71" s="2" t="n"/>
      <c r="D71" s="2" t="n"/>
      <c r="E71" s="1" t="n"/>
      <c r="F71" s="4" t="n"/>
      <c r="G71" s="3" t="n"/>
      <c r="H71" s="209" t="n"/>
      <c r="I71" s="209" t="n"/>
      <c r="J71" s="209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31">
        <f>SUM(C71:U71)</f>
        <v/>
      </c>
      <c r="W71" s="8">
        <f>V71+'Апрель 2025'!W71</f>
        <v/>
      </c>
      <c r="X71" s="5" t="n"/>
      <c r="Y71" s="8">
        <f>X71+'Апрель 2025'!Y71</f>
        <v/>
      </c>
      <c r="Z71" s="7">
        <f>V71+X71</f>
        <v/>
      </c>
      <c r="AA71" s="82">
        <f>W71+Y71</f>
        <v/>
      </c>
    </row>
    <row r="72" hidden="1" outlineLevel="1" ht="15" customHeight="1" s="303">
      <c r="A72" s="45">
        <f>A71+1</f>
        <v/>
      </c>
      <c r="B72" s="209" t="inlineStr">
        <is>
          <t>нм КБПА 451412.36</t>
        </is>
      </c>
      <c r="C72" s="2" t="n"/>
      <c r="D72" s="2" t="n"/>
      <c r="E72" s="1" t="n"/>
      <c r="F72" s="4" t="n"/>
      <c r="G72" s="3" t="n"/>
      <c r="H72" s="209" t="n"/>
      <c r="I72" s="209" t="n"/>
      <c r="J72" s="209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31">
        <f>SUM(C72:U72)</f>
        <v/>
      </c>
      <c r="W72" s="8">
        <f>V72+'Апрель 2025'!W72</f>
        <v/>
      </c>
      <c r="X72" s="5" t="n"/>
      <c r="Y72" s="8">
        <f>X72+'Апрель 2025'!Y72</f>
        <v/>
      </c>
      <c r="Z72" s="7">
        <f>V72+X72</f>
        <v/>
      </c>
      <c r="AA72" s="82">
        <f>W72+Y72</f>
        <v/>
      </c>
    </row>
    <row r="73" hidden="1" outlineLevel="1" ht="15" customHeight="1" s="303">
      <c r="A73" s="45">
        <f>A72+1</f>
        <v/>
      </c>
      <c r="B73" s="209" t="inlineStr">
        <is>
          <t>нм 4DTI-1403010-Б</t>
        </is>
      </c>
      <c r="C73" s="2" t="n"/>
      <c r="D73" s="2" t="n"/>
      <c r="E73" s="1" t="n"/>
      <c r="F73" s="4" t="n"/>
      <c r="G73" s="3" t="n"/>
      <c r="H73" s="209" t="n"/>
      <c r="I73" s="209" t="n"/>
      <c r="J73" s="209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31">
        <f>SUM(C73:U73)</f>
        <v/>
      </c>
      <c r="W73" s="8">
        <f>V73+'Апрель 2025'!W73</f>
        <v/>
      </c>
      <c r="X73" s="5" t="n"/>
      <c r="Y73" s="8">
        <f>X73+'Апрель 2025'!Y73</f>
        <v/>
      </c>
      <c r="Z73" s="7">
        <f>V73+X73</f>
        <v/>
      </c>
      <c r="AA73" s="82">
        <f>W73+Y73</f>
        <v/>
      </c>
    </row>
    <row r="74" hidden="1" outlineLevel="1" ht="15" customHeight="1" s="303">
      <c r="A74" s="45">
        <f>A73+1</f>
        <v/>
      </c>
      <c r="B74" s="209" t="inlineStr">
        <is>
          <t>нм 246.10-1403010</t>
        </is>
      </c>
      <c r="C74" s="2" t="n"/>
      <c r="D74" s="2" t="n"/>
      <c r="E74" s="1" t="n"/>
      <c r="F74" s="4" t="n"/>
      <c r="G74" s="3" t="n"/>
      <c r="H74" s="209" t="n"/>
      <c r="I74" s="209" t="n"/>
      <c r="J74" s="209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31">
        <f>SUM(C74:U74)</f>
        <v/>
      </c>
      <c r="W74" s="8">
        <f>V74+'Апрель 2025'!W74</f>
        <v/>
      </c>
      <c r="X74" s="5" t="n"/>
      <c r="Y74" s="8">
        <f>X74+'Апрель 2025'!Y74</f>
        <v/>
      </c>
      <c r="Z74" s="7">
        <f>V74+X74</f>
        <v/>
      </c>
      <c r="AA74" s="82">
        <f>W74+Y74</f>
        <v/>
      </c>
    </row>
    <row r="75" hidden="1" outlineLevel="1" ht="15" customHeight="1" s="303">
      <c r="A75" s="45" t="n"/>
      <c r="B75" s="209" t="n"/>
      <c r="C75" s="2" t="n"/>
      <c r="D75" s="2" t="n"/>
      <c r="E75" s="1" t="n"/>
      <c r="F75" s="4" t="n"/>
      <c r="G75" s="3" t="n"/>
      <c r="H75" s="209" t="n"/>
      <c r="I75" s="209" t="n"/>
      <c r="J75" s="209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31">
        <f>SUM(C75:U75)</f>
        <v/>
      </c>
      <c r="W75" s="8">
        <f>V75+'Апрель 2025'!W75</f>
        <v/>
      </c>
      <c r="X75" s="5" t="n"/>
      <c r="Y75" s="8">
        <f>X75+'Апрель 2025'!Y75</f>
        <v/>
      </c>
      <c r="Z75" s="7">
        <f>V75+X75</f>
        <v/>
      </c>
      <c r="AA75" s="82">
        <f>W75+Y75</f>
        <v/>
      </c>
    </row>
    <row r="76" hidden="1" outlineLevel="1" ht="15" customHeight="1" s="303">
      <c r="A76" s="45" t="n"/>
      <c r="B76" s="209" t="n"/>
      <c r="C76" s="2" t="n"/>
      <c r="D76" s="2" t="n"/>
      <c r="E76" s="1" t="n"/>
      <c r="F76" s="4" t="n"/>
      <c r="G76" s="3" t="n"/>
      <c r="H76" s="209" t="n"/>
      <c r="I76" s="209" t="n"/>
      <c r="J76" s="209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31">
        <f>SUM(C76:U76)</f>
        <v/>
      </c>
      <c r="W76" s="8">
        <f>V76+'Апрель 2025'!W76</f>
        <v/>
      </c>
      <c r="X76" s="5" t="n"/>
      <c r="Y76" s="8">
        <f>X76+'Апрель 2025'!Y76</f>
        <v/>
      </c>
      <c r="Z76" s="7">
        <f>V76+X76</f>
        <v/>
      </c>
      <c r="AA76" s="82">
        <f>W76+Y76</f>
        <v/>
      </c>
    </row>
    <row r="77" hidden="1" outlineLevel="1" ht="15" customHeight="1" s="303">
      <c r="A77" s="45" t="n"/>
      <c r="B77" s="209" t="n"/>
      <c r="C77" s="2" t="n"/>
      <c r="D77" s="2" t="n"/>
      <c r="E77" s="1" t="n"/>
      <c r="F77" s="4" t="n"/>
      <c r="G77" s="3" t="n"/>
      <c r="H77" s="209" t="n"/>
      <c r="I77" s="209" t="n"/>
      <c r="J77" s="209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31">
        <f>SUM(C77:U77)</f>
        <v/>
      </c>
      <c r="W77" s="8">
        <f>V77+'Апрель 2025'!W77</f>
        <v/>
      </c>
      <c r="X77" s="5" t="n"/>
      <c r="Y77" s="8">
        <f>X77+'Апрель 2025'!Y77</f>
        <v/>
      </c>
      <c r="Z77" s="7">
        <f>V77+X77</f>
        <v/>
      </c>
      <c r="AA77" s="82">
        <f>W77+Y77</f>
        <v/>
      </c>
    </row>
    <row r="78" hidden="1" outlineLevel="1" ht="15" customHeight="1" s="303">
      <c r="A78" s="45" t="n"/>
      <c r="B78" s="209" t="n"/>
      <c r="C78" s="2" t="n"/>
      <c r="D78" s="2" t="n"/>
      <c r="E78" s="1" t="n"/>
      <c r="F78" s="4" t="n"/>
      <c r="G78" s="3" t="n"/>
      <c r="H78" s="209" t="n"/>
      <c r="I78" s="209" t="n"/>
      <c r="J78" s="209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31">
        <f>SUM(C78:U78)</f>
        <v/>
      </c>
      <c r="W78" s="8">
        <f>V78+'Апрель 2025'!W78</f>
        <v/>
      </c>
      <c r="X78" s="5" t="n"/>
      <c r="Y78" s="8">
        <f>X78+'Апрель 2025'!Y78</f>
        <v/>
      </c>
      <c r="Z78" s="7">
        <f>V78+X78</f>
        <v/>
      </c>
      <c r="AA78" s="82">
        <f>W78+Y78</f>
        <v/>
      </c>
    </row>
    <row r="79" hidden="1" outlineLevel="1" ht="15" customHeight="1" s="303">
      <c r="A79" s="45" t="n"/>
      <c r="B79" s="209" t="n"/>
      <c r="C79" s="2" t="n"/>
      <c r="D79" s="2" t="n"/>
      <c r="E79" s="1" t="n"/>
      <c r="F79" s="4" t="n"/>
      <c r="G79" s="3" t="n"/>
      <c r="H79" s="209" t="n"/>
      <c r="I79" s="209" t="n"/>
      <c r="J79" s="209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31">
        <f>SUM(C79:U79)</f>
        <v/>
      </c>
      <c r="W79" s="8">
        <f>V79+'Апрель 2025'!W79</f>
        <v/>
      </c>
      <c r="X79" s="5" t="n"/>
      <c r="Y79" s="8">
        <f>X79+'Апрель 2025'!Y79</f>
        <v/>
      </c>
      <c r="Z79" s="7">
        <f>V79+X79</f>
        <v/>
      </c>
      <c r="AA79" s="82">
        <f>W79+Y79</f>
        <v/>
      </c>
    </row>
    <row r="80" collapsed="1" ht="15.75" customHeight="1" s="303">
      <c r="A80" s="50" t="n"/>
      <c r="B80" s="51" t="inlineStr">
        <is>
          <t>НМ за месяц</t>
        </is>
      </c>
      <c r="C80" s="17">
        <f>SUM(C65:C79)</f>
        <v/>
      </c>
      <c r="D80" s="17">
        <f>SUM(D65:D79)</f>
        <v/>
      </c>
      <c r="E80" s="17">
        <f>SUM(E65:E79)</f>
        <v/>
      </c>
      <c r="F80" s="17">
        <f>SUM(F65:F79)</f>
        <v/>
      </c>
      <c r="G80" s="17">
        <f>SUM(G65:G79)</f>
        <v/>
      </c>
      <c r="H80" s="17">
        <f>SUM(H65:H79)</f>
        <v/>
      </c>
      <c r="I80" s="17">
        <f>SUM(I65:I79)</f>
        <v/>
      </c>
      <c r="J80" s="17">
        <f>SUM(J65:J79)</f>
        <v/>
      </c>
      <c r="K80" s="17">
        <f>SUM(K65:K79)</f>
        <v/>
      </c>
      <c r="L80" s="17">
        <f>SUM(L65:L79)</f>
        <v/>
      </c>
      <c r="M80" s="17">
        <f>SUM(M65:M79)</f>
        <v/>
      </c>
      <c r="N80" s="17">
        <f>SUM(N65:N79)</f>
        <v/>
      </c>
      <c r="O80" s="17">
        <f>SUM(O65:O79)</f>
        <v/>
      </c>
      <c r="P80" s="17">
        <f>SUM(P65:P79)</f>
        <v/>
      </c>
      <c r="Q80" s="17">
        <f>SUM(Q65:Q79)</f>
        <v/>
      </c>
      <c r="R80" s="17">
        <f>SUM(R65:R79)</f>
        <v/>
      </c>
      <c r="S80" s="17">
        <f>SUM(S65:S79)</f>
        <v/>
      </c>
      <c r="T80" s="17">
        <f>SUM(T65:T79)</f>
        <v/>
      </c>
      <c r="U80" s="17">
        <f>SUM(U65:U79)</f>
        <v/>
      </c>
      <c r="V80" s="52">
        <f>SUM(V65:V79)</f>
        <v/>
      </c>
      <c r="W80" s="19" t="n"/>
      <c r="X80" s="17">
        <f>SUM(X65:X79)</f>
        <v/>
      </c>
      <c r="Y80" s="19" t="n"/>
      <c r="Z80" s="17">
        <f>SUM(Z65:Z79)</f>
        <v/>
      </c>
      <c r="AA80" s="18" t="n"/>
    </row>
    <row r="81" ht="16.5" customHeight="1" s="303" thickBot="1">
      <c r="A81" s="79" t="n"/>
      <c r="B81" s="57" t="inlineStr">
        <is>
          <t>НМ с начала года</t>
        </is>
      </c>
      <c r="C81" s="58">
        <f>C80+'Апрель 2025'!C81</f>
        <v/>
      </c>
      <c r="D81" s="58">
        <f>D80+'Апрель 2025'!D81</f>
        <v/>
      </c>
      <c r="E81" s="58">
        <f>E80+'Апрель 2025'!E81</f>
        <v/>
      </c>
      <c r="F81" s="58">
        <f>F80+'Апрель 2025'!F81</f>
        <v/>
      </c>
      <c r="G81" s="58">
        <f>G80+'Апрель 2025'!G81</f>
        <v/>
      </c>
      <c r="H81" s="58">
        <f>H80+'Апрель 2025'!H81</f>
        <v/>
      </c>
      <c r="I81" s="58">
        <f>I80+'Апрель 2025'!I81</f>
        <v/>
      </c>
      <c r="J81" s="58">
        <f>J80+'Апрель 2025'!J81</f>
        <v/>
      </c>
      <c r="K81" s="58">
        <f>K80+'Апрель 2025'!K81</f>
        <v/>
      </c>
      <c r="L81" s="58">
        <f>L80+'Апрель 2025'!L81</f>
        <v/>
      </c>
      <c r="M81" s="58">
        <f>M80+'Апрель 2025'!M81</f>
        <v/>
      </c>
      <c r="N81" s="58">
        <f>N80+'Апрель 2025'!N81</f>
        <v/>
      </c>
      <c r="O81" s="58">
        <f>O80+'Апрель 2025'!O81</f>
        <v/>
      </c>
      <c r="P81" s="58">
        <f>P80+'Апрель 2025'!P81</f>
        <v/>
      </c>
      <c r="Q81" s="58">
        <f>Q80+'Апрель 2025'!Q81</f>
        <v/>
      </c>
      <c r="R81" s="58">
        <f>R80+'Апрель 2025'!R81</f>
        <v/>
      </c>
      <c r="S81" s="58">
        <f>S80+'Апрель 2025'!S81</f>
        <v/>
      </c>
      <c r="T81" s="58">
        <f>T80+'Апрель 2025'!T81</f>
        <v/>
      </c>
      <c r="U81" s="58">
        <f>U80+'Апрель 2025'!U81</f>
        <v/>
      </c>
      <c r="V81" s="59" t="n"/>
      <c r="W81" s="33">
        <f>SUM(W65:W79)</f>
        <v/>
      </c>
      <c r="X81" s="38" t="n"/>
      <c r="Y81" s="80">
        <f>SUM(Y65:Y79)</f>
        <v/>
      </c>
      <c r="Z81" s="58" t="n"/>
      <c r="AA81" s="49">
        <f>SUM(AA65:AA79)</f>
        <v/>
      </c>
    </row>
    <row r="82" hidden="1" outlineLevel="1" ht="15" customHeight="1" s="303">
      <c r="A82" s="44" t="n">
        <v>51</v>
      </c>
      <c r="B82" s="21" t="inlineStr">
        <is>
          <t>привод г/н 240</t>
        </is>
      </c>
      <c r="C82" s="2" t="n"/>
      <c r="D82" s="2" t="n"/>
      <c r="E82" s="1" t="n"/>
      <c r="F82" s="4" t="n"/>
      <c r="G82" s="3" t="n"/>
      <c r="H82" s="209" t="n"/>
      <c r="I82" s="209" t="n"/>
      <c r="J82" s="209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28">
        <f>SUM(C82:U82)</f>
        <v/>
      </c>
      <c r="W82" s="77">
        <f>V82+'Апрель 2025'!W82</f>
        <v/>
      </c>
      <c r="X82" s="5" t="n"/>
      <c r="Y82" s="77">
        <f>X82+'Апрель 2025'!Y82</f>
        <v/>
      </c>
      <c r="Z82" s="11">
        <f>V82+X82</f>
        <v/>
      </c>
      <c r="AA82" s="81">
        <f>W82+Y82</f>
        <v/>
      </c>
    </row>
    <row r="83" hidden="1" outlineLevel="1" ht="15" customHeight="1" s="303">
      <c r="A83" s="45">
        <f>A82+1</f>
        <v/>
      </c>
      <c r="B83" s="209" t="inlineStr">
        <is>
          <t>привод г/н 243-Б</t>
        </is>
      </c>
      <c r="C83" s="2" t="n"/>
      <c r="D83" s="2" t="n"/>
      <c r="E83" s="1" t="n"/>
      <c r="F83" s="4" t="n"/>
      <c r="G83" s="3" t="n"/>
      <c r="H83" s="209" t="n"/>
      <c r="I83" s="209" t="n"/>
      <c r="J83" s="209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31">
        <f>SUM(C83:U83)</f>
        <v/>
      </c>
      <c r="W83" s="8">
        <f>V83+'Апрель 2025'!W83</f>
        <v/>
      </c>
      <c r="X83" s="5" t="n"/>
      <c r="Y83" s="8">
        <f>X83+'Апрель 2025'!Y83</f>
        <v/>
      </c>
      <c r="Z83" s="7">
        <f>V83+X83</f>
        <v/>
      </c>
      <c r="AA83" s="81">
        <f>W83+Y83</f>
        <v/>
      </c>
    </row>
    <row r="84" hidden="1" outlineLevel="1" ht="15" customHeight="1" s="303">
      <c r="A84" s="45">
        <f>A83+1</f>
        <v/>
      </c>
      <c r="B84" s="209" t="inlineStr">
        <is>
          <t>привод ш/н 260</t>
        </is>
      </c>
      <c r="C84" s="2" t="n"/>
      <c r="D84" s="2" t="n"/>
      <c r="E84" s="1" t="n"/>
      <c r="F84" s="4" t="n"/>
      <c r="G84" s="3" t="n"/>
      <c r="H84" s="209" t="n"/>
      <c r="I84" s="209" t="n"/>
      <c r="J84" s="209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31">
        <f>SUM(C84:U84)</f>
        <v/>
      </c>
      <c r="W84" s="8">
        <f>V84+'Апрель 2025'!W84</f>
        <v/>
      </c>
      <c r="X84" s="5" t="n"/>
      <c r="Y84" s="8">
        <f>X84+'Апрель 2025'!Y84</f>
        <v/>
      </c>
      <c r="Z84" s="7">
        <f>V84+X84</f>
        <v/>
      </c>
      <c r="AA84" s="81">
        <f>W84+Y84</f>
        <v/>
      </c>
    </row>
    <row r="85" hidden="1" outlineLevel="1" ht="15" customHeight="1" s="303">
      <c r="A85" s="45">
        <f>A84+1</f>
        <v/>
      </c>
      <c r="B85" s="209" t="inlineStr">
        <is>
          <t>привод ш/н 263</t>
        </is>
      </c>
      <c r="C85" s="2" t="n"/>
      <c r="D85" s="2" t="n"/>
      <c r="E85" s="1" t="n"/>
      <c r="F85" s="4" t="n"/>
      <c r="G85" s="3" t="n"/>
      <c r="H85" s="209" t="n"/>
      <c r="I85" s="209" t="n"/>
      <c r="J85" s="209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31">
        <f>SUM(C85:U85)</f>
        <v/>
      </c>
      <c r="W85" s="8">
        <f>V85+'Апрель 2025'!W85</f>
        <v/>
      </c>
      <c r="X85" s="5" t="n"/>
      <c r="Y85" s="8">
        <f>X85+'Апрель 2025'!Y85</f>
        <v/>
      </c>
      <c r="Z85" s="7">
        <f>V85+X85</f>
        <v/>
      </c>
      <c r="AA85" s="81">
        <f>W85+Y85</f>
        <v/>
      </c>
    </row>
    <row r="86" hidden="1" outlineLevel="1" ht="15" customHeight="1" s="303">
      <c r="A86" s="45" t="n"/>
      <c r="B86" s="209" t="n"/>
      <c r="C86" s="2" t="n"/>
      <c r="D86" s="2" t="n"/>
      <c r="E86" s="1" t="n"/>
      <c r="F86" s="4" t="n"/>
      <c r="G86" s="3" t="n"/>
      <c r="H86" s="209" t="n"/>
      <c r="I86" s="209" t="n"/>
      <c r="J86" s="209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31">
        <f>SUM(C86:U86)</f>
        <v/>
      </c>
      <c r="W86" s="8">
        <f>V86+'Апрель 2025'!W86</f>
        <v/>
      </c>
      <c r="X86" s="5" t="n"/>
      <c r="Y86" s="8">
        <f>X86+'Апрель 2025'!Y86</f>
        <v/>
      </c>
      <c r="Z86" s="7">
        <f>V86+X86</f>
        <v/>
      </c>
      <c r="AA86" s="81">
        <f>W86+Y86</f>
        <v/>
      </c>
    </row>
    <row r="87" hidden="1" outlineLevel="1" ht="15" customHeight="1" s="303">
      <c r="A87" s="45" t="n"/>
      <c r="B87" s="209" t="n"/>
      <c r="C87" s="2" t="n"/>
      <c r="D87" s="2" t="n"/>
      <c r="E87" s="1" t="n"/>
      <c r="F87" s="4" t="n"/>
      <c r="G87" s="3" t="n"/>
      <c r="H87" s="209" t="n"/>
      <c r="I87" s="209" t="n"/>
      <c r="J87" s="209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31">
        <f>SUM(C87:U87)</f>
        <v/>
      </c>
      <c r="W87" s="8">
        <f>V87+'Апрель 2025'!W87</f>
        <v/>
      </c>
      <c r="X87" s="5" t="n"/>
      <c r="Y87" s="8">
        <f>X87+'Апрель 2025'!Y87</f>
        <v/>
      </c>
      <c r="Z87" s="7">
        <f>V87+X87</f>
        <v/>
      </c>
      <c r="AA87" s="81">
        <f>W87+Y87</f>
        <v/>
      </c>
    </row>
    <row r="88" hidden="1" outlineLevel="1" ht="15" customHeight="1" s="303">
      <c r="A88" s="45" t="n"/>
      <c r="B88" s="209" t="n"/>
      <c r="C88" s="2" t="n"/>
      <c r="D88" s="2" t="n"/>
      <c r="E88" s="1" t="n"/>
      <c r="F88" s="4" t="n"/>
      <c r="G88" s="3" t="n"/>
      <c r="H88" s="209" t="n"/>
      <c r="I88" s="209" t="n"/>
      <c r="J88" s="209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31">
        <f>SUM(C88:U88)</f>
        <v/>
      </c>
      <c r="W88" s="8">
        <f>V88+'Апрель 2025'!W88</f>
        <v/>
      </c>
      <c r="X88" s="5" t="n"/>
      <c r="Y88" s="8">
        <f>X88+'Апрель 2025'!Y88</f>
        <v/>
      </c>
      <c r="Z88" s="7">
        <f>V88+X88</f>
        <v/>
      </c>
      <c r="AA88" s="81">
        <f>W88+Y88</f>
        <v/>
      </c>
    </row>
    <row r="89" collapsed="1" ht="15.75" customHeight="1" s="303">
      <c r="A89" s="53" t="n"/>
      <c r="B89" s="51" t="inlineStr">
        <is>
          <t>ГП за месяц</t>
        </is>
      </c>
      <c r="C89" s="17">
        <f>SUM(C82:C88)</f>
        <v/>
      </c>
      <c r="D89" s="17">
        <f>SUM(D82:D88)</f>
        <v/>
      </c>
      <c r="E89" s="17">
        <f>SUM(E82:E88)</f>
        <v/>
      </c>
      <c r="F89" s="17">
        <f>SUM(F82:F88)</f>
        <v/>
      </c>
      <c r="G89" s="17">
        <f>SUM(G82:G88)</f>
        <v/>
      </c>
      <c r="H89" s="17">
        <f>SUM(H82:H88)</f>
        <v/>
      </c>
      <c r="I89" s="17">
        <f>SUM(I82:I88)</f>
        <v/>
      </c>
      <c r="J89" s="17">
        <f>SUM(J82:J88)</f>
        <v/>
      </c>
      <c r="K89" s="17">
        <f>SUM(K82:K88)</f>
        <v/>
      </c>
      <c r="L89" s="17">
        <f>SUM(L82:L88)</f>
        <v/>
      </c>
      <c r="M89" s="17">
        <f>SUM(M82:M88)</f>
        <v/>
      </c>
      <c r="N89" s="17">
        <f>SUM(N82:N88)</f>
        <v/>
      </c>
      <c r="O89" s="17">
        <f>SUM(O82:O88)</f>
        <v/>
      </c>
      <c r="P89" s="17">
        <f>SUM(P82:P88)</f>
        <v/>
      </c>
      <c r="Q89" s="17">
        <f>SUM(Q82:Q88)</f>
        <v/>
      </c>
      <c r="R89" s="17">
        <f>SUM(R82:R88)</f>
        <v/>
      </c>
      <c r="S89" s="17">
        <f>SUM(S82:S88)</f>
        <v/>
      </c>
      <c r="T89" s="17">
        <f>SUM(T82:T88)</f>
        <v/>
      </c>
      <c r="U89" s="17">
        <f>SUM(U82:U88)</f>
        <v/>
      </c>
      <c r="V89" s="52">
        <f>SUM(V82:V88)</f>
        <v/>
      </c>
      <c r="W89" s="19" t="n"/>
      <c r="X89" s="17">
        <f>SUM(X82:X88)</f>
        <v/>
      </c>
      <c r="Y89" s="19" t="n"/>
      <c r="Z89" s="17">
        <f>SUM(Z82:Z88)</f>
        <v/>
      </c>
      <c r="AA89" s="55" t="n"/>
    </row>
    <row r="90" ht="16.5" customHeight="1" s="303" thickBot="1">
      <c r="A90" s="83" t="n"/>
      <c r="B90" s="57" t="inlineStr">
        <is>
          <t>ГП с начала года</t>
        </is>
      </c>
      <c r="C90" s="58">
        <f>C89+'Апрель 2025'!C90</f>
        <v/>
      </c>
      <c r="D90" s="58">
        <f>D89+'Апрель 2025'!D90</f>
        <v/>
      </c>
      <c r="E90" s="58">
        <f>E89+'Апрель 2025'!E90</f>
        <v/>
      </c>
      <c r="F90" s="58">
        <f>F89+'Апрель 2025'!F90</f>
        <v/>
      </c>
      <c r="G90" s="58">
        <f>G89+'Апрель 2025'!G90</f>
        <v/>
      </c>
      <c r="H90" s="58">
        <f>H89+'Апрель 2025'!H90</f>
        <v/>
      </c>
      <c r="I90" s="58">
        <f>I89+'Апрель 2025'!I90</f>
        <v/>
      </c>
      <c r="J90" s="58">
        <f>J89+'Апрель 2025'!J90</f>
        <v/>
      </c>
      <c r="K90" s="58">
        <f>K89+'Апрель 2025'!K90</f>
        <v/>
      </c>
      <c r="L90" s="58">
        <f>L89+'Апрель 2025'!L90</f>
        <v/>
      </c>
      <c r="M90" s="58">
        <f>M89+'Апрель 2025'!M90</f>
        <v/>
      </c>
      <c r="N90" s="58">
        <f>N89+'Апрель 2025'!N90</f>
        <v/>
      </c>
      <c r="O90" s="58">
        <f>O89+'Апрель 2025'!O90</f>
        <v/>
      </c>
      <c r="P90" s="58">
        <f>P89+'Апрель 2025'!P90</f>
        <v/>
      </c>
      <c r="Q90" s="58">
        <f>Q89+'Апрель 2025'!Q90</f>
        <v/>
      </c>
      <c r="R90" s="58">
        <f>R89+'Апрель 2025'!R90</f>
        <v/>
      </c>
      <c r="S90" s="58">
        <f>S89+'Апрель 2025'!S90</f>
        <v/>
      </c>
      <c r="T90" s="58">
        <f>T89+'Апрель 2025'!T90</f>
        <v/>
      </c>
      <c r="U90" s="58">
        <f>U89+'Апрель 2025'!U90</f>
        <v/>
      </c>
      <c r="V90" s="59" t="n"/>
      <c r="W90" s="33">
        <f>SUM(W82:W88)</f>
        <v/>
      </c>
      <c r="X90" s="58" t="n"/>
      <c r="Y90" s="80">
        <f>SUM(Y82:Y88)</f>
        <v/>
      </c>
      <c r="Z90" s="58" t="n"/>
      <c r="AA90" s="49">
        <f>SUM(AA82:AA88)</f>
        <v/>
      </c>
    </row>
    <row r="91" hidden="1" outlineLevel="1" ht="15" customHeight="1" s="303">
      <c r="A91" s="78">
        <f>A85+1</f>
        <v/>
      </c>
      <c r="B91" s="14" t="inlineStr">
        <is>
          <t>кф 245-1017015</t>
        </is>
      </c>
      <c r="C91" s="2" t="n"/>
      <c r="D91" s="2" t="n"/>
      <c r="E91" s="1" t="n"/>
      <c r="F91" s="4" t="n"/>
      <c r="G91" s="3" t="n"/>
      <c r="H91" s="209" t="n"/>
      <c r="I91" s="209" t="n"/>
      <c r="J91" s="209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34">
        <f>SUM(C91:U91)</f>
        <v/>
      </c>
      <c r="W91" s="77">
        <f>V91+'Апрель 2025'!W91</f>
        <v/>
      </c>
      <c r="X91" s="5" t="n"/>
      <c r="Y91" s="77">
        <f>X91+'Апрель 2025'!Y91</f>
        <v/>
      </c>
      <c r="Z91" s="11">
        <f>V91+X91</f>
        <v/>
      </c>
      <c r="AA91" s="32">
        <f>W91+Y91</f>
        <v/>
      </c>
    </row>
    <row r="92" hidden="1" outlineLevel="1" ht="15" customHeight="1" s="303">
      <c r="A92" s="45">
        <f>A91+1</f>
        <v/>
      </c>
      <c r="B92" s="209" t="inlineStr">
        <is>
          <t>кф 245-1017015-Б</t>
        </is>
      </c>
      <c r="C92" s="2" t="n"/>
      <c r="D92" s="2" t="n"/>
      <c r="E92" s="1" t="n"/>
      <c r="F92" s="4" t="n"/>
      <c r="G92" s="3" t="n"/>
      <c r="H92" s="209" t="n"/>
      <c r="I92" s="209" t="n"/>
      <c r="J92" s="209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31">
        <f>SUM(C92:U92)</f>
        <v/>
      </c>
      <c r="W92" s="8">
        <f>V92+'Апрель 2025'!W92</f>
        <v/>
      </c>
      <c r="X92" s="5" t="n"/>
      <c r="Y92" s="8">
        <f>X92+'Апрель 2025'!Y92</f>
        <v/>
      </c>
      <c r="Z92" s="7">
        <f>V92+X92</f>
        <v/>
      </c>
      <c r="AA92" s="32">
        <f>W92+Y92</f>
        <v/>
      </c>
    </row>
    <row r="93" hidden="1" outlineLevel="1" ht="15" customHeight="1" s="303">
      <c r="A93" s="45">
        <f>A92+1</f>
        <v/>
      </c>
      <c r="B93" s="209" t="inlineStr">
        <is>
          <t>кф 245-1017015-В</t>
        </is>
      </c>
      <c r="C93" s="2" t="n"/>
      <c r="D93" s="2" t="n"/>
      <c r="E93" s="1" t="n"/>
      <c r="F93" s="4" t="n"/>
      <c r="G93" s="3" t="n"/>
      <c r="H93" s="209" t="n"/>
      <c r="I93" s="209" t="n"/>
      <c r="J93" s="209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31">
        <f>SUM(C93:U93)</f>
        <v/>
      </c>
      <c r="W93" s="8">
        <f>V93+'Апрель 2025'!W93</f>
        <v/>
      </c>
      <c r="X93" s="5" t="n"/>
      <c r="Y93" s="8">
        <f>X93+'Апрель 2025'!Y93</f>
        <v/>
      </c>
      <c r="Z93" s="7">
        <f>V93+X93</f>
        <v/>
      </c>
      <c r="AA93" s="32">
        <f>W93+Y93</f>
        <v/>
      </c>
    </row>
    <row r="94" hidden="1" outlineLevel="1" ht="15" customHeight="1" s="303">
      <c r="A94" s="45">
        <f>A93+1</f>
        <v/>
      </c>
      <c r="B94" s="209" t="inlineStr">
        <is>
          <t>кф 245-1017015-Г</t>
        </is>
      </c>
      <c r="C94" s="2" t="n"/>
      <c r="D94" s="2" t="n"/>
      <c r="E94" s="1" t="n"/>
      <c r="F94" s="4" t="n"/>
      <c r="G94" s="3" t="n"/>
      <c r="H94" s="209" t="n"/>
      <c r="I94" s="209" t="n"/>
      <c r="J94" s="209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31">
        <f>SUM(C94:U94)</f>
        <v/>
      </c>
      <c r="W94" s="8">
        <f>V94+'Апрель 2025'!W94</f>
        <v/>
      </c>
      <c r="X94" s="5" t="n"/>
      <c r="Y94" s="8">
        <f>X94+'Апрель 2025'!Y94</f>
        <v/>
      </c>
      <c r="Z94" s="7">
        <f>V94+X94</f>
        <v/>
      </c>
      <c r="AA94" s="32">
        <f>W94+Y94</f>
        <v/>
      </c>
    </row>
    <row r="95" hidden="1" outlineLevel="1" ht="15" customHeight="1" s="303">
      <c r="A95" s="45">
        <f>A94+1</f>
        <v/>
      </c>
      <c r="B95" s="209" t="inlineStr">
        <is>
          <t>кф 263-1017110</t>
        </is>
      </c>
      <c r="C95" s="2" t="n"/>
      <c r="D95" s="2" t="n"/>
      <c r="E95" s="1" t="n"/>
      <c r="F95" s="4" t="n"/>
      <c r="G95" s="3" t="n"/>
      <c r="H95" s="209" t="n"/>
      <c r="I95" s="209" t="n"/>
      <c r="J95" s="209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31">
        <f>SUM(C95:U95)</f>
        <v/>
      </c>
      <c r="W95" s="8">
        <f>V95+'Апрель 2025'!W95</f>
        <v/>
      </c>
      <c r="X95" s="5" t="n"/>
      <c r="Y95" s="8">
        <f>X95+'Апрель 2025'!Y95</f>
        <v/>
      </c>
      <c r="Z95" s="7">
        <f>V95+X95</f>
        <v/>
      </c>
      <c r="AA95" s="32">
        <f>W95+Y95</f>
        <v/>
      </c>
    </row>
    <row r="96" hidden="1" outlineLevel="1" ht="15" customHeight="1" s="303">
      <c r="A96" s="45">
        <f>A95+1</f>
        <v/>
      </c>
      <c r="B96" s="209" t="inlineStr">
        <is>
          <t>к/ф 3LD</t>
        </is>
      </c>
      <c r="C96" s="2" t="n"/>
      <c r="D96" s="2" t="n"/>
      <c r="E96" s="1" t="n"/>
      <c r="F96" s="4" t="n"/>
      <c r="G96" s="3" t="n"/>
      <c r="H96" s="209" t="n"/>
      <c r="I96" s="209" t="n"/>
      <c r="J96" s="209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31">
        <f>SUM(C96:U96)</f>
        <v/>
      </c>
      <c r="W96" s="8">
        <f>V96+'Апрель 2025'!W96</f>
        <v/>
      </c>
      <c r="X96" s="5" t="n"/>
      <c r="Y96" s="8">
        <f>X96+'Апрель 2025'!Y96</f>
        <v/>
      </c>
      <c r="Z96" s="7">
        <f>V96+X96</f>
        <v/>
      </c>
      <c r="AA96" s="32">
        <f>W96+Y96</f>
        <v/>
      </c>
    </row>
    <row r="97" hidden="1" outlineLevel="1" ht="15" customHeight="1" s="303">
      <c r="A97" s="45">
        <f>A96+1</f>
        <v/>
      </c>
      <c r="B97" s="209" t="inlineStr">
        <is>
          <t>ЦМФ 240</t>
        </is>
      </c>
      <c r="C97" s="2" t="n"/>
      <c r="D97" s="2" t="n"/>
      <c r="E97" s="1" t="n"/>
      <c r="F97" s="4" t="n"/>
      <c r="G97" s="3" t="n"/>
      <c r="H97" s="209" t="n"/>
      <c r="I97" s="209" t="n"/>
      <c r="J97" s="209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31">
        <f>SUM(C97:U97)</f>
        <v/>
      </c>
      <c r="W97" s="8">
        <f>V97+'Апрель 2025'!W97</f>
        <v/>
      </c>
      <c r="X97" s="5" t="n"/>
      <c r="Y97" s="8">
        <f>X97+'Апрель 2025'!Y97</f>
        <v/>
      </c>
      <c r="Z97" s="7">
        <f>V97+X97</f>
        <v/>
      </c>
      <c r="AA97" s="32">
        <f>W97+Y97</f>
        <v/>
      </c>
    </row>
    <row r="98" hidden="1" outlineLevel="1" ht="15" customHeight="1" s="303">
      <c r="A98" s="45">
        <f>A97+1</f>
        <v/>
      </c>
      <c r="B98" s="209" t="inlineStr">
        <is>
          <t>ЦМФ 260</t>
        </is>
      </c>
      <c r="C98" s="2" t="n"/>
      <c r="D98" s="2" t="n"/>
      <c r="E98" s="1" t="n"/>
      <c r="F98" s="4" t="n"/>
      <c r="G98" s="3" t="n"/>
      <c r="H98" s="209" t="n"/>
      <c r="I98" s="209" t="n"/>
      <c r="J98" s="209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31">
        <f>SUM(C98:U98)</f>
        <v/>
      </c>
      <c r="W98" s="8">
        <f>V98+'Апрель 2025'!W98</f>
        <v/>
      </c>
      <c r="X98" s="5" t="n"/>
      <c r="Y98" s="8">
        <f>X98+'Апрель 2025'!Y98</f>
        <v/>
      </c>
      <c r="Z98" s="7">
        <f>V98+X98</f>
        <v/>
      </c>
      <c r="AA98" s="32">
        <f>W98+Y98</f>
        <v/>
      </c>
    </row>
    <row r="99" hidden="1" outlineLevel="1" ht="15" customHeight="1" s="303">
      <c r="A99" s="45">
        <f>A98+1</f>
        <v/>
      </c>
      <c r="B99" s="209" t="inlineStr">
        <is>
          <t>ротор 80-1028020</t>
        </is>
      </c>
      <c r="C99" s="2" t="n"/>
      <c r="D99" s="2" t="n"/>
      <c r="E99" s="1" t="n"/>
      <c r="F99" s="4" t="n"/>
      <c r="G99" s="3" t="n"/>
      <c r="H99" s="209" t="n"/>
      <c r="I99" s="209" t="n"/>
      <c r="J99" s="209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31">
        <f>SUM(C99:U99)</f>
        <v/>
      </c>
      <c r="W99" s="8">
        <f>V99+'Апрель 2025'!W99</f>
        <v/>
      </c>
      <c r="X99" s="5" t="n"/>
      <c r="Y99" s="8">
        <f>X99+'Апрель 2025'!Y99</f>
        <v/>
      </c>
      <c r="Z99" s="7">
        <f>V99+X99</f>
        <v/>
      </c>
      <c r="AA99" s="32">
        <f>W99+Y99</f>
        <v/>
      </c>
    </row>
    <row r="100" hidden="1" outlineLevel="1" ht="15" customHeight="1" s="303">
      <c r="A100" s="45" t="n"/>
      <c r="B100" s="209" t="n"/>
      <c r="C100" s="2" t="n"/>
      <c r="D100" s="2" t="n"/>
      <c r="E100" s="1" t="n"/>
      <c r="F100" s="4" t="n"/>
      <c r="G100" s="3" t="n"/>
      <c r="H100" s="209" t="n"/>
      <c r="I100" s="209" t="n"/>
      <c r="J100" s="209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31">
        <f>SUM(C100:U100)</f>
        <v/>
      </c>
      <c r="W100" s="8">
        <f>V100+'Апрель 2025'!W100</f>
        <v/>
      </c>
      <c r="X100" s="5" t="n"/>
      <c r="Y100" s="8">
        <f>X100+'Апрель 2025'!Y100</f>
        <v/>
      </c>
      <c r="Z100" s="7">
        <f>V100+X100</f>
        <v/>
      </c>
      <c r="AA100" s="32">
        <f>W100+Y100</f>
        <v/>
      </c>
    </row>
    <row r="101" hidden="1" outlineLevel="1" ht="15" customHeight="1" s="303">
      <c r="A101" s="45" t="n"/>
      <c r="B101" s="209" t="n"/>
      <c r="C101" s="2" t="n"/>
      <c r="D101" s="2" t="n"/>
      <c r="E101" s="1" t="n"/>
      <c r="F101" s="4" t="n"/>
      <c r="G101" s="3" t="n"/>
      <c r="H101" s="209" t="n"/>
      <c r="I101" s="209" t="n"/>
      <c r="J101" s="209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31">
        <f>SUM(C101:U101)</f>
        <v/>
      </c>
      <c r="W101" s="8">
        <f>V101+'Апрель 2025'!W101</f>
        <v/>
      </c>
      <c r="X101" s="5" t="n"/>
      <c r="Y101" s="8">
        <f>X101+'Апрель 2025'!Y101</f>
        <v/>
      </c>
      <c r="Z101" s="7">
        <f>V101+X101</f>
        <v/>
      </c>
      <c r="AA101" s="32">
        <f>W101+Y101</f>
        <v/>
      </c>
    </row>
    <row r="102" hidden="1" outlineLevel="1" ht="15" customHeight="1" s="303">
      <c r="A102" s="45" t="n"/>
      <c r="B102" s="209" t="n"/>
      <c r="C102" s="2" t="n"/>
      <c r="D102" s="2" t="n"/>
      <c r="E102" s="1" t="n"/>
      <c r="F102" s="4" t="n"/>
      <c r="G102" s="3" t="n"/>
      <c r="H102" s="209" t="n"/>
      <c r="I102" s="209" t="n"/>
      <c r="J102" s="209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31">
        <f>SUM(C102:U102)</f>
        <v/>
      </c>
      <c r="W102" s="8">
        <f>V102+'Апрель 2025'!W102</f>
        <v/>
      </c>
      <c r="X102" s="5" t="n"/>
      <c r="Y102" s="8">
        <f>X102+'Апрель 2025'!Y102</f>
        <v/>
      </c>
      <c r="Z102" s="7">
        <f>V102+X102</f>
        <v/>
      </c>
      <c r="AA102" s="32">
        <f>W102+Y102</f>
        <v/>
      </c>
    </row>
    <row r="103" collapsed="1" ht="15.75" customHeight="1" s="303">
      <c r="A103" s="53" t="n"/>
      <c r="B103" s="51" t="inlineStr">
        <is>
          <t>ЦМФ+кф за месяц</t>
        </is>
      </c>
      <c r="C103" s="17">
        <f>SUM(C91:C102)</f>
        <v/>
      </c>
      <c r="D103" s="17">
        <f>SUM(D91:D102)</f>
        <v/>
      </c>
      <c r="E103" s="17">
        <f>SUM(E91:E102)</f>
        <v/>
      </c>
      <c r="F103" s="17">
        <f>SUM(F91:F102)</f>
        <v/>
      </c>
      <c r="G103" s="17">
        <f>SUM(G91:G102)</f>
        <v/>
      </c>
      <c r="H103" s="17">
        <f>SUM(H91:H102)</f>
        <v/>
      </c>
      <c r="I103" s="17">
        <f>SUM(I91:I102)</f>
        <v/>
      </c>
      <c r="J103" s="17">
        <f>SUM(J91:J102)</f>
        <v/>
      </c>
      <c r="K103" s="17">
        <f>SUM(K91:K102)</f>
        <v/>
      </c>
      <c r="L103" s="17">
        <f>SUM(L91:L102)</f>
        <v/>
      </c>
      <c r="M103" s="17">
        <f>SUM(M91:M102)</f>
        <v/>
      </c>
      <c r="N103" s="17">
        <f>SUM(N91:N102)</f>
        <v/>
      </c>
      <c r="O103" s="17">
        <f>SUM(O91:O102)</f>
        <v/>
      </c>
      <c r="P103" s="17">
        <f>SUM(P91:P102)</f>
        <v/>
      </c>
      <c r="Q103" s="17">
        <f>SUM(Q91:Q102)</f>
        <v/>
      </c>
      <c r="R103" s="17">
        <f>SUM(R91:R102)</f>
        <v/>
      </c>
      <c r="S103" s="17">
        <f>SUM(S91:S102)</f>
        <v/>
      </c>
      <c r="T103" s="17">
        <f>SUM(T91:T102)</f>
        <v/>
      </c>
      <c r="U103" s="17">
        <f>SUM(U91:U102)</f>
        <v/>
      </c>
      <c r="V103" s="52">
        <f>SUM(V91:V102)</f>
        <v/>
      </c>
      <c r="W103" s="19" t="n"/>
      <c r="X103" s="17">
        <f>SUM(X91:X102)</f>
        <v/>
      </c>
      <c r="Y103" s="19" t="n"/>
      <c r="Z103" s="17">
        <f>SUM(Z91:Z102)</f>
        <v/>
      </c>
      <c r="AA103" s="55" t="n"/>
    </row>
    <row r="104" ht="15.75" customHeight="1" s="303" thickBot="1">
      <c r="A104" s="56" t="n"/>
      <c r="B104" s="57" t="inlineStr">
        <is>
          <t>ЦМФ+кф нач. год</t>
        </is>
      </c>
      <c r="C104" s="58">
        <f>C103+'Апрель 2025'!C104</f>
        <v/>
      </c>
      <c r="D104" s="58">
        <f>D103+'Апрель 2025'!D104</f>
        <v/>
      </c>
      <c r="E104" s="58">
        <f>E103+'Апрель 2025'!E104</f>
        <v/>
      </c>
      <c r="F104" s="58">
        <f>F103+'Апрель 2025'!F104</f>
        <v/>
      </c>
      <c r="G104" s="58">
        <f>G103+'Апрель 2025'!G104</f>
        <v/>
      </c>
      <c r="H104" s="58">
        <f>H103+'Апрель 2025'!H104</f>
        <v/>
      </c>
      <c r="I104" s="58">
        <f>I103+'Апрель 2025'!I104</f>
        <v/>
      </c>
      <c r="J104" s="58">
        <f>J103+'Апрель 2025'!J104</f>
        <v/>
      </c>
      <c r="K104" s="58">
        <f>K103+'Апрель 2025'!K104</f>
        <v/>
      </c>
      <c r="L104" s="58">
        <f>L103+'Апрель 2025'!L104</f>
        <v/>
      </c>
      <c r="M104" s="58">
        <f>M103+'Апрель 2025'!M104</f>
        <v/>
      </c>
      <c r="N104" s="58">
        <f>N103+'Апрель 2025'!N104</f>
        <v/>
      </c>
      <c r="O104" s="58">
        <f>O103+'Апрель 2025'!O104</f>
        <v/>
      </c>
      <c r="P104" s="58">
        <f>P103+'Апрель 2025'!P104</f>
        <v/>
      </c>
      <c r="Q104" s="58">
        <f>Q103+'Апрель 2025'!Q104</f>
        <v/>
      </c>
      <c r="R104" s="58">
        <f>R103+'Апрель 2025'!R104</f>
        <v/>
      </c>
      <c r="S104" s="58">
        <f>S103+'Апрель 2025'!S104</f>
        <v/>
      </c>
      <c r="T104" s="58">
        <f>T103+'Апрель 2025'!T104</f>
        <v/>
      </c>
      <c r="U104" s="58">
        <f>U103+'Апрель 2025'!U104</f>
        <v/>
      </c>
      <c r="V104" s="59" t="n"/>
      <c r="W104" s="33">
        <f>SUM(W91:W102)</f>
        <v/>
      </c>
      <c r="X104" s="58" t="n"/>
      <c r="Y104" s="33">
        <f>SUM(Y91:Y102)</f>
        <v/>
      </c>
      <c r="Z104" s="58" t="n"/>
      <c r="AA104" s="33">
        <f>SUM(AA91:AA102)</f>
        <v/>
      </c>
    </row>
    <row r="105" ht="15.75" customHeight="1" s="303">
      <c r="A105" s="304" t="inlineStr">
        <is>
          <t>ОТГРУЗКА за месяц</t>
        </is>
      </c>
      <c r="B105" s="274" t="n"/>
      <c r="C105" s="117">
        <f>C23+C43+C63+C80+C89+C103</f>
        <v/>
      </c>
      <c r="D105" s="117">
        <f>D23+D43+D63+D80+D89+D103</f>
        <v/>
      </c>
      <c r="E105" s="117">
        <f>E23+E43+E63+E80+E89+E103</f>
        <v/>
      </c>
      <c r="F105" s="117">
        <f>F23+F43+F63+F80+F89+F103</f>
        <v/>
      </c>
      <c r="G105" s="117">
        <f>G23+G43+G63+G80+G89+G103</f>
        <v/>
      </c>
      <c r="H105" s="117">
        <f>H23+H43+H63+H80+H89+H103</f>
        <v/>
      </c>
      <c r="I105" s="117">
        <f>I23+I43+I63+I80+I89+I103</f>
        <v/>
      </c>
      <c r="J105" s="117">
        <f>J23+J43+J63+J80+J89+J103</f>
        <v/>
      </c>
      <c r="K105" s="117">
        <f>K23+K43+K63+K80+K89+K103</f>
        <v/>
      </c>
      <c r="L105" s="117">
        <f>L23+L43+L63+L80+L89+L103</f>
        <v/>
      </c>
      <c r="M105" s="117">
        <f>M23+M43+M63+M80+M89+M103</f>
        <v/>
      </c>
      <c r="N105" s="117">
        <f>N23+N43+N63+N80+N89+N103</f>
        <v/>
      </c>
      <c r="O105" s="117">
        <f>O23+O43+O63+O80+O89+O103</f>
        <v/>
      </c>
      <c r="P105" s="117">
        <f>P23+P43+P63+P80+P89+P103</f>
        <v/>
      </c>
      <c r="Q105" s="117">
        <f>Q23+Q43+Q63+Q80+Q89+Q103</f>
        <v/>
      </c>
      <c r="R105" s="117">
        <f>R23+R43+R63+R80+R89+R103</f>
        <v/>
      </c>
      <c r="S105" s="117">
        <f>S23+S43+S63+S80+S89+S103</f>
        <v/>
      </c>
      <c r="T105" s="117">
        <f>T23+T43+T63+T80+T89+T103</f>
        <v/>
      </c>
      <c r="U105" s="120">
        <f>U23+U43+U63+U80+U89+U103</f>
        <v/>
      </c>
      <c r="V105" s="86">
        <f>V23+V43+V63+V80+V89+V103</f>
        <v/>
      </c>
      <c r="W105" s="54" t="n"/>
      <c r="X105" s="47">
        <f>X23+X43+X63+X80+X89+X103</f>
        <v/>
      </c>
      <c r="Y105" s="54" t="n"/>
      <c r="Z105" s="61">
        <f>V105+X105</f>
        <v/>
      </c>
      <c r="AA105" s="60" t="n"/>
    </row>
    <row r="106" ht="15.75" customHeight="1" s="303" thickBot="1">
      <c r="A106" s="297" t="inlineStr">
        <is>
          <t>ОТГРУЗКА с нач.года</t>
        </is>
      </c>
      <c r="B106" s="298" t="n"/>
      <c r="C106" s="58">
        <f>C24+C44+C64+C81+C90+C104</f>
        <v/>
      </c>
      <c r="D106" s="58">
        <f>D24+D44+D64+D81+D90+D104</f>
        <v/>
      </c>
      <c r="E106" s="58">
        <f>E24+E44+E64+E81+E90+E104</f>
        <v/>
      </c>
      <c r="F106" s="58">
        <f>F24+F44+F64+F81+F90+F104</f>
        <v/>
      </c>
      <c r="G106" s="58">
        <f>G24+G44+G64+G81+G90+G104</f>
        <v/>
      </c>
      <c r="H106" s="58">
        <f>H24+H44+H64+H81+H90+H104</f>
        <v/>
      </c>
      <c r="I106" s="58">
        <f>I24+I44+I64+I81+I90+I104</f>
        <v/>
      </c>
      <c r="J106" s="58">
        <f>J24+J44+J64+J81+J90+J104</f>
        <v/>
      </c>
      <c r="K106" s="58">
        <f>K24+K44+K64+K81+K90+K104</f>
        <v/>
      </c>
      <c r="L106" s="58">
        <f>L24+L44+L64+L81+L90+L104</f>
        <v/>
      </c>
      <c r="M106" s="58">
        <f>M24+M44+M64+M81+M90+M104</f>
        <v/>
      </c>
      <c r="N106" s="58">
        <f>N24+N44+N64+N81+N90+N104</f>
        <v/>
      </c>
      <c r="O106" s="58">
        <f>O24+O44+O64+O81+O90+O104</f>
        <v/>
      </c>
      <c r="P106" s="58">
        <f>P24+P44+P64+P81+P90+P104</f>
        <v/>
      </c>
      <c r="Q106" s="58">
        <f>Q24+Q44+Q64+Q81+Q90+Q104</f>
        <v/>
      </c>
      <c r="R106" s="58">
        <f>R24+R44+R64+R81+R90+R104</f>
        <v/>
      </c>
      <c r="S106" s="58">
        <f>S24+S44+S64+S81+S90+S104</f>
        <v/>
      </c>
      <c r="T106" s="58">
        <f>T24+T44+T64+T81+T90+T104</f>
        <v/>
      </c>
      <c r="U106" s="121">
        <f>U24+U44+U64+U81+U90+U104</f>
        <v/>
      </c>
      <c r="V106" s="85" t="n"/>
      <c r="W106" s="33">
        <f>W24+W44+W64+W81+W90+W104</f>
        <v/>
      </c>
      <c r="X106" s="48" t="n"/>
      <c r="Y106" s="33">
        <f>Y24+Y44+Y64+Y81+Y90+Y104</f>
        <v/>
      </c>
      <c r="Z106" s="48" t="n"/>
      <c r="AA106" s="49">
        <f>W106+Y106</f>
        <v/>
      </c>
    </row>
    <row r="107" hidden="1" outlineLevel="1" ht="15.75" customHeight="1" s="303">
      <c r="A107" s="44" t="n"/>
      <c r="B107" s="144" t="n"/>
      <c r="C107" s="25" t="n"/>
      <c r="D107" s="25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144" t="n"/>
      <c r="T107" s="25" t="n"/>
      <c r="U107" s="137" t="n"/>
      <c r="V107" s="34">
        <f>SUM(C107:U107)</f>
        <v/>
      </c>
      <c r="W107" s="77">
        <f>V107+'Февраль 2025'!W107</f>
        <v/>
      </c>
      <c r="X107" s="132" t="n"/>
      <c r="Y107" s="77">
        <f>X107+'Февраль 2025'!Y107</f>
        <v/>
      </c>
      <c r="Z107" s="11">
        <f>V107+X107</f>
        <v/>
      </c>
      <c r="AA107" s="32">
        <f>W107+Y107</f>
        <v/>
      </c>
    </row>
    <row r="108" hidden="1" outlineLevel="1" ht="15.75" customHeight="1" s="303">
      <c r="A108" s="45" t="n"/>
      <c r="B108" s="144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44" t="n"/>
      <c r="T108" s="10" t="n"/>
      <c r="U108" s="143" t="n"/>
      <c r="V108" s="31">
        <f>SUM(C108:U108)</f>
        <v/>
      </c>
      <c r="W108" s="8">
        <f>V108+'Февраль 2025'!W108</f>
        <v/>
      </c>
      <c r="X108" s="130" t="n"/>
      <c r="Y108" s="8">
        <f>X108+'Февраль 2025'!Y108</f>
        <v/>
      </c>
      <c r="Z108" s="7">
        <f>V108+X108</f>
        <v/>
      </c>
      <c r="AA108" s="32">
        <f>W108+Y108</f>
        <v/>
      </c>
    </row>
    <row r="109" hidden="1" outlineLevel="1" ht="15.75" customHeight="1" s="303">
      <c r="A109" s="45" t="n"/>
      <c r="B109" s="144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44" t="n"/>
      <c r="T109" s="10" t="n"/>
      <c r="U109" s="143" t="n"/>
      <c r="V109" s="31">
        <f>SUM(C109:U109)</f>
        <v/>
      </c>
      <c r="W109" s="8">
        <f>V109+'Февраль 2025'!W109</f>
        <v/>
      </c>
      <c r="X109" s="130" t="n"/>
      <c r="Y109" s="8">
        <f>X109+'Февраль 2025'!Y109</f>
        <v/>
      </c>
      <c r="Z109" s="7">
        <f>V109+X109</f>
        <v/>
      </c>
      <c r="AA109" s="32">
        <f>W109+Y109</f>
        <v/>
      </c>
    </row>
    <row r="110" hidden="1" outlineLevel="1" ht="15.75" customHeight="1" s="303">
      <c r="A110" s="45" t="n"/>
      <c r="B110" s="144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44" t="n"/>
      <c r="T110" s="10" t="n"/>
      <c r="U110" s="143" t="n"/>
      <c r="V110" s="31">
        <f>SUM(C110:U110)</f>
        <v/>
      </c>
      <c r="W110" s="8">
        <f>V110+'Февраль 2025'!W110</f>
        <v/>
      </c>
      <c r="X110" s="130" t="n"/>
      <c r="Y110" s="8">
        <f>X110+'Февраль 2025'!Y110</f>
        <v/>
      </c>
      <c r="Z110" s="7">
        <f>V110+X110</f>
        <v/>
      </c>
      <c r="AA110" s="32">
        <f>W110+Y110</f>
        <v/>
      </c>
    </row>
    <row r="111" hidden="1" outlineLevel="1" ht="15.75" customHeight="1" s="303">
      <c r="A111" s="78" t="n"/>
      <c r="B111" s="142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5" t="n"/>
      <c r="T111" s="10" t="n"/>
      <c r="U111" s="143" t="n"/>
      <c r="V111" s="31">
        <f>SUM(C111:U111)</f>
        <v/>
      </c>
      <c r="W111" s="8">
        <f>V111+'Февраль 2025'!W111</f>
        <v/>
      </c>
      <c r="X111" s="130" t="n"/>
      <c r="Y111" s="8">
        <f>X111+'Февраль 2025'!Y111</f>
        <v/>
      </c>
      <c r="Z111" s="7">
        <f>V111+X111</f>
        <v/>
      </c>
      <c r="AA111" s="32">
        <f>W111+Y111</f>
        <v/>
      </c>
    </row>
    <row r="112" collapsed="1" ht="15.75" customHeight="1" s="303">
      <c r="A112" s="131" t="n"/>
      <c r="B112" s="129" t="inlineStr">
        <is>
          <t>ХХХ за месяц</t>
        </is>
      </c>
      <c r="C112" s="17">
        <f>SUM(C107:C111)</f>
        <v/>
      </c>
      <c r="D112" s="17">
        <f>SUM(D107:D111)</f>
        <v/>
      </c>
      <c r="E112" s="17">
        <f>SUM(E107:E111)</f>
        <v/>
      </c>
      <c r="F112" s="17">
        <f>SUM(F107:F111)</f>
        <v/>
      </c>
      <c r="G112" s="17">
        <f>SUM(G107:G111)</f>
        <v/>
      </c>
      <c r="H112" s="17">
        <f>SUM(H107:H111)</f>
        <v/>
      </c>
      <c r="I112" s="17">
        <f>SUM(I107:I111)</f>
        <v/>
      </c>
      <c r="J112" s="17">
        <f>SUM(J107:J111)</f>
        <v/>
      </c>
      <c r="K112" s="17">
        <f>SUM(K107:K111)</f>
        <v/>
      </c>
      <c r="L112" s="17">
        <f>SUM(L107:L111)</f>
        <v/>
      </c>
      <c r="M112" s="17">
        <f>SUM(M107:M111)</f>
        <v/>
      </c>
      <c r="N112" s="17">
        <f>SUM(N107:N111)</f>
        <v/>
      </c>
      <c r="O112" s="17">
        <f>SUM(O107:O111)</f>
        <v/>
      </c>
      <c r="P112" s="17">
        <f>SUM(P107:P111)</f>
        <v/>
      </c>
      <c r="Q112" s="17">
        <f>SUM(Q107:Q111)</f>
        <v/>
      </c>
      <c r="R112" s="17">
        <f>SUM(R107:R111)</f>
        <v/>
      </c>
      <c r="S112" s="17">
        <f>SUM(S107:S111)</f>
        <v/>
      </c>
      <c r="T112" s="17">
        <f>SUM(T107:T111)</f>
        <v/>
      </c>
      <c r="U112" s="17">
        <f>SUM(U107:U111)</f>
        <v/>
      </c>
      <c r="V112" s="52">
        <f>SUM(V107:V111)</f>
        <v/>
      </c>
      <c r="W112" s="18" t="n"/>
      <c r="X112" s="17">
        <f>SUM(X107:X111)</f>
        <v/>
      </c>
      <c r="Y112" s="141" t="n"/>
      <c r="Z112" s="17">
        <f>SUM(Z107:Z111)</f>
        <v/>
      </c>
      <c r="AA112" s="133" t="n"/>
    </row>
    <row r="113" ht="15.75" customHeight="1" s="303" thickBot="1">
      <c r="A113" s="208" t="n"/>
      <c r="B113" s="146" t="inlineStr">
        <is>
          <t>ХХХ с начала года</t>
        </is>
      </c>
      <c r="C113" s="58">
        <f>C112+'Апрель 2025'!C113</f>
        <v/>
      </c>
      <c r="D113" s="58">
        <f>D112+'Апрель 2025'!D113</f>
        <v/>
      </c>
      <c r="E113" s="58">
        <f>E112+'Апрель 2025'!E113</f>
        <v/>
      </c>
      <c r="F113" s="58">
        <f>F112+'Апрель 2025'!F113</f>
        <v/>
      </c>
      <c r="G113" s="58">
        <f>G112+'Апрель 2025'!G113</f>
        <v/>
      </c>
      <c r="H113" s="58">
        <f>H112+'Апрель 2025'!H113</f>
        <v/>
      </c>
      <c r="I113" s="58">
        <f>I112+'Апрель 2025'!I113</f>
        <v/>
      </c>
      <c r="J113" s="58">
        <f>J112+'Апрель 2025'!J113</f>
        <v/>
      </c>
      <c r="K113" s="58">
        <f>K112+'Апрель 2025'!K113</f>
        <v/>
      </c>
      <c r="L113" s="58">
        <f>L112+'Апрель 2025'!L113</f>
        <v/>
      </c>
      <c r="M113" s="58">
        <f>M112+'Апрель 2025'!M113</f>
        <v/>
      </c>
      <c r="N113" s="58">
        <f>N112+'Апрель 2025'!N113</f>
        <v/>
      </c>
      <c r="O113" s="58">
        <f>O112+'Апрель 2025'!O113</f>
        <v/>
      </c>
      <c r="P113" s="58">
        <f>P112+'Апрель 2025'!P113</f>
        <v/>
      </c>
      <c r="Q113" s="58">
        <f>Q112+'Апрель 2025'!Q113</f>
        <v/>
      </c>
      <c r="R113" s="58">
        <f>R112+'Апрель 2025'!R113</f>
        <v/>
      </c>
      <c r="S113" s="58">
        <f>S112+'Апрель 2025'!S113</f>
        <v/>
      </c>
      <c r="T113" s="58">
        <f>T112+'Апрель 2025'!T113</f>
        <v/>
      </c>
      <c r="U113" s="58">
        <f>U112+'Апрель 2025'!U113</f>
        <v/>
      </c>
      <c r="V113" s="138" t="n"/>
      <c r="W113" s="33">
        <f>SUM(W107:W111)</f>
        <v/>
      </c>
      <c r="X113" s="139" t="n"/>
      <c r="Y113" s="33">
        <f>SUM(Y107:Y111)</f>
        <v/>
      </c>
      <c r="Z113" s="139" t="n"/>
      <c r="AA113" s="33">
        <f>SUM(AA107:AA111)</f>
        <v/>
      </c>
    </row>
    <row r="114" hidden="1" outlineLevel="1" ht="15.75" customHeight="1" s="303">
      <c r="A114" s="78" t="n"/>
      <c r="B114" s="145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44" t="n"/>
      <c r="T114" s="10" t="n"/>
      <c r="U114" s="143" t="n"/>
      <c r="V114" s="34">
        <f>SUM(C114:U114)</f>
        <v/>
      </c>
      <c r="W114" s="77">
        <f>V114+'Февраль 2025'!W114</f>
        <v/>
      </c>
      <c r="X114" s="130" t="n"/>
      <c r="Y114" s="77">
        <f>X114+'Февраль 2025'!Y114</f>
        <v/>
      </c>
      <c r="Z114" s="11">
        <f>V114+X114</f>
        <v/>
      </c>
      <c r="AA114" s="32">
        <f>W114+Y114</f>
        <v/>
      </c>
    </row>
    <row r="115" hidden="1" outlineLevel="1" ht="15.75" customHeight="1" s="303">
      <c r="A115" s="45" t="n"/>
      <c r="B115" s="144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44" t="n"/>
      <c r="T115" s="10" t="n"/>
      <c r="U115" s="143" t="n"/>
      <c r="V115" s="31">
        <f>SUM(C115:U115)</f>
        <v/>
      </c>
      <c r="W115" s="8">
        <f>V115+'Февраль 2025'!W115</f>
        <v/>
      </c>
      <c r="X115" s="130" t="n"/>
      <c r="Y115" s="8">
        <f>X115+'Февраль 2025'!Y115</f>
        <v/>
      </c>
      <c r="Z115" s="7">
        <f>V115+X115</f>
        <v/>
      </c>
      <c r="AA115" s="32">
        <f>W115+Y115</f>
        <v/>
      </c>
    </row>
    <row r="116" hidden="1" outlineLevel="1" ht="15.75" customHeight="1" s="303">
      <c r="A116" s="45" t="n"/>
      <c r="B116" s="144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44" t="n"/>
      <c r="T116" s="10" t="n"/>
      <c r="U116" s="143" t="n"/>
      <c r="V116" s="31">
        <f>SUM(C116:U116)</f>
        <v/>
      </c>
      <c r="W116" s="8">
        <f>V116+'Февраль 2025'!W116</f>
        <v/>
      </c>
      <c r="X116" s="130" t="n"/>
      <c r="Y116" s="8">
        <f>X116+'Февраль 2025'!Y116</f>
        <v/>
      </c>
      <c r="Z116" s="7">
        <f>V116+X116</f>
        <v/>
      </c>
      <c r="AA116" s="32">
        <f>W116+Y116</f>
        <v/>
      </c>
    </row>
    <row r="117" hidden="1" outlineLevel="1" ht="15.75" customHeight="1" s="303">
      <c r="A117" s="45" t="n"/>
      <c r="B117" s="144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44" t="n"/>
      <c r="T117" s="10" t="n"/>
      <c r="U117" s="143" t="n"/>
      <c r="V117" s="31">
        <f>SUM(C117:U117)</f>
        <v/>
      </c>
      <c r="W117" s="8">
        <f>V117+'Февраль 2025'!W117</f>
        <v/>
      </c>
      <c r="X117" s="130" t="n"/>
      <c r="Y117" s="8">
        <f>X117+'Февраль 2025'!Y117</f>
        <v/>
      </c>
      <c r="Z117" s="11">
        <f>V117+X117</f>
        <v/>
      </c>
      <c r="AA117" s="32">
        <f>W117+Y117</f>
        <v/>
      </c>
    </row>
    <row r="118" hidden="1" outlineLevel="1" ht="15.75" customHeight="1" s="303">
      <c r="A118" s="78" t="n"/>
      <c r="B118" s="142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44" t="n"/>
      <c r="T118" s="10" t="n"/>
      <c r="U118" s="143" t="n"/>
      <c r="V118" s="31">
        <f>SUM(C118:U118)</f>
        <v/>
      </c>
      <c r="W118" s="8">
        <f>V118+'Февраль 2025'!W118</f>
        <v/>
      </c>
      <c r="X118" s="130" t="n"/>
      <c r="Y118" s="8">
        <f>X118+'Февраль 2025'!Y118</f>
        <v/>
      </c>
      <c r="Z118" s="7">
        <f>V118+X118</f>
        <v/>
      </c>
      <c r="AA118" s="32">
        <f>W118+Y118</f>
        <v/>
      </c>
    </row>
    <row r="119" collapsed="1" ht="15.75" customHeight="1" s="303">
      <c r="A119" s="131" t="n"/>
      <c r="B119" s="129" t="inlineStr">
        <is>
          <t>YYY за месяц</t>
        </is>
      </c>
      <c r="C119" s="17">
        <f>SUM(C114:C118)</f>
        <v/>
      </c>
      <c r="D119" s="17">
        <f>SUM(D114:D118)</f>
        <v/>
      </c>
      <c r="E119" s="17">
        <f>SUM(E114:E118)</f>
        <v/>
      </c>
      <c r="F119" s="17">
        <f>SUM(F114:F118)</f>
        <v/>
      </c>
      <c r="G119" s="17">
        <f>SUM(G114:G118)</f>
        <v/>
      </c>
      <c r="H119" s="17">
        <f>SUM(H114:H118)</f>
        <v/>
      </c>
      <c r="I119" s="17">
        <f>SUM(I114:I118)</f>
        <v/>
      </c>
      <c r="J119" s="17">
        <f>SUM(J114:J118)</f>
        <v/>
      </c>
      <c r="K119" s="17">
        <f>SUM(K114:K118)</f>
        <v/>
      </c>
      <c r="L119" s="17">
        <f>SUM(L114:L118)</f>
        <v/>
      </c>
      <c r="M119" s="17">
        <f>SUM(M114:M118)</f>
        <v/>
      </c>
      <c r="N119" s="17">
        <f>SUM(N114:N118)</f>
        <v/>
      </c>
      <c r="O119" s="17">
        <f>SUM(O114:O118)</f>
        <v/>
      </c>
      <c r="P119" s="17">
        <f>SUM(P114:P118)</f>
        <v/>
      </c>
      <c r="Q119" s="17">
        <f>SUM(Q114:Q118)</f>
        <v/>
      </c>
      <c r="R119" s="17">
        <f>SUM(R114:R118)</f>
        <v/>
      </c>
      <c r="S119" s="17">
        <f>SUM(S114:S118)</f>
        <v/>
      </c>
      <c r="T119" s="17">
        <f>SUM(T114:T118)</f>
        <v/>
      </c>
      <c r="U119" s="17">
        <f>SUM(U114:U118)</f>
        <v/>
      </c>
      <c r="V119" s="52">
        <f>SUM(V114:V118)</f>
        <v/>
      </c>
      <c r="W119" s="18" t="n"/>
      <c r="X119" s="17">
        <f>SUM(X114:X118)</f>
        <v/>
      </c>
      <c r="Y119" s="141" t="n"/>
      <c r="Z119" s="17">
        <f>SUM(Z114:Z118)</f>
        <v/>
      </c>
      <c r="AA119" s="133" t="n"/>
    </row>
    <row r="120" ht="15.75" customHeight="1" s="303" thickBot="1">
      <c r="A120" s="208" t="n"/>
      <c r="B120" s="140" t="inlineStr">
        <is>
          <t>YYY с начала года</t>
        </is>
      </c>
      <c r="C120" s="58">
        <f>C119+'Апрель 2025'!C120</f>
        <v/>
      </c>
      <c r="D120" s="58">
        <f>D119+'Апрель 2025'!D120</f>
        <v/>
      </c>
      <c r="E120" s="58">
        <f>E119+'Апрель 2025'!E120</f>
        <v/>
      </c>
      <c r="F120" s="58">
        <f>F119+'Апрель 2025'!F120</f>
        <v/>
      </c>
      <c r="G120" s="58">
        <f>G119+'Апрель 2025'!G120</f>
        <v/>
      </c>
      <c r="H120" s="58">
        <f>H119+'Апрель 2025'!H120</f>
        <v/>
      </c>
      <c r="I120" s="58">
        <f>I119+'Апрель 2025'!I120</f>
        <v/>
      </c>
      <c r="J120" s="58">
        <f>J119+'Апрель 2025'!J120</f>
        <v/>
      </c>
      <c r="K120" s="58">
        <f>K119+'Апрель 2025'!K120</f>
        <v/>
      </c>
      <c r="L120" s="58">
        <f>L119+'Апрель 2025'!L120</f>
        <v/>
      </c>
      <c r="M120" s="58">
        <f>M119+'Апрель 2025'!M120</f>
        <v/>
      </c>
      <c r="N120" s="58">
        <f>N119+'Апрель 2025'!N120</f>
        <v/>
      </c>
      <c r="O120" s="58">
        <f>O119+'Апрель 2025'!O120</f>
        <v/>
      </c>
      <c r="P120" s="58">
        <f>P119+'Апрель 2025'!P120</f>
        <v/>
      </c>
      <c r="Q120" s="58">
        <f>Q119+'Апрель 2025'!Q120</f>
        <v/>
      </c>
      <c r="R120" s="58">
        <f>R119+'Апрель 2025'!R120</f>
        <v/>
      </c>
      <c r="S120" s="58">
        <f>S119+'Апрель 2025'!S120</f>
        <v/>
      </c>
      <c r="T120" s="58">
        <f>T119+'Апрель 2025'!T120</f>
        <v/>
      </c>
      <c r="U120" s="58">
        <f>U119+'Апрель 2025'!U120</f>
        <v/>
      </c>
      <c r="V120" s="138" t="n"/>
      <c r="W120" s="33">
        <f>SUM(W114:W118)</f>
        <v/>
      </c>
      <c r="X120" s="139" t="n"/>
      <c r="Y120" s="33">
        <f>SUM(Y114:Y118)</f>
        <v/>
      </c>
      <c r="Z120" s="139" t="n"/>
      <c r="AA120" s="33">
        <f>SUM(AA114:AA118)</f>
        <v/>
      </c>
    </row>
    <row r="121" hidden="1" outlineLevel="1" ht="15" customHeight="1" s="303">
      <c r="A121" s="44" t="n">
        <v>64</v>
      </c>
      <c r="B121" s="21" t="inlineStr">
        <is>
          <t>привод тахоспид.</t>
        </is>
      </c>
      <c r="C121" s="2" t="n"/>
      <c r="D121" s="22" t="n"/>
      <c r="E121" s="23" t="n"/>
      <c r="F121" s="24" t="n"/>
      <c r="G121" s="25" t="n"/>
      <c r="H121" s="21" t="n"/>
      <c r="I121" s="21" t="n"/>
      <c r="J121" s="21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7" t="n"/>
      <c r="V121" s="134">
        <f>SUM(C121:U121)</f>
        <v/>
      </c>
      <c r="W121" s="77">
        <f>V121+'Апрель 2025'!W121</f>
        <v/>
      </c>
      <c r="X121" s="5" t="n"/>
      <c r="Y121" s="77">
        <f>X121+'Апрель 2025'!Y121</f>
        <v/>
      </c>
      <c r="Z121" s="46">
        <f>V121+X121</f>
        <v/>
      </c>
      <c r="AA121" s="16">
        <f>W121+Y121</f>
        <v/>
      </c>
    </row>
    <row r="122" hidden="1" outlineLevel="1" ht="15" customHeight="1" s="303">
      <c r="A122" s="45">
        <f>A121+1</f>
        <v/>
      </c>
      <c r="B122" s="209" t="inlineStr">
        <is>
          <t>коромысло</t>
        </is>
      </c>
      <c r="C122" s="2" t="n"/>
      <c r="D122" s="2" t="n"/>
      <c r="E122" s="1" t="n"/>
      <c r="F122" s="4" t="n"/>
      <c r="G122" s="3" t="n"/>
      <c r="H122" s="209" t="n"/>
      <c r="I122" s="209" t="n"/>
      <c r="J122" s="209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35" t="n"/>
      <c r="V122" s="135">
        <f>SUM(C122:U122)</f>
        <v/>
      </c>
      <c r="W122" s="8">
        <f>V122+'Апрель 2025'!W122</f>
        <v/>
      </c>
      <c r="X122" s="5" t="n"/>
      <c r="Y122" s="8">
        <f>X122+'Апрель 2025'!Y122</f>
        <v/>
      </c>
      <c r="Z122" s="20">
        <f>V122+X122</f>
        <v/>
      </c>
      <c r="AA122" s="16">
        <f>W122+Y122</f>
        <v/>
      </c>
    </row>
    <row r="123" hidden="1" outlineLevel="1" ht="15" customHeight="1" s="303">
      <c r="A123" s="45">
        <f>A122+1</f>
        <v/>
      </c>
      <c r="B123" s="209" t="inlineStr">
        <is>
          <t>штанга</t>
        </is>
      </c>
      <c r="C123" s="2" t="n"/>
      <c r="D123" s="2" t="n"/>
      <c r="E123" s="1" t="n"/>
      <c r="F123" s="4" t="n"/>
      <c r="G123" s="3" t="n"/>
      <c r="H123" s="209" t="n"/>
      <c r="I123" s="209" t="n"/>
      <c r="J123" s="209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35" t="n"/>
      <c r="V123" s="135">
        <f>SUM(C123:U123)</f>
        <v/>
      </c>
      <c r="W123" s="8">
        <f>V123+'Апрель 2025'!W123</f>
        <v/>
      </c>
      <c r="X123" s="5" t="n"/>
      <c r="Y123" s="8">
        <f>X123+'Апрель 2025'!Y123</f>
        <v/>
      </c>
      <c r="Z123" s="20">
        <f>V123+X123</f>
        <v/>
      </c>
      <c r="AA123" s="16">
        <f>W123+Y123</f>
        <v/>
      </c>
    </row>
    <row r="124" hidden="1" outlineLevel="1" ht="15" customHeight="1" s="303">
      <c r="A124" s="45" t="n"/>
      <c r="B124" s="209" t="n"/>
      <c r="C124" s="2" t="n"/>
      <c r="D124" s="2" t="n"/>
      <c r="E124" s="1" t="n"/>
      <c r="F124" s="4" t="n"/>
      <c r="G124" s="3" t="n"/>
      <c r="H124" s="209" t="n"/>
      <c r="I124" s="209" t="n"/>
      <c r="J124" s="209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35" t="n"/>
      <c r="V124" s="135">
        <f>SUM(C124:U124)</f>
        <v/>
      </c>
      <c r="W124" s="8">
        <f>V124+'Апрель 2025'!W124</f>
        <v/>
      </c>
      <c r="X124" s="5" t="n"/>
      <c r="Y124" s="8">
        <f>X124+'Апрель 2025'!Y124</f>
        <v/>
      </c>
      <c r="Z124" s="20">
        <f>V124+X124</f>
        <v/>
      </c>
      <c r="AA124" s="16">
        <f>W124+Y124</f>
        <v/>
      </c>
    </row>
    <row r="125" hidden="1" outlineLevel="1" ht="15.75" customHeight="1" s="303" thickBot="1">
      <c r="A125" s="171" t="n"/>
      <c r="B125" s="172" t="n"/>
      <c r="C125" s="173" t="n"/>
      <c r="D125" s="173" t="n"/>
      <c r="E125" s="174" t="n"/>
      <c r="F125" s="175" t="n"/>
      <c r="G125" s="176" t="n"/>
      <c r="H125" s="172" t="n"/>
      <c r="I125" s="172" t="n"/>
      <c r="J125" s="172" t="n"/>
      <c r="K125" s="177" t="n"/>
      <c r="L125" s="177" t="n"/>
      <c r="M125" s="177" t="n"/>
      <c r="N125" s="177" t="n"/>
      <c r="O125" s="177" t="n"/>
      <c r="P125" s="177" t="n"/>
      <c r="Q125" s="177" t="n"/>
      <c r="R125" s="177" t="n"/>
      <c r="S125" s="177" t="n"/>
      <c r="T125" s="177" t="n"/>
      <c r="U125" s="178" t="n"/>
      <c r="V125" s="182">
        <f>SUM(C125:U125)</f>
        <v/>
      </c>
      <c r="W125" s="183">
        <f>V125+'Апрель 2025'!W125</f>
        <v/>
      </c>
      <c r="X125" s="177" t="n"/>
      <c r="Y125" s="183">
        <f>X125+'Апрель 2025'!Y125</f>
        <v/>
      </c>
      <c r="Z125" s="184">
        <f>V125+X125</f>
        <v/>
      </c>
      <c r="AA125" s="185">
        <f>W125+Y125</f>
        <v/>
      </c>
    </row>
    <row r="126" collapsed="1" ht="15.75" customHeight="1" s="303" thickBot="1">
      <c r="A126" s="179" t="n"/>
      <c r="B126" s="186" t="inlineStr">
        <is>
          <t>ПТ, Коромысло, Штанга</t>
        </is>
      </c>
      <c r="C126" s="180" t="n"/>
      <c r="D126" s="180" t="n"/>
      <c r="E126" s="180" t="n"/>
      <c r="F126" s="180" t="n"/>
      <c r="G126" s="180" t="n"/>
      <c r="H126" s="180" t="n"/>
      <c r="I126" s="180" t="n"/>
      <c r="J126" s="180" t="n"/>
      <c r="K126" s="180" t="n"/>
      <c r="L126" s="180" t="n"/>
      <c r="M126" s="180" t="n"/>
      <c r="N126" s="180" t="n"/>
      <c r="O126" s="180" t="n"/>
      <c r="P126" s="180" t="n"/>
      <c r="Q126" s="180" t="n"/>
      <c r="R126" s="180" t="n"/>
      <c r="S126" s="180" t="n"/>
      <c r="T126" s="180" t="n"/>
      <c r="U126" s="180" t="n"/>
      <c r="V126" s="188" t="n"/>
      <c r="W126" s="189" t="n"/>
      <c r="X126" s="180" t="n"/>
      <c r="Y126" s="190" t="n"/>
      <c r="Z126" s="180" t="n"/>
      <c r="AA126" s="191" t="n"/>
    </row>
    <row r="127" ht="15.75" customHeight="1" s="303">
      <c r="D127" s="293" t="n"/>
      <c r="V127" s="43" t="n"/>
    </row>
    <row r="128" ht="15.75" customHeight="1" s="303">
      <c r="D128" s="99" t="n"/>
      <c r="E128" s="99" t="n"/>
      <c r="F128" s="99" t="n"/>
      <c r="G128" s="99" t="n"/>
      <c r="H128" s="99" t="n"/>
      <c r="I128" s="99" t="n"/>
      <c r="J128" s="99" t="n"/>
      <c r="K128" s="99" t="n"/>
      <c r="Q128" s="293" t="n"/>
      <c r="R128" s="293" t="n"/>
      <c r="S128" s="293" t="n"/>
      <c r="T128" s="293" t="n"/>
    </row>
    <row r="129">
      <c r="D129" s="276" t="n"/>
      <c r="E129" s="42" t="n"/>
      <c r="F129" s="42" t="n"/>
      <c r="G129" s="42" t="n"/>
      <c r="H129" s="42" t="n"/>
      <c r="I129" s="40" t="n"/>
      <c r="J129" s="40" t="n"/>
      <c r="K129" s="42" t="n"/>
      <c r="L129" s="207" t="n"/>
      <c r="M129" s="207" t="n"/>
      <c r="N129" s="40" t="n"/>
      <c r="O129" s="40" t="n"/>
    </row>
    <row r="130" ht="15.75" customHeight="1" s="303">
      <c r="D130" s="217" t="n"/>
      <c r="E130" s="217" t="n"/>
      <c r="F130" s="217" t="n"/>
      <c r="G130" s="217" t="n"/>
      <c r="H130" s="217" t="n"/>
      <c r="I130" s="217" t="n"/>
      <c r="J130" s="217" t="n"/>
      <c r="K130" s="217" t="n"/>
      <c r="L130" s="207" t="n"/>
      <c r="M130" s="207" t="n"/>
      <c r="N130" s="40" t="n"/>
      <c r="O130" s="40" t="n"/>
    </row>
    <row r="131">
      <c r="D131" s="95" t="n"/>
      <c r="E131" s="95" t="n"/>
      <c r="F131" s="97" t="n"/>
      <c r="G131" s="119" t="n"/>
      <c r="H131" s="95" t="n"/>
      <c r="I131" s="96" t="n"/>
      <c r="J131" s="92" t="n"/>
      <c r="K131" s="119" t="n"/>
      <c r="L131" s="87" t="n"/>
      <c r="M131" s="87" t="n"/>
      <c r="N131" s="40" t="n"/>
      <c r="O131" s="40" t="n"/>
      <c r="U131" s="42" t="n"/>
      <c r="V131" s="42" t="n"/>
      <c r="W131" s="42" t="n"/>
      <c r="X131" s="42" t="n"/>
      <c r="Y131" s="40" t="n"/>
      <c r="Z131" s="40" t="n"/>
      <c r="AA131" s="42" t="n"/>
    </row>
    <row r="132">
      <c r="C132" s="276" t="n"/>
      <c r="D132" s="95" t="n"/>
      <c r="E132" s="95" t="n"/>
      <c r="F132" s="97" t="n"/>
      <c r="G132" s="119" t="n"/>
      <c r="H132" s="95" t="n"/>
      <c r="I132" s="96" t="n"/>
      <c r="J132" s="92" t="n"/>
      <c r="K132" s="119" t="n"/>
      <c r="L132" s="89" t="n"/>
      <c r="M132" s="91" t="n"/>
      <c r="N132" s="90" t="n"/>
      <c r="O132" s="91" t="n"/>
      <c r="Q132" s="95" t="n"/>
      <c r="R132" s="95" t="n"/>
      <c r="S132" s="95" t="n"/>
      <c r="T132" s="95" t="n"/>
      <c r="U132" s="276" t="n"/>
      <c r="V132" s="88" t="n"/>
      <c r="W132" s="220" t="n"/>
      <c r="X132" s="276" t="n"/>
      <c r="Y132" s="96" t="n"/>
      <c r="Z132" s="92" t="n"/>
      <c r="AA132" s="220" t="n"/>
    </row>
    <row r="133">
      <c r="C133" s="276" t="n"/>
      <c r="D133" s="95" t="n"/>
      <c r="E133" s="95" t="n"/>
      <c r="F133" s="97" t="n"/>
      <c r="G133" s="119" t="n"/>
      <c r="H133" s="95" t="n"/>
      <c r="I133" s="96" t="n"/>
      <c r="J133" s="92" t="n"/>
      <c r="K133" s="119" t="n"/>
      <c r="L133" s="89" t="n"/>
      <c r="M133" s="91" t="n"/>
      <c r="N133" s="90" t="n"/>
      <c r="O133" s="91" t="n"/>
      <c r="Q133" s="95" t="n"/>
      <c r="R133" s="95" t="n"/>
      <c r="S133" s="95" t="n"/>
      <c r="T133" s="95" t="n"/>
      <c r="U133" s="276" t="n"/>
      <c r="V133" s="88" t="n"/>
      <c r="W133" s="220" t="n"/>
      <c r="X133" s="276" t="n"/>
      <c r="Y133" s="96" t="n"/>
      <c r="Z133" s="92" t="n"/>
      <c r="AA133" s="220" t="n"/>
    </row>
    <row r="134">
      <c r="C134" s="276" t="n"/>
      <c r="D134" s="95" t="n"/>
      <c r="E134" s="95" t="n"/>
      <c r="F134" s="97" t="n"/>
      <c r="G134" s="119" t="n"/>
      <c r="H134" s="95" t="n"/>
      <c r="I134" s="96" t="n"/>
      <c r="J134" s="92" t="n"/>
      <c r="K134" s="119" t="n"/>
      <c r="L134" s="220" t="n"/>
      <c r="M134" s="90" t="n"/>
      <c r="N134" s="90" t="n"/>
      <c r="O134" s="91" t="n"/>
      <c r="Q134" s="95" t="n"/>
      <c r="R134" s="95" t="n"/>
      <c r="S134" s="95" t="n"/>
      <c r="T134" s="95" t="n"/>
      <c r="U134" s="276" t="n"/>
      <c r="V134" s="88" t="n"/>
      <c r="W134" s="220" t="n"/>
      <c r="X134" s="276" t="n"/>
      <c r="Y134" s="96" t="n"/>
      <c r="Z134" s="92" t="n"/>
      <c r="AA134" s="220" t="n"/>
    </row>
    <row r="135">
      <c r="C135" s="276" t="n"/>
      <c r="D135" s="95" t="n"/>
      <c r="E135" s="95" t="n"/>
      <c r="F135" s="97" t="n"/>
      <c r="G135" s="119" t="n"/>
      <c r="H135" s="95" t="n"/>
      <c r="I135" s="96" t="n"/>
      <c r="J135" s="92" t="n"/>
      <c r="K135" s="119" t="n"/>
      <c r="L135" s="220" t="n"/>
      <c r="M135" s="90" t="n"/>
      <c r="N135" s="90" t="n"/>
      <c r="O135" s="91" t="n"/>
      <c r="Q135" s="95" t="n"/>
      <c r="R135" s="95" t="n"/>
      <c r="S135" s="95" t="n"/>
      <c r="T135" s="95" t="n"/>
      <c r="U135" s="276" t="n"/>
      <c r="V135" s="88" t="n"/>
      <c r="W135" s="220" t="n"/>
      <c r="X135" s="276" t="n"/>
      <c r="Y135" s="96" t="n"/>
      <c r="Z135" s="92" t="n"/>
      <c r="AA135" s="220" t="n"/>
    </row>
    <row r="136">
      <c r="C136" s="276" t="n"/>
      <c r="D136" s="95" t="n"/>
      <c r="E136" s="95" t="n"/>
      <c r="F136" s="97" t="n"/>
      <c r="G136" s="119" t="n"/>
      <c r="H136" s="95" t="n"/>
      <c r="I136" s="96" t="n"/>
      <c r="J136" s="92" t="n"/>
      <c r="K136" s="119" t="n"/>
      <c r="L136" s="89" t="n"/>
      <c r="M136" s="91" t="n"/>
      <c r="N136" s="90" t="n"/>
      <c r="O136" s="90" t="n"/>
      <c r="Q136" s="95" t="n"/>
      <c r="R136" s="95" t="n"/>
      <c r="S136" s="95" t="n"/>
      <c r="T136" s="95" t="n"/>
      <c r="U136" s="276" t="n"/>
      <c r="V136" s="88" t="n"/>
      <c r="W136" s="220" t="n"/>
      <c r="X136" s="276" t="n"/>
      <c r="Y136" s="96" t="n"/>
      <c r="Z136" s="92" t="n"/>
      <c r="AA136" s="220" t="n"/>
    </row>
    <row r="137">
      <c r="C137" s="276" t="n"/>
      <c r="D137" s="98" t="n"/>
      <c r="E137" s="95" t="n"/>
      <c r="F137" s="119" t="n"/>
      <c r="G137" s="119" t="n"/>
      <c r="H137" s="95" t="n"/>
      <c r="I137" s="96" t="n"/>
      <c r="J137" s="92" t="n"/>
      <c r="K137" s="119" t="n"/>
      <c r="L137" s="220" t="n"/>
      <c r="M137" s="90" t="n"/>
      <c r="N137" s="90" t="n"/>
      <c r="O137" s="91" t="n"/>
      <c r="Q137" s="95" t="n"/>
      <c r="R137" s="95" t="n"/>
      <c r="S137" s="95" t="n"/>
      <c r="T137" s="95" t="n"/>
      <c r="U137" s="276" t="n"/>
      <c r="V137" s="88" t="n"/>
      <c r="W137" s="220" t="n"/>
      <c r="X137" s="276" t="n"/>
      <c r="Y137" s="96" t="n"/>
      <c r="Z137" s="92" t="n"/>
      <c r="AA137" s="220" t="n"/>
    </row>
    <row r="138">
      <c r="D138" s="206" t="n"/>
      <c r="E138" s="95" t="n"/>
      <c r="F138" s="95" t="n"/>
      <c r="G138" s="95" t="n"/>
      <c r="H138" s="95" t="n"/>
      <c r="I138" s="95" t="n"/>
      <c r="J138" s="95" t="n"/>
      <c r="K138" s="95" t="n"/>
      <c r="L138" s="92" t="n"/>
      <c r="M138" s="92" t="n"/>
      <c r="N138" s="93" t="n"/>
      <c r="O138" s="218" t="n"/>
      <c r="Q138" s="43" t="n"/>
      <c r="R138" s="43" t="n"/>
      <c r="S138" s="43" t="n"/>
      <c r="T138" s="43" t="n"/>
    </row>
    <row r="139" ht="15.75" customHeight="1" s="303">
      <c r="D139" s="95" t="n"/>
      <c r="E139" s="95" t="n"/>
      <c r="F139" s="119" t="n"/>
      <c r="G139" s="119" t="n"/>
      <c r="H139" s="95" t="n"/>
      <c r="I139" s="94" t="n"/>
      <c r="J139" s="94" t="n"/>
      <c r="K139" s="119" t="n"/>
    </row>
    <row r="140" ht="15.75" customHeight="1" s="303">
      <c r="D140" s="95" t="n"/>
      <c r="E140" s="95" t="n"/>
      <c r="F140" s="119" t="n"/>
      <c r="G140" s="119" t="n"/>
      <c r="H140" s="95" t="n"/>
      <c r="I140" s="94" t="n"/>
      <c r="J140" s="94" t="n"/>
      <c r="K140" s="119" t="n"/>
    </row>
    <row r="141" ht="15.75" customHeight="1" s="303">
      <c r="C141" s="276" t="n"/>
      <c r="D141" s="95" t="n"/>
      <c r="E141" s="95" t="n"/>
      <c r="F141" s="119" t="n"/>
      <c r="G141" s="119" t="n"/>
      <c r="H141" s="95" t="n"/>
      <c r="I141" s="94" t="n"/>
      <c r="J141" s="94" t="n"/>
      <c r="K141" s="119" t="n"/>
      <c r="L141" s="220" t="n"/>
      <c r="M141" s="43" t="n"/>
      <c r="O141" s="94" t="n"/>
      <c r="P141" s="94" t="n"/>
      <c r="Q141" s="43" t="n"/>
      <c r="R141" s="43" t="n"/>
      <c r="S141" s="43" t="n"/>
      <c r="T141" s="43" t="n"/>
    </row>
    <row r="142" ht="15.75" customHeight="1" s="303">
      <c r="C142" s="276" t="n"/>
      <c r="D142" s="207" t="n"/>
      <c r="E142" s="95" t="n"/>
      <c r="F142" s="119" t="n"/>
      <c r="G142" s="119" t="n"/>
      <c r="H142" s="95" t="n"/>
      <c r="I142" s="94" t="n"/>
      <c r="J142" s="94" t="n"/>
      <c r="K142" s="119" t="n"/>
      <c r="L142" s="220" t="n"/>
      <c r="M142" s="43" t="n"/>
      <c r="O142" s="94" t="n"/>
      <c r="P142" s="94" t="n"/>
      <c r="Q142" s="43" t="n"/>
      <c r="R142" s="43" t="n"/>
      <c r="S142" s="43" t="n"/>
      <c r="T142" s="43" t="n"/>
    </row>
    <row r="143" ht="15.75" customHeight="1" s="303">
      <c r="C143" s="276" t="n"/>
      <c r="D143" s="95" t="n"/>
      <c r="E143" s="95" t="n"/>
      <c r="F143" s="119" t="n"/>
      <c r="G143" s="119" t="n"/>
      <c r="H143" s="95" t="n"/>
      <c r="I143" s="94" t="n"/>
      <c r="J143" s="94" t="n"/>
      <c r="K143" s="119" t="n"/>
      <c r="L143" s="220" t="n"/>
      <c r="M143" s="43" t="n"/>
      <c r="O143" s="94" t="n"/>
      <c r="P143" s="94" t="n"/>
      <c r="Q143" s="43" t="n"/>
      <c r="R143" s="43" t="n"/>
      <c r="S143" s="43" t="n"/>
      <c r="T143" s="43" t="n"/>
    </row>
    <row r="144" ht="15.75" customHeight="1" s="303">
      <c r="C144" s="276" t="n"/>
      <c r="D144" s="95" t="n"/>
      <c r="E144" s="95" t="n"/>
      <c r="F144" s="119" t="n"/>
      <c r="G144" s="119" t="n"/>
      <c r="H144" s="95" t="n"/>
      <c r="I144" s="94" t="n"/>
      <c r="J144" s="94" t="n"/>
      <c r="K144" s="119" t="n"/>
      <c r="L144" s="220" t="n"/>
      <c r="M144" s="43" t="n"/>
      <c r="O144" s="94" t="n"/>
      <c r="P144" s="94" t="n"/>
      <c r="Q144" s="43" t="n"/>
      <c r="R144" s="43" t="n"/>
      <c r="S144" s="43" t="n"/>
      <c r="T144" s="43" t="n"/>
    </row>
    <row r="145" ht="15.75" customHeight="1" s="303">
      <c r="C145" s="276" t="n"/>
      <c r="D145" s="98" t="n"/>
      <c r="E145" s="95" t="n"/>
      <c r="F145" s="119" t="n"/>
      <c r="G145" s="119" t="n"/>
      <c r="H145" s="95" t="n"/>
      <c r="I145" s="96" t="n"/>
      <c r="J145" s="92" t="n"/>
      <c r="K145" s="119" t="n"/>
      <c r="L145" s="220" t="n"/>
      <c r="M145" s="43" t="n"/>
      <c r="O145" s="94" t="n"/>
      <c r="P145" s="94" t="n"/>
      <c r="Q145" s="43" t="n"/>
      <c r="R145" s="43" t="n"/>
      <c r="S145" s="43" t="n"/>
      <c r="T145" s="43" t="n"/>
    </row>
    <row r="146" ht="15.75" customHeight="1" s="303">
      <c r="C146" s="276" t="n"/>
      <c r="D146" s="206" t="n"/>
      <c r="E146" s="95" t="n"/>
      <c r="F146" s="95" t="n"/>
      <c r="G146" s="95" t="n"/>
      <c r="H146" s="95" t="n"/>
      <c r="I146" s="95" t="n"/>
      <c r="J146" s="95" t="n"/>
      <c r="K146" s="95" t="n"/>
      <c r="L146" s="43" t="n"/>
      <c r="M146" s="43" t="n"/>
      <c r="O146" s="94" t="n"/>
      <c r="P146" s="94" t="n"/>
      <c r="Q146" s="43" t="n"/>
      <c r="R146" s="43" t="n"/>
      <c r="S146" s="43" t="n"/>
      <c r="T146" s="43" t="n"/>
    </row>
    <row r="147" ht="15.75" customHeight="1" s="303">
      <c r="C147" s="276" t="n"/>
      <c r="D147" s="276" t="n"/>
      <c r="E147" s="95" t="n"/>
      <c r="F147" s="119" t="n"/>
      <c r="G147" s="95" t="n"/>
      <c r="H147" s="95" t="n"/>
      <c r="I147" s="94" t="n"/>
      <c r="J147" s="41" t="n"/>
      <c r="K147" s="119" t="n"/>
      <c r="L147" s="43" t="n"/>
      <c r="M147" s="43" t="n"/>
      <c r="N147" s="276" t="n"/>
      <c r="O147" s="96" t="n"/>
      <c r="P147" s="92" t="n"/>
      <c r="Q147" s="43" t="n"/>
      <c r="R147" s="43" t="n"/>
      <c r="S147" s="43" t="n"/>
      <c r="T147" s="43" t="n"/>
    </row>
    <row r="148">
      <c r="C148" s="276" t="n"/>
      <c r="D148" s="91" t="n"/>
      <c r="E148" s="95" t="n"/>
      <c r="F148" s="95" t="n"/>
      <c r="G148" s="95" t="n"/>
      <c r="H148" s="95" t="n"/>
      <c r="I148" s="95" t="n"/>
      <c r="J148" s="95" t="n"/>
      <c r="K148" s="95" t="n"/>
      <c r="L148" s="276" t="n"/>
      <c r="M148" s="276" t="n"/>
      <c r="N148" s="276" t="n"/>
      <c r="O148" s="276" t="n"/>
      <c r="P148" s="276" t="n"/>
    </row>
    <row r="149" ht="15.75" customHeight="1" s="303">
      <c r="C149" s="276" t="n"/>
      <c r="D149" s="276" t="n"/>
      <c r="E149" s="95" t="n"/>
      <c r="F149" s="119" t="n"/>
      <c r="G149" s="95" t="n"/>
      <c r="H149" s="95" t="n"/>
      <c r="I149" s="94" t="n"/>
      <c r="J149" s="41" t="n"/>
      <c r="K149" s="119" t="n"/>
      <c r="L149" s="276" t="n"/>
      <c r="M149" s="276" t="n"/>
      <c r="N149" s="276" t="n"/>
      <c r="O149" s="276" t="n"/>
      <c r="P149" s="276" t="n"/>
    </row>
    <row r="150" ht="15.75" customHeight="1" s="303">
      <c r="C150" s="276" t="n"/>
      <c r="D150" s="91" t="n"/>
      <c r="E150" s="95" t="n"/>
      <c r="F150" s="95" t="n"/>
      <c r="G150" s="95" t="n"/>
      <c r="H150" s="95" t="n"/>
      <c r="I150" s="95" t="n"/>
      <c r="J150" s="95" t="n"/>
      <c r="K150" s="95" t="n"/>
      <c r="L150" s="276" t="n"/>
      <c r="M150" s="43" t="n"/>
      <c r="N150" s="276" t="n"/>
      <c r="O150" s="41" t="n"/>
      <c r="P150" s="41" t="n"/>
      <c r="Q150" s="43" t="n"/>
      <c r="R150" s="43" t="n"/>
      <c r="S150" s="43" t="n"/>
      <c r="T150" s="43" t="n"/>
    </row>
    <row r="151" ht="15.75" customHeight="1" s="303">
      <c r="C151" s="276" t="n"/>
      <c r="D151" s="276" t="n"/>
      <c r="E151" s="95" t="n"/>
      <c r="F151" s="119" t="n"/>
      <c r="G151" s="95" t="n"/>
      <c r="H151" s="95" t="n"/>
      <c r="I151" s="94" t="n"/>
      <c r="J151" s="41" t="n"/>
      <c r="K151" s="119" t="n"/>
      <c r="L151" s="276" t="n"/>
      <c r="M151" s="276" t="n"/>
      <c r="N151" s="276" t="n"/>
      <c r="O151" s="276" t="n"/>
      <c r="P151" s="276" t="n"/>
    </row>
    <row r="152">
      <c r="C152" s="276" t="n"/>
      <c r="D152" s="91" t="n"/>
      <c r="E152" s="95" t="n"/>
      <c r="F152" s="95" t="n"/>
      <c r="G152" s="95" t="n"/>
      <c r="H152" s="95" t="n"/>
      <c r="I152" s="95" t="n"/>
      <c r="J152" s="95" t="n"/>
      <c r="K152" s="95" t="n"/>
      <c r="L152" s="276" t="n"/>
      <c r="M152" s="276" t="n"/>
      <c r="N152" s="276" t="n"/>
      <c r="O152" s="276" t="n"/>
      <c r="P152" s="276" t="n"/>
    </row>
    <row r="153" ht="15.75" customHeight="1" s="303">
      <c r="C153" s="276" t="n"/>
      <c r="D153" s="276" t="n"/>
      <c r="E153" s="95" t="n"/>
      <c r="F153" s="119" t="n"/>
      <c r="G153" s="95" t="n"/>
      <c r="H153" s="95" t="n"/>
      <c r="I153" s="94" t="n"/>
      <c r="J153" s="41" t="n"/>
      <c r="K153" s="119" t="n"/>
      <c r="L153" s="276" t="n"/>
      <c r="M153" s="43" t="n"/>
      <c r="N153" s="276" t="n"/>
      <c r="O153" s="41" t="n"/>
      <c r="P153" s="41" t="n"/>
      <c r="Q153" s="43" t="n"/>
      <c r="R153" s="43" t="n"/>
      <c r="S153" s="43" t="n"/>
      <c r="T153" s="43" t="n"/>
    </row>
    <row r="154">
      <c r="C154" s="276" t="n"/>
      <c r="D154" s="91" t="n"/>
      <c r="E154" s="95" t="n"/>
      <c r="F154" s="95" t="n"/>
      <c r="G154" s="95" t="n"/>
      <c r="H154" s="95" t="n"/>
      <c r="I154" s="95" t="n"/>
      <c r="J154" s="95" t="n"/>
      <c r="K154" s="95" t="n"/>
      <c r="L154" s="276" t="n"/>
      <c r="M154" s="276" t="n"/>
      <c r="N154" s="276" t="n"/>
      <c r="O154" s="276" t="n"/>
      <c r="P154" s="276" t="n"/>
    </row>
    <row r="155" ht="15.75" customHeight="1" s="303">
      <c r="C155" s="276" t="n"/>
      <c r="D155" s="276" t="n"/>
      <c r="E155" s="95" t="n"/>
      <c r="F155" s="119" t="n"/>
      <c r="G155" s="95" t="n"/>
      <c r="H155" s="95" t="n"/>
      <c r="I155" s="94" t="n"/>
      <c r="J155" s="41" t="n"/>
      <c r="K155" s="119" t="n"/>
      <c r="L155" s="276" t="n"/>
      <c r="M155" s="276" t="n"/>
      <c r="N155" s="276" t="n"/>
      <c r="O155" s="276" t="n"/>
      <c r="P155" s="276" t="n"/>
    </row>
    <row r="156" ht="15.75" customHeight="1" s="303">
      <c r="C156" s="276" t="n"/>
      <c r="D156" s="276" t="n"/>
      <c r="E156" s="276" t="n"/>
      <c r="F156" s="276" t="n"/>
      <c r="G156" s="41" t="n"/>
      <c r="H156" s="41" t="n"/>
      <c r="I156" s="276" t="n"/>
      <c r="J156" s="276" t="n"/>
      <c r="K156" s="276" t="n"/>
      <c r="L156" s="276" t="n"/>
      <c r="M156" s="43" t="n"/>
      <c r="N156" s="276" t="n"/>
      <c r="O156" s="41" t="n"/>
      <c r="P156" s="41" t="n"/>
      <c r="Q156" s="43" t="n"/>
      <c r="R156" s="43" t="n"/>
      <c r="S156" s="43" t="n"/>
      <c r="T156" s="43" t="n"/>
    </row>
    <row r="157">
      <c r="C157" s="276" t="n"/>
      <c r="D157" s="276" t="n"/>
      <c r="E157" s="276" t="n"/>
      <c r="F157" s="276" t="n"/>
      <c r="G157" s="276" t="n"/>
      <c r="H157" s="276" t="n"/>
      <c r="I157" s="276" t="n"/>
      <c r="J157" s="276" t="n"/>
      <c r="K157" s="276" t="n"/>
      <c r="L157" s="276" t="n"/>
      <c r="M157" s="276" t="n"/>
      <c r="N157" s="276" t="n"/>
      <c r="O157" s="276" t="n"/>
      <c r="P157" s="276" t="n"/>
    </row>
    <row r="158">
      <c r="C158" s="276" t="n"/>
      <c r="D158" s="91" t="n"/>
      <c r="E158" s="276" t="n"/>
      <c r="F158" s="276" t="n"/>
      <c r="G158" s="276" t="n"/>
      <c r="H158" s="276" t="n"/>
      <c r="I158" s="276" t="n"/>
      <c r="J158" s="91" t="n"/>
      <c r="K158" s="276" t="n"/>
      <c r="L158" s="276" t="n"/>
      <c r="M158" s="276" t="n"/>
      <c r="N158" s="276" t="n"/>
      <c r="O158" s="276" t="n"/>
      <c r="P158" s="276" t="n"/>
    </row>
    <row r="159" ht="15.75" customHeight="1" s="303">
      <c r="C159" s="276" t="n"/>
      <c r="D159" s="276" t="n"/>
      <c r="E159" s="276" t="n"/>
      <c r="F159" s="276" t="n"/>
      <c r="G159" s="41" t="n"/>
      <c r="H159" s="41" t="n"/>
      <c r="I159" s="276" t="n"/>
      <c r="J159" s="276" t="n"/>
      <c r="K159" s="276" t="n"/>
      <c r="L159" s="276" t="n"/>
      <c r="M159" s="43" t="n"/>
      <c r="N159" s="276" t="n"/>
      <c r="O159" s="41" t="n"/>
      <c r="P159" s="41" t="n"/>
      <c r="Q159" s="43" t="n"/>
      <c r="R159" s="43" t="n"/>
      <c r="S159" s="43" t="n"/>
      <c r="T159" s="43" t="n"/>
    </row>
    <row r="160">
      <c r="C160" s="276" t="n"/>
      <c r="D160" s="276" t="n"/>
      <c r="E160" s="276" t="n"/>
      <c r="F160" s="276" t="n"/>
      <c r="G160" s="276" t="n"/>
      <c r="H160" s="276" t="n"/>
      <c r="I160" s="276" t="n"/>
      <c r="J160" s="276" t="n"/>
      <c r="K160" s="276" t="n"/>
      <c r="L160" s="276" t="n"/>
      <c r="M160" s="276" t="n"/>
      <c r="N160" s="276" t="n"/>
      <c r="O160" s="276" t="n"/>
      <c r="P160" s="276" t="n"/>
    </row>
    <row r="161">
      <c r="C161" s="276" t="n"/>
      <c r="D161" s="276" t="n"/>
      <c r="E161" s="276" t="n"/>
      <c r="F161" s="276" t="n"/>
      <c r="G161" s="276" t="n"/>
      <c r="H161" s="276" t="n"/>
      <c r="I161" s="276" t="n"/>
      <c r="J161" s="276" t="n"/>
      <c r="K161" s="276" t="n"/>
      <c r="L161" s="276" t="n"/>
      <c r="M161" s="276" t="n"/>
      <c r="N161" s="276" t="n"/>
      <c r="O161" s="276" t="n"/>
      <c r="P161" s="276" t="n"/>
    </row>
    <row r="162">
      <c r="C162" s="276" t="n"/>
      <c r="D162" s="91" t="n"/>
      <c r="E162" s="276" t="n"/>
      <c r="F162" s="276" t="n"/>
      <c r="G162" s="276" t="n"/>
      <c r="H162" s="276" t="n"/>
      <c r="I162" s="276" t="n"/>
      <c r="J162" s="91" t="n"/>
      <c r="K162" s="276" t="n"/>
      <c r="L162" s="276" t="n"/>
      <c r="M162" s="276" t="n"/>
      <c r="N162" s="276" t="n"/>
      <c r="O162" s="276" t="n"/>
      <c r="P162" s="276" t="n"/>
    </row>
    <row r="163" ht="15.75" customHeight="1" s="303">
      <c r="C163" s="276" t="n"/>
      <c r="D163" s="276" t="n"/>
      <c r="E163" s="276" t="n"/>
      <c r="F163" s="276" t="n"/>
      <c r="G163" s="41" t="n"/>
      <c r="H163" s="41" t="n"/>
      <c r="I163" s="276" t="n"/>
      <c r="J163" s="276" t="n"/>
      <c r="K163" s="276" t="n"/>
      <c r="L163" s="276" t="n"/>
      <c r="M163" s="43" t="n"/>
      <c r="N163" s="276" t="n"/>
      <c r="O163" s="41" t="n"/>
      <c r="P163" s="41" t="n"/>
      <c r="Q163" s="43" t="n"/>
      <c r="R163" s="43" t="n"/>
      <c r="S163" s="43" t="n"/>
      <c r="T163" s="43" t="n"/>
    </row>
  </sheetData>
  <mergeCells count="9">
    <mergeCell ref="X2:Y2"/>
    <mergeCell ref="A106:B106"/>
    <mergeCell ref="V2:W2"/>
    <mergeCell ref="B2:B3"/>
    <mergeCell ref="C1:U1"/>
    <mergeCell ref="A105:B105"/>
    <mergeCell ref="C2:U2"/>
    <mergeCell ref="Z2:AA2"/>
    <mergeCell ref="A2:A3"/>
  </mergeCells>
  <printOptions horizontalCentered="1"/>
  <pageMargins left="0.1968503937007874" right="0.1968503937007874" top="0.1968503937007874" bottom="0.1968503937007874" header="0.1968503937007874" footer="0.1968503937007874"/>
  <pageSetup orientation="landscape" paperSize="9" scale="61" horizontalDpi="180" verticalDpi="180"/>
  <rowBreaks count="1" manualBreakCount="1">
    <brk id="106" min="0" max="16383" man="1"/>
  </rowBreaks>
  <colBreaks count="1" manualBreakCount="1">
    <brk id="25" min="0" max="1048575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2006-09-28T05:33:49Z</dcterms:created>
  <dcterms:modified xsi:type="dcterms:W3CDTF">2025-01-24T21:06:46Z</dcterms:modified>
  <cp:lastModifiedBy>IGOR-PC</cp:lastModifiedBy>
  <cp:lastPrinted>2025-01-19T15:34:20Z</cp:lastPrinted>
</cp:coreProperties>
</file>