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local\Desktop\O.S.A - ETEC\"/>
    </mc:Choice>
  </mc:AlternateContent>
  <bookViews>
    <workbookView xWindow="-120" yWindow="-120" windowWidth="20730" windowHeight="11160" firstSheet="3" activeTab="10"/>
  </bookViews>
  <sheets>
    <sheet name="Introdução a Função E" sheetId="1" r:id="rId1"/>
    <sheet name="Explicação" sheetId="26" r:id="rId2"/>
    <sheet name="Função E" sheetId="2" state="hidden" r:id="rId3"/>
    <sheet name="Função SE com E" sheetId="18" r:id="rId4"/>
    <sheet name="Função Se com E II" sheetId="23" r:id="rId5"/>
    <sheet name="Introdução a Função OU" sheetId="9" r:id="rId6"/>
    <sheet name="Função OU" sheetId="19" state="hidden" r:id="rId7"/>
    <sheet name="Função SE com OU" sheetId="20" r:id="rId8"/>
    <sheet name="Função SE com SE" sheetId="22" state="hidden" r:id="rId9"/>
    <sheet name="Função SE com OU II" sheetId="24" r:id="rId10"/>
    <sheet name="FINAL" sheetId="25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5" l="1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4" i="25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4" i="24"/>
  <c r="F23" i="20"/>
  <c r="F24" i="20"/>
  <c r="F25" i="20"/>
  <c r="F26" i="20"/>
  <c r="F22" i="20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4" i="23"/>
  <c r="F23" i="18"/>
  <c r="F24" i="18"/>
  <c r="F25" i="18"/>
  <c r="F26" i="18"/>
  <c r="F22" i="18"/>
  <c r="E26" i="20" l="1"/>
  <c r="E25" i="20"/>
  <c r="E24" i="20"/>
  <c r="E23" i="20"/>
  <c r="E22" i="20"/>
  <c r="E11" i="20"/>
  <c r="E10" i="20"/>
  <c r="E9" i="20"/>
  <c r="E8" i="20"/>
  <c r="E7" i="20"/>
  <c r="H12" i="19" l="1"/>
  <c r="H11" i="19"/>
  <c r="H16" i="19" s="1"/>
  <c r="H10" i="19"/>
  <c r="H15" i="19" s="1"/>
  <c r="E26" i="18"/>
  <c r="E25" i="18"/>
  <c r="E24" i="18"/>
  <c r="E23" i="18"/>
  <c r="E22" i="18"/>
  <c r="E11" i="18"/>
  <c r="E7" i="18"/>
  <c r="E8" i="18"/>
  <c r="E9" i="18"/>
  <c r="E10" i="18"/>
  <c r="H11" i="2"/>
  <c r="H10" i="2"/>
  <c r="H15" i="2" s="1"/>
  <c r="H12" i="2"/>
  <c r="H16" i="2" l="1"/>
</calcChain>
</file>

<file path=xl/sharedStrings.xml><?xml version="1.0" encoding="utf-8"?>
<sst xmlns="http://schemas.openxmlformats.org/spreadsheetml/2006/main" count="318" uniqueCount="181">
  <si>
    <t>Sintaxe Básica das Função E</t>
  </si>
  <si>
    <r>
      <t xml:space="preserve"> =E(</t>
    </r>
    <r>
      <rPr>
        <b/>
        <sz val="20"/>
        <color rgb="FF0070C0"/>
        <rFont val="Calibri"/>
        <family val="2"/>
        <scheme val="minor"/>
      </rPr>
      <t>Lógico1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theme="6" tint="-0.249977111117893"/>
        <rFont val="Calibri"/>
        <family val="2"/>
        <scheme val="minor"/>
      </rPr>
      <t>Lógico2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rgb="FFC00000"/>
        <rFont val="Calibri"/>
        <family val="2"/>
        <scheme val="minor"/>
      </rPr>
      <t>...</t>
    </r>
    <r>
      <rPr>
        <b/>
        <sz val="20"/>
        <color theme="1"/>
        <rFont val="Calibri"/>
        <family val="2"/>
        <scheme val="minor"/>
      </rPr>
      <t>)</t>
    </r>
  </si>
  <si>
    <t>A função E tem como principal função comparar diversos testes lógicos na mesma função, retornando apenas as respostas como VERDADEIRO ou FALSO. A função retornará VERDADEIRO sempre que todos os testes lógicos configurados nela forem VERDADEIROS, caso algum seja FALSO a função retornará FALSO.</t>
  </si>
  <si>
    <r>
      <rPr>
        <b/>
        <i/>
        <sz val="11"/>
        <color rgb="FFFF0000"/>
        <rFont val="Calibri"/>
        <family val="2"/>
        <scheme val="minor"/>
      </rPr>
      <t xml:space="preserve">Dica: </t>
    </r>
    <r>
      <rPr>
        <i/>
        <sz val="11"/>
        <rFont val="Calibri"/>
        <family val="2"/>
        <scheme val="minor"/>
      </rPr>
      <t>cada teste lógico deve ser realizado utilizando como separador o sinal de ponto-e-vírgula.</t>
    </r>
  </si>
  <si>
    <t>Função E</t>
  </si>
  <si>
    <t>Operação 1</t>
  </si>
  <si>
    <t>5+2=7</t>
  </si>
  <si>
    <t>Operação 2</t>
  </si>
  <si>
    <t>Resultado</t>
  </si>
  <si>
    <t>Função OU</t>
  </si>
  <si>
    <t>Sintaxe Básica das Função OU</t>
  </si>
  <si>
    <r>
      <t xml:space="preserve"> =OU(</t>
    </r>
    <r>
      <rPr>
        <b/>
        <sz val="20"/>
        <color rgb="FF0070C0"/>
        <rFont val="Calibri"/>
        <family val="2"/>
        <scheme val="minor"/>
      </rPr>
      <t>Lógico1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theme="6" tint="-0.249977111117893"/>
        <rFont val="Calibri"/>
        <family val="2"/>
        <scheme val="minor"/>
      </rPr>
      <t>Lógico2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rgb="FFC00000"/>
        <rFont val="Calibri"/>
        <family val="2"/>
        <scheme val="minor"/>
      </rPr>
      <t>...</t>
    </r>
    <r>
      <rPr>
        <b/>
        <sz val="20"/>
        <color theme="1"/>
        <rFont val="Calibri"/>
        <family val="2"/>
        <scheme val="minor"/>
      </rPr>
      <t>)</t>
    </r>
  </si>
  <si>
    <t>A função OU tem como principal função comparar diversos testes lógicos na mesma função, retornando apenas as respostas como VERDADEIRO ou FALSO. A função retornará VERDADEIRO quando pelo menos um dos testes lógicos configurados nela forem VERDADEIROS, caso todos sejam FALSO a função retornará FALSO.</t>
  </si>
  <si>
    <t>4+3=7</t>
  </si>
  <si>
    <t>Função Lógica E: Retorna VERDADE se todas as condições forem verdadeiras senão retorna FALSO.</t>
  </si>
  <si>
    <t>SINTAXE: =E(CONDIÇÃO1;CONDIÇÃO2;CONDIÇÃO3;...) ATÉ 255 CONDIÇÕES</t>
  </si>
  <si>
    <t>10/5=2</t>
  </si>
  <si>
    <t>5*2=10</t>
  </si>
  <si>
    <t>3*2=6</t>
  </si>
  <si>
    <t>3^2=6</t>
  </si>
  <si>
    <t>4^2=16</t>
  </si>
  <si>
    <t>4*4=16</t>
  </si>
  <si>
    <t>12-2=10</t>
  </si>
  <si>
    <t>RESULTADO</t>
  </si>
  <si>
    <t>OPERAÇÕES</t>
  </si>
  <si>
    <t>20+2=22</t>
  </si>
  <si>
    <t>20-2=22</t>
  </si>
  <si>
    <t>10-2=12</t>
  </si>
  <si>
    <t>=SE(E(QTDE&gt;3;TOTAL&gt;13);TOTAL*20%;TOTAL*10%)</t>
  </si>
  <si>
    <t>PRODUTO</t>
  </si>
  <si>
    <t>PREÇO</t>
  </si>
  <si>
    <t>DESCONTO</t>
  </si>
  <si>
    <t>LÁPIS</t>
  </si>
  <si>
    <t>BORRACHA</t>
  </si>
  <si>
    <t>CANETA</t>
  </si>
  <si>
    <t>AGENDA</t>
  </si>
  <si>
    <t>CADERNO</t>
  </si>
  <si>
    <t>QUANTIDADE</t>
  </si>
  <si>
    <t xml:space="preserve">TOTAL </t>
  </si>
  <si>
    <t>Analisar se a coluna QUANTIDADE é maior que 3 unidades e se a coluna TOTAL é maior que 13,00.</t>
  </si>
  <si>
    <t>Função Lógica OU: Retorna VERDADE se pelo menos 1(uma) condição for VERDADEIRA, senão retorna FALSO.</t>
  </si>
  <si>
    <t>SINTAXE: =OU(CONDIÇÃO1;CONDIÇÃO2;CONDIÇÃO3;...) ATÉ 255 CONDIÇÕES</t>
  </si>
  <si>
    <t>5+2=8</t>
  </si>
  <si>
    <t>20+2=24</t>
  </si>
  <si>
    <t>Função aninhada - Função SE com E</t>
  </si>
  <si>
    <t>Função aninhada - Função SE com OU</t>
  </si>
  <si>
    <t>=SE(OU(QTDE&gt;3;TOTAL&gt;13);TOTAL*20%;TOTAL*10%)</t>
  </si>
  <si>
    <t>VERDADEIRA</t>
  </si>
  <si>
    <t>O aninhamento de funções acontece quando se insere uma função como argumento de outra</t>
  </si>
  <si>
    <t>Função aninhada - Função SE com SE</t>
  </si>
  <si>
    <t>Neste caso faremos uma análise entre Média Final do aluno e a Nota Compreendida para Aprovação e caso a Média Final seja superior a 8,00 o aluno terá em sua situação "Aprovado"; caso a Média Final esteja posicionada entre 5,00 e 7,99 o aluno terá em sua situação "Em Exame"; caso a Média Final seja inferior a 5,00 o aluno terá em sua situação "Reprovado".</t>
  </si>
  <si>
    <t>Nome do Aluno</t>
  </si>
  <si>
    <t>Média Final</t>
  </si>
  <si>
    <t>Situação</t>
  </si>
  <si>
    <t>Andréia Cavalcante</t>
  </si>
  <si>
    <t>Exame</t>
  </si>
  <si>
    <t>Aline Santos</t>
  </si>
  <si>
    <t>Bruno Ferraz</t>
  </si>
  <si>
    <t>Aprovado</t>
  </si>
  <si>
    <t>Camila Putini</t>
  </si>
  <si>
    <t>Camila Valéria</t>
  </si>
  <si>
    <t>Beatriz Carvalho</t>
  </si>
  <si>
    <t>Reprovado</t>
  </si>
  <si>
    <t>Juliana Leão</t>
  </si>
  <si>
    <t>Bruna Vilela</t>
  </si>
  <si>
    <t>Juliana Gouveia</t>
  </si>
  <si>
    <t>Marcos Rocha</t>
  </si>
  <si>
    <t>Paulo Gonçalves</t>
  </si>
  <si>
    <t>Andréia Dalló</t>
  </si>
  <si>
    <t>Nota Compreendida para Aprovação</t>
  </si>
  <si>
    <t>Elementos de Compração do Teste Lógico</t>
  </si>
  <si>
    <t>Sintaxe</t>
  </si>
  <si>
    <t>Média Final Inferior a 5,00</t>
  </si>
  <si>
    <t>Média Final entre 5,00 e 7,99</t>
  </si>
  <si>
    <t>Em Exame</t>
  </si>
  <si>
    <t>Média Final Superior ou igual a 8,00</t>
  </si>
  <si>
    <t>Possibilidades de viagem</t>
  </si>
  <si>
    <t>Destino</t>
  </si>
  <si>
    <t>Valor</t>
  </si>
  <si>
    <t>Distância</t>
  </si>
  <si>
    <t>Resposta</t>
  </si>
  <si>
    <t>Estados Unidos</t>
  </si>
  <si>
    <t>França</t>
  </si>
  <si>
    <t>Arábia Saudita</t>
  </si>
  <si>
    <t>Índia</t>
  </si>
  <si>
    <t>Austrália</t>
  </si>
  <si>
    <t>Japão</t>
  </si>
  <si>
    <t>Mongólia</t>
  </si>
  <si>
    <t>Rússia</t>
  </si>
  <si>
    <t>Indonésia</t>
  </si>
  <si>
    <t>Uzbequistão</t>
  </si>
  <si>
    <t>Lisboa</t>
  </si>
  <si>
    <t>Madrid</t>
  </si>
  <si>
    <t>Berlim</t>
  </si>
  <si>
    <t>Viena</t>
  </si>
  <si>
    <t>Letônia</t>
  </si>
  <si>
    <t>Noruega</t>
  </si>
  <si>
    <t>Israel</t>
  </si>
  <si>
    <t>Jordânia</t>
  </si>
  <si>
    <t>Iraque</t>
  </si>
  <si>
    <t>Turquia</t>
  </si>
  <si>
    <t>Líbano</t>
  </si>
  <si>
    <t>Candidato</t>
  </si>
  <si>
    <t>Nome</t>
  </si>
  <si>
    <t>Ensino</t>
  </si>
  <si>
    <t>Inglês</t>
  </si>
  <si>
    <t>Ana Carla</t>
  </si>
  <si>
    <t>Superior</t>
  </si>
  <si>
    <t>Fluente</t>
  </si>
  <si>
    <t>Camila Santos</t>
  </si>
  <si>
    <t>Fundamental</t>
  </si>
  <si>
    <t>Intermediário</t>
  </si>
  <si>
    <t>Pedro Sérgio</t>
  </si>
  <si>
    <t>Médio</t>
  </si>
  <si>
    <t>Tadeu Rosa</t>
  </si>
  <si>
    <t>Avançado</t>
  </si>
  <si>
    <t>Vitor Santos</t>
  </si>
  <si>
    <t>Básico</t>
  </si>
  <si>
    <t>Cafiaspirina Cruz</t>
  </si>
  <si>
    <t>Capote Valente e Marimbondo da Trindade</t>
  </si>
  <si>
    <t>Caius Marcius Africanus</t>
  </si>
  <si>
    <t>Carabino Tiro Certo</t>
  </si>
  <si>
    <t>Carlos Alberto Santíssimo Sacramento</t>
  </si>
  <si>
    <t>Carneiro de Souza e Faro</t>
  </si>
  <si>
    <t>Caso Raro Yamada</t>
  </si>
  <si>
    <t>Céu Azul do Sol Poente</t>
  </si>
  <si>
    <t>Chananeco Vargas da Silva</t>
  </si>
  <si>
    <t>Chevrolet da Silva Ford</t>
  </si>
  <si>
    <t>Deus É Infinitamente Misericordioso</t>
  </si>
  <si>
    <t>Deusarina Venus de Milo</t>
  </si>
  <si>
    <t>Dezêncio Feverêncio de Oitenta e Cinco</t>
  </si>
  <si>
    <t>Dignatario da Ordem Imperial do Cruzeiro</t>
  </si>
  <si>
    <t>Dilke de La Roque Pinho</t>
  </si>
  <si>
    <t>Disney Chaplin Milhomem de Souza</t>
  </si>
  <si>
    <t>Dolores Fuertes de Barriga</t>
  </si>
  <si>
    <t>Caso Ensino = "Superior" OU Inglês = "Fluente", então "Contratar", senão "Atualizar"</t>
  </si>
  <si>
    <t>Resultado do exame</t>
  </si>
  <si>
    <t>Aluno</t>
  </si>
  <si>
    <t>Trabalho</t>
  </si>
  <si>
    <t>Frequencia</t>
  </si>
  <si>
    <t>Ocorrências</t>
  </si>
  <si>
    <t>Alberto Coelho</t>
  </si>
  <si>
    <t>Carlos Dumont</t>
  </si>
  <si>
    <t>Miguel Garcia</t>
  </si>
  <si>
    <t>Rodrigo Peixoto</t>
  </si>
  <si>
    <t>Wagner Carrara</t>
  </si>
  <si>
    <t>Faraó do Egito Sousa</t>
  </si>
  <si>
    <t>Fedir Lenho</t>
  </si>
  <si>
    <t>Felicidade do Lar Brasileiro</t>
  </si>
  <si>
    <t>Finólila Piaubilina</t>
  </si>
  <si>
    <t>Flávio Cavalcante Rei da Televisão</t>
  </si>
  <si>
    <t>Francisco Notório Milhão</t>
  </si>
  <si>
    <t>Francisco Zebedeu Sanguessuga</t>
  </si>
  <si>
    <t>Francisoreia Doroteia Dorida</t>
  </si>
  <si>
    <t>Fridundino Eulâmpio</t>
  </si>
  <si>
    <t>Gigle Catabriga</t>
  </si>
  <si>
    <t>Holofontina Fufucas</t>
  </si>
  <si>
    <t>Homem Bom da Cunha Souto Maior</t>
  </si>
  <si>
    <t>Horinando Pedroso Ramos</t>
  </si>
  <si>
    <t>Hugo Madeira de Lei Aroeiro</t>
  </si>
  <si>
    <t>Hypotenusa Pereira</t>
  </si>
  <si>
    <t>Ilegível Inilegível</t>
  </si>
  <si>
    <t>Inocêncio Coitadinho</t>
  </si>
  <si>
    <t>Isabel Defensora de Jesus</t>
  </si>
  <si>
    <t>Izabel Rainha de Portugal</t>
  </si>
  <si>
    <t>Janeiro Fevereiro de Março Abril</t>
  </si>
  <si>
    <t>João Bispo de Roma</t>
  </si>
  <si>
    <t>João Cara de José</t>
  </si>
  <si>
    <t>João Cólica</t>
  </si>
  <si>
    <t>Caso Trabalho &gt;= 7 E Freqüencia &gt;= 75% E Ocorrências &lt; 2, então Incluso, senão Excluso</t>
  </si>
  <si>
    <t>Se a QUANTIDADE for maior que 3 unidades e o TOTAL for maior que 13,00. O desconto será de 20% sobre o total, caso contrário o desconto será de 10%.</t>
  </si>
  <si>
    <t>Se a QUANTIDADE for maior que 3 unidades OU o TOTAL for maior que 13,00. O desconto será de 20% sobre o total, caso contrário o desconto será de 10%.</t>
  </si>
  <si>
    <t>Cantinho da Vila Alencar da Corte Real</t>
  </si>
  <si>
    <t xml:space="preserve"> =E(Lógico1;Lógico2;...)</t>
  </si>
  <si>
    <t>Lógico 1</t>
  </si>
  <si>
    <t>Lógico 2</t>
  </si>
  <si>
    <t>*=SE(teste_lógico; valor se verdadeiro; valor se falso)</t>
  </si>
  <si>
    <t>*=SE(E(Lógico1;Lógico2;...); valor se verdadeiro; valor se falso)</t>
  </si>
  <si>
    <t>V</t>
  </si>
  <si>
    <t>F</t>
  </si>
  <si>
    <t>Caso Valor &lt; $ 10000,00 E Distância &gt; 8000, então Aceito, senão Deixo para a próxima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</si>
</sst>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R$&quot;\ * #,##0.00_-;\-&quot;R$&quot;\ * #,##0.00_-;_-&quot;R$&quot;\ * &quot;-&quot;??_-;_-@_-"/>
    <numFmt numFmtId="165" formatCode="_(* #,##0.00_);_(* \(#,##0.00\);_(* &quot;-&quot;??_);_(@_)"/>
    <numFmt numFmtId="166" formatCode="_-[$$-409]* #,##0.00_ ;_-[$$-409]* \-#,##0.00\ ;_-[$$-409]* &quot;-&quot;??_ ;_-@_ 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6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gradientFill degree="90">
        <stop position="0">
          <color theme="2" tint="-0.89803765984069339"/>
        </stop>
        <stop position="0.5">
          <color theme="0"/>
        </stop>
        <stop position="1">
          <color theme="2" tint="-0.89803765984069339"/>
        </stop>
      </gradientFill>
    </fill>
    <fill>
      <gradientFill type="path" left="0.5" right="0.5" top="0.5" bottom="0.5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002060"/>
      </bottom>
      <diagonal/>
    </border>
    <border>
      <left style="medium">
        <color indexed="64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4">
    <xf numFmtId="0" fontId="0" fillId="0" borderId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47">
    <xf numFmtId="0" fontId="0" fillId="0" borderId="0" xfId="0"/>
    <xf numFmtId="0" fontId="0" fillId="0" borderId="12" xfId="0" applyBorder="1"/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/>
    <xf numFmtId="0" fontId="0" fillId="2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2" borderId="1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quotePrefix="1" applyFont="1"/>
    <xf numFmtId="0" fontId="0" fillId="0" borderId="11" xfId="0" applyBorder="1" applyAlignment="1">
      <alignment horizontal="center" vertical="center"/>
    </xf>
    <xf numFmtId="165" fontId="0" fillId="0" borderId="12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39" fontId="0" fillId="0" borderId="7" xfId="1" applyNumberFormat="1" applyFont="1" applyBorder="1" applyAlignment="1">
      <alignment horizontal="center" vertical="center"/>
    </xf>
    <xf numFmtId="39" fontId="0" fillId="0" borderId="14" xfId="1" applyNumberFormat="1" applyFont="1" applyBorder="1" applyAlignment="1">
      <alignment horizontal="center" vertical="center"/>
    </xf>
    <xf numFmtId="0" fontId="16" fillId="0" borderId="0" xfId="0" applyFont="1"/>
    <xf numFmtId="39" fontId="0" fillId="0" borderId="7" xfId="0" applyNumberFormat="1" applyBorder="1" applyAlignment="1">
      <alignment horizontal="center"/>
    </xf>
    <xf numFmtId="39" fontId="0" fillId="0" borderId="14" xfId="0" applyNumberFormat="1" applyBorder="1" applyAlignment="1">
      <alignment horizontal="center"/>
    </xf>
    <xf numFmtId="0" fontId="15" fillId="0" borderId="0" xfId="0" applyFont="1" applyAlignment="1">
      <alignment horizontal="center" vertical="center"/>
    </xf>
    <xf numFmtId="2" fontId="9" fillId="0" borderId="0" xfId="0" applyNumberFormat="1" applyFont="1"/>
    <xf numFmtId="0" fontId="17" fillId="0" borderId="0" xfId="0" applyFont="1" applyAlignment="1">
      <alignment horizontal="center"/>
    </xf>
    <xf numFmtId="2" fontId="0" fillId="0" borderId="12" xfId="0" applyNumberFormat="1" applyBorder="1"/>
    <xf numFmtId="0" fontId="0" fillId="0" borderId="0" xfId="0" applyAlignment="1">
      <alignment vertical="center" wrapText="1"/>
    </xf>
    <xf numFmtId="0" fontId="0" fillId="0" borderId="8" xfId="0" applyBorder="1"/>
    <xf numFmtId="2" fontId="0" fillId="0" borderId="9" xfId="0" applyNumberFormat="1" applyBorder="1" applyAlignment="1">
      <alignment horizontal="center"/>
    </xf>
    <xf numFmtId="0" fontId="8" fillId="0" borderId="0" xfId="0" applyFont="1" applyAlignment="1">
      <alignment vertical="center"/>
    </xf>
    <xf numFmtId="0" fontId="0" fillId="0" borderId="11" xfId="0" applyBorder="1"/>
    <xf numFmtId="2" fontId="0" fillId="0" borderId="7" xfId="0" applyNumberFormat="1" applyBorder="1" applyAlignment="1">
      <alignment horizontal="center"/>
    </xf>
    <xf numFmtId="0" fontId="8" fillId="0" borderId="0" xfId="0" applyFont="1"/>
    <xf numFmtId="0" fontId="0" fillId="0" borderId="13" xfId="0" applyBorder="1"/>
    <xf numFmtId="2" fontId="0" fillId="0" borderId="14" xfId="0" applyNumberForma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0" fontId="6" fillId="0" borderId="11" xfId="0" applyFont="1" applyBorder="1"/>
    <xf numFmtId="0" fontId="13" fillId="0" borderId="0" xfId="0" applyFont="1" applyAlignment="1">
      <alignment wrapText="1"/>
    </xf>
    <xf numFmtId="0" fontId="20" fillId="3" borderId="4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/>
    </xf>
    <xf numFmtId="0" fontId="20" fillId="3" borderId="9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2" fillId="4" borderId="8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28" xfId="0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 vertical="center"/>
    </xf>
    <xf numFmtId="0" fontId="18" fillId="4" borderId="8" xfId="0" applyFont="1" applyFill="1" applyBorder="1"/>
    <xf numFmtId="0" fontId="18" fillId="4" borderId="13" xfId="0" applyFont="1" applyFill="1" applyBorder="1"/>
    <xf numFmtId="0" fontId="25" fillId="6" borderId="31" xfId="0" applyFont="1" applyFill="1" applyBorder="1" applyAlignment="1">
      <alignment horizontal="center"/>
    </xf>
    <xf numFmtId="0" fontId="25" fillId="6" borderId="32" xfId="0" applyFont="1" applyFill="1" applyBorder="1" applyAlignment="1">
      <alignment horizontal="center"/>
    </xf>
    <xf numFmtId="0" fontId="25" fillId="6" borderId="33" xfId="0" applyFont="1" applyFill="1" applyBorder="1" applyAlignment="1">
      <alignment horizontal="center"/>
    </xf>
    <xf numFmtId="0" fontId="26" fillId="6" borderId="34" xfId="0" applyFont="1" applyFill="1" applyBorder="1"/>
    <xf numFmtId="166" fontId="15" fillId="6" borderId="7" xfId="2" applyNumberFormat="1" applyFont="1" applyFill="1" applyBorder="1"/>
    <xf numFmtId="3" fontId="15" fillId="6" borderId="7" xfId="1" applyNumberFormat="1" applyFont="1" applyFill="1" applyBorder="1"/>
    <xf numFmtId="164" fontId="15" fillId="6" borderId="35" xfId="0" applyNumberFormat="1" applyFont="1" applyFill="1" applyBorder="1"/>
    <xf numFmtId="0" fontId="26" fillId="6" borderId="36" xfId="0" applyFont="1" applyFill="1" applyBorder="1"/>
    <xf numFmtId="166" fontId="15" fillId="6" borderId="37" xfId="2" applyNumberFormat="1" applyFont="1" applyFill="1" applyBorder="1"/>
    <xf numFmtId="3" fontId="15" fillId="6" borderId="37" xfId="1" applyNumberFormat="1" applyFont="1" applyFill="1" applyBorder="1"/>
    <xf numFmtId="0" fontId="9" fillId="0" borderId="0" xfId="0" applyFont="1"/>
    <xf numFmtId="0" fontId="15" fillId="6" borderId="7" xfId="2" applyNumberFormat="1" applyFont="1" applyFill="1" applyBorder="1"/>
    <xf numFmtId="0" fontId="15" fillId="6" borderId="7" xfId="1" applyNumberFormat="1" applyFont="1" applyFill="1" applyBorder="1"/>
    <xf numFmtId="0" fontId="15" fillId="6" borderId="37" xfId="2" applyNumberFormat="1" applyFont="1" applyFill="1" applyBorder="1"/>
    <xf numFmtId="0" fontId="15" fillId="6" borderId="37" xfId="1" applyNumberFormat="1" applyFont="1" applyFill="1" applyBorder="1"/>
    <xf numFmtId="0" fontId="26" fillId="0" borderId="0" xfId="0" applyFont="1"/>
    <xf numFmtId="2" fontId="15" fillId="6" borderId="7" xfId="2" applyNumberFormat="1" applyFont="1" applyFill="1" applyBorder="1"/>
    <xf numFmtId="9" fontId="15" fillId="6" borderId="7" xfId="3" applyFont="1" applyFill="1" applyBorder="1"/>
    <xf numFmtId="0" fontId="15" fillId="6" borderId="7" xfId="0" applyFont="1" applyFill="1" applyBorder="1"/>
    <xf numFmtId="2" fontId="15" fillId="6" borderId="37" xfId="2" applyNumberFormat="1" applyFont="1" applyFill="1" applyBorder="1"/>
    <xf numFmtId="9" fontId="15" fillId="6" borderId="37" xfId="3" applyFont="1" applyFill="1" applyBorder="1"/>
    <xf numFmtId="0" fontId="15" fillId="6" borderId="37" xfId="0" applyFont="1" applyFill="1" applyBorder="1"/>
    <xf numFmtId="0" fontId="27" fillId="0" borderId="39" xfId="0" applyFont="1" applyBorder="1"/>
    <xf numFmtId="0" fontId="28" fillId="0" borderId="39" xfId="0" applyFont="1" applyBorder="1"/>
    <xf numFmtId="0" fontId="29" fillId="0" borderId="0" xfId="0" applyFont="1"/>
    <xf numFmtId="0" fontId="0" fillId="0" borderId="40" xfId="0" applyBorder="1"/>
    <xf numFmtId="0" fontId="29" fillId="0" borderId="41" xfId="0" applyFont="1" applyBorder="1"/>
    <xf numFmtId="0" fontId="0" fillId="0" borderId="42" xfId="0" applyBorder="1"/>
    <xf numFmtId="0" fontId="0" fillId="0" borderId="43" xfId="0" applyBorder="1"/>
    <xf numFmtId="0" fontId="29" fillId="0" borderId="45" xfId="0" applyFont="1" applyBorder="1"/>
    <xf numFmtId="0" fontId="0" fillId="0" borderId="46" xfId="0" applyBorder="1"/>
    <xf numFmtId="0" fontId="0" fillId="0" borderId="47" xfId="0" applyBorder="1"/>
    <xf numFmtId="0" fontId="31" fillId="0" borderId="4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2" fillId="0" borderId="0" xfId="0" applyFont="1" applyAlignment="1">
      <alignment horizontal="left" vertical="center" wrapText="1"/>
    </xf>
    <xf numFmtId="0" fontId="30" fillId="7" borderId="44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3" borderId="1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left" wrapText="1"/>
    </xf>
    <xf numFmtId="0" fontId="6" fillId="0" borderId="5" xfId="0" applyFont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/>
    </xf>
    <xf numFmtId="0" fontId="6" fillId="0" borderId="5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23" fillId="4" borderId="1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center"/>
    </xf>
    <xf numFmtId="0" fontId="18" fillId="4" borderId="23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22" fillId="4" borderId="30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15" fillId="6" borderId="35" xfId="0" applyFont="1" applyFill="1" applyBorder="1" applyAlignment="1">
      <alignment horizontal="center" vertical="center"/>
    </xf>
    <xf numFmtId="0" fontId="26" fillId="6" borderId="35" xfId="0" applyFont="1" applyFill="1" applyBorder="1" applyAlignment="1">
      <alignment horizontal="left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159347</xdr:colOff>
      <xdr:row>0</xdr:row>
      <xdr:rowOff>383658</xdr:rowOff>
    </xdr:from>
    <xdr:to>
      <xdr:col>2</xdr:col>
      <xdr:colOff>73622</xdr:colOff>
      <xdr:row>3</xdr:row>
      <xdr:rowOff>116997</xdr:rowOff>
    </xdr:to>
    <xdr:sp macro="" textlink="">
      <xdr:nvSpPr>
        <xdr:cNvPr id="2" name="Seta: para Cima 1">
          <a:extLst>
            <a:ext uri="{FF2B5EF4-FFF2-40B4-BE49-F238E27FC236}">
              <a16:creationId xmlns:a16="http://schemas.microsoft.com/office/drawing/2014/main" id="{61574173-EB95-41BA-B658-924867CEFB61}"/>
            </a:ext>
          </a:extLst>
        </xdr:cNvPr>
        <xdr:cNvSpPr/>
      </xdr:nvSpPr>
      <xdr:spPr>
        <a:xfrm rot="1100030">
          <a:off x="768947" y="383658"/>
          <a:ext cx="523875" cy="514389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12</xdr:row>
      <xdr:rowOff>66675</xdr:rowOff>
    </xdr:from>
    <xdr:to>
      <xdr:col>7</xdr:col>
      <xdr:colOff>371475</xdr:colOff>
      <xdr:row>13</xdr:row>
      <xdr:rowOff>180975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6886575" y="2476500"/>
          <a:ext cx="0" cy="30480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12</xdr:row>
      <xdr:rowOff>66675</xdr:rowOff>
    </xdr:from>
    <xdr:to>
      <xdr:col>7</xdr:col>
      <xdr:colOff>371475</xdr:colOff>
      <xdr:row>13</xdr:row>
      <xdr:rowOff>180975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6886575" y="2476500"/>
          <a:ext cx="0" cy="30480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16"/>
  <sheetViews>
    <sheetView showGridLines="0" workbookViewId="0">
      <selection activeCell="B6" sqref="B6:K6"/>
    </sheetView>
  </sheetViews>
  <sheetFormatPr defaultColWidth="0" defaultRowHeight="15" zeroHeight="1" x14ac:dyDescent="0.25"/>
  <cols>
    <col min="1" max="1" width="3.7109375" customWidth="1"/>
    <col min="2" max="11" width="9.140625" customWidth="1"/>
    <col min="12" max="12" width="4.140625" customWidth="1"/>
    <col min="13" max="16384" width="9.140625" hidden="1"/>
  </cols>
  <sheetData>
    <row r="1" spans="2:11" ht="15.75" thickBot="1" x14ac:dyDescent="0.3"/>
    <row r="2" spans="2:11" ht="27" thickBot="1" x14ac:dyDescent="0.45">
      <c r="B2" s="107" t="s">
        <v>4</v>
      </c>
      <c r="C2" s="108"/>
      <c r="D2" s="108"/>
      <c r="E2" s="108"/>
      <c r="F2" s="108"/>
      <c r="G2" s="108"/>
      <c r="H2" s="108"/>
      <c r="I2" s="108"/>
      <c r="J2" s="108"/>
      <c r="K2" s="109"/>
    </row>
    <row r="3" spans="2:11" x14ac:dyDescent="0.25"/>
    <row r="4" spans="2:11" ht="21" x14ac:dyDescent="0.25">
      <c r="B4" s="110" t="s">
        <v>0</v>
      </c>
      <c r="C4" s="110"/>
      <c r="D4" s="110"/>
      <c r="E4" s="110"/>
      <c r="F4" s="110"/>
      <c r="G4" s="110"/>
      <c r="H4" s="110"/>
      <c r="I4" s="110"/>
      <c r="J4" s="110"/>
      <c r="K4" s="110"/>
    </row>
    <row r="5" spans="2:11" x14ac:dyDescent="0.25"/>
    <row r="6" spans="2:11" ht="26.25" x14ac:dyDescent="0.4">
      <c r="B6" s="105" t="s">
        <v>1</v>
      </c>
      <c r="C6" s="106"/>
      <c r="D6" s="106"/>
      <c r="E6" s="106"/>
      <c r="F6" s="106"/>
      <c r="G6" s="106"/>
      <c r="H6" s="106"/>
      <c r="I6" s="106"/>
      <c r="J6" s="106"/>
      <c r="K6" s="106"/>
    </row>
    <row r="7" spans="2:11" x14ac:dyDescent="0.25"/>
    <row r="8" spans="2:11" x14ac:dyDescent="0.25"/>
    <row r="9" spans="2:11" ht="15" customHeight="1" x14ac:dyDescent="0.25">
      <c r="B9" s="111" t="s">
        <v>2</v>
      </c>
      <c r="C9" s="111"/>
      <c r="D9" s="111"/>
      <c r="E9" s="111"/>
      <c r="F9" s="111"/>
      <c r="G9" s="111"/>
      <c r="H9" s="111"/>
      <c r="I9" s="111"/>
      <c r="J9" s="111"/>
      <c r="K9" s="111"/>
    </row>
    <row r="10" spans="2:11" ht="15" customHeight="1" x14ac:dyDescent="0.25">
      <c r="B10" s="111"/>
      <c r="C10" s="111"/>
      <c r="D10" s="111"/>
      <c r="E10" s="111"/>
      <c r="F10" s="111"/>
      <c r="G10" s="111"/>
      <c r="H10" s="111"/>
      <c r="I10" s="111"/>
      <c r="J10" s="111"/>
      <c r="K10" s="111"/>
    </row>
    <row r="11" spans="2:11" ht="15" customHeight="1" x14ac:dyDescent="0.25">
      <c r="B11" s="111"/>
      <c r="C11" s="111"/>
      <c r="D11" s="111"/>
      <c r="E11" s="111"/>
      <c r="F11" s="111"/>
      <c r="G11" s="111"/>
      <c r="H11" s="111"/>
      <c r="I11" s="111"/>
      <c r="J11" s="111"/>
      <c r="K11" s="111"/>
    </row>
    <row r="12" spans="2:11" x14ac:dyDescent="0.25">
      <c r="B12" s="111"/>
      <c r="C12" s="111"/>
      <c r="D12" s="111"/>
      <c r="E12" s="111"/>
      <c r="F12" s="111"/>
      <c r="G12" s="111"/>
      <c r="H12" s="111"/>
      <c r="I12" s="111"/>
      <c r="J12" s="111"/>
      <c r="K12" s="111"/>
    </row>
    <row r="13" spans="2:11" ht="1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2:11" ht="15" customHeight="1" x14ac:dyDescent="0.25">
      <c r="B14" s="112" t="s">
        <v>3</v>
      </c>
      <c r="C14" s="112"/>
      <c r="D14" s="112"/>
      <c r="E14" s="112"/>
      <c r="F14" s="112"/>
      <c r="G14" s="112"/>
      <c r="H14" s="112"/>
      <c r="I14" s="112"/>
      <c r="J14" s="112"/>
      <c r="K14" s="112"/>
    </row>
    <row r="15" spans="2:11" x14ac:dyDescent="0.25">
      <c r="B15" s="112"/>
      <c r="C15" s="112"/>
      <c r="D15" s="112"/>
      <c r="E15" s="112"/>
      <c r="F15" s="112"/>
      <c r="G15" s="112"/>
      <c r="H15" s="112"/>
      <c r="I15" s="112"/>
      <c r="J15" s="112"/>
      <c r="K15" s="112"/>
    </row>
    <row r="16" spans="2:11" x14ac:dyDescent="0.25"/>
  </sheetData>
  <mergeCells count="5">
    <mergeCell ref="B6:K6"/>
    <mergeCell ref="B2:K2"/>
    <mergeCell ref="B4:K4"/>
    <mergeCell ref="B9:K12"/>
    <mergeCell ref="B14:K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4" sqref="D4:D26"/>
    </sheetView>
  </sheetViews>
  <sheetFormatPr defaultRowHeight="15" x14ac:dyDescent="0.25"/>
  <cols>
    <col min="1" max="1" width="40.5703125" customWidth="1"/>
    <col min="2" max="2" width="15.7109375" customWidth="1"/>
    <col min="3" max="3" width="12.85546875" customWidth="1"/>
    <col min="4" max="4" width="42.7109375" customWidth="1"/>
    <col min="5" max="5" width="2.7109375" customWidth="1"/>
    <col min="6" max="6" width="7.42578125" hidden="1" customWidth="1"/>
    <col min="7" max="7" width="77.140625" bestFit="1" customWidth="1"/>
  </cols>
  <sheetData>
    <row r="1" spans="1:7" ht="21" x14ac:dyDescent="0.35">
      <c r="A1" s="123" t="s">
        <v>102</v>
      </c>
      <c r="B1" s="123"/>
      <c r="C1" s="123"/>
      <c r="D1" s="123"/>
    </row>
    <row r="2" spans="1:7" ht="15.75" thickBot="1" x14ac:dyDescent="0.3"/>
    <row r="3" spans="1:7" ht="16.5" thickTop="1" thickBot="1" x14ac:dyDescent="0.3">
      <c r="A3" s="72" t="s">
        <v>103</v>
      </c>
      <c r="B3" s="73" t="s">
        <v>104</v>
      </c>
      <c r="C3" s="73" t="s">
        <v>105</v>
      </c>
      <c r="D3" s="74" t="s">
        <v>53</v>
      </c>
      <c r="G3" s="95" t="s">
        <v>135</v>
      </c>
    </row>
    <row r="4" spans="1:7" x14ac:dyDescent="0.25">
      <c r="A4" s="75" t="s">
        <v>106</v>
      </c>
      <c r="B4" s="83" t="s">
        <v>107</v>
      </c>
      <c r="C4" s="84" t="s">
        <v>108</v>
      </c>
      <c r="D4" s="145" t="str">
        <f>IF(OR(B4="Superior",C4="Fluente"),"Contratar","Atualizar")</f>
        <v>Contratar</v>
      </c>
    </row>
    <row r="5" spans="1:7" x14ac:dyDescent="0.25">
      <c r="A5" s="75" t="s">
        <v>109</v>
      </c>
      <c r="B5" s="83" t="s">
        <v>110</v>
      </c>
      <c r="C5" s="84" t="s">
        <v>111</v>
      </c>
      <c r="D5" s="145" t="str">
        <f t="shared" ref="D5:D26" si="0">IF(OR(B5="Superior",C5="Fluente"),"Contratar","Atualizar")</f>
        <v>Atualizar</v>
      </c>
    </row>
    <row r="6" spans="1:7" x14ac:dyDescent="0.25">
      <c r="A6" s="75" t="s">
        <v>112</v>
      </c>
      <c r="B6" s="83" t="s">
        <v>113</v>
      </c>
      <c r="C6" s="84" t="s">
        <v>108</v>
      </c>
      <c r="D6" s="145" t="str">
        <f t="shared" si="0"/>
        <v>Contratar</v>
      </c>
    </row>
    <row r="7" spans="1:7" x14ac:dyDescent="0.25">
      <c r="A7" s="75" t="s">
        <v>114</v>
      </c>
      <c r="B7" s="83" t="s">
        <v>107</v>
      </c>
      <c r="C7" s="84" t="s">
        <v>115</v>
      </c>
      <c r="D7" s="145" t="str">
        <f t="shared" si="0"/>
        <v>Contratar</v>
      </c>
    </row>
    <row r="8" spans="1:7" x14ac:dyDescent="0.25">
      <c r="A8" s="75" t="s">
        <v>116</v>
      </c>
      <c r="B8" s="83" t="s">
        <v>113</v>
      </c>
      <c r="C8" s="84" t="s">
        <v>117</v>
      </c>
      <c r="D8" s="145" t="str">
        <f t="shared" si="0"/>
        <v>Atualizar</v>
      </c>
    </row>
    <row r="9" spans="1:7" x14ac:dyDescent="0.25">
      <c r="A9" s="75" t="s">
        <v>118</v>
      </c>
      <c r="B9" s="83" t="s">
        <v>107</v>
      </c>
      <c r="C9" s="84" t="s">
        <v>115</v>
      </c>
      <c r="D9" s="145" t="str">
        <f t="shared" si="0"/>
        <v>Contratar</v>
      </c>
    </row>
    <row r="10" spans="1:7" x14ac:dyDescent="0.25">
      <c r="A10" s="75" t="s">
        <v>119</v>
      </c>
      <c r="B10" s="83" t="s">
        <v>110</v>
      </c>
      <c r="C10" s="84" t="s">
        <v>115</v>
      </c>
      <c r="D10" s="145" t="str">
        <f t="shared" si="0"/>
        <v>Atualizar</v>
      </c>
    </row>
    <row r="11" spans="1:7" x14ac:dyDescent="0.25">
      <c r="A11" s="75" t="s">
        <v>120</v>
      </c>
      <c r="B11" s="83" t="s">
        <v>113</v>
      </c>
      <c r="C11" s="84" t="s">
        <v>108</v>
      </c>
      <c r="D11" s="145" t="str">
        <f t="shared" si="0"/>
        <v>Contratar</v>
      </c>
    </row>
    <row r="12" spans="1:7" x14ac:dyDescent="0.25">
      <c r="A12" s="75" t="s">
        <v>121</v>
      </c>
      <c r="B12" s="83" t="s">
        <v>107</v>
      </c>
      <c r="C12" s="84" t="s">
        <v>111</v>
      </c>
      <c r="D12" s="145" t="str">
        <f t="shared" si="0"/>
        <v>Contratar</v>
      </c>
    </row>
    <row r="13" spans="1:7" x14ac:dyDescent="0.25">
      <c r="A13" s="75" t="s">
        <v>122</v>
      </c>
      <c r="B13" s="83" t="s">
        <v>113</v>
      </c>
      <c r="C13" s="84" t="s">
        <v>108</v>
      </c>
      <c r="D13" s="145" t="str">
        <f t="shared" si="0"/>
        <v>Contratar</v>
      </c>
    </row>
    <row r="14" spans="1:7" x14ac:dyDescent="0.25">
      <c r="A14" s="75" t="s">
        <v>172</v>
      </c>
      <c r="B14" s="83" t="s">
        <v>107</v>
      </c>
      <c r="C14" s="84" t="s">
        <v>115</v>
      </c>
      <c r="D14" s="145" t="str">
        <f t="shared" si="0"/>
        <v>Contratar</v>
      </c>
    </row>
    <row r="15" spans="1:7" x14ac:dyDescent="0.25">
      <c r="A15" s="75" t="s">
        <v>123</v>
      </c>
      <c r="B15" s="83" t="s">
        <v>113</v>
      </c>
      <c r="C15" s="84" t="s">
        <v>117</v>
      </c>
      <c r="D15" s="145" t="str">
        <f t="shared" si="0"/>
        <v>Atualizar</v>
      </c>
    </row>
    <row r="16" spans="1:7" x14ac:dyDescent="0.25">
      <c r="A16" s="75" t="s">
        <v>124</v>
      </c>
      <c r="B16" s="83" t="s">
        <v>107</v>
      </c>
      <c r="C16" s="84" t="s">
        <v>115</v>
      </c>
      <c r="D16" s="145" t="str">
        <f t="shared" si="0"/>
        <v>Contratar</v>
      </c>
    </row>
    <row r="17" spans="1:4" x14ac:dyDescent="0.25">
      <c r="A17" s="75" t="s">
        <v>125</v>
      </c>
      <c r="B17" s="83" t="s">
        <v>110</v>
      </c>
      <c r="C17" s="84" t="s">
        <v>115</v>
      </c>
      <c r="D17" s="145" t="str">
        <f t="shared" si="0"/>
        <v>Atualizar</v>
      </c>
    </row>
    <row r="18" spans="1:4" x14ac:dyDescent="0.25">
      <c r="A18" s="75" t="s">
        <v>126</v>
      </c>
      <c r="B18" s="83" t="s">
        <v>113</v>
      </c>
      <c r="C18" s="84" t="s">
        <v>111</v>
      </c>
      <c r="D18" s="145" t="str">
        <f t="shared" si="0"/>
        <v>Atualizar</v>
      </c>
    </row>
    <row r="19" spans="1:4" x14ac:dyDescent="0.25">
      <c r="A19" s="75" t="s">
        <v>127</v>
      </c>
      <c r="B19" s="83" t="s">
        <v>107</v>
      </c>
      <c r="C19" s="84" t="s">
        <v>108</v>
      </c>
      <c r="D19" s="145" t="str">
        <f t="shared" si="0"/>
        <v>Contratar</v>
      </c>
    </row>
    <row r="20" spans="1:4" x14ac:dyDescent="0.25">
      <c r="A20" s="75" t="s">
        <v>128</v>
      </c>
      <c r="B20" s="83" t="s">
        <v>110</v>
      </c>
      <c r="C20" s="84" t="s">
        <v>117</v>
      </c>
      <c r="D20" s="145" t="str">
        <f t="shared" si="0"/>
        <v>Atualizar</v>
      </c>
    </row>
    <row r="21" spans="1:4" x14ac:dyDescent="0.25">
      <c r="A21" s="75" t="s">
        <v>129</v>
      </c>
      <c r="B21" s="83" t="s">
        <v>113</v>
      </c>
      <c r="C21" s="84" t="s">
        <v>111</v>
      </c>
      <c r="D21" s="145" t="str">
        <f t="shared" si="0"/>
        <v>Atualizar</v>
      </c>
    </row>
    <row r="22" spans="1:4" x14ac:dyDescent="0.25">
      <c r="A22" s="75" t="s">
        <v>130</v>
      </c>
      <c r="B22" s="83" t="s">
        <v>107</v>
      </c>
      <c r="C22" s="84" t="s">
        <v>115</v>
      </c>
      <c r="D22" s="145" t="str">
        <f t="shared" si="0"/>
        <v>Contratar</v>
      </c>
    </row>
    <row r="23" spans="1:4" x14ac:dyDescent="0.25">
      <c r="A23" s="75" t="s">
        <v>131</v>
      </c>
      <c r="B23" s="83" t="s">
        <v>113</v>
      </c>
      <c r="C23" s="84" t="s">
        <v>115</v>
      </c>
      <c r="D23" s="145" t="str">
        <f t="shared" si="0"/>
        <v>Atualizar</v>
      </c>
    </row>
    <row r="24" spans="1:4" x14ac:dyDescent="0.25">
      <c r="A24" s="75" t="s">
        <v>132</v>
      </c>
      <c r="B24" s="83" t="s">
        <v>107</v>
      </c>
      <c r="C24" s="84" t="s">
        <v>111</v>
      </c>
      <c r="D24" s="145" t="str">
        <f t="shared" si="0"/>
        <v>Contratar</v>
      </c>
    </row>
    <row r="25" spans="1:4" x14ac:dyDescent="0.25">
      <c r="A25" s="75" t="s">
        <v>133</v>
      </c>
      <c r="B25" s="83" t="s">
        <v>113</v>
      </c>
      <c r="C25" s="84" t="s">
        <v>111</v>
      </c>
      <c r="D25" s="145" t="str">
        <f t="shared" si="0"/>
        <v>Atualizar</v>
      </c>
    </row>
    <row r="26" spans="1:4" ht="15.75" thickBot="1" x14ac:dyDescent="0.3">
      <c r="A26" s="79" t="s">
        <v>134</v>
      </c>
      <c r="B26" s="85" t="s">
        <v>107</v>
      </c>
      <c r="C26" s="86" t="s">
        <v>115</v>
      </c>
      <c r="D26" s="145" t="str">
        <f t="shared" si="0"/>
        <v>Contratar</v>
      </c>
    </row>
    <row r="27" spans="1:4" ht="15.75" thickTop="1" x14ac:dyDescent="0.25">
      <c r="A27" s="87"/>
    </row>
    <row r="29" spans="1:4" x14ac:dyDescent="0.25">
      <c r="A29" s="82" t="s">
        <v>135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3" workbookViewId="0">
      <selection activeCell="G16" sqref="G16"/>
    </sheetView>
  </sheetViews>
  <sheetFormatPr defaultRowHeight="15" x14ac:dyDescent="0.25"/>
  <cols>
    <col min="1" max="1" width="33.5703125" customWidth="1"/>
    <col min="2" max="5" width="20.7109375" customWidth="1"/>
    <col min="7" max="7" width="80.28515625" bestFit="1" customWidth="1"/>
  </cols>
  <sheetData>
    <row r="1" spans="1:7" ht="21" x14ac:dyDescent="0.35">
      <c r="A1" s="142" t="s">
        <v>136</v>
      </c>
      <c r="B1" s="143"/>
      <c r="C1" s="143"/>
      <c r="D1" s="143"/>
      <c r="E1" s="144"/>
    </row>
    <row r="2" spans="1:7" ht="15.75" thickBot="1" x14ac:dyDescent="0.3"/>
    <row r="3" spans="1:7" ht="16.5" thickTop="1" thickBot="1" x14ac:dyDescent="0.3">
      <c r="A3" s="72" t="s">
        <v>137</v>
      </c>
      <c r="B3" s="73" t="s">
        <v>138</v>
      </c>
      <c r="C3" s="73" t="s">
        <v>139</v>
      </c>
      <c r="D3" s="73" t="s">
        <v>140</v>
      </c>
      <c r="E3" s="74" t="s">
        <v>8</v>
      </c>
      <c r="G3" s="94" t="s">
        <v>169</v>
      </c>
    </row>
    <row r="4" spans="1:7" x14ac:dyDescent="0.25">
      <c r="A4" s="75" t="s">
        <v>141</v>
      </c>
      <c r="B4" s="88">
        <v>8.5</v>
      </c>
      <c r="C4" s="89">
        <v>0.82</v>
      </c>
      <c r="D4" s="90">
        <v>2</v>
      </c>
      <c r="E4" s="146" t="str">
        <f>IF(AND(B4&gt;=7,C4&gt;=75%,D4&lt;2),"Incluso","Excluso")</f>
        <v>Excluso</v>
      </c>
    </row>
    <row r="5" spans="1:7" x14ac:dyDescent="0.25">
      <c r="A5" s="75" t="s">
        <v>142</v>
      </c>
      <c r="B5" s="88">
        <v>7.5</v>
      </c>
      <c r="C5" s="89">
        <v>0.67</v>
      </c>
      <c r="D5" s="90">
        <v>1</v>
      </c>
      <c r="E5" s="146" t="str">
        <f t="shared" ref="E5:E31" si="0">IF(AND(B5&gt;=7,C5&gt;=75%,D5&lt;2),"Incluso","Excluso")</f>
        <v>Excluso</v>
      </c>
    </row>
    <row r="6" spans="1:7" x14ac:dyDescent="0.25">
      <c r="A6" s="75" t="s">
        <v>143</v>
      </c>
      <c r="B6" s="88">
        <v>6.8</v>
      </c>
      <c r="C6" s="89">
        <v>0.98</v>
      </c>
      <c r="D6" s="90">
        <v>0</v>
      </c>
      <c r="E6" s="146" t="str">
        <f t="shared" si="0"/>
        <v>Excluso</v>
      </c>
    </row>
    <row r="7" spans="1:7" x14ac:dyDescent="0.25">
      <c r="A7" s="75" t="s">
        <v>144</v>
      </c>
      <c r="B7" s="88">
        <v>8.1999999999999993</v>
      </c>
      <c r="C7" s="89">
        <v>0.84</v>
      </c>
      <c r="D7" s="90">
        <v>1</v>
      </c>
      <c r="E7" s="146" t="str">
        <f t="shared" si="0"/>
        <v>Incluso</v>
      </c>
    </row>
    <row r="8" spans="1:7" x14ac:dyDescent="0.25">
      <c r="A8" s="75" t="s">
        <v>145</v>
      </c>
      <c r="B8" s="88">
        <v>6.3</v>
      </c>
      <c r="C8" s="89">
        <v>0.57999999999999996</v>
      </c>
      <c r="D8" s="90">
        <v>2</v>
      </c>
      <c r="E8" s="146" t="str">
        <f t="shared" si="0"/>
        <v>Excluso</v>
      </c>
    </row>
    <row r="9" spans="1:7" x14ac:dyDescent="0.25">
      <c r="A9" s="75" t="s">
        <v>146</v>
      </c>
      <c r="B9" s="88">
        <v>8.75</v>
      </c>
      <c r="C9" s="89">
        <v>0.76</v>
      </c>
      <c r="D9" s="90">
        <v>3</v>
      </c>
      <c r="E9" s="146" t="str">
        <f t="shared" si="0"/>
        <v>Excluso</v>
      </c>
    </row>
    <row r="10" spans="1:7" x14ac:dyDescent="0.25">
      <c r="A10" s="75" t="s">
        <v>147</v>
      </c>
      <c r="B10" s="88">
        <v>7</v>
      </c>
      <c r="C10" s="89">
        <v>0.8</v>
      </c>
      <c r="D10" s="90">
        <v>4</v>
      </c>
      <c r="E10" s="146" t="str">
        <f t="shared" si="0"/>
        <v>Excluso</v>
      </c>
    </row>
    <row r="11" spans="1:7" x14ac:dyDescent="0.25">
      <c r="A11" s="75" t="s">
        <v>148</v>
      </c>
      <c r="B11" s="88">
        <v>7.5</v>
      </c>
      <c r="C11" s="89">
        <v>0.623</v>
      </c>
      <c r="D11" s="90">
        <v>5</v>
      </c>
      <c r="E11" s="146" t="str">
        <f t="shared" si="0"/>
        <v>Excluso</v>
      </c>
    </row>
    <row r="12" spans="1:7" x14ac:dyDescent="0.25">
      <c r="A12" s="75" t="s">
        <v>149</v>
      </c>
      <c r="B12" s="88">
        <v>8.5</v>
      </c>
      <c r="C12" s="89">
        <v>0.78</v>
      </c>
      <c r="D12" s="90">
        <v>1</v>
      </c>
      <c r="E12" s="146" t="str">
        <f t="shared" si="0"/>
        <v>Incluso</v>
      </c>
    </row>
    <row r="13" spans="1:7" x14ac:dyDescent="0.25">
      <c r="A13" s="75" t="s">
        <v>150</v>
      </c>
      <c r="B13" s="88">
        <v>9.5</v>
      </c>
      <c r="C13" s="89">
        <v>0.56100000000000005</v>
      </c>
      <c r="D13" s="90">
        <v>0</v>
      </c>
      <c r="E13" s="146" t="str">
        <f t="shared" si="0"/>
        <v>Excluso</v>
      </c>
    </row>
    <row r="14" spans="1:7" x14ac:dyDescent="0.25">
      <c r="A14" s="75" t="s">
        <v>151</v>
      </c>
      <c r="B14" s="88">
        <v>10</v>
      </c>
      <c r="C14" s="89">
        <v>0.79</v>
      </c>
      <c r="D14" s="90">
        <v>0</v>
      </c>
      <c r="E14" s="146" t="str">
        <f t="shared" si="0"/>
        <v>Incluso</v>
      </c>
    </row>
    <row r="15" spans="1:7" x14ac:dyDescent="0.25">
      <c r="A15" s="75" t="s">
        <v>152</v>
      </c>
      <c r="B15" s="88">
        <v>9.75</v>
      </c>
      <c r="C15" s="89">
        <v>0.499</v>
      </c>
      <c r="D15" s="90">
        <v>0</v>
      </c>
      <c r="E15" s="146" t="str">
        <f t="shared" si="0"/>
        <v>Excluso</v>
      </c>
    </row>
    <row r="16" spans="1:7" x14ac:dyDescent="0.25">
      <c r="A16" s="75" t="s">
        <v>153</v>
      </c>
      <c r="B16" s="88">
        <v>9.5</v>
      </c>
      <c r="C16" s="89">
        <v>0.46800000000000003</v>
      </c>
      <c r="D16" s="90">
        <v>4</v>
      </c>
      <c r="E16" s="146" t="str">
        <f t="shared" si="0"/>
        <v>Excluso</v>
      </c>
    </row>
    <row r="17" spans="1:5" x14ac:dyDescent="0.25">
      <c r="A17" s="75" t="s">
        <v>154</v>
      </c>
      <c r="B17" s="88">
        <v>9.25</v>
      </c>
      <c r="C17" s="89">
        <v>0.437</v>
      </c>
      <c r="D17" s="90">
        <v>3</v>
      </c>
      <c r="E17" s="146" t="str">
        <f t="shared" si="0"/>
        <v>Excluso</v>
      </c>
    </row>
    <row r="18" spans="1:5" x14ac:dyDescent="0.25">
      <c r="A18" s="75" t="s">
        <v>155</v>
      </c>
      <c r="B18" s="88">
        <v>9</v>
      </c>
      <c r="C18" s="89">
        <v>1</v>
      </c>
      <c r="D18" s="90">
        <v>2</v>
      </c>
      <c r="E18" s="146" t="str">
        <f t="shared" si="0"/>
        <v>Excluso</v>
      </c>
    </row>
    <row r="19" spans="1:5" x14ac:dyDescent="0.25">
      <c r="A19" s="75" t="s">
        <v>156</v>
      </c>
      <c r="B19" s="88">
        <v>8.75</v>
      </c>
      <c r="C19" s="89">
        <v>0.95</v>
      </c>
      <c r="D19" s="90">
        <v>1</v>
      </c>
      <c r="E19" s="146" t="str">
        <f t="shared" si="0"/>
        <v>Incluso</v>
      </c>
    </row>
    <row r="20" spans="1:5" x14ac:dyDescent="0.25">
      <c r="A20" s="75" t="s">
        <v>157</v>
      </c>
      <c r="B20" s="88">
        <v>8.5</v>
      </c>
      <c r="C20" s="89">
        <v>0.9</v>
      </c>
      <c r="D20" s="90">
        <v>9</v>
      </c>
      <c r="E20" s="146" t="str">
        <f t="shared" si="0"/>
        <v>Excluso</v>
      </c>
    </row>
    <row r="21" spans="1:5" x14ac:dyDescent="0.25">
      <c r="A21" s="75" t="s">
        <v>158</v>
      </c>
      <c r="B21" s="88">
        <v>8.25</v>
      </c>
      <c r="C21" s="89">
        <v>0.85</v>
      </c>
      <c r="D21" s="90">
        <v>3</v>
      </c>
      <c r="E21" s="146" t="str">
        <f t="shared" si="0"/>
        <v>Excluso</v>
      </c>
    </row>
    <row r="22" spans="1:5" x14ac:dyDescent="0.25">
      <c r="A22" s="75" t="s">
        <v>159</v>
      </c>
      <c r="B22" s="88">
        <v>8</v>
      </c>
      <c r="C22" s="89">
        <v>0.8</v>
      </c>
      <c r="D22" s="90">
        <v>5</v>
      </c>
      <c r="E22" s="146" t="str">
        <f t="shared" si="0"/>
        <v>Excluso</v>
      </c>
    </row>
    <row r="23" spans="1:5" x14ac:dyDescent="0.25">
      <c r="A23" s="75" t="s">
        <v>160</v>
      </c>
      <c r="B23" s="88">
        <v>7.75</v>
      </c>
      <c r="C23" s="89">
        <v>0.75</v>
      </c>
      <c r="D23" s="90">
        <v>4</v>
      </c>
      <c r="E23" s="146" t="str">
        <f t="shared" si="0"/>
        <v>Excluso</v>
      </c>
    </row>
    <row r="24" spans="1:5" x14ac:dyDescent="0.25">
      <c r="A24" s="75" t="s">
        <v>161</v>
      </c>
      <c r="B24" s="88">
        <v>7.5</v>
      </c>
      <c r="C24" s="89">
        <v>0.7</v>
      </c>
      <c r="D24" s="90">
        <v>3</v>
      </c>
      <c r="E24" s="146" t="str">
        <f t="shared" si="0"/>
        <v>Excluso</v>
      </c>
    </row>
    <row r="25" spans="1:5" x14ac:dyDescent="0.25">
      <c r="A25" s="75" t="s">
        <v>162</v>
      </c>
      <c r="B25" s="88">
        <v>7.25</v>
      </c>
      <c r="C25" s="89">
        <v>0.65</v>
      </c>
      <c r="D25" s="90">
        <v>2</v>
      </c>
      <c r="E25" s="146" t="str">
        <f t="shared" si="0"/>
        <v>Excluso</v>
      </c>
    </row>
    <row r="26" spans="1:5" x14ac:dyDescent="0.25">
      <c r="A26" s="75" t="s">
        <v>163</v>
      </c>
      <c r="B26" s="88">
        <v>7</v>
      </c>
      <c r="C26" s="89">
        <v>0.8</v>
      </c>
      <c r="D26" s="90">
        <v>1</v>
      </c>
      <c r="E26" s="146" t="str">
        <f t="shared" si="0"/>
        <v>Incluso</v>
      </c>
    </row>
    <row r="27" spans="1:5" x14ac:dyDescent="0.25">
      <c r="A27" s="75" t="s">
        <v>164</v>
      </c>
      <c r="B27" s="88">
        <v>6.75</v>
      </c>
      <c r="C27" s="89">
        <v>0.55000000000000004</v>
      </c>
      <c r="D27" s="90">
        <v>3</v>
      </c>
      <c r="E27" s="146" t="str">
        <f t="shared" si="0"/>
        <v>Excluso</v>
      </c>
    </row>
    <row r="28" spans="1:5" x14ac:dyDescent="0.25">
      <c r="A28" s="75" t="s">
        <v>165</v>
      </c>
      <c r="B28" s="88">
        <v>6.5</v>
      </c>
      <c r="C28" s="89">
        <v>0.5</v>
      </c>
      <c r="D28" s="90">
        <v>4</v>
      </c>
      <c r="E28" s="146" t="str">
        <f t="shared" si="0"/>
        <v>Excluso</v>
      </c>
    </row>
    <row r="29" spans="1:5" x14ac:dyDescent="0.25">
      <c r="A29" s="75" t="s">
        <v>166</v>
      </c>
      <c r="B29" s="88">
        <v>6.25</v>
      </c>
      <c r="C29" s="89">
        <v>0.45</v>
      </c>
      <c r="D29" s="90">
        <v>5</v>
      </c>
      <c r="E29" s="146" t="str">
        <f t="shared" si="0"/>
        <v>Excluso</v>
      </c>
    </row>
    <row r="30" spans="1:5" x14ac:dyDescent="0.25">
      <c r="A30" s="75" t="s">
        <v>167</v>
      </c>
      <c r="B30" s="88">
        <v>6</v>
      </c>
      <c r="C30" s="89">
        <v>0.39999999999999902</v>
      </c>
      <c r="D30" s="90">
        <v>6</v>
      </c>
      <c r="E30" s="146" t="str">
        <f t="shared" si="0"/>
        <v>Excluso</v>
      </c>
    </row>
    <row r="31" spans="1:5" ht="15.75" thickBot="1" x14ac:dyDescent="0.3">
      <c r="A31" s="79" t="s">
        <v>168</v>
      </c>
      <c r="B31" s="91">
        <v>9</v>
      </c>
      <c r="C31" s="92">
        <v>0.8</v>
      </c>
      <c r="D31" s="93">
        <v>1</v>
      </c>
      <c r="E31" s="146" t="str">
        <f t="shared" si="0"/>
        <v>Incluso</v>
      </c>
    </row>
    <row r="32" spans="1:5" ht="15.75" thickTop="1" x14ac:dyDescent="0.25"/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14" sqref="M14"/>
    </sheetView>
  </sheetViews>
  <sheetFormatPr defaultRowHeight="15" x14ac:dyDescent="0.25"/>
  <cols>
    <col min="3" max="4" width="10.28515625" bestFit="1" customWidth="1"/>
    <col min="5" max="5" width="11.28515625" bestFit="1" customWidth="1"/>
    <col min="8" max="8" width="11.7109375" customWidth="1"/>
    <col min="9" max="9" width="11.28515625" customWidth="1"/>
    <col min="10" max="10" width="11.7109375" customWidth="1"/>
  </cols>
  <sheetData>
    <row r="1" spans="1:13" ht="31.5" x14ac:dyDescent="0.5">
      <c r="A1" s="96" t="s">
        <v>176</v>
      </c>
      <c r="B1" s="96"/>
      <c r="C1" s="96"/>
      <c r="D1" s="96"/>
      <c r="E1" s="96"/>
      <c r="F1" s="96"/>
    </row>
    <row r="4" spans="1:13" ht="15.75" thickBot="1" x14ac:dyDescent="0.3">
      <c r="A4" s="97"/>
      <c r="B4" s="97"/>
      <c r="C4" s="97"/>
      <c r="D4" s="97"/>
      <c r="E4" s="97"/>
    </row>
    <row r="5" spans="1:13" ht="33" thickTop="1" thickBot="1" x14ac:dyDescent="0.55000000000000004">
      <c r="A5" s="98" t="s">
        <v>173</v>
      </c>
      <c r="B5" s="99"/>
      <c r="C5" s="99"/>
      <c r="D5" s="99"/>
      <c r="E5" s="100"/>
    </row>
    <row r="6" spans="1:13" ht="16.5" thickTop="1" thickBot="1" x14ac:dyDescent="0.3"/>
    <row r="7" spans="1:13" ht="33" thickTop="1" thickBot="1" x14ac:dyDescent="0.55000000000000004">
      <c r="A7" s="101" t="s">
        <v>177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1:13" ht="16.5" thickTop="1" thickBot="1" x14ac:dyDescent="0.3"/>
    <row r="9" spans="1:13" ht="30" thickTop="1" thickBot="1" x14ac:dyDescent="0.5">
      <c r="C9" s="113" t="s">
        <v>4</v>
      </c>
      <c r="D9" s="113"/>
      <c r="E9" s="113"/>
      <c r="H9" s="113" t="s">
        <v>9</v>
      </c>
      <c r="I9" s="113"/>
      <c r="J9" s="113"/>
    </row>
    <row r="10" spans="1:13" ht="20.25" thickTop="1" thickBot="1" x14ac:dyDescent="0.35">
      <c r="C10" s="104" t="s">
        <v>174</v>
      </c>
      <c r="D10" s="104" t="s">
        <v>175</v>
      </c>
      <c r="E10" s="104" t="s">
        <v>80</v>
      </c>
      <c r="H10" s="104" t="s">
        <v>174</v>
      </c>
      <c r="I10" s="104" t="s">
        <v>175</v>
      </c>
      <c r="J10" s="104" t="s">
        <v>80</v>
      </c>
    </row>
    <row r="11" spans="1:13" ht="20.25" thickTop="1" thickBot="1" x14ac:dyDescent="0.35">
      <c r="C11" s="104" t="s">
        <v>178</v>
      </c>
      <c r="D11" s="104" t="s">
        <v>178</v>
      </c>
      <c r="E11" s="104" t="s">
        <v>178</v>
      </c>
      <c r="H11" s="104" t="s">
        <v>178</v>
      </c>
      <c r="I11" s="104" t="s">
        <v>178</v>
      </c>
      <c r="J11" s="104" t="s">
        <v>178</v>
      </c>
    </row>
    <row r="12" spans="1:13" ht="20.25" thickTop="1" thickBot="1" x14ac:dyDescent="0.35">
      <c r="C12" s="104" t="s">
        <v>178</v>
      </c>
      <c r="D12" s="104" t="s">
        <v>179</v>
      </c>
      <c r="E12" s="104" t="s">
        <v>179</v>
      </c>
      <c r="H12" s="104" t="s">
        <v>178</v>
      </c>
      <c r="I12" s="104" t="s">
        <v>179</v>
      </c>
      <c r="J12" s="104" t="s">
        <v>178</v>
      </c>
    </row>
    <row r="13" spans="1:13" ht="20.25" thickTop="1" thickBot="1" x14ac:dyDescent="0.35">
      <c r="C13" s="104" t="s">
        <v>179</v>
      </c>
      <c r="D13" s="104" t="s">
        <v>178</v>
      </c>
      <c r="E13" s="104" t="s">
        <v>179</v>
      </c>
      <c r="H13" s="104" t="s">
        <v>179</v>
      </c>
      <c r="I13" s="104" t="s">
        <v>178</v>
      </c>
      <c r="J13" s="104" t="s">
        <v>178</v>
      </c>
    </row>
    <row r="14" spans="1:13" ht="20.25" thickTop="1" thickBot="1" x14ac:dyDescent="0.35">
      <c r="C14" s="104" t="s">
        <v>179</v>
      </c>
      <c r="D14" s="104" t="s">
        <v>179</v>
      </c>
      <c r="E14" s="104" t="s">
        <v>179</v>
      </c>
      <c r="H14" s="104" t="s">
        <v>179</v>
      </c>
      <c r="I14" s="104" t="s">
        <v>179</v>
      </c>
      <c r="J14" s="104" t="s">
        <v>179</v>
      </c>
    </row>
    <row r="15" spans="1:13" ht="15.75" thickTop="1" x14ac:dyDescent="0.25"/>
  </sheetData>
  <mergeCells count="2">
    <mergeCell ref="C9:E9"/>
    <mergeCell ref="H9:J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workbookViewId="0">
      <selection activeCell="E13" sqref="E13"/>
    </sheetView>
  </sheetViews>
  <sheetFormatPr defaultColWidth="0" defaultRowHeight="15" zeroHeight="1" x14ac:dyDescent="0.25"/>
  <cols>
    <col min="1" max="1" width="3.85546875" customWidth="1"/>
    <col min="2" max="3" width="18.7109375" style="7" customWidth="1"/>
    <col min="4" max="4" width="18.7109375" customWidth="1"/>
    <col min="5" max="5" width="24.5703125" customWidth="1"/>
    <col min="6" max="6" width="6.85546875" customWidth="1"/>
    <col min="7" max="7" width="6.28515625" customWidth="1"/>
    <col min="8" max="8" width="12.42578125" bestFit="1" customWidth="1"/>
    <col min="9" max="9" width="5.42578125" customWidth="1"/>
    <col min="10" max="16384" width="9.140625" hidden="1"/>
  </cols>
  <sheetData>
    <row r="1" spans="2:8" ht="15.75" thickBot="1" x14ac:dyDescent="0.3"/>
    <row r="2" spans="2:8" ht="21.75" thickBot="1" x14ac:dyDescent="0.3">
      <c r="B2" s="114" t="s">
        <v>4</v>
      </c>
      <c r="C2" s="115"/>
      <c r="D2" s="115"/>
      <c r="E2" s="115"/>
      <c r="F2" s="115"/>
      <c r="G2" s="115"/>
      <c r="H2" s="116"/>
    </row>
    <row r="3" spans="2:8" x14ac:dyDescent="0.25"/>
    <row r="4" spans="2:8" ht="15" customHeight="1" x14ac:dyDescent="0.25">
      <c r="B4" s="11" t="s">
        <v>14</v>
      </c>
      <c r="C4"/>
    </row>
    <row r="5" spans="2:8" x14ac:dyDescent="0.25">
      <c r="B5"/>
      <c r="C5"/>
    </row>
    <row r="6" spans="2:8" x14ac:dyDescent="0.25">
      <c r="B6" s="117" t="s">
        <v>15</v>
      </c>
      <c r="C6" s="117"/>
      <c r="D6" s="117"/>
      <c r="E6" s="117"/>
      <c r="F6" s="117"/>
      <c r="G6" s="117"/>
      <c r="H6" s="117"/>
    </row>
    <row r="7" spans="2:8" x14ac:dyDescent="0.25">
      <c r="B7" s="117"/>
      <c r="C7" s="117"/>
      <c r="D7" s="117"/>
      <c r="E7" s="117"/>
      <c r="F7" s="117"/>
      <c r="G7" s="117"/>
      <c r="H7" s="117"/>
    </row>
    <row r="8" spans="2:8" ht="15.75" thickBot="1" x14ac:dyDescent="0.3"/>
    <row r="9" spans="2:8" ht="15.75" thickBot="1" x14ac:dyDescent="0.3">
      <c r="B9" s="55" t="s">
        <v>5</v>
      </c>
      <c r="C9" s="56" t="s">
        <v>7</v>
      </c>
      <c r="D9" s="57" t="s">
        <v>8</v>
      </c>
      <c r="F9" s="118" t="s">
        <v>24</v>
      </c>
      <c r="G9" s="119"/>
      <c r="H9" s="57" t="s">
        <v>23</v>
      </c>
    </row>
    <row r="10" spans="2:8" x14ac:dyDescent="0.25">
      <c r="B10" s="26" t="s">
        <v>6</v>
      </c>
      <c r="C10" s="24" t="s">
        <v>13</v>
      </c>
      <c r="D10" s="25"/>
      <c r="E10" s="5" t="b">
        <v>1</v>
      </c>
      <c r="F10" s="12">
        <v>5</v>
      </c>
      <c r="G10" s="16">
        <v>3</v>
      </c>
      <c r="H10" s="21" t="b">
        <f>F10&gt;G10</f>
        <v>1</v>
      </c>
    </row>
    <row r="11" spans="2:8" x14ac:dyDescent="0.25">
      <c r="B11" s="8" t="s">
        <v>18</v>
      </c>
      <c r="C11" s="3" t="s">
        <v>19</v>
      </c>
      <c r="D11" s="1"/>
      <c r="E11" s="5" t="b">
        <v>0</v>
      </c>
      <c r="F11" s="17">
        <v>2</v>
      </c>
      <c r="G11" s="18">
        <v>4</v>
      </c>
      <c r="H11" s="22" t="b">
        <f>F11&lt;G11</f>
        <v>1</v>
      </c>
    </row>
    <row r="12" spans="2:8" ht="15.75" thickBot="1" x14ac:dyDescent="0.3">
      <c r="B12" s="13" t="s">
        <v>27</v>
      </c>
      <c r="C12" s="14" t="s">
        <v>22</v>
      </c>
      <c r="D12" s="15"/>
      <c r="E12" s="5" t="b">
        <v>0</v>
      </c>
      <c r="F12" s="19">
        <v>7</v>
      </c>
      <c r="G12" s="20">
        <v>8</v>
      </c>
      <c r="H12" s="23" t="b">
        <f>F12=G12</f>
        <v>0</v>
      </c>
    </row>
    <row r="13" spans="2:8" x14ac:dyDescent="0.25">
      <c r="B13" s="13" t="s">
        <v>20</v>
      </c>
      <c r="C13" s="14" t="s">
        <v>21</v>
      </c>
      <c r="D13" s="15"/>
      <c r="E13" s="5" t="b">
        <v>1</v>
      </c>
    </row>
    <row r="14" spans="2:8" x14ac:dyDescent="0.25">
      <c r="B14" s="13" t="s">
        <v>25</v>
      </c>
      <c r="C14" s="14" t="s">
        <v>26</v>
      </c>
      <c r="D14" s="15"/>
      <c r="E14" s="5" t="b">
        <v>0</v>
      </c>
    </row>
    <row r="15" spans="2:8" ht="15.75" thickBot="1" x14ac:dyDescent="0.3">
      <c r="B15" s="9" t="s">
        <v>16</v>
      </c>
      <c r="C15" s="4" t="s">
        <v>17</v>
      </c>
      <c r="D15" s="2"/>
      <c r="E15" s="5" t="b">
        <v>1</v>
      </c>
      <c r="H15" t="b">
        <f>AND(H10,H11)</f>
        <v>1</v>
      </c>
    </row>
    <row r="16" spans="2:8" x14ac:dyDescent="0.25">
      <c r="B16" s="10"/>
      <c r="H16" t="b">
        <f>AND(H11,H12)</f>
        <v>0</v>
      </c>
    </row>
  </sheetData>
  <mergeCells count="3">
    <mergeCell ref="B2:H2"/>
    <mergeCell ref="B6:H7"/>
    <mergeCell ref="F9:G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topLeftCell="A13" workbookViewId="0">
      <selection activeCell="F22" sqref="F22:F26"/>
    </sheetView>
  </sheetViews>
  <sheetFormatPr defaultColWidth="0" defaultRowHeight="15" customHeight="1" zeroHeight="1" x14ac:dyDescent="0.25"/>
  <cols>
    <col min="1" max="1" width="3.85546875" customWidth="1"/>
    <col min="2" max="2" width="14.140625" style="7" customWidth="1"/>
    <col min="3" max="3" width="15.42578125" style="7" customWidth="1"/>
    <col min="4" max="4" width="13.7109375" customWidth="1"/>
    <col min="5" max="5" width="17.85546875" customWidth="1"/>
    <col min="6" max="6" width="15.28515625" customWidth="1"/>
    <col min="7" max="7" width="12.28515625" bestFit="1" customWidth="1"/>
    <col min="8" max="8" width="12.42578125" bestFit="1" customWidth="1"/>
    <col min="9" max="9" width="5.42578125" customWidth="1"/>
    <col min="10" max="16384" width="9.140625" hidden="1"/>
  </cols>
  <sheetData>
    <row r="1" spans="2:10" ht="15.75" hidden="1" thickBot="1" x14ac:dyDescent="0.3"/>
    <row r="2" spans="2:10" ht="21.75" hidden="1" thickBot="1" x14ac:dyDescent="0.3">
      <c r="B2" s="114" t="s">
        <v>4</v>
      </c>
      <c r="C2" s="115"/>
      <c r="D2" s="115"/>
      <c r="E2" s="115"/>
      <c r="F2" s="115"/>
      <c r="G2" s="115"/>
      <c r="H2" s="116"/>
    </row>
    <row r="4" spans="2:10" ht="15" hidden="1" customHeight="1" x14ac:dyDescent="0.25">
      <c r="B4" s="11" t="s">
        <v>39</v>
      </c>
      <c r="C4"/>
    </row>
    <row r="5" spans="2:10" ht="15.75" hidden="1" thickBot="1" x14ac:dyDescent="0.3">
      <c r="B5"/>
      <c r="C5"/>
    </row>
    <row r="6" spans="2:10" s="27" customFormat="1" ht="18" hidden="1" customHeight="1" x14ac:dyDescent="0.25">
      <c r="B6" s="58" t="s">
        <v>29</v>
      </c>
      <c r="C6" s="59" t="s">
        <v>30</v>
      </c>
      <c r="D6" s="59" t="s">
        <v>37</v>
      </c>
      <c r="E6" s="59" t="s">
        <v>38</v>
      </c>
      <c r="F6" s="60" t="s">
        <v>23</v>
      </c>
      <c r="H6" s="120"/>
      <c r="I6" s="120"/>
      <c r="J6" s="39"/>
    </row>
    <row r="7" spans="2:10" hidden="1" x14ac:dyDescent="0.25">
      <c r="B7" s="29" t="s">
        <v>32</v>
      </c>
      <c r="C7" s="34">
        <v>2.2999999999999998</v>
      </c>
      <c r="D7" s="3">
        <v>5</v>
      </c>
      <c r="E7" s="37">
        <f t="shared" ref="E7:E10" si="0">C7*D7</f>
        <v>11.5</v>
      </c>
      <c r="F7" s="1"/>
      <c r="G7" s="36" t="b">
        <v>0</v>
      </c>
      <c r="H7" s="32"/>
      <c r="I7" s="32"/>
      <c r="J7" s="32"/>
    </row>
    <row r="8" spans="2:10" hidden="1" x14ac:dyDescent="0.25">
      <c r="B8" s="29" t="s">
        <v>33</v>
      </c>
      <c r="C8" s="34">
        <v>4.25</v>
      </c>
      <c r="D8" s="3">
        <v>3</v>
      </c>
      <c r="E8" s="37">
        <f t="shared" si="0"/>
        <v>12.75</v>
      </c>
      <c r="F8" s="1"/>
      <c r="G8" s="36" t="b">
        <v>0</v>
      </c>
      <c r="H8" s="32"/>
      <c r="I8" s="32"/>
      <c r="J8" s="32"/>
    </row>
    <row r="9" spans="2:10" hidden="1" x14ac:dyDescent="0.25">
      <c r="B9" s="29" t="s">
        <v>34</v>
      </c>
      <c r="C9" s="34">
        <v>6.8</v>
      </c>
      <c r="D9" s="3">
        <v>2</v>
      </c>
      <c r="E9" s="37">
        <f t="shared" si="0"/>
        <v>13.6</v>
      </c>
      <c r="F9" s="1"/>
      <c r="G9" s="36" t="b">
        <v>0</v>
      </c>
      <c r="H9" s="32"/>
      <c r="I9" s="32"/>
      <c r="J9" s="32"/>
    </row>
    <row r="10" spans="2:10" hidden="1" x14ac:dyDescent="0.25">
      <c r="B10" s="29" t="s">
        <v>35</v>
      </c>
      <c r="C10" s="34">
        <v>12.5</v>
      </c>
      <c r="D10" s="3">
        <v>1</v>
      </c>
      <c r="E10" s="37">
        <f t="shared" si="0"/>
        <v>12.5</v>
      </c>
      <c r="F10" s="1"/>
      <c r="G10" s="36" t="b">
        <v>0</v>
      </c>
      <c r="H10" s="33"/>
      <c r="I10" s="33"/>
      <c r="J10" s="33"/>
    </row>
    <row r="11" spans="2:10" ht="15.75" hidden="1" thickBot="1" x14ac:dyDescent="0.3">
      <c r="B11" s="31" t="s">
        <v>36</v>
      </c>
      <c r="C11" s="35">
        <v>15</v>
      </c>
      <c r="D11" s="4">
        <v>4</v>
      </c>
      <c r="E11" s="38">
        <f>C11*D11</f>
        <v>60</v>
      </c>
      <c r="F11" s="2"/>
      <c r="G11" s="36" t="b">
        <v>1</v>
      </c>
    </row>
    <row r="12" spans="2:10" hidden="1" x14ac:dyDescent="0.25">
      <c r="B12" s="10"/>
    </row>
    <row r="13" spans="2:10" ht="15.75" thickBot="1" x14ac:dyDescent="0.3">
      <c r="B13" s="10"/>
    </row>
    <row r="14" spans="2:10" ht="21.75" thickBot="1" x14ac:dyDescent="0.3">
      <c r="B14" s="114" t="s">
        <v>44</v>
      </c>
      <c r="C14" s="115"/>
      <c r="D14" s="115"/>
      <c r="E14" s="115"/>
      <c r="F14" s="115"/>
      <c r="G14" s="115"/>
      <c r="H14" s="116"/>
    </row>
    <row r="15" spans="2:10" ht="15.75" x14ac:dyDescent="0.25">
      <c r="B15" s="122" t="s">
        <v>48</v>
      </c>
      <c r="C15" s="122"/>
      <c r="D15" s="122"/>
      <c r="E15" s="122"/>
      <c r="F15" s="122"/>
      <c r="G15" s="122"/>
      <c r="H15" s="122"/>
    </row>
    <row r="16" spans="2:10" x14ac:dyDescent="0.25">
      <c r="B16"/>
      <c r="C16"/>
    </row>
    <row r="17" spans="2:8" x14ac:dyDescent="0.25">
      <c r="B17"/>
      <c r="C17"/>
    </row>
    <row r="18" spans="2:8" x14ac:dyDescent="0.25">
      <c r="B18" s="121" t="s">
        <v>170</v>
      </c>
      <c r="C18" s="121"/>
      <c r="D18" s="121"/>
      <c r="E18" s="121"/>
      <c r="F18" s="121"/>
      <c r="G18" s="121"/>
      <c r="H18" s="121"/>
    </row>
    <row r="19" spans="2:8" ht="15.75" customHeight="1" x14ac:dyDescent="0.25">
      <c r="B19" s="121"/>
      <c r="C19" s="121"/>
      <c r="D19" s="121"/>
      <c r="E19" s="121"/>
      <c r="F19" s="121"/>
      <c r="G19" s="121"/>
      <c r="H19" s="121"/>
    </row>
    <row r="20" spans="2:8" ht="15.75" thickBot="1" x14ac:dyDescent="0.3">
      <c r="B20"/>
      <c r="C20"/>
    </row>
    <row r="21" spans="2:8" x14ac:dyDescent="0.25">
      <c r="B21" s="58" t="s">
        <v>29</v>
      </c>
      <c r="C21" s="59" t="s">
        <v>30</v>
      </c>
      <c r="D21" s="59" t="s">
        <v>37</v>
      </c>
      <c r="E21" s="59" t="s">
        <v>38</v>
      </c>
      <c r="F21" s="60" t="s">
        <v>31</v>
      </c>
    </row>
    <row r="22" spans="2:8" x14ac:dyDescent="0.25">
      <c r="B22" s="29" t="s">
        <v>32</v>
      </c>
      <c r="C22" s="34">
        <v>2.2999999999999998</v>
      </c>
      <c r="D22" s="3">
        <v>5</v>
      </c>
      <c r="E22" s="37">
        <f t="shared" ref="E22:E25" si="1">C22*D22</f>
        <v>11.5</v>
      </c>
      <c r="F22" s="30">
        <f>IF(AND(D22&gt;3,E22&gt;13),E22*20%,E22*10%)</f>
        <v>1.1500000000000001</v>
      </c>
      <c r="G22" s="40">
        <v>1.1499999999999999</v>
      </c>
    </row>
    <row r="23" spans="2:8" x14ac:dyDescent="0.25">
      <c r="B23" s="29" t="s">
        <v>33</v>
      </c>
      <c r="C23" s="34">
        <v>4.25</v>
      </c>
      <c r="D23" s="3">
        <v>3</v>
      </c>
      <c r="E23" s="37">
        <f t="shared" si="1"/>
        <v>12.75</v>
      </c>
      <c r="F23" s="30">
        <f t="shared" ref="F23:F26" si="2">IF(AND(D23&gt;3,E23&gt;13),E23*20%,E23*10%)</f>
        <v>1.2750000000000001</v>
      </c>
      <c r="G23" s="40">
        <v>1.2750000000000001</v>
      </c>
    </row>
    <row r="24" spans="2:8" x14ac:dyDescent="0.25">
      <c r="B24" s="29" t="s">
        <v>34</v>
      </c>
      <c r="C24" s="34">
        <v>6.8</v>
      </c>
      <c r="D24" s="3">
        <v>2</v>
      </c>
      <c r="E24" s="37">
        <f t="shared" si="1"/>
        <v>13.6</v>
      </c>
      <c r="F24" s="30">
        <f t="shared" si="2"/>
        <v>1.36</v>
      </c>
      <c r="G24" s="40">
        <v>1.36</v>
      </c>
    </row>
    <row r="25" spans="2:8" x14ac:dyDescent="0.25">
      <c r="B25" s="29" t="s">
        <v>35</v>
      </c>
      <c r="C25" s="34">
        <v>12.5</v>
      </c>
      <c r="D25" s="3">
        <v>1</v>
      </c>
      <c r="E25" s="37">
        <f t="shared" si="1"/>
        <v>12.5</v>
      </c>
      <c r="F25" s="30">
        <f t="shared" si="2"/>
        <v>1.25</v>
      </c>
      <c r="G25" s="40">
        <v>1.25</v>
      </c>
    </row>
    <row r="26" spans="2:8" ht="15.75" thickBot="1" x14ac:dyDescent="0.3">
      <c r="B26" s="31" t="s">
        <v>36</v>
      </c>
      <c r="C26" s="35">
        <v>15</v>
      </c>
      <c r="D26" s="4">
        <v>4</v>
      </c>
      <c r="E26" s="38">
        <f>C26*D26</f>
        <v>60</v>
      </c>
      <c r="F26" s="30">
        <f t="shared" si="2"/>
        <v>12</v>
      </c>
      <c r="G26" s="40">
        <v>12</v>
      </c>
    </row>
    <row r="27" spans="2:8" ht="15" customHeight="1" x14ac:dyDescent="0.25"/>
    <row r="28" spans="2:8" ht="15" customHeight="1" x14ac:dyDescent="0.25">
      <c r="B28" s="28" t="s">
        <v>28</v>
      </c>
    </row>
    <row r="29" spans="2:8" ht="15" customHeight="1" x14ac:dyDescent="0.25"/>
  </sheetData>
  <mergeCells count="5">
    <mergeCell ref="B2:H2"/>
    <mergeCell ref="H6:I6"/>
    <mergeCell ref="B14:H14"/>
    <mergeCell ref="B18:H19"/>
    <mergeCell ref="B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0" sqref="D20"/>
    </sheetView>
  </sheetViews>
  <sheetFormatPr defaultRowHeight="15" x14ac:dyDescent="0.25"/>
  <cols>
    <col min="1" max="1" width="19.7109375" customWidth="1"/>
    <col min="2" max="3" width="13.7109375" bestFit="1" customWidth="1"/>
    <col min="4" max="4" width="46" customWidth="1"/>
    <col min="5" max="5" width="9.5703125" customWidth="1"/>
    <col min="6" max="6" width="0.140625" hidden="1" customWidth="1"/>
    <col min="7" max="7" width="79.85546875" bestFit="1" customWidth="1"/>
    <col min="8" max="8" width="12.5703125" customWidth="1"/>
  </cols>
  <sheetData>
    <row r="1" spans="1:7" ht="21" x14ac:dyDescent="0.35">
      <c r="A1" s="123" t="s">
        <v>76</v>
      </c>
      <c r="B1" s="123"/>
      <c r="C1" s="123"/>
      <c r="D1" s="123"/>
    </row>
    <row r="2" spans="1:7" ht="15.75" thickBot="1" x14ac:dyDescent="0.3"/>
    <row r="3" spans="1:7" ht="16.5" thickTop="1" thickBot="1" x14ac:dyDescent="0.3">
      <c r="A3" s="72" t="s">
        <v>77</v>
      </c>
      <c r="B3" s="73" t="s">
        <v>78</v>
      </c>
      <c r="C3" s="73" t="s">
        <v>79</v>
      </c>
      <c r="D3" s="74" t="s">
        <v>80</v>
      </c>
      <c r="G3" s="94" t="s">
        <v>180</v>
      </c>
    </row>
    <row r="4" spans="1:7" x14ac:dyDescent="0.25">
      <c r="A4" s="75" t="s">
        <v>81</v>
      </c>
      <c r="B4" s="76">
        <v>16000</v>
      </c>
      <c r="C4" s="77">
        <v>6000</v>
      </c>
      <c r="D4" s="78" t="str">
        <f>IF(AND(B4&lt;10000,C4&gt;8000),"Aceito","Deixo para a próxima")</f>
        <v>Deixo para a próxima</v>
      </c>
    </row>
    <row r="5" spans="1:7" x14ac:dyDescent="0.25">
      <c r="A5" s="75" t="s">
        <v>82</v>
      </c>
      <c r="B5" s="76">
        <v>8000</v>
      </c>
      <c r="C5" s="77">
        <v>9500</v>
      </c>
      <c r="D5" s="78" t="str">
        <f t="shared" ref="D5:D25" si="0">IF(AND(B5&lt;10000,C5&gt;8000),"Aceito","Deixo para a próxima")</f>
        <v>Aceito</v>
      </c>
    </row>
    <row r="6" spans="1:7" x14ac:dyDescent="0.25">
      <c r="A6" s="75" t="s">
        <v>83</v>
      </c>
      <c r="B6" s="76">
        <v>9500</v>
      </c>
      <c r="C6" s="77">
        <v>12300</v>
      </c>
      <c r="D6" s="78" t="str">
        <f t="shared" si="0"/>
        <v>Aceito</v>
      </c>
    </row>
    <row r="7" spans="1:7" x14ac:dyDescent="0.25">
      <c r="A7" s="75" t="s">
        <v>84</v>
      </c>
      <c r="B7" s="76">
        <v>9000</v>
      </c>
      <c r="C7" s="77">
        <v>14068</v>
      </c>
      <c r="D7" s="78" t="str">
        <f t="shared" si="0"/>
        <v>Aceito</v>
      </c>
    </row>
    <row r="8" spans="1:7" x14ac:dyDescent="0.25">
      <c r="A8" s="75" t="s">
        <v>85</v>
      </c>
      <c r="B8" s="76">
        <v>15500</v>
      </c>
      <c r="C8" s="77">
        <v>16500</v>
      </c>
      <c r="D8" s="78" t="str">
        <f t="shared" si="0"/>
        <v>Deixo para a próxima</v>
      </c>
    </row>
    <row r="9" spans="1:7" x14ac:dyDescent="0.25">
      <c r="A9" s="75" t="s">
        <v>86</v>
      </c>
      <c r="B9" s="76">
        <v>2000</v>
      </c>
      <c r="C9" s="77">
        <v>18553</v>
      </c>
      <c r="D9" s="78" t="str">
        <f t="shared" si="0"/>
        <v>Aceito</v>
      </c>
    </row>
    <row r="10" spans="1:7" x14ac:dyDescent="0.25">
      <c r="A10" s="75" t="s">
        <v>87</v>
      </c>
      <c r="B10" s="76">
        <v>15000</v>
      </c>
      <c r="C10" s="77">
        <v>16166</v>
      </c>
      <c r="D10" s="78" t="str">
        <f t="shared" si="0"/>
        <v>Deixo para a próxima</v>
      </c>
    </row>
    <row r="11" spans="1:7" x14ac:dyDescent="0.25">
      <c r="A11" s="75" t="s">
        <v>88</v>
      </c>
      <c r="B11" s="76">
        <v>11000</v>
      </c>
      <c r="C11" s="77">
        <v>17706</v>
      </c>
      <c r="D11" s="78" t="str">
        <f t="shared" si="0"/>
        <v>Deixo para a próxima</v>
      </c>
    </row>
    <row r="12" spans="1:7" x14ac:dyDescent="0.25">
      <c r="A12" s="75" t="s">
        <v>89</v>
      </c>
      <c r="B12" s="76">
        <v>9900</v>
      </c>
      <c r="C12" s="77">
        <v>15414</v>
      </c>
      <c r="D12" s="78" t="str">
        <f t="shared" si="0"/>
        <v>Aceito</v>
      </c>
    </row>
    <row r="13" spans="1:7" x14ac:dyDescent="0.25">
      <c r="A13" s="75" t="s">
        <v>90</v>
      </c>
      <c r="B13" s="76">
        <v>10100</v>
      </c>
      <c r="C13" s="77">
        <v>13489</v>
      </c>
      <c r="D13" s="78" t="str">
        <f t="shared" si="0"/>
        <v>Deixo para a próxima</v>
      </c>
    </row>
    <row r="14" spans="1:7" x14ac:dyDescent="0.25">
      <c r="A14" s="75" t="s">
        <v>91</v>
      </c>
      <c r="B14" s="76">
        <v>8000</v>
      </c>
      <c r="C14" s="77">
        <v>7711</v>
      </c>
      <c r="D14" s="78" t="str">
        <f t="shared" si="0"/>
        <v>Deixo para a próxima</v>
      </c>
    </row>
    <row r="15" spans="1:7" x14ac:dyDescent="0.25">
      <c r="A15" s="75" t="s">
        <v>92</v>
      </c>
      <c r="B15" s="76">
        <v>9000</v>
      </c>
      <c r="C15" s="77">
        <v>8316</v>
      </c>
      <c r="D15" s="78" t="str">
        <f t="shared" si="0"/>
        <v>Aceito</v>
      </c>
    </row>
    <row r="16" spans="1:7" x14ac:dyDescent="0.25">
      <c r="A16" s="75" t="s">
        <v>93</v>
      </c>
      <c r="B16" s="76">
        <v>7000</v>
      </c>
      <c r="C16" s="77">
        <v>10004</v>
      </c>
      <c r="D16" s="78" t="str">
        <f t="shared" si="0"/>
        <v>Aceito</v>
      </c>
    </row>
    <row r="17" spans="1:4" x14ac:dyDescent="0.25">
      <c r="A17" s="75" t="s">
        <v>94</v>
      </c>
      <c r="B17" s="76">
        <v>8000</v>
      </c>
      <c r="C17" s="77">
        <v>9871</v>
      </c>
      <c r="D17" s="78" t="str">
        <f t="shared" si="0"/>
        <v>Aceito</v>
      </c>
    </row>
    <row r="18" spans="1:4" x14ac:dyDescent="0.25">
      <c r="A18" s="75" t="s">
        <v>95</v>
      </c>
      <c r="B18" s="76">
        <v>5000</v>
      </c>
      <c r="C18" s="77">
        <v>10798</v>
      </c>
      <c r="D18" s="78" t="str">
        <f t="shared" si="0"/>
        <v>Aceito</v>
      </c>
    </row>
    <row r="19" spans="1:4" x14ac:dyDescent="0.25">
      <c r="A19" s="75" t="s">
        <v>82</v>
      </c>
      <c r="B19" s="76">
        <v>4000</v>
      </c>
      <c r="C19" s="77">
        <v>9162</v>
      </c>
      <c r="D19" s="78" t="str">
        <f t="shared" si="0"/>
        <v>Aceito</v>
      </c>
    </row>
    <row r="20" spans="1:4" x14ac:dyDescent="0.25">
      <c r="A20" s="75" t="s">
        <v>96</v>
      </c>
      <c r="B20" s="76">
        <v>12000</v>
      </c>
      <c r="C20" s="77">
        <v>10415</v>
      </c>
      <c r="D20" s="78" t="str">
        <f t="shared" si="0"/>
        <v>Deixo para a próxima</v>
      </c>
    </row>
    <row r="21" spans="1:4" x14ac:dyDescent="0.25">
      <c r="A21" s="75" t="s">
        <v>97</v>
      </c>
      <c r="B21" s="76">
        <v>11000</v>
      </c>
      <c r="C21" s="77">
        <v>10306</v>
      </c>
      <c r="D21" s="78" t="str">
        <f t="shared" si="0"/>
        <v>Deixo para a próxima</v>
      </c>
    </row>
    <row r="22" spans="1:4" x14ac:dyDescent="0.25">
      <c r="A22" s="75" t="s">
        <v>98</v>
      </c>
      <c r="B22" s="76">
        <v>13000</v>
      </c>
      <c r="C22" s="77">
        <v>10375</v>
      </c>
      <c r="D22" s="78" t="str">
        <f t="shared" si="0"/>
        <v>Deixo para a próxima</v>
      </c>
    </row>
    <row r="23" spans="1:4" x14ac:dyDescent="0.25">
      <c r="A23" s="75" t="s">
        <v>99</v>
      </c>
      <c r="B23" s="76">
        <v>12000</v>
      </c>
      <c r="C23" s="77">
        <v>11168</v>
      </c>
      <c r="D23" s="78" t="str">
        <f t="shared" si="0"/>
        <v>Deixo para a próxima</v>
      </c>
    </row>
    <row r="24" spans="1:4" x14ac:dyDescent="0.25">
      <c r="A24" s="75" t="s">
        <v>100</v>
      </c>
      <c r="B24" s="76">
        <v>15000</v>
      </c>
      <c r="C24" s="77">
        <v>10510</v>
      </c>
      <c r="D24" s="78" t="str">
        <f t="shared" si="0"/>
        <v>Deixo para a próxima</v>
      </c>
    </row>
    <row r="25" spans="1:4" ht="15.75" thickBot="1" x14ac:dyDescent="0.3">
      <c r="A25" s="79" t="s">
        <v>101</v>
      </c>
      <c r="B25" s="80">
        <v>10000</v>
      </c>
      <c r="C25" s="81">
        <v>10429</v>
      </c>
      <c r="D25" s="78" t="str">
        <f t="shared" si="0"/>
        <v>Deixo para a próxima</v>
      </c>
    </row>
    <row r="26" spans="1:4" ht="15.75" thickTop="1" x14ac:dyDescent="0.25"/>
    <row r="28" spans="1:4" x14ac:dyDescent="0.25">
      <c r="A28" s="82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16"/>
  <sheetViews>
    <sheetView showGridLines="0" workbookViewId="0"/>
  </sheetViews>
  <sheetFormatPr defaultColWidth="0" defaultRowHeight="15" customHeight="1" zeroHeight="1" x14ac:dyDescent="0.25"/>
  <cols>
    <col min="1" max="1" width="3.7109375" customWidth="1"/>
    <col min="2" max="11" width="9.140625" customWidth="1"/>
    <col min="12" max="12" width="4.140625" customWidth="1"/>
    <col min="13" max="16384" width="9.140625" hidden="1"/>
  </cols>
  <sheetData>
    <row r="1" spans="2:11" ht="15.75" thickBot="1" x14ac:dyDescent="0.3"/>
    <row r="2" spans="2:11" ht="27" thickBot="1" x14ac:dyDescent="0.45">
      <c r="B2" s="107" t="s">
        <v>9</v>
      </c>
      <c r="C2" s="108"/>
      <c r="D2" s="108"/>
      <c r="E2" s="108"/>
      <c r="F2" s="108"/>
      <c r="G2" s="108"/>
      <c r="H2" s="108"/>
      <c r="I2" s="108"/>
      <c r="J2" s="108"/>
      <c r="K2" s="109"/>
    </row>
    <row r="3" spans="2:11" x14ac:dyDescent="0.25"/>
    <row r="4" spans="2:11" ht="21" x14ac:dyDescent="0.25">
      <c r="B4" s="110" t="s">
        <v>10</v>
      </c>
      <c r="C4" s="110"/>
      <c r="D4" s="110"/>
      <c r="E4" s="110"/>
      <c r="F4" s="110"/>
      <c r="G4" s="110"/>
      <c r="H4" s="110"/>
      <c r="I4" s="110"/>
      <c r="J4" s="110"/>
      <c r="K4" s="110"/>
    </row>
    <row r="5" spans="2:11" x14ac:dyDescent="0.25"/>
    <row r="6" spans="2:11" ht="26.25" x14ac:dyDescent="0.4">
      <c r="B6" s="105" t="s">
        <v>11</v>
      </c>
      <c r="C6" s="106"/>
      <c r="D6" s="106"/>
      <c r="E6" s="106"/>
      <c r="F6" s="106"/>
      <c r="G6" s="106"/>
      <c r="H6" s="106"/>
      <c r="I6" s="106"/>
      <c r="J6" s="106"/>
      <c r="K6" s="106"/>
    </row>
    <row r="7" spans="2:11" x14ac:dyDescent="0.25"/>
    <row r="8" spans="2:11" x14ac:dyDescent="0.25"/>
    <row r="9" spans="2:11" ht="15" customHeight="1" x14ac:dyDescent="0.25">
      <c r="B9" s="111" t="s">
        <v>12</v>
      </c>
      <c r="C9" s="111"/>
      <c r="D9" s="111"/>
      <c r="E9" s="111"/>
      <c r="F9" s="111"/>
      <c r="G9" s="111"/>
      <c r="H9" s="111"/>
      <c r="I9" s="111"/>
      <c r="J9" s="111"/>
      <c r="K9" s="111"/>
    </row>
    <row r="10" spans="2:11" ht="15" customHeight="1" x14ac:dyDescent="0.25">
      <c r="B10" s="111"/>
      <c r="C10" s="111"/>
      <c r="D10" s="111"/>
      <c r="E10" s="111"/>
      <c r="F10" s="111"/>
      <c r="G10" s="111"/>
      <c r="H10" s="111"/>
      <c r="I10" s="111"/>
      <c r="J10" s="111"/>
      <c r="K10" s="111"/>
    </row>
    <row r="11" spans="2:11" ht="15" customHeight="1" x14ac:dyDescent="0.25">
      <c r="B11" s="111"/>
      <c r="C11" s="111"/>
      <c r="D11" s="111"/>
      <c r="E11" s="111"/>
      <c r="F11" s="111"/>
      <c r="G11" s="111"/>
      <c r="H11" s="111"/>
      <c r="I11" s="111"/>
      <c r="J11" s="111"/>
      <c r="K11" s="111"/>
    </row>
    <row r="12" spans="2:11" x14ac:dyDescent="0.25">
      <c r="B12" s="111"/>
      <c r="C12" s="111"/>
      <c r="D12" s="111"/>
      <c r="E12" s="111"/>
      <c r="F12" s="111"/>
      <c r="G12" s="111"/>
      <c r="H12" s="111"/>
      <c r="I12" s="111"/>
      <c r="J12" s="111"/>
      <c r="K12" s="111"/>
    </row>
    <row r="13" spans="2:11" ht="1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2:11" ht="15" customHeight="1" x14ac:dyDescent="0.25">
      <c r="B14" s="112" t="s">
        <v>3</v>
      </c>
      <c r="C14" s="112"/>
      <c r="D14" s="112"/>
      <c r="E14" s="112"/>
      <c r="F14" s="112"/>
      <c r="G14" s="112"/>
      <c r="H14" s="112"/>
      <c r="I14" s="112"/>
      <c r="J14" s="112"/>
      <c r="K14" s="112"/>
    </row>
    <row r="15" spans="2:11" x14ac:dyDescent="0.25">
      <c r="B15" s="112"/>
      <c r="C15" s="112"/>
      <c r="D15" s="112"/>
      <c r="E15" s="112"/>
      <c r="F15" s="112"/>
      <c r="G15" s="112"/>
      <c r="H15" s="112"/>
      <c r="I15" s="112"/>
      <c r="J15" s="112"/>
      <c r="K15" s="112"/>
    </row>
    <row r="16" spans="2:11" x14ac:dyDescent="0.25"/>
  </sheetData>
  <mergeCells count="5">
    <mergeCell ref="B2:K2"/>
    <mergeCell ref="B4:K4"/>
    <mergeCell ref="B6:K6"/>
    <mergeCell ref="B9:K12"/>
    <mergeCell ref="B14:K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workbookViewId="0">
      <selection activeCell="E4" sqref="E4"/>
    </sheetView>
  </sheetViews>
  <sheetFormatPr defaultColWidth="0" defaultRowHeight="15" customHeight="1" zeroHeight="1" x14ac:dyDescent="0.25"/>
  <cols>
    <col min="1" max="1" width="3.85546875" customWidth="1"/>
    <col min="2" max="3" width="18.7109375" style="7" customWidth="1"/>
    <col min="4" max="4" width="18.7109375" customWidth="1"/>
    <col min="5" max="5" width="24.5703125" customWidth="1"/>
    <col min="6" max="6" width="6.85546875" customWidth="1"/>
    <col min="7" max="7" width="6.28515625" customWidth="1"/>
    <col min="8" max="8" width="12.42578125" bestFit="1" customWidth="1"/>
    <col min="9" max="9" width="5.42578125" customWidth="1"/>
    <col min="10" max="16384" width="9.140625" hidden="1"/>
  </cols>
  <sheetData>
    <row r="1" spans="2:8" ht="15.75" thickBot="1" x14ac:dyDescent="0.3"/>
    <row r="2" spans="2:8" ht="21.75" thickBot="1" x14ac:dyDescent="0.3">
      <c r="B2" s="114" t="s">
        <v>9</v>
      </c>
      <c r="C2" s="115"/>
      <c r="D2" s="115"/>
      <c r="E2" s="115"/>
      <c r="F2" s="115"/>
      <c r="G2" s="115"/>
      <c r="H2" s="116"/>
    </row>
    <row r="3" spans="2:8" x14ac:dyDescent="0.25"/>
    <row r="4" spans="2:8" ht="15" customHeight="1" x14ac:dyDescent="0.25">
      <c r="B4" s="11" t="s">
        <v>40</v>
      </c>
      <c r="C4"/>
    </row>
    <row r="5" spans="2:8" x14ac:dyDescent="0.25">
      <c r="B5"/>
      <c r="C5"/>
    </row>
    <row r="6" spans="2:8" x14ac:dyDescent="0.25">
      <c r="B6" s="117" t="s">
        <v>41</v>
      </c>
      <c r="C6" s="117"/>
      <c r="D6" s="117"/>
      <c r="E6" s="117"/>
      <c r="F6" s="117"/>
      <c r="G6" s="117"/>
      <c r="H6" s="117"/>
    </row>
    <row r="7" spans="2:8" x14ac:dyDescent="0.25">
      <c r="B7" s="117"/>
      <c r="C7" s="117"/>
      <c r="D7" s="117"/>
      <c r="E7" s="117"/>
      <c r="F7" s="117"/>
      <c r="G7" s="117"/>
      <c r="H7" s="117"/>
    </row>
    <row r="8" spans="2:8" ht="15.75" thickBot="1" x14ac:dyDescent="0.3"/>
    <row r="9" spans="2:8" ht="15.75" thickBot="1" x14ac:dyDescent="0.3">
      <c r="B9" s="61" t="s">
        <v>5</v>
      </c>
      <c r="C9" s="62" t="s">
        <v>7</v>
      </c>
      <c r="D9" s="63" t="s">
        <v>8</v>
      </c>
      <c r="F9" s="118" t="s">
        <v>24</v>
      </c>
      <c r="G9" s="119"/>
      <c r="H9" s="57" t="s">
        <v>23</v>
      </c>
    </row>
    <row r="10" spans="2:8" x14ac:dyDescent="0.25">
      <c r="B10" s="8" t="s">
        <v>42</v>
      </c>
      <c r="C10" s="3" t="s">
        <v>13</v>
      </c>
      <c r="D10" s="1"/>
      <c r="E10" s="41" t="b">
        <v>1</v>
      </c>
      <c r="F10" s="12">
        <v>5</v>
      </c>
      <c r="G10" s="16">
        <v>3</v>
      </c>
      <c r="H10" s="21" t="b">
        <f>F10&gt;G10</f>
        <v>1</v>
      </c>
    </row>
    <row r="11" spans="2:8" x14ac:dyDescent="0.25">
      <c r="B11" s="8" t="s">
        <v>18</v>
      </c>
      <c r="C11" s="3" t="s">
        <v>19</v>
      </c>
      <c r="D11" s="1"/>
      <c r="E11" s="41" t="b">
        <v>1</v>
      </c>
      <c r="F11" s="17">
        <v>2</v>
      </c>
      <c r="G11" s="18">
        <v>4</v>
      </c>
      <c r="H11" s="22" t="b">
        <f>F11&lt;G11</f>
        <v>1</v>
      </c>
    </row>
    <row r="12" spans="2:8" ht="15.75" thickBot="1" x14ac:dyDescent="0.3">
      <c r="B12" s="8" t="s">
        <v>27</v>
      </c>
      <c r="C12" s="3" t="s">
        <v>22</v>
      </c>
      <c r="D12" s="1"/>
      <c r="E12" s="41" t="b">
        <v>1</v>
      </c>
      <c r="F12" s="19">
        <v>7</v>
      </c>
      <c r="G12" s="20">
        <v>8</v>
      </c>
      <c r="H12" s="23" t="b">
        <f>F12=G12</f>
        <v>0</v>
      </c>
    </row>
    <row r="13" spans="2:8" x14ac:dyDescent="0.25">
      <c r="B13" s="8" t="s">
        <v>20</v>
      </c>
      <c r="C13" s="3" t="s">
        <v>21</v>
      </c>
      <c r="D13" s="1"/>
      <c r="E13" s="41" t="b">
        <v>1</v>
      </c>
    </row>
    <row r="14" spans="2:8" x14ac:dyDescent="0.25">
      <c r="B14" s="8" t="s">
        <v>43</v>
      </c>
      <c r="C14" s="3" t="s">
        <v>26</v>
      </c>
      <c r="D14" s="1"/>
      <c r="E14" s="41" t="b">
        <v>0</v>
      </c>
    </row>
    <row r="15" spans="2:8" ht="15.75" thickBot="1" x14ac:dyDescent="0.3">
      <c r="B15" s="9" t="s">
        <v>16</v>
      </c>
      <c r="C15" s="4" t="s">
        <v>17</v>
      </c>
      <c r="D15" s="2"/>
      <c r="E15" s="41" t="b">
        <v>1</v>
      </c>
      <c r="H15" t="b">
        <f>OR(H10,H11)</f>
        <v>1</v>
      </c>
    </row>
    <row r="16" spans="2:8" x14ac:dyDescent="0.25">
      <c r="B16" s="10"/>
      <c r="H16" t="b">
        <f>OR(H11,H12)</f>
        <v>1</v>
      </c>
    </row>
  </sheetData>
  <mergeCells count="3">
    <mergeCell ref="B2:H2"/>
    <mergeCell ref="B6:H7"/>
    <mergeCell ref="F9:G9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topLeftCell="A13" workbookViewId="0">
      <selection activeCell="F22" sqref="F22:F26"/>
    </sheetView>
  </sheetViews>
  <sheetFormatPr defaultColWidth="0" defaultRowHeight="15" customHeight="1" zeroHeight="1" x14ac:dyDescent="0.25"/>
  <cols>
    <col min="1" max="1" width="3.85546875" customWidth="1"/>
    <col min="2" max="2" width="14.140625" style="7" customWidth="1"/>
    <col min="3" max="3" width="15.42578125" style="7" customWidth="1"/>
    <col min="4" max="4" width="13.7109375" customWidth="1"/>
    <col min="5" max="5" width="17.85546875" customWidth="1"/>
    <col min="6" max="6" width="15.28515625" customWidth="1"/>
    <col min="7" max="7" width="12.28515625" bestFit="1" customWidth="1"/>
    <col min="8" max="8" width="12.42578125" bestFit="1" customWidth="1"/>
    <col min="9" max="9" width="5.42578125" customWidth="1"/>
    <col min="10" max="16384" width="9.140625" hidden="1"/>
  </cols>
  <sheetData>
    <row r="1" spans="2:10" ht="15.75" hidden="1" thickBot="1" x14ac:dyDescent="0.3"/>
    <row r="2" spans="2:10" ht="21.75" hidden="1" thickBot="1" x14ac:dyDescent="0.3">
      <c r="B2" s="124" t="s">
        <v>9</v>
      </c>
      <c r="C2" s="125"/>
      <c r="D2" s="125"/>
      <c r="E2" s="125"/>
      <c r="F2" s="125"/>
      <c r="G2" s="125"/>
      <c r="H2" s="126"/>
    </row>
    <row r="4" spans="2:10" ht="15" hidden="1" customHeight="1" x14ac:dyDescent="0.25">
      <c r="B4" s="11" t="s">
        <v>39</v>
      </c>
      <c r="C4"/>
    </row>
    <row r="5" spans="2:10" ht="15.75" hidden="1" thickBot="1" x14ac:dyDescent="0.3">
      <c r="B5"/>
      <c r="C5"/>
    </row>
    <row r="6" spans="2:10" s="27" customFormat="1" ht="18" hidden="1" customHeight="1" x14ac:dyDescent="0.25">
      <c r="B6" s="64" t="s">
        <v>29</v>
      </c>
      <c r="C6" s="65" t="s">
        <v>30</v>
      </c>
      <c r="D6" s="65" t="s">
        <v>37</v>
      </c>
      <c r="E6" s="65" t="s">
        <v>38</v>
      </c>
      <c r="F6" s="66" t="s">
        <v>23</v>
      </c>
      <c r="H6" s="120"/>
      <c r="I6" s="120"/>
      <c r="J6" s="39"/>
    </row>
    <row r="7" spans="2:10" hidden="1" x14ac:dyDescent="0.25">
      <c r="B7" s="29" t="s">
        <v>32</v>
      </c>
      <c r="C7" s="34">
        <v>2.2999999999999998</v>
      </c>
      <c r="D7" s="3">
        <v>5</v>
      </c>
      <c r="E7" s="37">
        <f t="shared" ref="E7:E10" si="0">C7*D7</f>
        <v>11.5</v>
      </c>
      <c r="F7" s="1"/>
      <c r="G7" s="36" t="s">
        <v>47</v>
      </c>
      <c r="H7" s="32"/>
      <c r="I7" s="32"/>
      <c r="J7" s="32"/>
    </row>
    <row r="8" spans="2:10" hidden="1" x14ac:dyDescent="0.25">
      <c r="B8" s="29" t="s">
        <v>33</v>
      </c>
      <c r="C8" s="34">
        <v>4.25</v>
      </c>
      <c r="D8" s="3">
        <v>3</v>
      </c>
      <c r="E8" s="37">
        <f t="shared" si="0"/>
        <v>12.75</v>
      </c>
      <c r="F8" s="1"/>
      <c r="G8" s="36" t="b">
        <v>0</v>
      </c>
      <c r="H8" s="32"/>
      <c r="I8" s="32"/>
      <c r="J8" s="32"/>
    </row>
    <row r="9" spans="2:10" hidden="1" x14ac:dyDescent="0.25">
      <c r="B9" s="29" t="s">
        <v>34</v>
      </c>
      <c r="C9" s="34">
        <v>6.8</v>
      </c>
      <c r="D9" s="3">
        <v>2</v>
      </c>
      <c r="E9" s="37">
        <f t="shared" si="0"/>
        <v>13.6</v>
      </c>
      <c r="F9" s="1"/>
      <c r="G9" s="36" t="s">
        <v>47</v>
      </c>
      <c r="H9" s="32"/>
      <c r="I9" s="32"/>
      <c r="J9" s="32"/>
    </row>
    <row r="10" spans="2:10" hidden="1" x14ac:dyDescent="0.25">
      <c r="B10" s="29" t="s">
        <v>35</v>
      </c>
      <c r="C10" s="34">
        <v>12.5</v>
      </c>
      <c r="D10" s="3">
        <v>1</v>
      </c>
      <c r="E10" s="37">
        <f t="shared" si="0"/>
        <v>12.5</v>
      </c>
      <c r="F10" s="1"/>
      <c r="G10" s="36" t="b">
        <v>0</v>
      </c>
      <c r="H10" s="33"/>
      <c r="I10" s="33"/>
      <c r="J10" s="33"/>
    </row>
    <row r="11" spans="2:10" ht="15.75" hidden="1" thickBot="1" x14ac:dyDescent="0.3">
      <c r="B11" s="31" t="s">
        <v>36</v>
      </c>
      <c r="C11" s="35">
        <v>15</v>
      </c>
      <c r="D11" s="4">
        <v>4</v>
      </c>
      <c r="E11" s="38">
        <f>C11*D11</f>
        <v>60</v>
      </c>
      <c r="F11" s="2"/>
      <c r="G11" s="36" t="s">
        <v>47</v>
      </c>
    </row>
    <row r="12" spans="2:10" hidden="1" x14ac:dyDescent="0.25">
      <c r="B12" s="10"/>
    </row>
    <row r="13" spans="2:10" ht="15.75" thickBot="1" x14ac:dyDescent="0.3">
      <c r="B13" s="10"/>
    </row>
    <row r="14" spans="2:10" ht="21.75" thickBot="1" x14ac:dyDescent="0.3">
      <c r="B14" s="124" t="s">
        <v>45</v>
      </c>
      <c r="C14" s="125"/>
      <c r="D14" s="125"/>
      <c r="E14" s="125"/>
      <c r="F14" s="125"/>
      <c r="G14" s="125"/>
      <c r="H14" s="126"/>
    </row>
    <row r="15" spans="2:10" ht="15.75" x14ac:dyDescent="0.25">
      <c r="B15" s="122" t="s">
        <v>48</v>
      </c>
      <c r="C15" s="122"/>
      <c r="D15" s="122"/>
      <c r="E15" s="122"/>
      <c r="F15" s="122"/>
      <c r="G15" s="122"/>
      <c r="H15" s="122"/>
    </row>
    <row r="16" spans="2:10" x14ac:dyDescent="0.25">
      <c r="B16"/>
      <c r="C16"/>
    </row>
    <row r="17" spans="2:8" x14ac:dyDescent="0.25">
      <c r="B17"/>
      <c r="C17"/>
    </row>
    <row r="18" spans="2:8" x14ac:dyDescent="0.25">
      <c r="B18" s="121" t="s">
        <v>171</v>
      </c>
      <c r="C18" s="121"/>
      <c r="D18" s="121"/>
      <c r="E18" s="121"/>
      <c r="F18" s="121"/>
      <c r="G18" s="121"/>
      <c r="H18" s="121"/>
    </row>
    <row r="19" spans="2:8" ht="15.75" customHeight="1" x14ac:dyDescent="0.25">
      <c r="B19" s="121"/>
      <c r="C19" s="121"/>
      <c r="D19" s="121"/>
      <c r="E19" s="121"/>
      <c r="F19" s="121"/>
      <c r="G19" s="121"/>
      <c r="H19" s="121"/>
    </row>
    <row r="20" spans="2:8" ht="15.75" thickBot="1" x14ac:dyDescent="0.3">
      <c r="B20"/>
      <c r="C20"/>
    </row>
    <row r="21" spans="2:8" x14ac:dyDescent="0.25">
      <c r="B21" s="64" t="s">
        <v>29</v>
      </c>
      <c r="C21" s="65" t="s">
        <v>30</v>
      </c>
      <c r="D21" s="65" t="s">
        <v>37</v>
      </c>
      <c r="E21" s="65" t="s">
        <v>38</v>
      </c>
      <c r="F21" s="66" t="s">
        <v>31</v>
      </c>
    </row>
    <row r="22" spans="2:8" x14ac:dyDescent="0.25">
      <c r="B22" s="29" t="s">
        <v>32</v>
      </c>
      <c r="C22" s="34">
        <v>2.2999999999999998</v>
      </c>
      <c r="D22" s="3">
        <v>5</v>
      </c>
      <c r="E22" s="37">
        <f t="shared" ref="E22:E25" si="1">C22*D22</f>
        <v>11.5</v>
      </c>
      <c r="F22" s="42">
        <f>IF(OR(D22&gt;3,E22&gt;13),E22*20%,E22*10%)</f>
        <v>2.3000000000000003</v>
      </c>
      <c r="G22" s="40">
        <v>2.3000000000000003</v>
      </c>
    </row>
    <row r="23" spans="2:8" x14ac:dyDescent="0.25">
      <c r="B23" s="29" t="s">
        <v>33</v>
      </c>
      <c r="C23" s="34">
        <v>4.25</v>
      </c>
      <c r="D23" s="3">
        <v>3</v>
      </c>
      <c r="E23" s="37">
        <f t="shared" si="1"/>
        <v>12.75</v>
      </c>
      <c r="F23" s="42">
        <f t="shared" ref="F23:F26" si="2">IF(OR(D23&gt;3,E23&gt;13),E23*20%,E23*10%)</f>
        <v>1.2750000000000001</v>
      </c>
      <c r="G23" s="40">
        <v>1.2750000000000001</v>
      </c>
    </row>
    <row r="24" spans="2:8" x14ac:dyDescent="0.25">
      <c r="B24" s="29" t="s">
        <v>34</v>
      </c>
      <c r="C24" s="34">
        <v>6.8</v>
      </c>
      <c r="D24" s="3">
        <v>2</v>
      </c>
      <c r="E24" s="37">
        <f t="shared" si="1"/>
        <v>13.6</v>
      </c>
      <c r="F24" s="42">
        <f t="shared" si="2"/>
        <v>2.72</v>
      </c>
      <c r="G24" s="40">
        <v>2.72</v>
      </c>
    </row>
    <row r="25" spans="2:8" x14ac:dyDescent="0.25">
      <c r="B25" s="29" t="s">
        <v>35</v>
      </c>
      <c r="C25" s="34">
        <v>12.5</v>
      </c>
      <c r="D25" s="3">
        <v>1</v>
      </c>
      <c r="E25" s="37">
        <f t="shared" si="1"/>
        <v>12.5</v>
      </c>
      <c r="F25" s="42">
        <f t="shared" si="2"/>
        <v>1.25</v>
      </c>
      <c r="G25" s="40">
        <v>1.25</v>
      </c>
    </row>
    <row r="26" spans="2:8" ht="15.75" thickBot="1" x14ac:dyDescent="0.3">
      <c r="B26" s="31" t="s">
        <v>36</v>
      </c>
      <c r="C26" s="35">
        <v>15</v>
      </c>
      <c r="D26" s="4">
        <v>4</v>
      </c>
      <c r="E26" s="38">
        <f>C26*D26</f>
        <v>60</v>
      </c>
      <c r="F26" s="42">
        <f t="shared" si="2"/>
        <v>12</v>
      </c>
      <c r="G26" s="40">
        <v>12</v>
      </c>
    </row>
    <row r="27" spans="2:8" ht="15" customHeight="1" x14ac:dyDescent="0.25"/>
    <row r="28" spans="2:8" ht="15" customHeight="1" x14ac:dyDescent="0.25">
      <c r="B28" s="28" t="s">
        <v>46</v>
      </c>
    </row>
    <row r="29" spans="2:8" ht="15" customHeight="1" x14ac:dyDescent="0.25"/>
  </sheetData>
  <mergeCells count="5">
    <mergeCell ref="B2:H2"/>
    <mergeCell ref="H6:I6"/>
    <mergeCell ref="B14:H14"/>
    <mergeCell ref="B15:H15"/>
    <mergeCell ref="B18: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selection activeCell="H26" sqref="H26"/>
    </sheetView>
  </sheetViews>
  <sheetFormatPr defaultColWidth="0" defaultRowHeight="15" customHeight="1" x14ac:dyDescent="0.25"/>
  <cols>
    <col min="1" max="1" width="3.85546875" customWidth="1"/>
    <col min="2" max="2" width="14.140625" style="7" customWidth="1"/>
    <col min="3" max="3" width="35.140625" style="7" bestFit="1" customWidth="1"/>
    <col min="4" max="4" width="13.7109375" customWidth="1"/>
    <col min="5" max="5" width="17.85546875" customWidth="1"/>
    <col min="6" max="6" width="15.28515625" customWidth="1"/>
    <col min="7" max="7" width="12.28515625" bestFit="1" customWidth="1"/>
    <col min="8" max="8" width="12.42578125" bestFit="1" customWidth="1"/>
    <col min="9" max="9" width="5.42578125" customWidth="1"/>
    <col min="10" max="16384" width="9.140625" hidden="1"/>
  </cols>
  <sheetData>
    <row r="1" spans="2:8" ht="15.75" thickBot="1" x14ac:dyDescent="0.3">
      <c r="B1" s="10"/>
    </row>
    <row r="2" spans="2:8" ht="21.75" thickBot="1" x14ac:dyDescent="0.3">
      <c r="B2" s="124" t="s">
        <v>49</v>
      </c>
      <c r="C2" s="125"/>
      <c r="D2" s="125"/>
      <c r="E2" s="125"/>
      <c r="F2" s="125"/>
    </row>
    <row r="3" spans="2:8" ht="16.5" customHeight="1" x14ac:dyDescent="0.25">
      <c r="B3" s="129" t="s">
        <v>50</v>
      </c>
      <c r="C3" s="129"/>
      <c r="D3" s="129"/>
      <c r="E3" s="129"/>
      <c r="F3" s="129"/>
    </row>
    <row r="4" spans="2:8" ht="15" customHeight="1" x14ac:dyDescent="0.25">
      <c r="B4" s="130"/>
      <c r="C4" s="130"/>
      <c r="D4" s="130"/>
      <c r="E4" s="130"/>
      <c r="F4" s="130"/>
    </row>
    <row r="5" spans="2:8" ht="15" customHeight="1" x14ac:dyDescent="0.25">
      <c r="B5" s="130"/>
      <c r="C5" s="130"/>
      <c r="D5" s="130"/>
      <c r="E5" s="130"/>
      <c r="F5" s="130"/>
    </row>
    <row r="6" spans="2:8" ht="15" customHeight="1" x14ac:dyDescent="0.25">
      <c r="B6" s="130"/>
      <c r="C6" s="130"/>
      <c r="D6" s="130"/>
      <c r="E6" s="130"/>
      <c r="F6" s="130"/>
      <c r="G6" s="54"/>
      <c r="H6" s="54"/>
    </row>
    <row r="7" spans="2:8" ht="15.75" customHeight="1" x14ac:dyDescent="0.25">
      <c r="B7" s="130"/>
      <c r="C7" s="130"/>
      <c r="D7" s="130"/>
      <c r="E7" s="130"/>
      <c r="F7" s="130"/>
      <c r="G7" s="54"/>
      <c r="H7" s="54"/>
    </row>
    <row r="8" spans="2:8" x14ac:dyDescent="0.25">
      <c r="B8"/>
      <c r="C8"/>
    </row>
    <row r="9" spans="2:8" ht="15" customHeight="1" thickBot="1" x14ac:dyDescent="0.3">
      <c r="B9" s="43"/>
      <c r="C9" s="43"/>
      <c r="D9" s="43"/>
    </row>
    <row r="10" spans="2:8" ht="15" customHeight="1" thickBot="1" x14ac:dyDescent="0.3">
      <c r="B10"/>
      <c r="C10" s="67" t="s">
        <v>51</v>
      </c>
      <c r="D10" s="68" t="s">
        <v>52</v>
      </c>
      <c r="E10" s="68" t="s">
        <v>53</v>
      </c>
    </row>
    <row r="11" spans="2:8" ht="15" customHeight="1" x14ac:dyDescent="0.25">
      <c r="B11"/>
      <c r="C11" s="44" t="s">
        <v>54</v>
      </c>
      <c r="D11" s="45">
        <v>7</v>
      </c>
      <c r="E11" s="25"/>
      <c r="F11" s="46" t="s">
        <v>55</v>
      </c>
    </row>
    <row r="12" spans="2:8" ht="15" customHeight="1" x14ac:dyDescent="0.25">
      <c r="B12"/>
      <c r="C12" s="47" t="s">
        <v>56</v>
      </c>
      <c r="D12" s="48">
        <v>5.5</v>
      </c>
      <c r="E12" s="1"/>
      <c r="F12" s="49" t="s">
        <v>55</v>
      </c>
    </row>
    <row r="13" spans="2:8" ht="15" customHeight="1" x14ac:dyDescent="0.25">
      <c r="B13"/>
      <c r="C13" s="47" t="s">
        <v>57</v>
      </c>
      <c r="D13" s="48">
        <v>8.5</v>
      </c>
      <c r="E13" s="1"/>
      <c r="F13" s="46" t="s">
        <v>58</v>
      </c>
    </row>
    <row r="14" spans="2:8" ht="15" customHeight="1" x14ac:dyDescent="0.25">
      <c r="B14"/>
      <c r="C14" s="47" t="s">
        <v>59</v>
      </c>
      <c r="D14" s="48">
        <v>9</v>
      </c>
      <c r="E14" s="1"/>
      <c r="F14" s="49" t="s">
        <v>58</v>
      </c>
    </row>
    <row r="15" spans="2:8" ht="15" customHeight="1" x14ac:dyDescent="0.25">
      <c r="B15"/>
      <c r="C15" s="47" t="s">
        <v>60</v>
      </c>
      <c r="D15" s="48">
        <v>10</v>
      </c>
      <c r="E15" s="1"/>
      <c r="F15" s="49" t="s">
        <v>58</v>
      </c>
    </row>
    <row r="16" spans="2:8" ht="15" customHeight="1" x14ac:dyDescent="0.25">
      <c r="B16"/>
      <c r="C16" s="47" t="s">
        <v>61</v>
      </c>
      <c r="D16" s="48">
        <v>3.5</v>
      </c>
      <c r="E16" s="1"/>
      <c r="F16" s="49" t="s">
        <v>62</v>
      </c>
    </row>
    <row r="17" spans="2:6" ht="15" customHeight="1" x14ac:dyDescent="0.25">
      <c r="B17"/>
      <c r="C17" s="47" t="s">
        <v>63</v>
      </c>
      <c r="D17" s="48">
        <v>4.5</v>
      </c>
      <c r="E17" s="1"/>
      <c r="F17" s="49" t="s">
        <v>62</v>
      </c>
    </row>
    <row r="18" spans="2:6" ht="15" customHeight="1" x14ac:dyDescent="0.25">
      <c r="B18"/>
      <c r="C18" s="47" t="s">
        <v>64</v>
      </c>
      <c r="D18" s="48">
        <v>9</v>
      </c>
      <c r="E18" s="1"/>
      <c r="F18" s="49" t="s">
        <v>58</v>
      </c>
    </row>
    <row r="19" spans="2:6" ht="15" customHeight="1" x14ac:dyDescent="0.25">
      <c r="B19"/>
      <c r="C19" s="47" t="s">
        <v>65</v>
      </c>
      <c r="D19" s="48">
        <v>8.5</v>
      </c>
      <c r="E19" s="1"/>
      <c r="F19" s="49" t="s">
        <v>58</v>
      </c>
    </row>
    <row r="20" spans="2:6" ht="15" customHeight="1" x14ac:dyDescent="0.25">
      <c r="B20"/>
      <c r="C20" s="47" t="s">
        <v>66</v>
      </c>
      <c r="D20" s="48">
        <v>6.5</v>
      </c>
      <c r="E20" s="1"/>
      <c r="F20" s="49" t="s">
        <v>55</v>
      </c>
    </row>
    <row r="21" spans="2:6" ht="15" customHeight="1" x14ac:dyDescent="0.25">
      <c r="B21"/>
      <c r="C21" s="47" t="s">
        <v>67</v>
      </c>
      <c r="D21" s="48">
        <v>8</v>
      </c>
      <c r="E21" s="1"/>
      <c r="F21" s="49" t="s">
        <v>58</v>
      </c>
    </row>
    <row r="22" spans="2:6" ht="15" customHeight="1" thickBot="1" x14ac:dyDescent="0.3">
      <c r="B22"/>
      <c r="C22" s="50" t="s">
        <v>68</v>
      </c>
      <c r="D22" s="51">
        <v>9.5</v>
      </c>
      <c r="E22" s="2"/>
      <c r="F22" s="49" t="s">
        <v>58</v>
      </c>
    </row>
    <row r="23" spans="2:6" ht="15" customHeight="1" thickBot="1" x14ac:dyDescent="0.3">
      <c r="B23"/>
      <c r="C23"/>
    </row>
    <row r="24" spans="2:6" ht="15" customHeight="1" thickBot="1" x14ac:dyDescent="0.3">
      <c r="B24"/>
      <c r="C24" s="140" t="s">
        <v>69</v>
      </c>
      <c r="D24" s="141"/>
      <c r="E24" s="52">
        <v>8</v>
      </c>
    </row>
    <row r="25" spans="2:6" ht="15" customHeight="1" thickBot="1" x14ac:dyDescent="0.3">
      <c r="B25"/>
      <c r="C25"/>
    </row>
    <row r="26" spans="2:6" ht="15" customHeight="1" thickBot="1" x14ac:dyDescent="0.3">
      <c r="B26"/>
      <c r="C26" s="131" t="s">
        <v>70</v>
      </c>
      <c r="D26" s="132"/>
      <c r="E26" s="133"/>
    </row>
    <row r="27" spans="2:6" ht="15" customHeight="1" thickBot="1" x14ac:dyDescent="0.3">
      <c r="B27"/>
      <c r="C27" s="69" t="s">
        <v>71</v>
      </c>
      <c r="D27" s="134" t="s">
        <v>53</v>
      </c>
      <c r="E27" s="135"/>
    </row>
    <row r="28" spans="2:6" ht="15" customHeight="1" x14ac:dyDescent="0.25">
      <c r="B28"/>
      <c r="C28" s="70" t="s">
        <v>72</v>
      </c>
      <c r="D28" s="136" t="s">
        <v>62</v>
      </c>
      <c r="E28" s="137"/>
    </row>
    <row r="29" spans="2:6" ht="15" customHeight="1" x14ac:dyDescent="0.25">
      <c r="B29"/>
      <c r="C29" s="53" t="s">
        <v>73</v>
      </c>
      <c r="D29" s="138" t="s">
        <v>74</v>
      </c>
      <c r="E29" s="139"/>
    </row>
    <row r="30" spans="2:6" ht="15" customHeight="1" thickBot="1" x14ac:dyDescent="0.3">
      <c r="B30"/>
      <c r="C30" s="71" t="s">
        <v>75</v>
      </c>
      <c r="D30" s="127" t="s">
        <v>58</v>
      </c>
      <c r="E30" s="128"/>
    </row>
    <row r="31" spans="2:6" ht="15" customHeight="1" x14ac:dyDescent="0.25">
      <c r="B31"/>
      <c r="D31" s="7"/>
    </row>
  </sheetData>
  <mergeCells count="8">
    <mergeCell ref="D30:E30"/>
    <mergeCell ref="B2:F2"/>
    <mergeCell ref="B3:F7"/>
    <mergeCell ref="C26:E26"/>
    <mergeCell ref="D27:E27"/>
    <mergeCell ref="D28:E28"/>
    <mergeCell ref="D29:E29"/>
    <mergeCell ref="C24:D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Introdução a Função E</vt:lpstr>
      <vt:lpstr>Explicação</vt:lpstr>
      <vt:lpstr>Função E</vt:lpstr>
      <vt:lpstr>Função SE com E</vt:lpstr>
      <vt:lpstr>Função Se com E II</vt:lpstr>
      <vt:lpstr>Introdução a Função OU</vt:lpstr>
      <vt:lpstr>Função OU</vt:lpstr>
      <vt:lpstr>Função SE com OU</vt:lpstr>
      <vt:lpstr>Função SE com SE</vt:lpstr>
      <vt:lpstr>Função SE com OU II</vt:lpstr>
      <vt:lpstr>FINAL</vt:lpstr>
    </vt:vector>
  </TitlesOfParts>
  <Company>Impacta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Divisão de Controle de Licenças</dc:creator>
  <cp:lastModifiedBy>userlocal</cp:lastModifiedBy>
  <dcterms:created xsi:type="dcterms:W3CDTF">2012-09-27T19:18:11Z</dcterms:created>
  <dcterms:modified xsi:type="dcterms:W3CDTF">2024-04-05T00:42:50Z</dcterms:modified>
</cp:coreProperties>
</file>