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local\Desktop\"/>
    </mc:Choice>
  </mc:AlternateContent>
  <bookViews>
    <workbookView xWindow="0" yWindow="0" windowWidth="24000" windowHeight="9630" firstSheet="1" activeTab="1"/>
  </bookViews>
  <sheets>
    <sheet name="Se 1" sheetId="3" state="hidden" r:id="rId1"/>
    <sheet name="Se 2" sheetId="1" r:id="rId2"/>
    <sheet name="Se 3" sheetId="2" r:id="rId3"/>
  </sheets>
  <calcPr calcId="162913"/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1" i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9" i="1"/>
  <c r="E9" i="1"/>
  <c r="D10" i="1"/>
  <c r="D9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4" i="2"/>
</calcChain>
</file>

<file path=xl/comments1.xml><?xml version="1.0" encoding="utf-8"?>
<comments xmlns="http://schemas.openxmlformats.org/spreadsheetml/2006/main">
  <authors>
    <author>Marcelo</author>
  </authors>
  <commentList>
    <comment ref="F3" authorId="0" shapeId="0">
      <text>
        <r>
          <rPr>
            <b/>
            <sz val="9"/>
            <color indexed="81"/>
            <rFont val="Segoe UI"/>
            <charset val="1"/>
          </rPr>
          <t>Marcelo:</t>
        </r>
        <r>
          <rPr>
            <sz val="9"/>
            <color indexed="81"/>
            <rFont val="Segoe UI"/>
            <charset val="1"/>
          </rPr>
          <t xml:space="preserve">
Interpretar a tabela ao lado, com bastante raciocínio</t>
        </r>
      </text>
    </comment>
  </commentList>
</comments>
</file>

<file path=xl/sharedStrings.xml><?xml version="1.0" encoding="utf-8"?>
<sst xmlns="http://schemas.openxmlformats.org/spreadsheetml/2006/main" count="125" uniqueCount="99">
  <si>
    <t>Imposto</t>
  </si>
  <si>
    <t>Abono</t>
  </si>
  <si>
    <t>até 1500</t>
  </si>
  <si>
    <t>isento</t>
  </si>
  <si>
    <t>20% s. bruto</t>
  </si>
  <si>
    <t>acima 1500 ate 2000</t>
  </si>
  <si>
    <t>acima de 1500 até 2500</t>
  </si>
  <si>
    <t>3 x valor do imposto</t>
  </si>
  <si>
    <t>acima 2000 ate 3500</t>
  </si>
  <si>
    <t>35% s. bruto</t>
  </si>
  <si>
    <t>acima 3500</t>
  </si>
  <si>
    <t xml:space="preserve">acima de 3500 </t>
  </si>
  <si>
    <t>50 % s. bruto</t>
  </si>
  <si>
    <t>Folha de pagamento</t>
  </si>
  <si>
    <t>nome</t>
  </si>
  <si>
    <t xml:space="preserve">setor </t>
  </si>
  <si>
    <t>salario bruto</t>
  </si>
  <si>
    <t>valor do imposto</t>
  </si>
  <si>
    <t>salario liquido</t>
  </si>
  <si>
    <t xml:space="preserve">Patricia </t>
  </si>
  <si>
    <t>Contabilidade</t>
  </si>
  <si>
    <t>Ellen</t>
  </si>
  <si>
    <t>Pessoal</t>
  </si>
  <si>
    <t>Paulo</t>
  </si>
  <si>
    <t>Vendas</t>
  </si>
  <si>
    <t>Claudia</t>
  </si>
  <si>
    <t>Secretaria</t>
  </si>
  <si>
    <t>Douglas</t>
  </si>
  <si>
    <t>Financeiro</t>
  </si>
  <si>
    <t>Flavia</t>
  </si>
  <si>
    <t>Anita</t>
  </si>
  <si>
    <t>Vanessa</t>
  </si>
  <si>
    <t>Kelly</t>
  </si>
  <si>
    <t>Antonio</t>
  </si>
  <si>
    <t>contabilidade</t>
  </si>
  <si>
    <t>Telma</t>
  </si>
  <si>
    <t>Rosely</t>
  </si>
  <si>
    <t>Ana</t>
  </si>
  <si>
    <t>Luciene</t>
  </si>
  <si>
    <t>Fabiana</t>
  </si>
  <si>
    <t>Vera</t>
  </si>
  <si>
    <t>TABELA INTERNACIONAL</t>
  </si>
  <si>
    <t>Cálculo de Índice de Massa Corpórea (IMC)</t>
  </si>
  <si>
    <t>Nome</t>
  </si>
  <si>
    <t>Idade</t>
  </si>
  <si>
    <t>Altura</t>
  </si>
  <si>
    <t>Peso</t>
  </si>
  <si>
    <t>IMC</t>
  </si>
  <si>
    <t>Resultado</t>
  </si>
  <si>
    <t>Regime (Sim/Não)</t>
  </si>
  <si>
    <t>Roberto</t>
  </si>
  <si>
    <t>IMC = PESO/ ALTURA ^2</t>
  </si>
  <si>
    <t>Sônia</t>
  </si>
  <si>
    <t>Sandra</t>
  </si>
  <si>
    <t>Joaquim</t>
  </si>
  <si>
    <t>Alberto</t>
  </si>
  <si>
    <t>Wilson</t>
  </si>
  <si>
    <t>Muito Magro</t>
  </si>
  <si>
    <t>Bernardo</t>
  </si>
  <si>
    <t>Normal</t>
  </si>
  <si>
    <t>Mauricio</t>
  </si>
  <si>
    <t>sobre peso</t>
  </si>
  <si>
    <t>Suely</t>
  </si>
  <si>
    <t>Obeso</t>
  </si>
  <si>
    <t>Inês</t>
  </si>
  <si>
    <t>Obesidade Grave</t>
  </si>
  <si>
    <t>Leonor</t>
  </si>
  <si>
    <t>Jorge</t>
  </si>
  <si>
    <t>IMC &gt;25</t>
  </si>
  <si>
    <t>SIM</t>
  </si>
  <si>
    <t>Marcio</t>
  </si>
  <si>
    <t>Pedro</t>
  </si>
  <si>
    <t>Isabela</t>
  </si>
  <si>
    <t>Wesley</t>
  </si>
  <si>
    <t>Guilherme</t>
  </si>
  <si>
    <t>Matheus</t>
  </si>
  <si>
    <t>Dayse</t>
  </si>
  <si>
    <t>Sara</t>
  </si>
  <si>
    <t>Carlos</t>
  </si>
  <si>
    <t>Jussara</t>
  </si>
  <si>
    <t>Floriano</t>
  </si>
  <si>
    <t>Exemplo De Função Com Dois SE</t>
  </si>
  <si>
    <t xml:space="preserve">Nome </t>
  </si>
  <si>
    <t>Sexo</t>
  </si>
  <si>
    <t>Exercito</t>
  </si>
  <si>
    <t>Marcelo</t>
  </si>
  <si>
    <t>M</t>
  </si>
  <si>
    <t>Gislene</t>
  </si>
  <si>
    <t>F</t>
  </si>
  <si>
    <t>Renan</t>
  </si>
  <si>
    <t>Renato</t>
  </si>
  <si>
    <t>Marcos</t>
  </si>
  <si>
    <t>Sergio</t>
  </si>
  <si>
    <t>Maria</t>
  </si>
  <si>
    <t>Andrea</t>
  </si>
  <si>
    <t>Jose</t>
  </si>
  <si>
    <t>Carla</t>
  </si>
  <si>
    <t>acima de 2500 até 3500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</si>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</sst>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[$R$ -416]* #,##0.00_);_([$R$ -416]* \(#,##0.00\);_([$R$ -416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Algerian"/>
      <family val="5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/>
      <bottom/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double">
        <color theme="0"/>
      </left>
      <right/>
      <top style="double">
        <color rgb="FFFF0000"/>
      </top>
      <bottom/>
      <diagonal/>
    </border>
    <border>
      <left style="double">
        <color rgb="FFFF0000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rgb="FFFF0000"/>
      </bottom>
      <diagonal/>
    </border>
    <border>
      <left style="double">
        <color indexed="64"/>
      </left>
      <right/>
      <top/>
      <bottom style="double">
        <color rgb="FFFF0000"/>
      </bottom>
      <diagonal/>
    </border>
    <border>
      <left style="double">
        <color rgb="FFFF0000"/>
      </left>
      <right style="double">
        <color indexed="64"/>
      </right>
      <top style="double">
        <color rgb="FFFF0000"/>
      </top>
      <bottom style="double">
        <color rgb="FFFF0000"/>
      </bottom>
      <diagonal/>
    </border>
    <border>
      <left style="double">
        <color theme="0"/>
      </left>
      <right/>
      <top/>
      <bottom/>
      <diagonal/>
    </border>
  </borders>
  <cellStyleXfs count="3">
    <xf numFmtId="0" fontId="0" fillId="0" borderId="0"/>
    <xf numFmtId="0" fontId="5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9" fontId="2" fillId="4" borderId="1" xfId="0" applyNumberFormat="1" applyFont="1" applyFill="1" applyBorder="1" applyAlignment="1">
      <alignment horizontal="center"/>
    </xf>
    <xf numFmtId="0" fontId="0" fillId="0" borderId="0" xfId="0" applyAlignment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3" fillId="6" borderId="1" xfId="0" applyFont="1" applyFill="1" applyBorder="1" applyAlignment="1">
      <alignment horizontal="centerContinuous"/>
    </xf>
    <xf numFmtId="0" fontId="3" fillId="6" borderId="1" xfId="0" applyFont="1" applyFill="1" applyBorder="1" applyAlignment="1">
      <alignment horizontal="center" wrapText="1"/>
    </xf>
    <xf numFmtId="0" fontId="0" fillId="6" borderId="1" xfId="0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164" fontId="2" fillId="9" borderId="1" xfId="0" applyNumberFormat="1" applyFont="1" applyFill="1" applyBorder="1"/>
    <xf numFmtId="164" fontId="0" fillId="9" borderId="1" xfId="0" applyNumberFormat="1" applyFill="1" applyBorder="1"/>
    <xf numFmtId="0" fontId="0" fillId="0" borderId="3" xfId="0" applyBorder="1"/>
    <xf numFmtId="0" fontId="3" fillId="8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5" fillId="10" borderId="1" xfId="1" applyFont="1" applyFill="1" applyBorder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3" fillId="8" borderId="11" xfId="0" applyFont="1" applyFill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0" xfId="0" applyFill="1" applyBorder="1"/>
    <xf numFmtId="0" fontId="0" fillId="0" borderId="13" xfId="0" applyBorder="1"/>
    <xf numFmtId="0" fontId="0" fillId="11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1" xfId="0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3" fontId="2" fillId="9" borderId="1" xfId="2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Vírgula" xfId="2" builtinId="3"/>
  </cellStyles>
  <dxfs count="2">
    <dxf>
      <font>
        <color rgb="FF9C0006"/>
      </font>
    </dxf>
    <dxf>
      <font>
        <color theme="3" tint="0.39994506668294322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2" sqref="B32"/>
    </sheetView>
  </sheetViews>
  <sheetFormatPr defaultRowHeight="15" x14ac:dyDescent="0.25"/>
  <cols>
    <col min="2" max="2" width="10.85546875" customWidth="1"/>
    <col min="3" max="3" width="13.28515625" customWidth="1"/>
    <col min="4" max="4" width="54.140625" customWidth="1"/>
  </cols>
  <sheetData>
    <row r="1" spans="1:4" x14ac:dyDescent="0.25">
      <c r="A1" s="35" t="s">
        <v>81</v>
      </c>
      <c r="B1" s="35"/>
      <c r="C1" s="35"/>
      <c r="D1" s="35"/>
    </row>
    <row r="2" spans="1:4" x14ac:dyDescent="0.25">
      <c r="A2" s="21" t="s">
        <v>82</v>
      </c>
      <c r="B2" s="21" t="s">
        <v>44</v>
      </c>
      <c r="C2" s="21" t="s">
        <v>83</v>
      </c>
      <c r="D2" s="21" t="s">
        <v>84</v>
      </c>
    </row>
    <row r="3" spans="1:4" x14ac:dyDescent="0.25">
      <c r="A3" s="22" t="s">
        <v>85</v>
      </c>
      <c r="B3" s="22">
        <v>28</v>
      </c>
      <c r="C3" s="23" t="s">
        <v>86</v>
      </c>
      <c r="D3" s="24"/>
    </row>
    <row r="4" spans="1:4" x14ac:dyDescent="0.25">
      <c r="A4" s="22" t="s">
        <v>87</v>
      </c>
      <c r="B4" s="22">
        <v>30</v>
      </c>
      <c r="C4" s="23" t="s">
        <v>88</v>
      </c>
      <c r="D4" s="24"/>
    </row>
    <row r="5" spans="1:4" x14ac:dyDescent="0.25">
      <c r="A5" s="22" t="s">
        <v>89</v>
      </c>
      <c r="B5" s="22">
        <v>1</v>
      </c>
      <c r="C5" s="23" t="s">
        <v>86</v>
      </c>
      <c r="D5" s="24"/>
    </row>
    <row r="6" spans="1:4" x14ac:dyDescent="0.25">
      <c r="A6" s="22" t="s">
        <v>90</v>
      </c>
      <c r="B6" s="22">
        <v>18</v>
      </c>
      <c r="C6" s="23" t="s">
        <v>86</v>
      </c>
      <c r="D6" s="24"/>
    </row>
    <row r="7" spans="1:4" x14ac:dyDescent="0.25">
      <c r="A7" s="22" t="s">
        <v>91</v>
      </c>
      <c r="B7" s="22">
        <v>17</v>
      </c>
      <c r="C7" s="23" t="s">
        <v>86</v>
      </c>
      <c r="D7" s="24"/>
    </row>
    <row r="8" spans="1:4" x14ac:dyDescent="0.25">
      <c r="A8" s="22" t="s">
        <v>92</v>
      </c>
      <c r="B8" s="22">
        <v>18</v>
      </c>
      <c r="C8" s="23" t="s">
        <v>86</v>
      </c>
      <c r="D8" s="24"/>
    </row>
    <row r="9" spans="1:4" x14ac:dyDescent="0.25">
      <c r="A9" s="22" t="s">
        <v>93</v>
      </c>
      <c r="B9" s="22">
        <v>44</v>
      </c>
      <c r="C9" s="23" t="s">
        <v>88</v>
      </c>
      <c r="D9" s="24"/>
    </row>
    <row r="10" spans="1:4" x14ac:dyDescent="0.25">
      <c r="A10" s="22" t="s">
        <v>94</v>
      </c>
      <c r="B10" s="22">
        <v>18</v>
      </c>
      <c r="C10" s="23" t="s">
        <v>88</v>
      </c>
      <c r="D10" s="24"/>
    </row>
    <row r="11" spans="1:4" x14ac:dyDescent="0.25">
      <c r="A11" s="22" t="s">
        <v>95</v>
      </c>
      <c r="B11" s="22">
        <v>18</v>
      </c>
      <c r="C11" s="23" t="s">
        <v>86</v>
      </c>
      <c r="D11" s="24"/>
    </row>
    <row r="12" spans="1:4" x14ac:dyDescent="0.25">
      <c r="A12" s="22" t="s">
        <v>96</v>
      </c>
      <c r="B12" s="22">
        <v>18</v>
      </c>
      <c r="C12" s="23" t="s">
        <v>88</v>
      </c>
      <c r="D12" s="24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5" sqref="G15"/>
    </sheetView>
  </sheetViews>
  <sheetFormatPr defaultRowHeight="15" x14ac:dyDescent="0.25"/>
  <cols>
    <col min="1" max="1" width="18.5703125" bestFit="1" customWidth="1"/>
    <col min="2" max="2" width="13.5703125" bestFit="1" customWidth="1"/>
    <col min="3" max="3" width="14.28515625" customWidth="1"/>
    <col min="4" max="4" width="29.7109375" customWidth="1"/>
    <col min="5" max="5" width="21" customWidth="1"/>
    <col min="6" max="6" width="36.42578125" customWidth="1"/>
    <col min="7" max="7" width="21.42578125" bestFit="1" customWidth="1"/>
    <col min="8" max="8" width="34.28515625" bestFit="1" customWidth="1"/>
  </cols>
  <sheetData>
    <row r="1" spans="1:8" x14ac:dyDescent="0.25">
      <c r="A1" s="36" t="s">
        <v>0</v>
      </c>
      <c r="B1" s="36"/>
      <c r="G1" s="37" t="s">
        <v>1</v>
      </c>
      <c r="H1" s="37"/>
    </row>
    <row r="2" spans="1:8" x14ac:dyDescent="0.25">
      <c r="A2" s="1" t="s">
        <v>2</v>
      </c>
      <c r="B2" s="1" t="s">
        <v>3</v>
      </c>
      <c r="G2" s="1" t="s">
        <v>2</v>
      </c>
      <c r="H2" s="2" t="s">
        <v>4</v>
      </c>
    </row>
    <row r="3" spans="1:8" x14ac:dyDescent="0.25">
      <c r="A3" s="1" t="s">
        <v>5</v>
      </c>
      <c r="B3" s="3">
        <v>0.1</v>
      </c>
      <c r="G3" s="1" t="s">
        <v>6</v>
      </c>
      <c r="H3" s="2" t="s">
        <v>7</v>
      </c>
    </row>
    <row r="4" spans="1:8" x14ac:dyDescent="0.25">
      <c r="A4" s="1" t="s">
        <v>8</v>
      </c>
      <c r="B4" s="3">
        <v>0.15</v>
      </c>
      <c r="G4" s="2" t="s">
        <v>97</v>
      </c>
      <c r="H4" s="2" t="s">
        <v>9</v>
      </c>
    </row>
    <row r="5" spans="1:8" x14ac:dyDescent="0.25">
      <c r="A5" s="1" t="s">
        <v>10</v>
      </c>
      <c r="B5" s="3">
        <v>0.2</v>
      </c>
      <c r="G5" s="2" t="s">
        <v>11</v>
      </c>
      <c r="H5" s="2" t="s">
        <v>12</v>
      </c>
    </row>
    <row r="7" spans="1:8" x14ac:dyDescent="0.25">
      <c r="A7" s="38" t="s">
        <v>13</v>
      </c>
      <c r="B7" s="38"/>
      <c r="C7" s="38"/>
      <c r="D7" s="38"/>
      <c r="E7" s="38"/>
      <c r="F7" s="38"/>
      <c r="G7" s="4"/>
      <c r="H7" s="4"/>
    </row>
    <row r="8" spans="1:8" x14ac:dyDescent="0.25">
      <c r="A8" s="5" t="s">
        <v>14</v>
      </c>
      <c r="B8" s="6" t="s">
        <v>15</v>
      </c>
      <c r="C8" s="6" t="s">
        <v>16</v>
      </c>
      <c r="D8" s="6" t="s">
        <v>17</v>
      </c>
      <c r="E8" s="6" t="s">
        <v>18</v>
      </c>
      <c r="F8" s="6" t="s">
        <v>1</v>
      </c>
    </row>
    <row r="9" spans="1:8" x14ac:dyDescent="0.25">
      <c r="A9" s="10" t="s">
        <v>19</v>
      </c>
      <c r="B9" s="11" t="s">
        <v>20</v>
      </c>
      <c r="C9" s="12">
        <v>1700</v>
      </c>
      <c r="D9" s="44">
        <f>IF(C9&lt;=1500,"Isento",IF(C9&lt;=2000,C9*10%,IF(C9&lt;=3500,C9*15%,IF(C9&gt;3500,C9*20%))))</f>
        <v>170</v>
      </c>
      <c r="E9" s="12">
        <f>C9-D9</f>
        <v>1530</v>
      </c>
      <c r="F9" s="13">
        <f>IF(C9&lt;=1500,C9*20%,IF(C9&lt;=2500,D9*3,IF(C9&lt;=3500,C9*35%,IF(C9&gt;3500,C9*50%))))</f>
        <v>510</v>
      </c>
    </row>
    <row r="10" spans="1:8" x14ac:dyDescent="0.25">
      <c r="A10" s="10" t="s">
        <v>21</v>
      </c>
      <c r="B10" s="11" t="s">
        <v>22</v>
      </c>
      <c r="C10" s="12">
        <v>2300</v>
      </c>
      <c r="D10" s="44">
        <f t="shared" ref="D10:D24" si="0">IF(C10&lt;=1500,"Isento",IF(C10&lt;=2000,C10*10%,IF(C10&lt;=3500,C10*15%,IF(C10&gt;3500,C10*20%))))</f>
        <v>345</v>
      </c>
      <c r="E10" s="12">
        <f t="shared" ref="E10:E24" si="1">C10-D10</f>
        <v>1955</v>
      </c>
      <c r="F10" s="13">
        <f t="shared" ref="F10:F24" si="2">IF(C10&lt;=1500,C10*20%,IF(C10&lt;=2500,D10*3,IF(C10&lt;=3500,C10*35%,IF(C10&gt;3500,C10*50%))))</f>
        <v>1035</v>
      </c>
    </row>
    <row r="11" spans="1:8" x14ac:dyDescent="0.25">
      <c r="A11" s="10" t="s">
        <v>23</v>
      </c>
      <c r="B11" s="11" t="s">
        <v>24</v>
      </c>
      <c r="C11" s="12">
        <v>750</v>
      </c>
      <c r="D11" s="44">
        <f>IF(C11&lt;=1500,0,IF(C11&lt;=2000,C11*10%,IF(C11&lt;=3500,C11*15%,IF(C11&gt;3500,C11*20%))))</f>
        <v>0</v>
      </c>
      <c r="E11" s="12">
        <f t="shared" si="1"/>
        <v>750</v>
      </c>
      <c r="F11" s="13">
        <f t="shared" si="2"/>
        <v>150</v>
      </c>
    </row>
    <row r="12" spans="1:8" x14ac:dyDescent="0.25">
      <c r="A12" s="10" t="s">
        <v>25</v>
      </c>
      <c r="B12" s="11" t="s">
        <v>26</v>
      </c>
      <c r="C12" s="12">
        <v>1200</v>
      </c>
      <c r="D12" s="44">
        <f t="shared" ref="D12:D24" si="3">IF(C12&lt;=1500,0,IF(C12&lt;=2000,C12*10%,IF(C12&lt;=3500,C12*15%,IF(C12&gt;3500,C12*20%))))</f>
        <v>0</v>
      </c>
      <c r="E12" s="12">
        <f t="shared" si="1"/>
        <v>1200</v>
      </c>
      <c r="F12" s="13">
        <f t="shared" si="2"/>
        <v>240</v>
      </c>
    </row>
    <row r="13" spans="1:8" x14ac:dyDescent="0.25">
      <c r="A13" s="10" t="s">
        <v>27</v>
      </c>
      <c r="B13" s="11" t="s">
        <v>28</v>
      </c>
      <c r="C13" s="12">
        <v>1780</v>
      </c>
      <c r="D13" s="44">
        <f t="shared" si="3"/>
        <v>178</v>
      </c>
      <c r="E13" s="12">
        <f t="shared" si="1"/>
        <v>1602</v>
      </c>
      <c r="F13" s="13">
        <f t="shared" si="2"/>
        <v>534</v>
      </c>
    </row>
    <row r="14" spans="1:8" x14ac:dyDescent="0.25">
      <c r="A14" s="10" t="s">
        <v>29</v>
      </c>
      <c r="B14" s="11" t="s">
        <v>22</v>
      </c>
      <c r="C14" s="12">
        <v>1250</v>
      </c>
      <c r="D14" s="44">
        <f t="shared" si="3"/>
        <v>0</v>
      </c>
      <c r="E14" s="12">
        <f t="shared" si="1"/>
        <v>1250</v>
      </c>
      <c r="F14" s="13">
        <f t="shared" si="2"/>
        <v>250</v>
      </c>
    </row>
    <row r="15" spans="1:8" x14ac:dyDescent="0.25">
      <c r="A15" s="10" t="s">
        <v>30</v>
      </c>
      <c r="B15" s="11" t="s">
        <v>24</v>
      </c>
      <c r="C15" s="12">
        <v>2550</v>
      </c>
      <c r="D15" s="44">
        <f t="shared" si="3"/>
        <v>382.5</v>
      </c>
      <c r="E15" s="12">
        <f t="shared" si="1"/>
        <v>2167.5</v>
      </c>
      <c r="F15" s="13">
        <f t="shared" si="2"/>
        <v>892.5</v>
      </c>
    </row>
    <row r="16" spans="1:8" x14ac:dyDescent="0.25">
      <c r="A16" s="10" t="s">
        <v>31</v>
      </c>
      <c r="B16" s="11" t="s">
        <v>24</v>
      </c>
      <c r="C16" s="12">
        <v>750</v>
      </c>
      <c r="D16" s="44">
        <f t="shared" si="3"/>
        <v>0</v>
      </c>
      <c r="E16" s="12">
        <f t="shared" si="1"/>
        <v>750</v>
      </c>
      <c r="F16" s="13">
        <f t="shared" si="2"/>
        <v>150</v>
      </c>
    </row>
    <row r="17" spans="1:6" x14ac:dyDescent="0.25">
      <c r="A17" s="10" t="s">
        <v>32</v>
      </c>
      <c r="B17" s="11" t="s">
        <v>28</v>
      </c>
      <c r="C17" s="12">
        <v>1450</v>
      </c>
      <c r="D17" s="44">
        <f t="shared" si="3"/>
        <v>0</v>
      </c>
      <c r="E17" s="12">
        <f t="shared" si="1"/>
        <v>1450</v>
      </c>
      <c r="F17" s="13">
        <f t="shared" si="2"/>
        <v>290</v>
      </c>
    </row>
    <row r="18" spans="1:6" x14ac:dyDescent="0.25">
      <c r="A18" s="10" t="s">
        <v>33</v>
      </c>
      <c r="B18" s="11" t="s">
        <v>34</v>
      </c>
      <c r="C18" s="12">
        <v>1550</v>
      </c>
      <c r="D18" s="44">
        <f t="shared" si="3"/>
        <v>155</v>
      </c>
      <c r="E18" s="12">
        <f t="shared" si="1"/>
        <v>1395</v>
      </c>
      <c r="F18" s="13">
        <f t="shared" si="2"/>
        <v>465</v>
      </c>
    </row>
    <row r="19" spans="1:6" x14ac:dyDescent="0.25">
      <c r="A19" s="10" t="s">
        <v>35</v>
      </c>
      <c r="B19" s="11" t="s">
        <v>22</v>
      </c>
      <c r="C19" s="12">
        <v>3709</v>
      </c>
      <c r="D19" s="44">
        <f t="shared" si="3"/>
        <v>741.80000000000007</v>
      </c>
      <c r="E19" s="12">
        <f t="shared" si="1"/>
        <v>2967.2</v>
      </c>
      <c r="F19" s="13">
        <f t="shared" si="2"/>
        <v>1854.5</v>
      </c>
    </row>
    <row r="20" spans="1:6" x14ac:dyDescent="0.25">
      <c r="A20" s="10" t="s">
        <v>36</v>
      </c>
      <c r="B20" s="11" t="s">
        <v>22</v>
      </c>
      <c r="C20" s="12">
        <v>2400</v>
      </c>
      <c r="D20" s="44">
        <f t="shared" si="3"/>
        <v>360</v>
      </c>
      <c r="E20" s="12">
        <f t="shared" si="1"/>
        <v>2040</v>
      </c>
      <c r="F20" s="13">
        <f t="shared" si="2"/>
        <v>1080</v>
      </c>
    </row>
    <row r="21" spans="1:6" x14ac:dyDescent="0.25">
      <c r="A21" s="10" t="s">
        <v>37</v>
      </c>
      <c r="B21" s="11" t="s">
        <v>26</v>
      </c>
      <c r="C21" s="12">
        <v>900</v>
      </c>
      <c r="D21" s="44">
        <f t="shared" si="3"/>
        <v>0</v>
      </c>
      <c r="E21" s="12">
        <f t="shared" si="1"/>
        <v>900</v>
      </c>
      <c r="F21" s="13">
        <f t="shared" si="2"/>
        <v>180</v>
      </c>
    </row>
    <row r="22" spans="1:6" x14ac:dyDescent="0.25">
      <c r="A22" s="10" t="s">
        <v>38</v>
      </c>
      <c r="B22" s="11" t="s">
        <v>28</v>
      </c>
      <c r="C22" s="12">
        <v>1690</v>
      </c>
      <c r="D22" s="44">
        <f t="shared" si="3"/>
        <v>169</v>
      </c>
      <c r="E22" s="12">
        <f t="shared" si="1"/>
        <v>1521</v>
      </c>
      <c r="F22" s="13">
        <f t="shared" si="2"/>
        <v>507</v>
      </c>
    </row>
    <row r="23" spans="1:6" x14ac:dyDescent="0.25">
      <c r="A23" s="10" t="s">
        <v>39</v>
      </c>
      <c r="B23" s="11" t="s">
        <v>22</v>
      </c>
      <c r="C23" s="12">
        <v>1600</v>
      </c>
      <c r="D23" s="44">
        <f t="shared" si="3"/>
        <v>160</v>
      </c>
      <c r="E23" s="12">
        <f t="shared" si="1"/>
        <v>1440</v>
      </c>
      <c r="F23" s="13">
        <f t="shared" si="2"/>
        <v>480</v>
      </c>
    </row>
    <row r="24" spans="1:6" x14ac:dyDescent="0.25">
      <c r="A24" s="10" t="s">
        <v>40</v>
      </c>
      <c r="B24" s="11" t="s">
        <v>20</v>
      </c>
      <c r="C24" s="12">
        <v>1450</v>
      </c>
      <c r="D24" s="44">
        <f t="shared" si="3"/>
        <v>0</v>
      </c>
      <c r="E24" s="12">
        <f t="shared" si="1"/>
        <v>1450</v>
      </c>
      <c r="F24" s="13">
        <f t="shared" si="2"/>
        <v>290</v>
      </c>
    </row>
  </sheetData>
  <mergeCells count="3">
    <mergeCell ref="A1:B1"/>
    <mergeCell ref="G1:H1"/>
    <mergeCell ref="A7:F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topLeftCell="A3" workbookViewId="0">
      <selection activeCell="K28" sqref="K28"/>
    </sheetView>
  </sheetViews>
  <sheetFormatPr defaultRowHeight="15" x14ac:dyDescent="0.25"/>
  <cols>
    <col min="1" max="1" width="10.42578125" bestFit="1" customWidth="1"/>
    <col min="6" max="6" width="16.28515625" bestFit="1" customWidth="1"/>
    <col min="7" max="7" width="12.28515625" customWidth="1"/>
    <col min="8" max="8" width="3.85546875" customWidth="1"/>
    <col min="11" max="11" width="16.28515625" bestFit="1" customWidth="1"/>
    <col min="17" max="17" width="26" customWidth="1"/>
    <col min="257" max="257" width="10.42578125" bestFit="1" customWidth="1"/>
    <col min="262" max="262" width="16.28515625" bestFit="1" customWidth="1"/>
    <col min="263" max="263" width="12.28515625" customWidth="1"/>
    <col min="267" max="267" width="16.28515625" bestFit="1" customWidth="1"/>
    <col min="513" max="513" width="10.42578125" bestFit="1" customWidth="1"/>
    <col min="518" max="518" width="16.28515625" bestFit="1" customWidth="1"/>
    <col min="519" max="519" width="12.28515625" customWidth="1"/>
    <col min="523" max="523" width="16.28515625" bestFit="1" customWidth="1"/>
    <col min="769" max="769" width="10.42578125" bestFit="1" customWidth="1"/>
    <col min="774" max="774" width="16.28515625" bestFit="1" customWidth="1"/>
    <col min="775" max="775" width="12.28515625" customWidth="1"/>
    <col min="779" max="779" width="16.28515625" bestFit="1" customWidth="1"/>
    <col min="1025" max="1025" width="10.42578125" bestFit="1" customWidth="1"/>
    <col min="1030" max="1030" width="16.28515625" bestFit="1" customWidth="1"/>
    <col min="1031" max="1031" width="12.28515625" customWidth="1"/>
    <col min="1035" max="1035" width="16.28515625" bestFit="1" customWidth="1"/>
    <col min="1281" max="1281" width="10.42578125" bestFit="1" customWidth="1"/>
    <col min="1286" max="1286" width="16.28515625" bestFit="1" customWidth="1"/>
    <col min="1287" max="1287" width="12.28515625" customWidth="1"/>
    <col min="1291" max="1291" width="16.28515625" bestFit="1" customWidth="1"/>
    <col min="1537" max="1537" width="10.42578125" bestFit="1" customWidth="1"/>
    <col min="1542" max="1542" width="16.28515625" bestFit="1" customWidth="1"/>
    <col min="1543" max="1543" width="12.28515625" customWidth="1"/>
    <col min="1547" max="1547" width="16.28515625" bestFit="1" customWidth="1"/>
    <col min="1793" max="1793" width="10.42578125" bestFit="1" customWidth="1"/>
    <col min="1798" max="1798" width="16.28515625" bestFit="1" customWidth="1"/>
    <col min="1799" max="1799" width="12.28515625" customWidth="1"/>
    <col min="1803" max="1803" width="16.28515625" bestFit="1" customWidth="1"/>
    <col min="2049" max="2049" width="10.42578125" bestFit="1" customWidth="1"/>
    <col min="2054" max="2054" width="16.28515625" bestFit="1" customWidth="1"/>
    <col min="2055" max="2055" width="12.28515625" customWidth="1"/>
    <col min="2059" max="2059" width="16.28515625" bestFit="1" customWidth="1"/>
    <col min="2305" max="2305" width="10.42578125" bestFit="1" customWidth="1"/>
    <col min="2310" max="2310" width="16.28515625" bestFit="1" customWidth="1"/>
    <col min="2311" max="2311" width="12.28515625" customWidth="1"/>
    <col min="2315" max="2315" width="16.28515625" bestFit="1" customWidth="1"/>
    <col min="2561" max="2561" width="10.42578125" bestFit="1" customWidth="1"/>
    <col min="2566" max="2566" width="16.28515625" bestFit="1" customWidth="1"/>
    <col min="2567" max="2567" width="12.28515625" customWidth="1"/>
    <col min="2571" max="2571" width="16.28515625" bestFit="1" customWidth="1"/>
    <col min="2817" max="2817" width="10.42578125" bestFit="1" customWidth="1"/>
    <col min="2822" max="2822" width="16.28515625" bestFit="1" customWidth="1"/>
    <col min="2823" max="2823" width="12.28515625" customWidth="1"/>
    <col min="2827" max="2827" width="16.28515625" bestFit="1" customWidth="1"/>
    <col min="3073" max="3073" width="10.42578125" bestFit="1" customWidth="1"/>
    <col min="3078" max="3078" width="16.28515625" bestFit="1" customWidth="1"/>
    <col min="3079" max="3079" width="12.28515625" customWidth="1"/>
    <col min="3083" max="3083" width="16.28515625" bestFit="1" customWidth="1"/>
    <col min="3329" max="3329" width="10.42578125" bestFit="1" customWidth="1"/>
    <col min="3334" max="3334" width="16.28515625" bestFit="1" customWidth="1"/>
    <col min="3335" max="3335" width="12.28515625" customWidth="1"/>
    <col min="3339" max="3339" width="16.28515625" bestFit="1" customWidth="1"/>
    <col min="3585" max="3585" width="10.42578125" bestFit="1" customWidth="1"/>
    <col min="3590" max="3590" width="16.28515625" bestFit="1" customWidth="1"/>
    <col min="3591" max="3591" width="12.28515625" customWidth="1"/>
    <col min="3595" max="3595" width="16.28515625" bestFit="1" customWidth="1"/>
    <col min="3841" max="3841" width="10.42578125" bestFit="1" customWidth="1"/>
    <col min="3846" max="3846" width="16.28515625" bestFit="1" customWidth="1"/>
    <col min="3847" max="3847" width="12.28515625" customWidth="1"/>
    <col min="3851" max="3851" width="16.28515625" bestFit="1" customWidth="1"/>
    <col min="4097" max="4097" width="10.42578125" bestFit="1" customWidth="1"/>
    <col min="4102" max="4102" width="16.28515625" bestFit="1" customWidth="1"/>
    <col min="4103" max="4103" width="12.28515625" customWidth="1"/>
    <col min="4107" max="4107" width="16.28515625" bestFit="1" customWidth="1"/>
    <col min="4353" max="4353" width="10.42578125" bestFit="1" customWidth="1"/>
    <col min="4358" max="4358" width="16.28515625" bestFit="1" customWidth="1"/>
    <col min="4359" max="4359" width="12.28515625" customWidth="1"/>
    <col min="4363" max="4363" width="16.28515625" bestFit="1" customWidth="1"/>
    <col min="4609" max="4609" width="10.42578125" bestFit="1" customWidth="1"/>
    <col min="4614" max="4614" width="16.28515625" bestFit="1" customWidth="1"/>
    <col min="4615" max="4615" width="12.28515625" customWidth="1"/>
    <col min="4619" max="4619" width="16.28515625" bestFit="1" customWidth="1"/>
    <col min="4865" max="4865" width="10.42578125" bestFit="1" customWidth="1"/>
    <col min="4870" max="4870" width="16.28515625" bestFit="1" customWidth="1"/>
    <col min="4871" max="4871" width="12.28515625" customWidth="1"/>
    <col min="4875" max="4875" width="16.28515625" bestFit="1" customWidth="1"/>
    <col min="5121" max="5121" width="10.42578125" bestFit="1" customWidth="1"/>
    <col min="5126" max="5126" width="16.28515625" bestFit="1" customWidth="1"/>
    <col min="5127" max="5127" width="12.28515625" customWidth="1"/>
    <col min="5131" max="5131" width="16.28515625" bestFit="1" customWidth="1"/>
    <col min="5377" max="5377" width="10.42578125" bestFit="1" customWidth="1"/>
    <col min="5382" max="5382" width="16.28515625" bestFit="1" customWidth="1"/>
    <col min="5383" max="5383" width="12.28515625" customWidth="1"/>
    <col min="5387" max="5387" width="16.28515625" bestFit="1" customWidth="1"/>
    <col min="5633" max="5633" width="10.42578125" bestFit="1" customWidth="1"/>
    <col min="5638" max="5638" width="16.28515625" bestFit="1" customWidth="1"/>
    <col min="5639" max="5639" width="12.28515625" customWidth="1"/>
    <col min="5643" max="5643" width="16.28515625" bestFit="1" customWidth="1"/>
    <col min="5889" max="5889" width="10.42578125" bestFit="1" customWidth="1"/>
    <col min="5894" max="5894" width="16.28515625" bestFit="1" customWidth="1"/>
    <col min="5895" max="5895" width="12.28515625" customWidth="1"/>
    <col min="5899" max="5899" width="16.28515625" bestFit="1" customWidth="1"/>
    <col min="6145" max="6145" width="10.42578125" bestFit="1" customWidth="1"/>
    <col min="6150" max="6150" width="16.28515625" bestFit="1" customWidth="1"/>
    <col min="6151" max="6151" width="12.28515625" customWidth="1"/>
    <col min="6155" max="6155" width="16.28515625" bestFit="1" customWidth="1"/>
    <col min="6401" max="6401" width="10.42578125" bestFit="1" customWidth="1"/>
    <col min="6406" max="6406" width="16.28515625" bestFit="1" customWidth="1"/>
    <col min="6407" max="6407" width="12.28515625" customWidth="1"/>
    <col min="6411" max="6411" width="16.28515625" bestFit="1" customWidth="1"/>
    <col min="6657" max="6657" width="10.42578125" bestFit="1" customWidth="1"/>
    <col min="6662" max="6662" width="16.28515625" bestFit="1" customWidth="1"/>
    <col min="6663" max="6663" width="12.28515625" customWidth="1"/>
    <col min="6667" max="6667" width="16.28515625" bestFit="1" customWidth="1"/>
    <col min="6913" max="6913" width="10.42578125" bestFit="1" customWidth="1"/>
    <col min="6918" max="6918" width="16.28515625" bestFit="1" customWidth="1"/>
    <col min="6919" max="6919" width="12.28515625" customWidth="1"/>
    <col min="6923" max="6923" width="16.28515625" bestFit="1" customWidth="1"/>
    <col min="7169" max="7169" width="10.42578125" bestFit="1" customWidth="1"/>
    <col min="7174" max="7174" width="16.28515625" bestFit="1" customWidth="1"/>
    <col min="7175" max="7175" width="12.28515625" customWidth="1"/>
    <col min="7179" max="7179" width="16.28515625" bestFit="1" customWidth="1"/>
    <col min="7425" max="7425" width="10.42578125" bestFit="1" customWidth="1"/>
    <col min="7430" max="7430" width="16.28515625" bestFit="1" customWidth="1"/>
    <col min="7431" max="7431" width="12.28515625" customWidth="1"/>
    <col min="7435" max="7435" width="16.28515625" bestFit="1" customWidth="1"/>
    <col min="7681" max="7681" width="10.42578125" bestFit="1" customWidth="1"/>
    <col min="7686" max="7686" width="16.28515625" bestFit="1" customWidth="1"/>
    <col min="7687" max="7687" width="12.28515625" customWidth="1"/>
    <col min="7691" max="7691" width="16.28515625" bestFit="1" customWidth="1"/>
    <col min="7937" max="7937" width="10.42578125" bestFit="1" customWidth="1"/>
    <col min="7942" max="7942" width="16.28515625" bestFit="1" customWidth="1"/>
    <col min="7943" max="7943" width="12.28515625" customWidth="1"/>
    <col min="7947" max="7947" width="16.28515625" bestFit="1" customWidth="1"/>
    <col min="8193" max="8193" width="10.42578125" bestFit="1" customWidth="1"/>
    <col min="8198" max="8198" width="16.28515625" bestFit="1" customWidth="1"/>
    <col min="8199" max="8199" width="12.28515625" customWidth="1"/>
    <col min="8203" max="8203" width="16.28515625" bestFit="1" customWidth="1"/>
    <col min="8449" max="8449" width="10.42578125" bestFit="1" customWidth="1"/>
    <col min="8454" max="8454" width="16.28515625" bestFit="1" customWidth="1"/>
    <col min="8455" max="8455" width="12.28515625" customWidth="1"/>
    <col min="8459" max="8459" width="16.28515625" bestFit="1" customWidth="1"/>
    <col min="8705" max="8705" width="10.42578125" bestFit="1" customWidth="1"/>
    <col min="8710" max="8710" width="16.28515625" bestFit="1" customWidth="1"/>
    <col min="8711" max="8711" width="12.28515625" customWidth="1"/>
    <col min="8715" max="8715" width="16.28515625" bestFit="1" customWidth="1"/>
    <col min="8961" max="8961" width="10.42578125" bestFit="1" customWidth="1"/>
    <col min="8966" max="8966" width="16.28515625" bestFit="1" customWidth="1"/>
    <col min="8967" max="8967" width="12.28515625" customWidth="1"/>
    <col min="8971" max="8971" width="16.28515625" bestFit="1" customWidth="1"/>
    <col min="9217" max="9217" width="10.42578125" bestFit="1" customWidth="1"/>
    <col min="9222" max="9222" width="16.28515625" bestFit="1" customWidth="1"/>
    <col min="9223" max="9223" width="12.28515625" customWidth="1"/>
    <col min="9227" max="9227" width="16.28515625" bestFit="1" customWidth="1"/>
    <col min="9473" max="9473" width="10.42578125" bestFit="1" customWidth="1"/>
    <col min="9478" max="9478" width="16.28515625" bestFit="1" customWidth="1"/>
    <col min="9479" max="9479" width="12.28515625" customWidth="1"/>
    <col min="9483" max="9483" width="16.28515625" bestFit="1" customWidth="1"/>
    <col min="9729" max="9729" width="10.42578125" bestFit="1" customWidth="1"/>
    <col min="9734" max="9734" width="16.28515625" bestFit="1" customWidth="1"/>
    <col min="9735" max="9735" width="12.28515625" customWidth="1"/>
    <col min="9739" max="9739" width="16.28515625" bestFit="1" customWidth="1"/>
    <col min="9985" max="9985" width="10.42578125" bestFit="1" customWidth="1"/>
    <col min="9990" max="9990" width="16.28515625" bestFit="1" customWidth="1"/>
    <col min="9991" max="9991" width="12.28515625" customWidth="1"/>
    <col min="9995" max="9995" width="16.28515625" bestFit="1" customWidth="1"/>
    <col min="10241" max="10241" width="10.42578125" bestFit="1" customWidth="1"/>
    <col min="10246" max="10246" width="16.28515625" bestFit="1" customWidth="1"/>
    <col min="10247" max="10247" width="12.28515625" customWidth="1"/>
    <col min="10251" max="10251" width="16.28515625" bestFit="1" customWidth="1"/>
    <col min="10497" max="10497" width="10.42578125" bestFit="1" customWidth="1"/>
    <col min="10502" max="10502" width="16.28515625" bestFit="1" customWidth="1"/>
    <col min="10503" max="10503" width="12.28515625" customWidth="1"/>
    <col min="10507" max="10507" width="16.28515625" bestFit="1" customWidth="1"/>
    <col min="10753" max="10753" width="10.42578125" bestFit="1" customWidth="1"/>
    <col min="10758" max="10758" width="16.28515625" bestFit="1" customWidth="1"/>
    <col min="10759" max="10759" width="12.28515625" customWidth="1"/>
    <col min="10763" max="10763" width="16.28515625" bestFit="1" customWidth="1"/>
    <col min="11009" max="11009" width="10.42578125" bestFit="1" customWidth="1"/>
    <col min="11014" max="11014" width="16.28515625" bestFit="1" customWidth="1"/>
    <col min="11015" max="11015" width="12.28515625" customWidth="1"/>
    <col min="11019" max="11019" width="16.28515625" bestFit="1" customWidth="1"/>
    <col min="11265" max="11265" width="10.42578125" bestFit="1" customWidth="1"/>
    <col min="11270" max="11270" width="16.28515625" bestFit="1" customWidth="1"/>
    <col min="11271" max="11271" width="12.28515625" customWidth="1"/>
    <col min="11275" max="11275" width="16.28515625" bestFit="1" customWidth="1"/>
    <col min="11521" max="11521" width="10.42578125" bestFit="1" customWidth="1"/>
    <col min="11526" max="11526" width="16.28515625" bestFit="1" customWidth="1"/>
    <col min="11527" max="11527" width="12.28515625" customWidth="1"/>
    <col min="11531" max="11531" width="16.28515625" bestFit="1" customWidth="1"/>
    <col min="11777" max="11777" width="10.42578125" bestFit="1" customWidth="1"/>
    <col min="11782" max="11782" width="16.28515625" bestFit="1" customWidth="1"/>
    <col min="11783" max="11783" width="12.28515625" customWidth="1"/>
    <col min="11787" max="11787" width="16.28515625" bestFit="1" customWidth="1"/>
    <col min="12033" max="12033" width="10.42578125" bestFit="1" customWidth="1"/>
    <col min="12038" max="12038" width="16.28515625" bestFit="1" customWidth="1"/>
    <col min="12039" max="12039" width="12.28515625" customWidth="1"/>
    <col min="12043" max="12043" width="16.28515625" bestFit="1" customWidth="1"/>
    <col min="12289" max="12289" width="10.42578125" bestFit="1" customWidth="1"/>
    <col min="12294" max="12294" width="16.28515625" bestFit="1" customWidth="1"/>
    <col min="12295" max="12295" width="12.28515625" customWidth="1"/>
    <col min="12299" max="12299" width="16.28515625" bestFit="1" customWidth="1"/>
    <col min="12545" max="12545" width="10.42578125" bestFit="1" customWidth="1"/>
    <col min="12550" max="12550" width="16.28515625" bestFit="1" customWidth="1"/>
    <col min="12551" max="12551" width="12.28515625" customWidth="1"/>
    <col min="12555" max="12555" width="16.28515625" bestFit="1" customWidth="1"/>
    <col min="12801" max="12801" width="10.42578125" bestFit="1" customWidth="1"/>
    <col min="12806" max="12806" width="16.28515625" bestFit="1" customWidth="1"/>
    <col min="12807" max="12807" width="12.28515625" customWidth="1"/>
    <col min="12811" max="12811" width="16.28515625" bestFit="1" customWidth="1"/>
    <col min="13057" max="13057" width="10.42578125" bestFit="1" customWidth="1"/>
    <col min="13062" max="13062" width="16.28515625" bestFit="1" customWidth="1"/>
    <col min="13063" max="13063" width="12.28515625" customWidth="1"/>
    <col min="13067" max="13067" width="16.28515625" bestFit="1" customWidth="1"/>
    <col min="13313" max="13313" width="10.42578125" bestFit="1" customWidth="1"/>
    <col min="13318" max="13318" width="16.28515625" bestFit="1" customWidth="1"/>
    <col min="13319" max="13319" width="12.28515625" customWidth="1"/>
    <col min="13323" max="13323" width="16.28515625" bestFit="1" customWidth="1"/>
    <col min="13569" max="13569" width="10.42578125" bestFit="1" customWidth="1"/>
    <col min="13574" max="13574" width="16.28515625" bestFit="1" customWidth="1"/>
    <col min="13575" max="13575" width="12.28515625" customWidth="1"/>
    <col min="13579" max="13579" width="16.28515625" bestFit="1" customWidth="1"/>
    <col min="13825" max="13825" width="10.42578125" bestFit="1" customWidth="1"/>
    <col min="13830" max="13830" width="16.28515625" bestFit="1" customWidth="1"/>
    <col min="13831" max="13831" width="12.28515625" customWidth="1"/>
    <col min="13835" max="13835" width="16.28515625" bestFit="1" customWidth="1"/>
    <col min="14081" max="14081" width="10.42578125" bestFit="1" customWidth="1"/>
    <col min="14086" max="14086" width="16.28515625" bestFit="1" customWidth="1"/>
    <col min="14087" max="14087" width="12.28515625" customWidth="1"/>
    <col min="14091" max="14091" width="16.28515625" bestFit="1" customWidth="1"/>
    <col min="14337" max="14337" width="10.42578125" bestFit="1" customWidth="1"/>
    <col min="14342" max="14342" width="16.28515625" bestFit="1" customWidth="1"/>
    <col min="14343" max="14343" width="12.28515625" customWidth="1"/>
    <col min="14347" max="14347" width="16.28515625" bestFit="1" customWidth="1"/>
    <col min="14593" max="14593" width="10.42578125" bestFit="1" customWidth="1"/>
    <col min="14598" max="14598" width="16.28515625" bestFit="1" customWidth="1"/>
    <col min="14599" max="14599" width="12.28515625" customWidth="1"/>
    <col min="14603" max="14603" width="16.28515625" bestFit="1" customWidth="1"/>
    <col min="14849" max="14849" width="10.42578125" bestFit="1" customWidth="1"/>
    <col min="14854" max="14854" width="16.28515625" bestFit="1" customWidth="1"/>
    <col min="14855" max="14855" width="12.28515625" customWidth="1"/>
    <col min="14859" max="14859" width="16.28515625" bestFit="1" customWidth="1"/>
    <col min="15105" max="15105" width="10.42578125" bestFit="1" customWidth="1"/>
    <col min="15110" max="15110" width="16.28515625" bestFit="1" customWidth="1"/>
    <col min="15111" max="15111" width="12.28515625" customWidth="1"/>
    <col min="15115" max="15115" width="16.28515625" bestFit="1" customWidth="1"/>
    <col min="15361" max="15361" width="10.42578125" bestFit="1" customWidth="1"/>
    <col min="15366" max="15366" width="16.28515625" bestFit="1" customWidth="1"/>
    <col min="15367" max="15367" width="12.28515625" customWidth="1"/>
    <col min="15371" max="15371" width="16.28515625" bestFit="1" customWidth="1"/>
    <col min="15617" max="15617" width="10.42578125" bestFit="1" customWidth="1"/>
    <col min="15622" max="15622" width="16.28515625" bestFit="1" customWidth="1"/>
    <col min="15623" max="15623" width="12.28515625" customWidth="1"/>
    <col min="15627" max="15627" width="16.28515625" bestFit="1" customWidth="1"/>
    <col min="15873" max="15873" width="10.42578125" bestFit="1" customWidth="1"/>
    <col min="15878" max="15878" width="16.28515625" bestFit="1" customWidth="1"/>
    <col min="15879" max="15879" width="12.28515625" customWidth="1"/>
    <col min="15883" max="15883" width="16.28515625" bestFit="1" customWidth="1"/>
    <col min="16129" max="16129" width="10.42578125" bestFit="1" customWidth="1"/>
    <col min="16134" max="16134" width="16.28515625" bestFit="1" customWidth="1"/>
    <col min="16135" max="16135" width="12.28515625" customWidth="1"/>
    <col min="16139" max="16139" width="16.28515625" bestFit="1" customWidth="1"/>
  </cols>
  <sheetData>
    <row r="1" spans="1:17" x14ac:dyDescent="0.25">
      <c r="A1" s="40" t="s">
        <v>41</v>
      </c>
      <c r="B1" s="40"/>
      <c r="C1" s="40"/>
      <c r="D1" s="40"/>
      <c r="E1" s="40"/>
      <c r="F1" s="40"/>
      <c r="G1" s="40"/>
    </row>
    <row r="2" spans="1:17" ht="15.75" x14ac:dyDescent="0.25">
      <c r="A2" s="41" t="s">
        <v>42</v>
      </c>
      <c r="B2" s="41"/>
      <c r="C2" s="41"/>
      <c r="D2" s="41"/>
      <c r="E2" s="41"/>
      <c r="F2" s="41"/>
      <c r="G2" s="41"/>
    </row>
    <row r="3" spans="1:17" ht="30.75" thickBot="1" x14ac:dyDescent="0.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8" t="s">
        <v>49</v>
      </c>
    </row>
    <row r="4" spans="1:17" ht="16.5" thickTop="1" thickBot="1" x14ac:dyDescent="0.3">
      <c r="A4" s="9" t="s">
        <v>50</v>
      </c>
      <c r="B4" s="9">
        <v>32</v>
      </c>
      <c r="C4" s="9">
        <v>1.85</v>
      </c>
      <c r="D4" s="9">
        <v>95.4</v>
      </c>
      <c r="E4" s="9">
        <f>D4/C4^2</f>
        <v>27.874360847333818</v>
      </c>
      <c r="F4" s="34" t="str">
        <f>IF(E4&lt;19,"Muito Magro",IF(E4&lt;25,"Normal",IF(E4&lt;30,"Sobre Peso",IF(E4&lt;40,"Obeso","Obesidade Grave"))))</f>
        <v>Sobre Peso</v>
      </c>
      <c r="G4" s="34" t="str">
        <f>IF(E4&gt;25,"SIM","NÃO")</f>
        <v>SIM</v>
      </c>
      <c r="K4" s="42" t="s">
        <v>51</v>
      </c>
      <c r="L4" s="43"/>
      <c r="M4" s="14"/>
    </row>
    <row r="5" spans="1:17" ht="15.75" thickTop="1" x14ac:dyDescent="0.25">
      <c r="A5" s="9" t="s">
        <v>25</v>
      </c>
      <c r="B5" s="9">
        <v>25</v>
      </c>
      <c r="C5" s="9">
        <v>1.61</v>
      </c>
      <c r="D5" s="9">
        <v>55.3</v>
      </c>
      <c r="E5" s="9">
        <f t="shared" ref="E5:E29" si="0">D5/C5^2</f>
        <v>21.334053470159326</v>
      </c>
      <c r="F5" s="34" t="str">
        <f t="shared" ref="F5:F29" si="1">IF(E5&lt;19,"Muito Magro",IF(E5&lt;25,"Normal",IF(E5&lt;30,"Sobre Peso",IF(E5&lt;40,"Obeso","Obesidade Grave"))))</f>
        <v>Normal</v>
      </c>
      <c r="G5" s="34" t="str">
        <f t="shared" ref="G5:G29" si="2">IF(E5&gt;25,"SIM","NÃO")</f>
        <v>NÃO</v>
      </c>
    </row>
    <row r="6" spans="1:17" ht="15.75" thickBot="1" x14ac:dyDescent="0.3">
      <c r="A6" s="9" t="s">
        <v>52</v>
      </c>
      <c r="B6" s="9">
        <v>43</v>
      </c>
      <c r="C6" s="9">
        <v>1.58</v>
      </c>
      <c r="D6" s="9">
        <v>76.900000000000006</v>
      </c>
      <c r="E6" s="9">
        <f t="shared" si="0"/>
        <v>30.80435827591732</v>
      </c>
      <c r="F6" s="34" t="str">
        <f t="shared" si="1"/>
        <v>Obeso</v>
      </c>
      <c r="G6" s="34" t="str">
        <f t="shared" si="2"/>
        <v>SIM</v>
      </c>
    </row>
    <row r="7" spans="1:17" ht="16.5" thickTop="1" thickBot="1" x14ac:dyDescent="0.3">
      <c r="A7" s="9" t="s">
        <v>53</v>
      </c>
      <c r="B7" s="9">
        <v>12</v>
      </c>
      <c r="C7" s="9">
        <v>1.52</v>
      </c>
      <c r="D7" s="9">
        <v>46.2</v>
      </c>
      <c r="E7" s="9">
        <f t="shared" si="0"/>
        <v>19.996537396121884</v>
      </c>
      <c r="F7" s="34" t="str">
        <f t="shared" si="1"/>
        <v>Normal</v>
      </c>
      <c r="G7" s="34" t="str">
        <f t="shared" si="2"/>
        <v>NÃO</v>
      </c>
      <c r="J7" s="16" t="s">
        <v>47</v>
      </c>
      <c r="K7" s="17" t="s">
        <v>48</v>
      </c>
      <c r="L7" s="29"/>
      <c r="M7" s="30" t="s">
        <v>98</v>
      </c>
      <c r="N7" s="31"/>
    </row>
    <row r="8" spans="1:17" ht="16.5" thickTop="1" thickBot="1" x14ac:dyDescent="0.3">
      <c r="A8" s="9" t="s">
        <v>35</v>
      </c>
      <c r="B8" s="9">
        <v>29</v>
      </c>
      <c r="C8" s="9">
        <v>1.74</v>
      </c>
      <c r="D8" s="9">
        <v>75.099999999999994</v>
      </c>
      <c r="E8" s="9">
        <f t="shared" si="0"/>
        <v>24.805126172545908</v>
      </c>
      <c r="F8" s="34" t="str">
        <f t="shared" si="1"/>
        <v>Normal</v>
      </c>
      <c r="G8" s="34" t="str">
        <f t="shared" si="2"/>
        <v>NÃO</v>
      </c>
      <c r="J8" s="15">
        <v>0</v>
      </c>
      <c r="K8" s="18" t="s">
        <v>57</v>
      </c>
      <c r="M8" s="32" t="s">
        <v>68</v>
      </c>
      <c r="N8" s="20" t="s">
        <v>69</v>
      </c>
    </row>
    <row r="9" spans="1:17" ht="15.75" thickTop="1" x14ac:dyDescent="0.25">
      <c r="A9" s="9" t="s">
        <v>54</v>
      </c>
      <c r="B9" s="9">
        <v>18</v>
      </c>
      <c r="C9" s="9">
        <v>1.73</v>
      </c>
      <c r="D9" s="9">
        <v>55.7</v>
      </c>
      <c r="E9" s="9">
        <f t="shared" si="0"/>
        <v>18.61071201844365</v>
      </c>
      <c r="F9" s="34" t="str">
        <f t="shared" si="1"/>
        <v>Muito Magro</v>
      </c>
      <c r="G9" s="34" t="str">
        <f t="shared" si="2"/>
        <v>NÃO</v>
      </c>
      <c r="J9" s="15">
        <v>19</v>
      </c>
      <c r="K9" s="18" t="s">
        <v>59</v>
      </c>
    </row>
    <row r="10" spans="1:17" x14ac:dyDescent="0.25">
      <c r="A10" s="9" t="s">
        <v>55</v>
      </c>
      <c r="B10" s="9">
        <v>38</v>
      </c>
      <c r="C10" s="9">
        <v>1.68</v>
      </c>
      <c r="D10" s="9">
        <v>89.6</v>
      </c>
      <c r="E10" s="9">
        <f t="shared" si="0"/>
        <v>31.74603174603175</v>
      </c>
      <c r="F10" s="34" t="str">
        <f t="shared" si="1"/>
        <v>Obeso</v>
      </c>
      <c r="G10" s="34" t="str">
        <f t="shared" si="2"/>
        <v>SIM</v>
      </c>
      <c r="J10" s="15">
        <v>25</v>
      </c>
      <c r="K10" s="18" t="s">
        <v>61</v>
      </c>
    </row>
    <row r="11" spans="1:17" x14ac:dyDescent="0.25">
      <c r="A11" s="9" t="s">
        <v>56</v>
      </c>
      <c r="B11" s="9">
        <v>23</v>
      </c>
      <c r="C11" s="9">
        <v>1.91</v>
      </c>
      <c r="D11" s="9">
        <v>90.5</v>
      </c>
      <c r="E11" s="9">
        <f t="shared" si="0"/>
        <v>24.807434006743236</v>
      </c>
      <c r="F11" s="34" t="str">
        <f t="shared" si="1"/>
        <v>Normal</v>
      </c>
      <c r="G11" s="34" t="str">
        <f t="shared" si="2"/>
        <v>NÃO</v>
      </c>
      <c r="J11" s="15">
        <v>30</v>
      </c>
      <c r="K11" s="18" t="s">
        <v>63</v>
      </c>
    </row>
    <row r="12" spans="1:17" ht="15.75" thickBot="1" x14ac:dyDescent="0.3">
      <c r="A12" s="9" t="s">
        <v>58</v>
      </c>
      <c r="B12" s="9">
        <v>45</v>
      </c>
      <c r="C12" s="9">
        <v>1.82</v>
      </c>
      <c r="D12" s="9">
        <v>85.8</v>
      </c>
      <c r="E12" s="9">
        <f t="shared" si="0"/>
        <v>25.902668759811615</v>
      </c>
      <c r="F12" s="34" t="str">
        <f t="shared" si="1"/>
        <v>Sobre Peso</v>
      </c>
      <c r="G12" s="34" t="str">
        <f t="shared" si="2"/>
        <v>SIM</v>
      </c>
      <c r="J12" s="25">
        <v>40</v>
      </c>
      <c r="K12" s="19" t="s">
        <v>65</v>
      </c>
    </row>
    <row r="13" spans="1:17" ht="15.75" thickTop="1" x14ac:dyDescent="0.25">
      <c r="A13" s="9" t="s">
        <v>60</v>
      </c>
      <c r="B13" s="9">
        <v>56</v>
      </c>
      <c r="C13" s="9">
        <v>1.65</v>
      </c>
      <c r="D13" s="9">
        <v>110.6</v>
      </c>
      <c r="E13" s="9">
        <f t="shared" si="0"/>
        <v>40.624426078971538</v>
      </c>
      <c r="F13" s="34" t="str">
        <f t="shared" si="1"/>
        <v>Obesidade Grave</v>
      </c>
      <c r="G13" s="34" t="str">
        <f t="shared" si="2"/>
        <v>SIM</v>
      </c>
      <c r="I13" s="26"/>
      <c r="J13" s="27"/>
    </row>
    <row r="14" spans="1:17" x14ac:dyDescent="0.25">
      <c r="A14" s="9" t="s">
        <v>62</v>
      </c>
      <c r="B14" s="9">
        <v>53</v>
      </c>
      <c r="C14" s="9">
        <v>1.61</v>
      </c>
      <c r="D14" s="9">
        <v>98.1</v>
      </c>
      <c r="E14" s="9">
        <f t="shared" si="0"/>
        <v>37.845762123374861</v>
      </c>
      <c r="F14" s="34" t="str">
        <f t="shared" si="1"/>
        <v>Obeso</v>
      </c>
      <c r="G14" s="34" t="str">
        <f t="shared" si="2"/>
        <v>SIM</v>
      </c>
      <c r="I14" s="26"/>
      <c r="J14" s="26"/>
    </row>
    <row r="15" spans="1:17" x14ac:dyDescent="0.25">
      <c r="A15" s="9" t="s">
        <v>64</v>
      </c>
      <c r="B15" s="9">
        <v>75</v>
      </c>
      <c r="C15" s="9">
        <v>1.53</v>
      </c>
      <c r="D15" s="9">
        <v>74.319999999999993</v>
      </c>
      <c r="E15" s="9">
        <f t="shared" si="0"/>
        <v>31.74847280960314</v>
      </c>
      <c r="F15" s="34" t="str">
        <f t="shared" si="1"/>
        <v>Obeso</v>
      </c>
      <c r="G15" s="34" t="str">
        <f t="shared" si="2"/>
        <v>SIM</v>
      </c>
      <c r="I15" s="26"/>
      <c r="J15" s="33"/>
    </row>
    <row r="16" spans="1:17" x14ac:dyDescent="0.25">
      <c r="A16" s="9" t="s">
        <v>66</v>
      </c>
      <c r="B16" s="9">
        <v>76</v>
      </c>
      <c r="C16" s="9">
        <v>1.54</v>
      </c>
      <c r="D16" s="9">
        <v>103.2</v>
      </c>
      <c r="E16" s="9">
        <f t="shared" si="0"/>
        <v>43.51492663180975</v>
      </c>
      <c r="F16" s="34" t="str">
        <f t="shared" si="1"/>
        <v>Obesidade Grave</v>
      </c>
      <c r="G16" s="34" t="str">
        <f t="shared" si="2"/>
        <v>SIM</v>
      </c>
      <c r="I16" s="39"/>
      <c r="J16" s="39"/>
      <c r="K16" s="39"/>
      <c r="L16" s="39"/>
      <c r="M16" s="39"/>
      <c r="N16" s="39"/>
      <c r="O16" s="39"/>
      <c r="P16" s="39"/>
      <c r="Q16" s="39"/>
    </row>
    <row r="17" spans="1:17" x14ac:dyDescent="0.25">
      <c r="A17" s="9" t="s">
        <v>67</v>
      </c>
      <c r="B17" s="9">
        <v>43</v>
      </c>
      <c r="C17" s="9">
        <v>1.82</v>
      </c>
      <c r="D17" s="9">
        <v>101.6</v>
      </c>
      <c r="E17" s="9">
        <f t="shared" si="0"/>
        <v>30.672624079217481</v>
      </c>
      <c r="F17" s="34" t="str">
        <f t="shared" si="1"/>
        <v>Obeso</v>
      </c>
      <c r="G17" s="34" t="str">
        <f t="shared" si="2"/>
        <v>SIM</v>
      </c>
      <c r="I17" s="39"/>
      <c r="J17" s="39"/>
      <c r="K17" s="39"/>
      <c r="L17" s="39"/>
      <c r="M17" s="39"/>
      <c r="N17" s="39"/>
      <c r="O17" s="39"/>
      <c r="P17" s="39"/>
      <c r="Q17" s="39"/>
    </row>
    <row r="18" spans="1:17" x14ac:dyDescent="0.25">
      <c r="A18" s="9" t="s">
        <v>31</v>
      </c>
      <c r="B18" s="9">
        <v>27</v>
      </c>
      <c r="C18" s="9">
        <v>1.7</v>
      </c>
      <c r="D18" s="9">
        <v>98.3</v>
      </c>
      <c r="E18" s="9">
        <f t="shared" si="0"/>
        <v>34.01384083044983</v>
      </c>
      <c r="F18" s="34" t="str">
        <f t="shared" si="1"/>
        <v>Obeso</v>
      </c>
      <c r="G18" s="34" t="str">
        <f t="shared" si="2"/>
        <v>SIM</v>
      </c>
      <c r="I18" s="39"/>
      <c r="J18" s="39"/>
      <c r="K18" s="39"/>
      <c r="L18" s="39"/>
      <c r="M18" s="39"/>
      <c r="N18" s="39"/>
      <c r="O18" s="39"/>
      <c r="P18" s="39"/>
      <c r="Q18" s="39"/>
    </row>
    <row r="19" spans="1:17" x14ac:dyDescent="0.25">
      <c r="A19" s="9" t="s">
        <v>70</v>
      </c>
      <c r="B19" s="9">
        <v>29</v>
      </c>
      <c r="C19" s="9">
        <v>1.65</v>
      </c>
      <c r="D19" s="9">
        <v>65.2</v>
      </c>
      <c r="E19" s="9">
        <f t="shared" si="0"/>
        <v>23.948576675849406</v>
      </c>
      <c r="F19" s="34" t="str">
        <f t="shared" si="1"/>
        <v>Normal</v>
      </c>
      <c r="G19" s="34" t="str">
        <f t="shared" si="2"/>
        <v>NÃO</v>
      </c>
      <c r="I19" s="39"/>
      <c r="J19" s="39"/>
      <c r="K19" s="39"/>
      <c r="L19" s="39"/>
      <c r="M19" s="39"/>
      <c r="N19" s="39"/>
      <c r="O19" s="39"/>
      <c r="P19" s="39"/>
      <c r="Q19" s="39"/>
    </row>
    <row r="20" spans="1:17" x14ac:dyDescent="0.25">
      <c r="A20" s="9" t="s">
        <v>71</v>
      </c>
      <c r="B20" s="9">
        <v>25</v>
      </c>
      <c r="C20" s="9">
        <v>1.74</v>
      </c>
      <c r="D20" s="9">
        <v>65.900000000000006</v>
      </c>
      <c r="E20" s="9">
        <f t="shared" si="0"/>
        <v>21.766415642753337</v>
      </c>
      <c r="F20" s="34" t="str">
        <f t="shared" si="1"/>
        <v>Normal</v>
      </c>
      <c r="G20" s="34" t="str">
        <f t="shared" si="2"/>
        <v>NÃO</v>
      </c>
      <c r="I20" s="28"/>
      <c r="J20" s="28"/>
      <c r="K20" s="28"/>
      <c r="L20" s="28"/>
      <c r="M20" s="28"/>
      <c r="N20" s="28"/>
      <c r="O20" s="28"/>
      <c r="P20" s="28"/>
      <c r="Q20" s="28"/>
    </row>
    <row r="21" spans="1:17" x14ac:dyDescent="0.25">
      <c r="A21" s="9" t="s">
        <v>72</v>
      </c>
      <c r="B21" s="9">
        <v>13</v>
      </c>
      <c r="C21" s="9">
        <v>1.65</v>
      </c>
      <c r="D21" s="9">
        <v>52.6</v>
      </c>
      <c r="E21" s="9">
        <f t="shared" si="0"/>
        <v>19.320477502295688</v>
      </c>
      <c r="F21" s="34" t="str">
        <f t="shared" si="1"/>
        <v>Normal</v>
      </c>
      <c r="G21" s="34" t="str">
        <f t="shared" si="2"/>
        <v>NÃO</v>
      </c>
      <c r="I21" s="28"/>
      <c r="J21" s="28"/>
      <c r="K21" s="28"/>
      <c r="L21" s="28"/>
      <c r="M21" s="28"/>
      <c r="N21" s="28"/>
      <c r="O21" s="28"/>
      <c r="P21" s="28"/>
      <c r="Q21" s="28"/>
    </row>
    <row r="22" spans="1:17" x14ac:dyDescent="0.25">
      <c r="A22" s="9" t="s">
        <v>73</v>
      </c>
      <c r="B22" s="9">
        <v>36</v>
      </c>
      <c r="C22" s="9">
        <v>1.69</v>
      </c>
      <c r="D22" s="9">
        <v>68.3</v>
      </c>
      <c r="E22" s="9">
        <f t="shared" si="0"/>
        <v>23.913728510906484</v>
      </c>
      <c r="F22" s="34" t="str">
        <f t="shared" si="1"/>
        <v>Normal</v>
      </c>
      <c r="G22" s="34" t="str">
        <f t="shared" si="2"/>
        <v>NÃO</v>
      </c>
    </row>
    <row r="23" spans="1:17" x14ac:dyDescent="0.25">
      <c r="A23" s="9" t="s">
        <v>74</v>
      </c>
      <c r="B23" s="9">
        <v>32</v>
      </c>
      <c r="C23" s="9">
        <v>1.85</v>
      </c>
      <c r="D23" s="9">
        <v>98.2</v>
      </c>
      <c r="E23" s="9">
        <f t="shared" si="0"/>
        <v>28.692476260043826</v>
      </c>
      <c r="F23" s="34" t="str">
        <f t="shared" si="1"/>
        <v>Sobre Peso</v>
      </c>
      <c r="G23" s="34" t="str">
        <f t="shared" si="2"/>
        <v>SIM</v>
      </c>
    </row>
    <row r="24" spans="1:17" x14ac:dyDescent="0.25">
      <c r="A24" s="9" t="s">
        <v>75</v>
      </c>
      <c r="B24" s="9">
        <v>30</v>
      </c>
      <c r="C24" s="9">
        <v>1.92</v>
      </c>
      <c r="D24" s="9">
        <v>98.8</v>
      </c>
      <c r="E24" s="9">
        <f t="shared" si="0"/>
        <v>26.801215277777779</v>
      </c>
      <c r="F24" s="34" t="str">
        <f t="shared" si="1"/>
        <v>Sobre Peso</v>
      </c>
      <c r="G24" s="34" t="str">
        <f t="shared" si="2"/>
        <v>SIM</v>
      </c>
    </row>
    <row r="25" spans="1:17" x14ac:dyDescent="0.25">
      <c r="A25" s="9" t="s">
        <v>76</v>
      </c>
      <c r="B25" s="9">
        <v>22</v>
      </c>
      <c r="C25" s="9">
        <v>1.64</v>
      </c>
      <c r="D25" s="9">
        <v>56.3</v>
      </c>
      <c r="E25" s="9">
        <f t="shared" si="0"/>
        <v>20.932480666270081</v>
      </c>
      <c r="F25" s="34" t="str">
        <f t="shared" si="1"/>
        <v>Normal</v>
      </c>
      <c r="G25" s="34" t="str">
        <f t="shared" si="2"/>
        <v>NÃO</v>
      </c>
    </row>
    <row r="26" spans="1:17" x14ac:dyDescent="0.25">
      <c r="A26" s="9" t="s">
        <v>77</v>
      </c>
      <c r="B26" s="9">
        <v>24</v>
      </c>
      <c r="C26" s="9">
        <v>1.71</v>
      </c>
      <c r="D26" s="9">
        <v>87.5</v>
      </c>
      <c r="E26" s="9">
        <f t="shared" si="0"/>
        <v>29.923737218289393</v>
      </c>
      <c r="F26" s="34" t="str">
        <f t="shared" si="1"/>
        <v>Sobre Peso</v>
      </c>
      <c r="G26" s="34" t="str">
        <f t="shared" si="2"/>
        <v>SIM</v>
      </c>
    </row>
    <row r="27" spans="1:17" x14ac:dyDescent="0.25">
      <c r="A27" s="9" t="s">
        <v>78</v>
      </c>
      <c r="B27" s="9">
        <v>26</v>
      </c>
      <c r="C27" s="9">
        <v>1.88</v>
      </c>
      <c r="D27" s="9">
        <v>86.5</v>
      </c>
      <c r="E27" s="9">
        <f t="shared" si="0"/>
        <v>24.473743775464012</v>
      </c>
      <c r="F27" s="34" t="str">
        <f t="shared" si="1"/>
        <v>Normal</v>
      </c>
      <c r="G27" s="34" t="str">
        <f t="shared" si="2"/>
        <v>NÃO</v>
      </c>
    </row>
    <row r="28" spans="1:17" x14ac:dyDescent="0.25">
      <c r="A28" s="9" t="s">
        <v>79</v>
      </c>
      <c r="B28" s="9">
        <v>48</v>
      </c>
      <c r="C28" s="9">
        <v>1.57</v>
      </c>
      <c r="D28" s="9">
        <v>79.599999999999994</v>
      </c>
      <c r="E28" s="9">
        <f t="shared" si="0"/>
        <v>32.293399326544687</v>
      </c>
      <c r="F28" s="34" t="str">
        <f t="shared" si="1"/>
        <v>Obeso</v>
      </c>
      <c r="G28" s="34" t="str">
        <f t="shared" si="2"/>
        <v>SIM</v>
      </c>
    </row>
    <row r="29" spans="1:17" x14ac:dyDescent="0.25">
      <c r="A29" s="9" t="s">
        <v>80</v>
      </c>
      <c r="B29" s="9">
        <v>47</v>
      </c>
      <c r="C29" s="9">
        <v>1.51</v>
      </c>
      <c r="D29" s="9">
        <v>68.099999999999994</v>
      </c>
      <c r="E29" s="9">
        <f t="shared" si="0"/>
        <v>29.867111091618785</v>
      </c>
      <c r="F29" s="34" t="str">
        <f t="shared" si="1"/>
        <v>Sobre Peso</v>
      </c>
      <c r="G29" s="34" t="str">
        <f t="shared" si="2"/>
        <v>SIM</v>
      </c>
    </row>
  </sheetData>
  <mergeCells count="7">
    <mergeCell ref="I18:Q18"/>
    <mergeCell ref="I19:Q19"/>
    <mergeCell ref="A1:G1"/>
    <mergeCell ref="A2:G2"/>
    <mergeCell ref="K4:L4"/>
    <mergeCell ref="I16:Q16"/>
    <mergeCell ref="I17:Q17"/>
  </mergeCells>
  <conditionalFormatting sqref="G4:G29">
    <cfRule type="cellIs" dxfId="1" priority="1" stopIfTrue="1" operator="equal">
      <formula>"não"</formula>
    </cfRule>
    <cfRule type="cellIs" dxfId="0" priority="2" stopIfTrue="1" operator="equal">
      <formula>"sim"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77DB465A586C4B9FBC64CE827CE919" ma:contentTypeVersion="1" ma:contentTypeDescription="Crie um novo documento." ma:contentTypeScope="" ma:versionID="858988b877ba1ea3e76800ab87b9b64c">
  <xsd:schema xmlns:xsd="http://www.w3.org/2001/XMLSchema" xmlns:xs="http://www.w3.org/2001/XMLSchema" xmlns:p="http://schemas.microsoft.com/office/2006/metadata/properties" xmlns:ns2="b9334bdc-3191-47a9-8f8a-356a6de0343c" targetNamespace="http://schemas.microsoft.com/office/2006/metadata/properties" ma:root="true" ma:fieldsID="468f7d6afdbd8d21bf0fc9910284ad83" ns2:_="">
    <xsd:import namespace="b9334bdc-3191-47a9-8f8a-356a6de0343c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34bdc-3191-47a9-8f8a-356a6de0343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5F38B6-CB59-460B-9DA4-B6601EDF5F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FB1BA9-6261-47B6-8463-806ED2EB0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34bdc-3191-47a9-8f8a-356a6de034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1</vt:lpstr>
      <vt:lpstr>Se 2</vt:lpstr>
      <vt:lpstr>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userlocal</dc:creator>
  <cp:keywords/>
  <dc:description/>
  <cp:lastModifiedBy>userlocal</cp:lastModifiedBy>
  <cp:revision/>
  <dcterms:created xsi:type="dcterms:W3CDTF">2014-03-20T16:47:17Z</dcterms:created>
  <dcterms:modified xsi:type="dcterms:W3CDTF">2024-05-09T19:47:19Z</dcterms:modified>
</cp:coreProperties>
</file>