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local\Desktop\"/>
    </mc:Choice>
  </mc:AlternateContent>
  <bookViews>
    <workbookView xWindow="0" yWindow="0" windowWidth="24000" windowHeight="9630" activeTab="4"/>
  </bookViews>
  <sheets>
    <sheet name=" exercício 1 caralho" sheetId="1" r:id="rId1"/>
    <sheet name="exercício 2 porra" sheetId="3" r:id="rId2"/>
    <sheet name="exercício 3 fdp" sheetId="4" r:id="rId3"/>
    <sheet name="exercício 4 arombeido" sheetId="5" r:id="rId4"/>
    <sheet name="exercício 5 puta" sheetId="6" r:id="rId5"/>
  </sheets>
  <definedNames>
    <definedName name="a">' exercício 1 caralho'!$D$1047269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6" l="1"/>
  <c r="F8" i="6"/>
  <c r="C16" i="6"/>
  <c r="D16" i="6"/>
  <c r="E16" i="6"/>
  <c r="B16" i="6"/>
  <c r="C15" i="6"/>
  <c r="D15" i="6"/>
  <c r="E15" i="6"/>
  <c r="B15" i="6"/>
  <c r="F9" i="6"/>
  <c r="F10" i="6"/>
  <c r="F11" i="6"/>
  <c r="F12" i="6"/>
  <c r="F13" i="6"/>
  <c r="F5" i="6"/>
  <c r="E12" i="5"/>
  <c r="E11" i="5"/>
  <c r="E10" i="5"/>
  <c r="E9" i="5"/>
  <c r="E8" i="5"/>
  <c r="E7" i="5"/>
  <c r="E6" i="5"/>
  <c r="D7" i="5"/>
  <c r="D8" i="5"/>
  <c r="D9" i="5"/>
  <c r="D10" i="5"/>
  <c r="D11" i="5"/>
  <c r="D12" i="5"/>
  <c r="D6" i="5"/>
  <c r="H8" i="4"/>
  <c r="H9" i="4"/>
  <c r="H10" i="4"/>
  <c r="H11" i="4"/>
  <c r="H12" i="4"/>
  <c r="H13" i="4"/>
  <c r="H14" i="4"/>
  <c r="H7" i="4"/>
  <c r="G8" i="4"/>
  <c r="G9" i="4"/>
  <c r="G10" i="4"/>
  <c r="G11" i="4"/>
  <c r="G12" i="4"/>
  <c r="G13" i="4"/>
  <c r="G14" i="4"/>
  <c r="G7" i="4"/>
  <c r="F8" i="4"/>
  <c r="F9" i="4"/>
  <c r="F10" i="4"/>
  <c r="F11" i="4"/>
  <c r="F12" i="4"/>
  <c r="F13" i="4"/>
  <c r="F14" i="4"/>
  <c r="F7" i="4"/>
  <c r="C20" i="3"/>
  <c r="D20" i="3"/>
  <c r="E20" i="3"/>
  <c r="F20" i="3"/>
  <c r="G20" i="3"/>
  <c r="B20" i="3"/>
  <c r="C18" i="3"/>
  <c r="D18" i="3"/>
  <c r="E18" i="3"/>
  <c r="F18" i="3"/>
  <c r="G18" i="3"/>
  <c r="B18" i="3"/>
  <c r="F25" i="1"/>
  <c r="D23" i="1"/>
  <c r="E23" i="1"/>
  <c r="F23" i="1"/>
  <c r="C23" i="1"/>
  <c r="D13" i="1"/>
  <c r="E13" i="1"/>
  <c r="F13" i="1"/>
  <c r="C13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I16" i="1"/>
  <c r="H16" i="1"/>
  <c r="G16" i="1"/>
  <c r="F16" i="1"/>
  <c r="I7" i="1"/>
  <c r="I8" i="1"/>
  <c r="I9" i="1"/>
  <c r="I10" i="1"/>
  <c r="I11" i="1"/>
  <c r="H7" i="1"/>
  <c r="H8" i="1"/>
  <c r="H9" i="1"/>
  <c r="H10" i="1"/>
  <c r="H11" i="1"/>
  <c r="G7" i="1"/>
  <c r="G8" i="1"/>
  <c r="G9" i="1"/>
  <c r="G10" i="1"/>
  <c r="G11" i="1"/>
  <c r="F7" i="1"/>
  <c r="F8" i="1"/>
  <c r="F9" i="1"/>
  <c r="F10" i="1"/>
  <c r="F11" i="1"/>
  <c r="I6" i="1"/>
  <c r="H6" i="1"/>
  <c r="G6" i="1"/>
  <c r="F6" i="1"/>
</calcChain>
</file>

<file path=xl/sharedStrings.xml><?xml version="1.0" encoding="utf-8"?>
<sst xmlns="http://schemas.openxmlformats.org/spreadsheetml/2006/main" count="151" uniqueCount="128">
  <si>
    <r>
      <t>01)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Elaborar a planilha abaixo, fazendo-se o que se pede:</t>
    </r>
  </si>
  <si>
    <t>Empresa Nacional S/A</t>
  </si>
  <si>
    <t>Código</t>
  </si>
  <si>
    <t>Produto</t>
  </si>
  <si>
    <t>Jan</t>
  </si>
  <si>
    <t>Fev</t>
  </si>
  <si>
    <t>Mar</t>
  </si>
  <si>
    <t>Total 1º Trim.</t>
  </si>
  <si>
    <t>Máximo</t>
  </si>
  <si>
    <t>Mínimo</t>
  </si>
  <si>
    <t>Média</t>
  </si>
  <si>
    <t>Porca</t>
  </si>
  <si>
    <t>Parafuso</t>
  </si>
  <si>
    <t>Arruela</t>
  </si>
  <si>
    <t>Prego</t>
  </si>
  <si>
    <t>Alicate</t>
  </si>
  <si>
    <t>Martelo</t>
  </si>
  <si>
    <t>Totais</t>
  </si>
  <si>
    <t>Abr</t>
  </si>
  <si>
    <t>Mai</t>
  </si>
  <si>
    <t>Jun</t>
  </si>
  <si>
    <t>Total 2º Trim.</t>
  </si>
  <si>
    <t>Total do Semestre</t>
  </si>
  <si>
    <t>FÓRMULAS:</t>
  </si>
  <si>
    <t>1ª Tabela:</t>
  </si>
  <si>
    <r>
      <t>Total 1º Trimestre:</t>
    </r>
    <r>
      <rPr>
        <sz val="12"/>
        <color theme="1"/>
        <rFont val="Times New Roman"/>
        <family val="1"/>
      </rPr>
      <t xml:space="preserve"> soma das vendas dos meses de Jan / Fev / Mar.</t>
    </r>
  </si>
  <si>
    <r>
      <t>Máximo:</t>
    </r>
    <r>
      <rPr>
        <sz val="12"/>
        <color theme="1"/>
        <rFont val="Times New Roman"/>
        <family val="1"/>
      </rPr>
      <t xml:space="preserve"> calcular o maior valor entre os meses de Jan / Fev / Mar.</t>
    </r>
  </si>
  <si>
    <r>
      <t>Mínimo:</t>
    </r>
    <r>
      <rPr>
        <sz val="12"/>
        <color theme="1"/>
        <rFont val="Times New Roman"/>
        <family val="1"/>
      </rPr>
      <t xml:space="preserve"> calcular o menor valor entre os meses de Jan / Fev / Mar.</t>
    </r>
  </si>
  <si>
    <r>
      <t>Média:</t>
    </r>
    <r>
      <rPr>
        <sz val="12"/>
        <color theme="1"/>
        <rFont val="Times New Roman"/>
        <family val="1"/>
      </rPr>
      <t xml:space="preserve"> calcular a média dos valores entre os meses de Jan / Fev / Mar.</t>
    </r>
  </si>
  <si>
    <t>2ª Tabela:</t>
  </si>
  <si>
    <r>
      <t>Total 2º Trimestre:</t>
    </r>
    <r>
      <rPr>
        <sz val="12"/>
        <color theme="1"/>
        <rFont val="Times New Roman"/>
        <family val="1"/>
      </rPr>
      <t xml:space="preserve"> soma das vendas dos meses de Abr / Mai / Jun.</t>
    </r>
  </si>
  <si>
    <r>
      <t>Máximo:</t>
    </r>
    <r>
      <rPr>
        <sz val="12"/>
        <color theme="1"/>
        <rFont val="Times New Roman"/>
        <family val="1"/>
      </rPr>
      <t xml:space="preserve"> calcular o maior valor entre os meses de Abr / Mai / Jun.</t>
    </r>
  </si>
  <si>
    <r>
      <t>Mínimo:</t>
    </r>
    <r>
      <rPr>
        <sz val="12"/>
        <color theme="1"/>
        <rFont val="Times New Roman"/>
        <family val="1"/>
      </rPr>
      <t xml:space="preserve"> calcular o menor valor entre os meses de Abr / Mai / Jun.</t>
    </r>
  </si>
  <si>
    <r>
      <t>Média:</t>
    </r>
    <r>
      <rPr>
        <sz val="12"/>
        <color theme="1"/>
        <rFont val="Times New Roman"/>
        <family val="1"/>
      </rPr>
      <t xml:space="preserve"> calcular a média dos valores entre os meses de Abr / Mai / Jun.</t>
    </r>
  </si>
  <si>
    <r>
      <t>Totais:</t>
    </r>
    <r>
      <rPr>
        <sz val="12"/>
        <color theme="1"/>
        <rFont val="Times New Roman"/>
        <family val="1"/>
      </rPr>
      <t xml:space="preserve"> soma das colunas de cada mês (1ª e 2ª tabela).</t>
    </r>
  </si>
  <si>
    <r>
      <t>Total do Semestre:</t>
    </r>
    <r>
      <rPr>
        <sz val="12"/>
        <color theme="1"/>
        <rFont val="Times New Roman"/>
        <family val="1"/>
      </rPr>
      <t xml:space="preserve"> soma dos totais de cada trimestre.</t>
    </r>
  </si>
  <si>
    <r>
      <t xml:space="preserve">Salvar Arquivo com o nome de </t>
    </r>
    <r>
      <rPr>
        <b/>
        <sz val="12"/>
        <color theme="1"/>
        <rFont val="Times New Roman"/>
        <family val="1"/>
      </rPr>
      <t>Exercício1</t>
    </r>
  </si>
  <si>
    <t>CONTAS A PAGAR</t>
  </si>
  <si>
    <t>JANEIRO</t>
  </si>
  <si>
    <t>FEVEREIRO</t>
  </si>
  <si>
    <t>MARÇO</t>
  </si>
  <si>
    <t>ABRIL</t>
  </si>
  <si>
    <t>MAIO</t>
  </si>
  <si>
    <t>JUNHO</t>
  </si>
  <si>
    <t>SALÁRIO</t>
  </si>
  <si>
    <t>CONTAS</t>
  </si>
  <si>
    <t>ÁGUA</t>
  </si>
  <si>
    <t>LUZ</t>
  </si>
  <si>
    <t>ESCOLA</t>
  </si>
  <si>
    <t>IPTU</t>
  </si>
  <si>
    <t>IPVA</t>
  </si>
  <si>
    <t>SHOPPING</t>
  </si>
  <si>
    <t>COMBUSTÍVEL</t>
  </si>
  <si>
    <t>ACADEMIA</t>
  </si>
  <si>
    <t>TOTAL DE CONTAS</t>
  </si>
  <si>
    <t>SALDO</t>
  </si>
  <si>
    <r>
      <t>Total de Contas:</t>
    </r>
    <r>
      <rPr>
        <sz val="12"/>
        <color theme="1"/>
        <rFont val="Times New Roman"/>
        <family val="1"/>
      </rPr>
      <t xml:space="preserve"> soma das contas de cada mês.</t>
    </r>
  </si>
  <si>
    <r>
      <t>Saldo:</t>
    </r>
    <r>
      <rPr>
        <sz val="12"/>
        <color theme="1"/>
        <rFont val="Times New Roman"/>
        <family val="1"/>
      </rPr>
      <t xml:space="preserve"> Salário menos Total de Contas.</t>
    </r>
  </si>
  <si>
    <r>
      <t>01)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Elaborar as planilhas abaixo, fazendo-se o que se pede:</t>
    </r>
  </si>
  <si>
    <t>Araras Informática - Hardware e Software</t>
  </si>
  <si>
    <t>Rua São Francisco de Assis, 123 - Araras SP</t>
  </si>
  <si>
    <t>Nº</t>
  </si>
  <si>
    <t>NOME</t>
  </si>
  <si>
    <t>Salário Bruto</t>
  </si>
  <si>
    <t>INSS</t>
  </si>
  <si>
    <t>Gratificação</t>
  </si>
  <si>
    <t>INSS R$</t>
  </si>
  <si>
    <t>Gratificação R$</t>
  </si>
  <si>
    <t>Salário Líquido</t>
  </si>
  <si>
    <t>Eduardo</t>
  </si>
  <si>
    <t xml:space="preserve">Maria </t>
  </si>
  <si>
    <t>Helena</t>
  </si>
  <si>
    <t>Gabriela</t>
  </si>
  <si>
    <t>Edson</t>
  </si>
  <si>
    <t>Elisangela</t>
  </si>
  <si>
    <t>Regina</t>
  </si>
  <si>
    <t>Paulo</t>
  </si>
  <si>
    <t>FÓRMULAS</t>
  </si>
  <si>
    <r>
      <t>INSS R$:</t>
    </r>
    <r>
      <rPr>
        <sz val="12"/>
        <color rgb="FF000000"/>
        <rFont val="Times New Roman"/>
        <family val="1"/>
      </rPr>
      <t xml:space="preserve"> multiplicar Salário Bruto por INSS.</t>
    </r>
  </si>
  <si>
    <r>
      <t>Gratificação R$:</t>
    </r>
    <r>
      <rPr>
        <sz val="12"/>
        <color rgb="FF000000"/>
        <rFont val="Times New Roman"/>
        <family val="1"/>
      </rPr>
      <t xml:space="preserve"> multiplicar Salário Bruto por Gratificação.</t>
    </r>
  </si>
  <si>
    <r>
      <t>Salário Líquido:</t>
    </r>
    <r>
      <rPr>
        <sz val="12"/>
        <color rgb="FF000000"/>
        <rFont val="Times New Roman"/>
        <family val="1"/>
      </rPr>
      <t xml:space="preserve"> Salário Bruto mais Gratificação R$ menos INSS R$.</t>
    </r>
  </si>
  <si>
    <t>Formatar os números para que eles apareçam de acordo com a planilha dada.</t>
  </si>
  <si>
    <t>Valor do Dólar</t>
  </si>
  <si>
    <t>Papelaria Papel Branco</t>
  </si>
  <si>
    <t>Produtos</t>
  </si>
  <si>
    <t>Qtde</t>
  </si>
  <si>
    <t>Preço Unit.</t>
  </si>
  <si>
    <t>Total R$</t>
  </si>
  <si>
    <t>Total US$</t>
  </si>
  <si>
    <t>Caneta Azul</t>
  </si>
  <si>
    <t>Caneta Vermelha</t>
  </si>
  <si>
    <t>Caderno</t>
  </si>
  <si>
    <t>Régua</t>
  </si>
  <si>
    <t>Lápis</t>
  </si>
  <si>
    <t>Papel Sulfite</t>
  </si>
  <si>
    <t>Tinta Nanquim</t>
  </si>
  <si>
    <r>
      <t>Total R$:</t>
    </r>
    <r>
      <rPr>
        <sz val="12"/>
        <color rgb="FF000000"/>
        <rFont val="Times New Roman"/>
        <family val="1"/>
      </rPr>
      <t xml:space="preserve"> multiplicar Qtde por Preço Unitário</t>
    </r>
  </si>
  <si>
    <r>
      <t>Total US$:</t>
    </r>
    <r>
      <rPr>
        <sz val="12"/>
        <color rgb="FF000000"/>
        <rFont val="Times New Roman"/>
        <family val="1"/>
      </rPr>
      <t xml:space="preserve"> dividir Total R$ por Valor do Dólar – usar $ nas fórmulas</t>
    </r>
  </si>
  <si>
    <t>Alterar as colunas de acordo com a necessidade.</t>
  </si>
  <si>
    <t>Projeção para o ano de 2023</t>
  </si>
  <si>
    <t>Receita bruta</t>
  </si>
  <si>
    <t>Jan-Mar</t>
  </si>
  <si>
    <t>Abr-Jun</t>
  </si>
  <si>
    <t>Jul-Set</t>
  </si>
  <si>
    <t>Out-Dez</t>
  </si>
  <si>
    <t>Total do Ano</t>
  </si>
  <si>
    <t>Despesa Líquida</t>
  </si>
  <si>
    <t>Salários</t>
  </si>
  <si>
    <t>Juros</t>
  </si>
  <si>
    <t>Aluguel</t>
  </si>
  <si>
    <t>Propaganda</t>
  </si>
  <si>
    <t>Suprimentos</t>
  </si>
  <si>
    <t>Diversos</t>
  </si>
  <si>
    <t>Total do Trim.</t>
  </si>
  <si>
    <t>Receita líquida</t>
  </si>
  <si>
    <t>Situação</t>
  </si>
  <si>
    <t>Valor Acumulado do ano de despesas</t>
  </si>
  <si>
    <r>
      <t>Total do Ano Receita Bruta:</t>
    </r>
    <r>
      <rPr>
        <sz val="12"/>
        <color rgb="FF000000"/>
        <rFont val="Times New Roman"/>
        <family val="1"/>
      </rPr>
      <t xml:space="preserve"> Soma das receitas anuais.</t>
    </r>
  </si>
  <si>
    <r>
      <t>Total do Ano Despesa Líquida:</t>
    </r>
    <r>
      <rPr>
        <sz val="12"/>
        <color rgb="FF000000"/>
        <rFont val="Times New Roman"/>
        <family val="1"/>
      </rPr>
      <t xml:space="preserve"> Soma das despesas anuais.</t>
    </r>
  </si>
  <si>
    <r>
      <t>Total do Trimestre:</t>
    </r>
    <r>
      <rPr>
        <sz val="12"/>
        <color rgb="FF000000"/>
        <rFont val="Times New Roman"/>
        <family val="1"/>
      </rPr>
      <t xml:space="preserve">  Soma das despesas trimestrais.</t>
    </r>
  </si>
  <si>
    <r>
      <t>Receita Líquida:</t>
    </r>
    <r>
      <rPr>
        <sz val="12"/>
        <color rgb="FF000000"/>
        <rFont val="Times New Roman"/>
        <family val="1"/>
      </rPr>
      <t xml:space="preserve">  Receita Bruta menos Total do Trimestre.</t>
    </r>
  </si>
  <si>
    <r>
      <t>Valor Acumulado do ano de despesas:</t>
    </r>
    <r>
      <rPr>
        <sz val="12"/>
        <color rgb="FF000000"/>
        <rFont val="Times New Roman"/>
        <family val="1"/>
      </rPr>
      <t xml:space="preserve"> Soma do Total do Ano de Despesas</t>
    </r>
  </si>
  <si>
    <t xml:space="preserve">Situação: </t>
  </si>
  <si>
    <t xml:space="preserve">Se Receita Líquida for menor que R$ 1.000,00, "Prejuízo Total"; </t>
  </si>
  <si>
    <t>Se Receita Líquida for menor que R$ 5.000,00, "Lucro Médio";</t>
  </si>
  <si>
    <t xml:space="preserve">                </t>
  </si>
  <si>
    <t>Se Receita Líquida for maior que R$ 5.000,00, "Lucro Total'.</t>
  </si>
  <si>
    <t xml:space="preserve"> =SE(B16&lt;1000;"Prejuízo Total";SE(B16&lt;=5000;"Lucro Médio";SE(B16&gt;5000;"Lucro Total")))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</si>
</sst>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#,##0.00;[Red]\-&quot;R$&quot;#,##0.00"/>
    <numFmt numFmtId="168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b/>
      <sz val="14"/>
      <color rgb="FF000000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justify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4" fontId="5" fillId="0" borderId="9" xfId="0" applyNumberFormat="1" applyFont="1" applyBorder="1" applyAlignment="1">
      <alignment horizontal="right" vertical="center" wrapText="1"/>
    </xf>
    <xf numFmtId="0" fontId="5" fillId="0" borderId="9" xfId="0" applyFont="1" applyBorder="1" applyAlignment="1">
      <alignment horizontal="right" vertical="center" wrapText="1"/>
    </xf>
    <xf numFmtId="0" fontId="5" fillId="0" borderId="10" xfId="0" applyFont="1" applyBorder="1" applyAlignment="1">
      <alignment horizontal="right" vertical="center" wrapText="1"/>
    </xf>
    <xf numFmtId="0" fontId="5" fillId="0" borderId="6" xfId="0" applyFont="1" applyBorder="1" applyAlignment="1">
      <alignment vertical="center" wrapText="1"/>
    </xf>
    <xf numFmtId="4" fontId="5" fillId="0" borderId="6" xfId="0" applyNumberFormat="1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6" fillId="0" borderId="5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7" fillId="0" borderId="0" xfId="0" applyFont="1" applyAlignment="1">
      <alignment horizontal="justify" vertical="center"/>
    </xf>
    <xf numFmtId="0" fontId="2" fillId="0" borderId="13" xfId="0" applyFont="1" applyBorder="1" applyAlignment="1">
      <alignment horizontal="justify" vertical="center"/>
    </xf>
    <xf numFmtId="4" fontId="5" fillId="0" borderId="10" xfId="0" applyNumberFormat="1" applyFont="1" applyBorder="1" applyAlignment="1">
      <alignment horizontal="right" vertical="center" wrapText="1"/>
    </xf>
    <xf numFmtId="4" fontId="5" fillId="0" borderId="7" xfId="0" applyNumberFormat="1" applyFont="1" applyBorder="1" applyAlignment="1">
      <alignment horizontal="right" vertical="center" wrapText="1"/>
    </xf>
    <xf numFmtId="0" fontId="5" fillId="0" borderId="8" xfId="0" applyFont="1" applyBorder="1" applyAlignment="1">
      <alignment horizontal="right" vertical="center" wrapText="1"/>
    </xf>
    <xf numFmtId="0" fontId="5" fillId="0" borderId="10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8" fontId="5" fillId="0" borderId="6" xfId="0" applyNumberFormat="1" applyFont="1" applyBorder="1" applyAlignment="1">
      <alignment horizontal="right" vertical="center" wrapText="1"/>
    </xf>
    <xf numFmtId="8" fontId="5" fillId="0" borderId="7" xfId="0" applyNumberFormat="1" applyFont="1" applyBorder="1" applyAlignment="1">
      <alignment horizontal="right" vertical="center" wrapText="1"/>
    </xf>
    <xf numFmtId="0" fontId="5" fillId="0" borderId="8" xfId="0" applyFont="1" applyBorder="1" applyAlignment="1">
      <alignment vertical="center" wrapText="1"/>
    </xf>
    <xf numFmtId="8" fontId="5" fillId="0" borderId="9" xfId="0" applyNumberFormat="1" applyFont="1" applyBorder="1" applyAlignment="1">
      <alignment horizontal="right" vertical="center" wrapText="1"/>
    </xf>
    <xf numFmtId="8" fontId="5" fillId="0" borderId="10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0" fontId="5" fillId="0" borderId="9" xfId="0" applyNumberFormat="1" applyFont="1" applyBorder="1" applyAlignment="1">
      <alignment horizontal="right" vertical="center" wrapText="1"/>
    </xf>
    <xf numFmtId="0" fontId="5" fillId="0" borderId="5" xfId="0" applyFont="1" applyBorder="1" applyAlignment="1">
      <alignment horizontal="center" vertical="center" wrapText="1"/>
    </xf>
    <xf numFmtId="10" fontId="5" fillId="0" borderId="6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5" fillId="0" borderId="15" xfId="0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13" xfId="0" applyFont="1" applyBorder="1" applyAlignment="1">
      <alignment vertical="center" wrapText="1"/>
    </xf>
    <xf numFmtId="8" fontId="5" fillId="0" borderId="17" xfId="0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8" fontId="5" fillId="0" borderId="9" xfId="0" applyNumberFormat="1" applyFont="1" applyBorder="1" applyAlignment="1">
      <alignment horizontal="center" vertical="center" wrapText="1"/>
    </xf>
    <xf numFmtId="8" fontId="5" fillId="0" borderId="6" xfId="0" applyNumberFormat="1" applyFont="1" applyBorder="1" applyAlignment="1">
      <alignment horizontal="center" vertical="center" wrapText="1"/>
    </xf>
    <xf numFmtId="168" fontId="5" fillId="0" borderId="10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right" vertical="center" wrapText="1"/>
    </xf>
    <xf numFmtId="0" fontId="5" fillId="0" borderId="21" xfId="0" applyFont="1" applyBorder="1" applyAlignment="1">
      <alignment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 wrapText="1"/>
    </xf>
    <xf numFmtId="0" fontId="6" fillId="0" borderId="2" xfId="0" applyFont="1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0" fontId="5" fillId="0" borderId="22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4" fontId="5" fillId="0" borderId="17" xfId="0" applyNumberFormat="1" applyFont="1" applyBorder="1" applyAlignment="1">
      <alignment horizontal="right" vertical="center" wrapText="1"/>
    </xf>
    <xf numFmtId="0" fontId="5" fillId="0" borderId="25" xfId="0" applyFont="1" applyBorder="1" applyAlignment="1">
      <alignment horizontal="right" vertical="center" wrapText="1"/>
    </xf>
    <xf numFmtId="0" fontId="5" fillId="0" borderId="21" xfId="0" applyFont="1" applyBorder="1" applyAlignment="1">
      <alignment horizontal="center" vertical="center" wrapText="1"/>
    </xf>
    <xf numFmtId="4" fontId="5" fillId="0" borderId="13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7" workbookViewId="0">
      <selection activeCell="F26" sqref="F26"/>
    </sheetView>
  </sheetViews>
  <sheetFormatPr defaultRowHeight="15" x14ac:dyDescent="0.25"/>
  <cols>
    <col min="1" max="1" width="54.5703125" customWidth="1"/>
    <col min="3" max="3" width="10.140625" bestFit="1" customWidth="1"/>
    <col min="6" max="6" width="10.28515625" customWidth="1"/>
  </cols>
  <sheetData>
    <row r="1" spans="1:9" ht="16.5" thickBot="1" x14ac:dyDescent="0.3">
      <c r="A1" s="25" t="s">
        <v>0</v>
      </c>
    </row>
    <row r="2" spans="1:9" ht="16.5" thickBot="1" x14ac:dyDescent="0.3">
      <c r="A2" s="1"/>
    </row>
    <row r="3" spans="1:9" ht="20.25" thickTop="1" thickBot="1" x14ac:dyDescent="0.3">
      <c r="A3" s="20" t="s">
        <v>1</v>
      </c>
      <c r="B3" s="21"/>
      <c r="C3" s="21"/>
      <c r="D3" s="2"/>
      <c r="E3" s="2"/>
      <c r="F3" s="2"/>
      <c r="G3" s="2"/>
      <c r="H3" s="2"/>
      <c r="I3" s="3"/>
    </row>
    <row r="4" spans="1:9" ht="16.5" thickTop="1" thickBot="1" x14ac:dyDescent="0.3">
      <c r="A4" s="4"/>
      <c r="B4" s="4"/>
      <c r="C4" s="4"/>
      <c r="D4" s="4"/>
      <c r="E4" s="4"/>
      <c r="F4" s="4"/>
      <c r="G4" s="4"/>
      <c r="H4" s="4"/>
      <c r="I4" s="4"/>
    </row>
    <row r="5" spans="1:9" ht="27" thickTop="1" thickBot="1" x14ac:dyDescent="0.3">
      <c r="A5" s="5" t="s">
        <v>2</v>
      </c>
      <c r="B5" s="6" t="s">
        <v>3</v>
      </c>
      <c r="C5" s="6" t="s">
        <v>4</v>
      </c>
      <c r="D5" s="7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7" t="s">
        <v>10</v>
      </c>
    </row>
    <row r="6" spans="1:9" ht="16.5" thickTop="1" thickBot="1" x14ac:dyDescent="0.3">
      <c r="A6" s="8">
        <v>1</v>
      </c>
      <c r="B6" s="9" t="s">
        <v>11</v>
      </c>
      <c r="C6" s="10">
        <v>4500</v>
      </c>
      <c r="D6" s="10">
        <v>5040</v>
      </c>
      <c r="E6" s="10">
        <v>5696</v>
      </c>
      <c r="F6" s="10">
        <f>SUM(C6:E6)</f>
        <v>15236</v>
      </c>
      <c r="G6" s="10">
        <f>MAX(C6:E6)</f>
        <v>5696</v>
      </c>
      <c r="H6" s="10">
        <f>MIN(C6:E6)</f>
        <v>4500</v>
      </c>
      <c r="I6" s="26">
        <f>AVERAGE(C6:E6)</f>
        <v>5078.666666666667</v>
      </c>
    </row>
    <row r="7" spans="1:9" ht="15.75" thickBot="1" x14ac:dyDescent="0.3">
      <c r="A7" s="8">
        <v>2</v>
      </c>
      <c r="B7" s="9" t="s">
        <v>12</v>
      </c>
      <c r="C7" s="10">
        <v>6250</v>
      </c>
      <c r="D7" s="10">
        <v>7000</v>
      </c>
      <c r="E7" s="10">
        <v>7910</v>
      </c>
      <c r="F7" s="10">
        <f t="shared" ref="F7:F11" si="0">SUM(C7:E7)</f>
        <v>21160</v>
      </c>
      <c r="G7" s="10">
        <f t="shared" ref="G7:G11" si="1">MAX(C7:E7)</f>
        <v>7910</v>
      </c>
      <c r="H7" s="10">
        <f t="shared" ref="H7:H11" si="2">MIN(C7:E7)</f>
        <v>6250</v>
      </c>
      <c r="I7" s="26">
        <f t="shared" ref="I7:I11" si="3">AVERAGE(C7:E7)</f>
        <v>7053.333333333333</v>
      </c>
    </row>
    <row r="8" spans="1:9" ht="15.75" thickBot="1" x14ac:dyDescent="0.3">
      <c r="A8" s="8">
        <v>3</v>
      </c>
      <c r="B8" s="9" t="s">
        <v>13</v>
      </c>
      <c r="C8" s="10">
        <v>3300</v>
      </c>
      <c r="D8" s="10">
        <v>3696</v>
      </c>
      <c r="E8" s="10">
        <v>4176</v>
      </c>
      <c r="F8" s="10">
        <f t="shared" si="0"/>
        <v>11172</v>
      </c>
      <c r="G8" s="10">
        <f t="shared" si="1"/>
        <v>4176</v>
      </c>
      <c r="H8" s="10">
        <f t="shared" si="2"/>
        <v>3300</v>
      </c>
      <c r="I8" s="26">
        <f t="shared" si="3"/>
        <v>3724</v>
      </c>
    </row>
    <row r="9" spans="1:9" ht="15.75" thickBot="1" x14ac:dyDescent="0.3">
      <c r="A9" s="8">
        <v>4</v>
      </c>
      <c r="B9" s="9" t="s">
        <v>14</v>
      </c>
      <c r="C9" s="10">
        <v>8000</v>
      </c>
      <c r="D9" s="10">
        <v>8690</v>
      </c>
      <c r="E9" s="10">
        <v>10125</v>
      </c>
      <c r="F9" s="10">
        <f t="shared" si="0"/>
        <v>26815</v>
      </c>
      <c r="G9" s="10">
        <f t="shared" si="1"/>
        <v>10125</v>
      </c>
      <c r="H9" s="10">
        <f t="shared" si="2"/>
        <v>8000</v>
      </c>
      <c r="I9" s="26">
        <f t="shared" si="3"/>
        <v>8938.3333333333339</v>
      </c>
    </row>
    <row r="10" spans="1:9" ht="15.75" thickBot="1" x14ac:dyDescent="0.3">
      <c r="A10" s="8">
        <v>5</v>
      </c>
      <c r="B10" s="9" t="s">
        <v>15</v>
      </c>
      <c r="C10" s="10">
        <v>4557</v>
      </c>
      <c r="D10" s="10">
        <v>5104</v>
      </c>
      <c r="E10" s="10">
        <v>5676</v>
      </c>
      <c r="F10" s="10">
        <f t="shared" si="0"/>
        <v>15337</v>
      </c>
      <c r="G10" s="10">
        <f t="shared" si="1"/>
        <v>5676</v>
      </c>
      <c r="H10" s="10">
        <f t="shared" si="2"/>
        <v>4557</v>
      </c>
      <c r="I10" s="26">
        <f t="shared" si="3"/>
        <v>5112.333333333333</v>
      </c>
    </row>
    <row r="11" spans="1:9" ht="15.75" thickBot="1" x14ac:dyDescent="0.3">
      <c r="A11" s="5">
        <v>6</v>
      </c>
      <c r="B11" s="13" t="s">
        <v>16</v>
      </c>
      <c r="C11" s="14">
        <v>3260</v>
      </c>
      <c r="D11" s="14">
        <v>3640</v>
      </c>
      <c r="E11" s="14">
        <v>4113</v>
      </c>
      <c r="F11" s="10">
        <f t="shared" si="0"/>
        <v>11013</v>
      </c>
      <c r="G11" s="10">
        <f t="shared" si="1"/>
        <v>4113</v>
      </c>
      <c r="H11" s="10">
        <f t="shared" si="2"/>
        <v>3260</v>
      </c>
      <c r="I11" s="26">
        <f t="shared" si="3"/>
        <v>3671</v>
      </c>
    </row>
    <row r="12" spans="1:9" ht="16.5" thickTop="1" thickBot="1" x14ac:dyDescent="0.3">
      <c r="A12" s="4"/>
      <c r="B12" s="4"/>
      <c r="C12" s="4"/>
      <c r="D12" s="4"/>
      <c r="E12" s="4"/>
      <c r="F12" s="4"/>
      <c r="G12" s="4"/>
      <c r="H12" s="4"/>
      <c r="I12" s="4"/>
    </row>
    <row r="13" spans="1:9" ht="16.5" thickTop="1" thickBot="1" x14ac:dyDescent="0.3">
      <c r="A13" s="18" t="s">
        <v>17</v>
      </c>
      <c r="B13" s="15"/>
      <c r="C13" s="27">
        <f>SUM(C6:C11)</f>
        <v>29867</v>
      </c>
      <c r="D13" s="27">
        <f t="shared" ref="D13:F13" si="4">SUM(D6:D11)</f>
        <v>33170</v>
      </c>
      <c r="E13" s="27">
        <f t="shared" si="4"/>
        <v>37696</v>
      </c>
      <c r="F13" s="27">
        <f t="shared" si="4"/>
        <v>100733</v>
      </c>
      <c r="G13" s="16"/>
      <c r="H13" s="16"/>
      <c r="I13" s="19"/>
    </row>
    <row r="14" spans="1:9" ht="16.5" thickTop="1" thickBot="1" x14ac:dyDescent="0.3">
      <c r="A14" s="4"/>
      <c r="B14" s="4"/>
      <c r="C14" s="4"/>
      <c r="D14" s="4"/>
      <c r="E14" s="4"/>
      <c r="F14" s="4"/>
      <c r="G14" s="4"/>
      <c r="H14" s="4"/>
      <c r="I14" s="4"/>
    </row>
    <row r="15" spans="1:9" ht="27" thickTop="1" thickBot="1" x14ac:dyDescent="0.3">
      <c r="A15" s="5" t="s">
        <v>2</v>
      </c>
      <c r="B15" s="6" t="s">
        <v>3</v>
      </c>
      <c r="C15" s="6" t="s">
        <v>18</v>
      </c>
      <c r="D15" s="7" t="s">
        <v>19</v>
      </c>
      <c r="E15" s="6" t="s">
        <v>20</v>
      </c>
      <c r="F15" s="6" t="s">
        <v>21</v>
      </c>
      <c r="G15" s="6" t="s">
        <v>8</v>
      </c>
      <c r="H15" s="6" t="s">
        <v>9</v>
      </c>
      <c r="I15" s="7" t="s">
        <v>10</v>
      </c>
    </row>
    <row r="16" spans="1:9" ht="16.5" thickTop="1" thickBot="1" x14ac:dyDescent="0.3">
      <c r="A16" s="8">
        <v>1</v>
      </c>
      <c r="B16" s="9" t="s">
        <v>11</v>
      </c>
      <c r="C16" s="10">
        <v>6265</v>
      </c>
      <c r="D16" s="10">
        <v>6954</v>
      </c>
      <c r="E16" s="10">
        <v>7858</v>
      </c>
      <c r="F16" s="10">
        <f>C16+D16+E16</f>
        <v>21077</v>
      </c>
      <c r="G16" s="10">
        <f>MAX(C16:E16)</f>
        <v>7858</v>
      </c>
      <c r="H16" s="10">
        <f>MIN(C16:E16)</f>
        <v>6265</v>
      </c>
      <c r="I16" s="26">
        <f>AVERAGE(C16:E16)</f>
        <v>7025.666666666667</v>
      </c>
    </row>
    <row r="17" spans="1:9" ht="15.75" thickBot="1" x14ac:dyDescent="0.3">
      <c r="A17" s="8">
        <v>2</v>
      </c>
      <c r="B17" s="9" t="s">
        <v>12</v>
      </c>
      <c r="C17" s="10">
        <v>8701</v>
      </c>
      <c r="D17" s="10">
        <v>9658</v>
      </c>
      <c r="E17" s="10">
        <v>10197</v>
      </c>
      <c r="F17" s="10">
        <f t="shared" ref="F17:F21" si="5">C17+D17+E17</f>
        <v>28556</v>
      </c>
      <c r="G17" s="10">
        <f t="shared" ref="G17:G21" si="6">MAX(C17:E17)</f>
        <v>10197</v>
      </c>
      <c r="H17" s="10">
        <f t="shared" ref="H17:H21" si="7">MIN(C17:E17)</f>
        <v>8701</v>
      </c>
      <c r="I17" s="26">
        <f t="shared" ref="I17:I21" si="8">AVERAGE(C17:E17)</f>
        <v>9518.6666666666661</v>
      </c>
    </row>
    <row r="18" spans="1:9" ht="15.75" thickBot="1" x14ac:dyDescent="0.3">
      <c r="A18" s="8">
        <v>3</v>
      </c>
      <c r="B18" s="9" t="s">
        <v>13</v>
      </c>
      <c r="C18" s="10">
        <v>4569</v>
      </c>
      <c r="D18" s="10">
        <v>5099</v>
      </c>
      <c r="E18" s="10">
        <v>5769</v>
      </c>
      <c r="F18" s="10">
        <f t="shared" si="5"/>
        <v>15437</v>
      </c>
      <c r="G18" s="10">
        <f t="shared" si="6"/>
        <v>5769</v>
      </c>
      <c r="H18" s="10">
        <f t="shared" si="7"/>
        <v>4569</v>
      </c>
      <c r="I18" s="26">
        <f t="shared" si="8"/>
        <v>5145.666666666667</v>
      </c>
    </row>
    <row r="19" spans="1:9" ht="15.75" thickBot="1" x14ac:dyDescent="0.3">
      <c r="A19" s="8">
        <v>4</v>
      </c>
      <c r="B19" s="9" t="s">
        <v>14</v>
      </c>
      <c r="C19" s="10">
        <v>12341</v>
      </c>
      <c r="D19" s="10">
        <v>12365</v>
      </c>
      <c r="E19" s="10">
        <v>13969</v>
      </c>
      <c r="F19" s="10">
        <f t="shared" si="5"/>
        <v>38675</v>
      </c>
      <c r="G19" s="10">
        <f t="shared" si="6"/>
        <v>13969</v>
      </c>
      <c r="H19" s="10">
        <f t="shared" si="7"/>
        <v>12341</v>
      </c>
      <c r="I19" s="26">
        <f t="shared" si="8"/>
        <v>12891.666666666666</v>
      </c>
    </row>
    <row r="20" spans="1:9" ht="15.75" thickBot="1" x14ac:dyDescent="0.3">
      <c r="A20" s="8">
        <v>5</v>
      </c>
      <c r="B20" s="9" t="s">
        <v>15</v>
      </c>
      <c r="C20" s="10">
        <v>6344</v>
      </c>
      <c r="D20" s="10">
        <v>7042</v>
      </c>
      <c r="E20" s="10">
        <v>7957</v>
      </c>
      <c r="F20" s="10">
        <f t="shared" si="5"/>
        <v>21343</v>
      </c>
      <c r="G20" s="10">
        <f t="shared" si="6"/>
        <v>7957</v>
      </c>
      <c r="H20" s="10">
        <f t="shared" si="7"/>
        <v>6344</v>
      </c>
      <c r="I20" s="26">
        <f t="shared" si="8"/>
        <v>7114.333333333333</v>
      </c>
    </row>
    <row r="21" spans="1:9" ht="15.75" thickBot="1" x14ac:dyDescent="0.3">
      <c r="A21" s="5">
        <v>6</v>
      </c>
      <c r="B21" s="13" t="s">
        <v>16</v>
      </c>
      <c r="C21" s="14">
        <v>4525</v>
      </c>
      <c r="D21" s="14">
        <v>5022</v>
      </c>
      <c r="E21" s="14">
        <v>5671</v>
      </c>
      <c r="F21" s="10">
        <f t="shared" si="5"/>
        <v>15218</v>
      </c>
      <c r="G21" s="10">
        <f t="shared" si="6"/>
        <v>5671</v>
      </c>
      <c r="H21" s="10">
        <f t="shared" si="7"/>
        <v>4525</v>
      </c>
      <c r="I21" s="26">
        <f t="shared" si="8"/>
        <v>5072.666666666667</v>
      </c>
    </row>
    <row r="22" spans="1:9" ht="16.5" thickTop="1" thickBot="1" x14ac:dyDescent="0.3">
      <c r="A22" s="4"/>
      <c r="B22" s="4"/>
      <c r="C22" s="4"/>
      <c r="D22" s="4"/>
      <c r="E22" s="4"/>
      <c r="F22" s="4"/>
      <c r="G22" s="4"/>
      <c r="H22" s="4"/>
      <c r="I22" s="4"/>
    </row>
    <row r="23" spans="1:9" ht="16.5" thickTop="1" thickBot="1" x14ac:dyDescent="0.3">
      <c r="A23" s="18" t="s">
        <v>17</v>
      </c>
      <c r="B23" s="15"/>
      <c r="C23" s="14">
        <f>SUM(C16:C21)</f>
        <v>42745</v>
      </c>
      <c r="D23" s="14">
        <f t="shared" ref="D23:F23" si="9">SUM(D16:D21)</f>
        <v>46140</v>
      </c>
      <c r="E23" s="14">
        <f t="shared" si="9"/>
        <v>51421</v>
      </c>
      <c r="F23" s="14">
        <f t="shared" si="9"/>
        <v>140306</v>
      </c>
      <c r="G23" s="15"/>
      <c r="H23" s="15"/>
      <c r="I23" s="17"/>
    </row>
    <row r="24" spans="1:9" ht="16.5" thickTop="1" thickBot="1" x14ac:dyDescent="0.3">
      <c r="A24" s="4"/>
      <c r="B24" s="4"/>
      <c r="C24" s="4"/>
      <c r="D24" s="4"/>
      <c r="E24" s="4"/>
      <c r="F24" s="4"/>
      <c r="G24" s="4"/>
      <c r="H24" s="4"/>
      <c r="I24" s="4"/>
    </row>
    <row r="25" spans="1:9" ht="16.5" thickTop="1" thickBot="1" x14ac:dyDescent="0.3">
      <c r="A25" s="22" t="s">
        <v>22</v>
      </c>
      <c r="B25" s="23"/>
      <c r="C25" s="14"/>
      <c r="D25" s="17"/>
      <c r="E25" s="15"/>
      <c r="F25" s="14">
        <f>SUM(F13+F23)</f>
        <v>241039</v>
      </c>
      <c r="G25" s="15"/>
      <c r="H25" s="15"/>
      <c r="I25" s="17"/>
    </row>
    <row r="26" spans="1:9" ht="16.5" thickTop="1" x14ac:dyDescent="0.25">
      <c r="A26" s="1"/>
    </row>
    <row r="27" spans="1:9" ht="15.75" x14ac:dyDescent="0.25">
      <c r="A27" s="1"/>
    </row>
    <row r="28" spans="1:9" ht="31.5" x14ac:dyDescent="0.25">
      <c r="A28" s="24" t="s">
        <v>23</v>
      </c>
    </row>
    <row r="29" spans="1:9" ht="31.5" x14ac:dyDescent="0.25">
      <c r="A29" s="24" t="s">
        <v>24</v>
      </c>
    </row>
    <row r="30" spans="1:9" ht="38.25" customHeight="1" x14ac:dyDescent="0.25">
      <c r="A30" s="24" t="s">
        <v>25</v>
      </c>
    </row>
    <row r="31" spans="1:9" ht="28.5" customHeight="1" x14ac:dyDescent="0.25">
      <c r="A31" s="24" t="s">
        <v>26</v>
      </c>
    </row>
    <row r="32" spans="1:9" ht="33" customHeight="1" x14ac:dyDescent="0.25">
      <c r="A32" s="24" t="s">
        <v>27</v>
      </c>
    </row>
    <row r="33" spans="1:1" ht="29.25" customHeight="1" x14ac:dyDescent="0.25">
      <c r="A33" s="24" t="s">
        <v>28</v>
      </c>
    </row>
    <row r="34" spans="1:1" ht="15.75" x14ac:dyDescent="0.25">
      <c r="A34" s="1"/>
    </row>
    <row r="35" spans="1:1" ht="31.5" x14ac:dyDescent="0.25">
      <c r="A35" s="24" t="s">
        <v>29</v>
      </c>
    </row>
    <row r="36" spans="1:1" ht="37.5" customHeight="1" x14ac:dyDescent="0.25">
      <c r="A36" s="24" t="s">
        <v>30</v>
      </c>
    </row>
    <row r="37" spans="1:1" ht="28.5" customHeight="1" x14ac:dyDescent="0.25">
      <c r="A37" s="24" t="s">
        <v>31</v>
      </c>
    </row>
    <row r="38" spans="1:1" ht="33" customHeight="1" x14ac:dyDescent="0.25">
      <c r="A38" s="24" t="s">
        <v>32</v>
      </c>
    </row>
    <row r="39" spans="1:1" ht="38.25" customHeight="1" x14ac:dyDescent="0.25">
      <c r="A39" s="24" t="s">
        <v>33</v>
      </c>
    </row>
    <row r="40" spans="1:1" ht="15.75" x14ac:dyDescent="0.25">
      <c r="A40" s="1"/>
    </row>
    <row r="41" spans="1:1" ht="25.5" customHeight="1" x14ac:dyDescent="0.25">
      <c r="A41" s="24" t="s">
        <v>34</v>
      </c>
    </row>
    <row r="42" spans="1:1" ht="31.5" customHeight="1" x14ac:dyDescent="0.25">
      <c r="A42" s="24" t="s">
        <v>35</v>
      </c>
    </row>
    <row r="43" spans="1:1" ht="15.75" x14ac:dyDescent="0.25">
      <c r="A43" s="1"/>
    </row>
    <row r="44" spans="1:1" ht="34.5" customHeight="1" x14ac:dyDescent="0.25">
      <c r="A44" s="1" t="s">
        <v>36</v>
      </c>
    </row>
  </sheetData>
  <mergeCells count="2">
    <mergeCell ref="A3:C3"/>
    <mergeCell ref="A25:B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4" workbookViewId="0">
      <selection activeCell="F22" sqref="F22"/>
    </sheetView>
  </sheetViews>
  <sheetFormatPr defaultRowHeight="15" x14ac:dyDescent="0.25"/>
  <cols>
    <col min="1" max="1" width="31.28515625" customWidth="1"/>
    <col min="2" max="2" width="14" customWidth="1"/>
    <col min="3" max="3" width="14.140625" customWidth="1"/>
    <col min="4" max="4" width="12.85546875" customWidth="1"/>
    <col min="5" max="5" width="13.85546875" customWidth="1"/>
    <col min="6" max="6" width="13.42578125" customWidth="1"/>
    <col min="7" max="7" width="13.7109375" customWidth="1"/>
  </cols>
  <sheetData>
    <row r="1" spans="1:7" ht="110.25" x14ac:dyDescent="0.25">
      <c r="A1" s="1" t="s">
        <v>0</v>
      </c>
    </row>
    <row r="2" spans="1:7" ht="16.5" thickBot="1" x14ac:dyDescent="0.3">
      <c r="A2" s="1"/>
    </row>
    <row r="3" spans="1:7" ht="16.5" thickTop="1" thickBot="1" x14ac:dyDescent="0.3">
      <c r="A3" s="36" t="s">
        <v>37</v>
      </c>
      <c r="B3" s="37"/>
      <c r="C3" s="37"/>
      <c r="D3" s="37"/>
      <c r="E3" s="37"/>
      <c r="F3" s="37"/>
      <c r="G3" s="38"/>
    </row>
    <row r="4" spans="1:7" ht="16.5" thickTop="1" thickBot="1" x14ac:dyDescent="0.3">
      <c r="A4" s="4"/>
      <c r="B4" s="4"/>
      <c r="C4" s="4"/>
      <c r="D4" s="4"/>
      <c r="E4" s="4"/>
      <c r="F4" s="4"/>
      <c r="G4" s="4"/>
    </row>
    <row r="5" spans="1:7" ht="27" thickTop="1" thickBot="1" x14ac:dyDescent="0.3">
      <c r="A5" s="28"/>
      <c r="B5" s="9" t="s">
        <v>38</v>
      </c>
      <c r="C5" s="9" t="s">
        <v>39</v>
      </c>
      <c r="D5" s="9" t="s">
        <v>40</v>
      </c>
      <c r="E5" s="9" t="s">
        <v>41</v>
      </c>
      <c r="F5" s="9" t="s">
        <v>42</v>
      </c>
      <c r="G5" s="29" t="s">
        <v>43</v>
      </c>
    </row>
    <row r="6" spans="1:7" ht="15.75" thickBot="1" x14ac:dyDescent="0.3">
      <c r="A6" s="30" t="s">
        <v>44</v>
      </c>
      <c r="B6" s="31">
        <v>500</v>
      </c>
      <c r="C6" s="31">
        <v>750</v>
      </c>
      <c r="D6" s="31">
        <v>800</v>
      </c>
      <c r="E6" s="31">
        <v>700</v>
      </c>
      <c r="F6" s="31">
        <v>654</v>
      </c>
      <c r="G6" s="32">
        <v>700</v>
      </c>
    </row>
    <row r="7" spans="1:7" ht="16.5" thickTop="1" thickBot="1" x14ac:dyDescent="0.3">
      <c r="A7" s="4"/>
      <c r="B7" s="4"/>
      <c r="C7" s="4"/>
      <c r="D7" s="4"/>
      <c r="E7" s="4"/>
      <c r="F7" s="4"/>
      <c r="G7" s="4"/>
    </row>
    <row r="8" spans="1:7" ht="16.5" thickTop="1" thickBot="1" x14ac:dyDescent="0.3">
      <c r="A8" s="33" t="s">
        <v>45</v>
      </c>
      <c r="B8" s="11"/>
      <c r="C8" s="11"/>
      <c r="D8" s="11"/>
      <c r="E8" s="11"/>
      <c r="F8" s="11"/>
      <c r="G8" s="12"/>
    </row>
    <row r="9" spans="1:7" ht="15.75" thickBot="1" x14ac:dyDescent="0.3">
      <c r="A9" s="33" t="s">
        <v>46</v>
      </c>
      <c r="B9" s="34">
        <v>10</v>
      </c>
      <c r="C9" s="34">
        <v>15</v>
      </c>
      <c r="D9" s="34">
        <v>15</v>
      </c>
      <c r="E9" s="34">
        <v>12</v>
      </c>
      <c r="F9" s="34">
        <v>12</v>
      </c>
      <c r="G9" s="35">
        <v>11</v>
      </c>
    </row>
    <row r="10" spans="1:7" ht="15.75" thickBot="1" x14ac:dyDescent="0.3">
      <c r="A10" s="33" t="s">
        <v>47</v>
      </c>
      <c r="B10" s="34">
        <v>50</v>
      </c>
      <c r="C10" s="34">
        <v>60</v>
      </c>
      <c r="D10" s="34">
        <v>54</v>
      </c>
      <c r="E10" s="34">
        <v>55</v>
      </c>
      <c r="F10" s="34">
        <v>54</v>
      </c>
      <c r="G10" s="35">
        <v>56</v>
      </c>
    </row>
    <row r="11" spans="1:7" ht="15.75" thickBot="1" x14ac:dyDescent="0.3">
      <c r="A11" s="33" t="s">
        <v>48</v>
      </c>
      <c r="B11" s="34">
        <v>300</v>
      </c>
      <c r="C11" s="34">
        <v>250</v>
      </c>
      <c r="D11" s="34">
        <v>300</v>
      </c>
      <c r="E11" s="34">
        <v>300</v>
      </c>
      <c r="F11" s="34">
        <v>200</v>
      </c>
      <c r="G11" s="35">
        <v>200</v>
      </c>
    </row>
    <row r="12" spans="1:7" ht="15.75" thickBot="1" x14ac:dyDescent="0.3">
      <c r="A12" s="33" t="s">
        <v>49</v>
      </c>
      <c r="B12" s="34">
        <v>40</v>
      </c>
      <c r="C12" s="34">
        <v>40</v>
      </c>
      <c r="D12" s="34">
        <v>40</v>
      </c>
      <c r="E12" s="34">
        <v>40</v>
      </c>
      <c r="F12" s="34">
        <v>40</v>
      </c>
      <c r="G12" s="35">
        <v>40</v>
      </c>
    </row>
    <row r="13" spans="1:7" ht="15.75" thickBot="1" x14ac:dyDescent="0.3">
      <c r="A13" s="33" t="s">
        <v>50</v>
      </c>
      <c r="B13" s="34">
        <v>10</v>
      </c>
      <c r="C13" s="34">
        <v>15</v>
      </c>
      <c r="D13" s="34">
        <v>14</v>
      </c>
      <c r="E13" s="34">
        <v>15</v>
      </c>
      <c r="F13" s="34">
        <v>20</v>
      </c>
      <c r="G13" s="35">
        <v>31</v>
      </c>
    </row>
    <row r="14" spans="1:7" ht="26.25" thickBot="1" x14ac:dyDescent="0.3">
      <c r="A14" s="33" t="s">
        <v>51</v>
      </c>
      <c r="B14" s="34">
        <v>120</v>
      </c>
      <c r="C14" s="34">
        <v>150</v>
      </c>
      <c r="D14" s="34">
        <v>130</v>
      </c>
      <c r="E14" s="34">
        <v>200</v>
      </c>
      <c r="F14" s="34">
        <v>150</v>
      </c>
      <c r="G14" s="35">
        <v>190</v>
      </c>
    </row>
    <row r="15" spans="1:7" ht="26.25" thickBot="1" x14ac:dyDescent="0.3">
      <c r="A15" s="33" t="s">
        <v>52</v>
      </c>
      <c r="B15" s="34">
        <v>50</v>
      </c>
      <c r="C15" s="34">
        <v>60</v>
      </c>
      <c r="D15" s="34">
        <v>65</v>
      </c>
      <c r="E15" s="34">
        <v>70</v>
      </c>
      <c r="F15" s="34">
        <v>65</v>
      </c>
      <c r="G15" s="35">
        <v>85</v>
      </c>
    </row>
    <row r="16" spans="1:7" ht="26.25" thickBot="1" x14ac:dyDescent="0.3">
      <c r="A16" s="30" t="s">
        <v>53</v>
      </c>
      <c r="B16" s="31">
        <v>145</v>
      </c>
      <c r="C16" s="31">
        <v>145</v>
      </c>
      <c r="D16" s="31">
        <v>145</v>
      </c>
      <c r="E16" s="31">
        <v>145</v>
      </c>
      <c r="F16" s="31">
        <v>100</v>
      </c>
      <c r="G16" s="32">
        <v>145</v>
      </c>
    </row>
    <row r="17" spans="1:7" ht="16.5" thickTop="1" thickBot="1" x14ac:dyDescent="0.3">
      <c r="A17" s="4"/>
      <c r="B17" s="4"/>
      <c r="C17" s="4"/>
      <c r="D17" s="4"/>
      <c r="E17" s="4"/>
      <c r="F17" s="4"/>
      <c r="G17" s="4"/>
    </row>
    <row r="18" spans="1:7" ht="16.5" thickTop="1" thickBot="1" x14ac:dyDescent="0.3">
      <c r="A18" s="30" t="s">
        <v>54</v>
      </c>
      <c r="B18" s="31">
        <f>SUM(B9:B16)</f>
        <v>725</v>
      </c>
      <c r="C18" s="31">
        <f t="shared" ref="C18:G18" si="0">SUM(C9:C16)</f>
        <v>735</v>
      </c>
      <c r="D18" s="31">
        <f t="shared" si="0"/>
        <v>763</v>
      </c>
      <c r="E18" s="31">
        <f t="shared" si="0"/>
        <v>837</v>
      </c>
      <c r="F18" s="31">
        <f t="shared" si="0"/>
        <v>641</v>
      </c>
      <c r="G18" s="31">
        <f t="shared" si="0"/>
        <v>758</v>
      </c>
    </row>
    <row r="19" spans="1:7" ht="16.5" thickTop="1" thickBot="1" x14ac:dyDescent="0.3">
      <c r="A19" s="4"/>
      <c r="B19" s="4"/>
      <c r="C19" s="4"/>
      <c r="D19" s="4"/>
      <c r="E19" s="4"/>
      <c r="F19" s="4"/>
      <c r="G19" s="4"/>
    </row>
    <row r="20" spans="1:7" ht="16.5" thickTop="1" thickBot="1" x14ac:dyDescent="0.3">
      <c r="A20" s="30" t="s">
        <v>55</v>
      </c>
      <c r="B20" s="31">
        <f>B6-B18</f>
        <v>-225</v>
      </c>
      <c r="C20" s="31">
        <f t="shared" ref="C20:G20" si="1">C6-C18</f>
        <v>15</v>
      </c>
      <c r="D20" s="31">
        <f t="shared" si="1"/>
        <v>37</v>
      </c>
      <c r="E20" s="31">
        <f t="shared" si="1"/>
        <v>-137</v>
      </c>
      <c r="F20" s="31">
        <f t="shared" si="1"/>
        <v>13</v>
      </c>
      <c r="G20" s="31">
        <f t="shared" si="1"/>
        <v>-58</v>
      </c>
    </row>
    <row r="21" spans="1:7" ht="16.5" thickTop="1" x14ac:dyDescent="0.25">
      <c r="A21" s="1"/>
    </row>
    <row r="22" spans="1:7" ht="31.5" x14ac:dyDescent="0.25">
      <c r="A22" s="24" t="s">
        <v>23</v>
      </c>
    </row>
    <row r="23" spans="1:7" ht="37.5" customHeight="1" x14ac:dyDescent="0.25">
      <c r="A23" s="24" t="s">
        <v>56</v>
      </c>
    </row>
    <row r="24" spans="1:7" ht="34.5" customHeight="1" x14ac:dyDescent="0.25">
      <c r="A24" s="24" t="s">
        <v>57</v>
      </c>
    </row>
  </sheetData>
  <mergeCells count="1">
    <mergeCell ref="A3:G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22" sqref="E22"/>
    </sheetView>
  </sheetViews>
  <sheetFormatPr defaultRowHeight="15" x14ac:dyDescent="0.25"/>
  <cols>
    <col min="1" max="1" width="37" customWidth="1"/>
    <col min="2" max="2" width="10.7109375" customWidth="1"/>
    <col min="3" max="3" width="12.140625" customWidth="1"/>
    <col min="4" max="4" width="13.5703125" customWidth="1"/>
    <col min="5" max="5" width="12.7109375" customWidth="1"/>
    <col min="6" max="6" width="11.85546875" customWidth="1"/>
    <col min="7" max="7" width="16.5703125" customWidth="1"/>
    <col min="8" max="8" width="13.85546875" customWidth="1"/>
  </cols>
  <sheetData>
    <row r="1" spans="1:8" ht="39.75" customHeight="1" x14ac:dyDescent="0.25">
      <c r="A1" s="1" t="s">
        <v>58</v>
      </c>
    </row>
    <row r="2" spans="1:8" ht="16.5" thickBot="1" x14ac:dyDescent="0.3">
      <c r="A2" s="1"/>
    </row>
    <row r="3" spans="1:8" ht="15.75" thickTop="1" x14ac:dyDescent="0.25">
      <c r="A3" s="46" t="s">
        <v>59</v>
      </c>
      <c r="B3" s="47"/>
      <c r="C3" s="47"/>
      <c r="D3" s="47"/>
      <c r="E3" s="47"/>
      <c r="F3" s="47"/>
      <c r="G3" s="47"/>
      <c r="H3" s="48"/>
    </row>
    <row r="4" spans="1:8" ht="15.75" thickBot="1" x14ac:dyDescent="0.3">
      <c r="A4" s="49" t="s">
        <v>60</v>
      </c>
      <c r="B4" s="50"/>
      <c r="C4" s="50"/>
      <c r="D4" s="50"/>
      <c r="E4" s="50"/>
      <c r="F4" s="50"/>
      <c r="G4" s="50"/>
      <c r="H4" s="51"/>
    </row>
    <row r="5" spans="1:8" ht="16.5" thickTop="1" thickBot="1" x14ac:dyDescent="0.3">
      <c r="A5" s="4"/>
      <c r="B5" s="4"/>
      <c r="C5" s="4"/>
      <c r="D5" s="4"/>
      <c r="E5" s="4"/>
      <c r="F5" s="4"/>
      <c r="G5" s="4"/>
      <c r="H5" s="4"/>
    </row>
    <row r="6" spans="1:8" ht="16.5" thickTop="1" thickBot="1" x14ac:dyDescent="0.3">
      <c r="A6" s="39" t="s">
        <v>61</v>
      </c>
      <c r="B6" s="40" t="s">
        <v>62</v>
      </c>
      <c r="C6" s="40" t="s">
        <v>63</v>
      </c>
      <c r="D6" s="40" t="s">
        <v>64</v>
      </c>
      <c r="E6" s="40" t="s">
        <v>65</v>
      </c>
      <c r="F6" s="40" t="s">
        <v>66</v>
      </c>
      <c r="G6" s="40" t="s">
        <v>67</v>
      </c>
      <c r="H6" s="41" t="s">
        <v>68</v>
      </c>
    </row>
    <row r="7" spans="1:8" ht="15.75" thickBot="1" x14ac:dyDescent="0.3">
      <c r="A7" s="39">
        <v>1</v>
      </c>
      <c r="B7" s="9" t="s">
        <v>69</v>
      </c>
      <c r="C7" s="34">
        <v>853</v>
      </c>
      <c r="D7" s="42">
        <v>0.1</v>
      </c>
      <c r="E7" s="42">
        <v>0.09</v>
      </c>
      <c r="F7" s="34">
        <f>C7*D7</f>
        <v>85.300000000000011</v>
      </c>
      <c r="G7" s="34">
        <f>C7*E7</f>
        <v>76.77</v>
      </c>
      <c r="H7" s="35">
        <f>C7+G7-F7</f>
        <v>844.47</v>
      </c>
    </row>
    <row r="8" spans="1:8" ht="15.75" thickBot="1" x14ac:dyDescent="0.3">
      <c r="A8" s="39">
        <v>2</v>
      </c>
      <c r="B8" s="9" t="s">
        <v>70</v>
      </c>
      <c r="C8" s="34">
        <v>951</v>
      </c>
      <c r="D8" s="42">
        <v>9.9900000000000003E-2</v>
      </c>
      <c r="E8" s="42">
        <v>0.08</v>
      </c>
      <c r="F8" s="34">
        <f t="shared" ref="F8:F14" si="0">C8*D8</f>
        <v>95.004900000000006</v>
      </c>
      <c r="G8" s="34">
        <f t="shared" ref="G8:G14" si="1">C8*E8</f>
        <v>76.08</v>
      </c>
      <c r="H8" s="35">
        <f t="shared" ref="H8:H14" si="2">C8+G8-F8</f>
        <v>932.07509999999991</v>
      </c>
    </row>
    <row r="9" spans="1:8" ht="15.75" thickBot="1" x14ac:dyDescent="0.3">
      <c r="A9" s="39">
        <v>3</v>
      </c>
      <c r="B9" s="9" t="s">
        <v>71</v>
      </c>
      <c r="C9" s="34">
        <v>456</v>
      </c>
      <c r="D9" s="42">
        <v>8.6400000000000005E-2</v>
      </c>
      <c r="E9" s="42">
        <v>0.06</v>
      </c>
      <c r="F9" s="34">
        <f t="shared" si="0"/>
        <v>39.398400000000002</v>
      </c>
      <c r="G9" s="34">
        <f t="shared" si="1"/>
        <v>27.36</v>
      </c>
      <c r="H9" s="35">
        <f t="shared" si="2"/>
        <v>443.96160000000003</v>
      </c>
    </row>
    <row r="10" spans="1:8" ht="15.75" thickBot="1" x14ac:dyDescent="0.3">
      <c r="A10" s="39">
        <v>4</v>
      </c>
      <c r="B10" s="9" t="s">
        <v>72</v>
      </c>
      <c r="C10" s="34">
        <v>500</v>
      </c>
      <c r="D10" s="42">
        <v>8.5000000000000006E-2</v>
      </c>
      <c r="E10" s="42">
        <v>0.06</v>
      </c>
      <c r="F10" s="34">
        <f t="shared" si="0"/>
        <v>42.5</v>
      </c>
      <c r="G10" s="34">
        <f t="shared" si="1"/>
        <v>30</v>
      </c>
      <c r="H10" s="35">
        <f t="shared" si="2"/>
        <v>487.5</v>
      </c>
    </row>
    <row r="11" spans="1:8" ht="15.75" thickBot="1" x14ac:dyDescent="0.3">
      <c r="A11" s="39">
        <v>5</v>
      </c>
      <c r="B11" s="9" t="s">
        <v>73</v>
      </c>
      <c r="C11" s="34">
        <v>850</v>
      </c>
      <c r="D11" s="42">
        <v>8.9899999999999994E-2</v>
      </c>
      <c r="E11" s="42">
        <v>7.0000000000000007E-2</v>
      </c>
      <c r="F11" s="34">
        <f t="shared" si="0"/>
        <v>76.414999999999992</v>
      </c>
      <c r="G11" s="34">
        <f t="shared" si="1"/>
        <v>59.500000000000007</v>
      </c>
      <c r="H11" s="35">
        <f t="shared" si="2"/>
        <v>833.08500000000004</v>
      </c>
    </row>
    <row r="12" spans="1:8" ht="18.75" customHeight="1" thickBot="1" x14ac:dyDescent="0.3">
      <c r="A12" s="39">
        <v>6</v>
      </c>
      <c r="B12" s="9" t="s">
        <v>74</v>
      </c>
      <c r="C12" s="34">
        <v>459</v>
      </c>
      <c r="D12" s="42">
        <v>6.25E-2</v>
      </c>
      <c r="E12" s="42">
        <v>0.05</v>
      </c>
      <c r="F12" s="34">
        <f t="shared" si="0"/>
        <v>28.6875</v>
      </c>
      <c r="G12" s="34">
        <f t="shared" si="1"/>
        <v>22.950000000000003</v>
      </c>
      <c r="H12" s="35">
        <f t="shared" si="2"/>
        <v>453.26249999999999</v>
      </c>
    </row>
    <row r="13" spans="1:8" ht="15.75" thickBot="1" x14ac:dyDescent="0.3">
      <c r="A13" s="39">
        <v>7</v>
      </c>
      <c r="B13" s="9" t="s">
        <v>75</v>
      </c>
      <c r="C13" s="34">
        <v>478</v>
      </c>
      <c r="D13" s="42">
        <v>7.1199999999999999E-2</v>
      </c>
      <c r="E13" s="42">
        <v>0.05</v>
      </c>
      <c r="F13" s="34">
        <f t="shared" si="0"/>
        <v>34.0336</v>
      </c>
      <c r="G13" s="34">
        <f t="shared" si="1"/>
        <v>23.900000000000002</v>
      </c>
      <c r="H13" s="35">
        <f t="shared" si="2"/>
        <v>467.8664</v>
      </c>
    </row>
    <row r="14" spans="1:8" ht="15.75" thickBot="1" x14ac:dyDescent="0.3">
      <c r="A14" s="43">
        <v>8</v>
      </c>
      <c r="B14" s="13" t="s">
        <v>76</v>
      </c>
      <c r="C14" s="31">
        <v>658</v>
      </c>
      <c r="D14" s="44">
        <v>5.9900000000000002E-2</v>
      </c>
      <c r="E14" s="44">
        <v>0.04</v>
      </c>
      <c r="F14" s="34">
        <f t="shared" si="0"/>
        <v>39.414200000000001</v>
      </c>
      <c r="G14" s="34">
        <f t="shared" si="1"/>
        <v>26.32</v>
      </c>
      <c r="H14" s="35">
        <f t="shared" si="2"/>
        <v>644.9058</v>
      </c>
    </row>
    <row r="15" spans="1:8" ht="15.75" thickTop="1" x14ac:dyDescent="0.25">
      <c r="A15" s="47"/>
      <c r="B15" s="54"/>
      <c r="C15" s="54"/>
      <c r="D15" s="54"/>
      <c r="E15" s="54"/>
      <c r="F15" s="54"/>
      <c r="G15" s="54"/>
      <c r="H15" s="54"/>
    </row>
    <row r="16" spans="1:8" x14ac:dyDescent="0.25">
      <c r="A16" s="52"/>
      <c r="B16" s="53"/>
      <c r="C16" s="53"/>
      <c r="D16" s="53"/>
      <c r="E16" s="53"/>
      <c r="F16" s="53"/>
      <c r="G16" s="53"/>
      <c r="H16" s="53"/>
    </row>
    <row r="17" spans="1:8" x14ac:dyDescent="0.25">
      <c r="A17" s="52"/>
      <c r="B17" s="53"/>
      <c r="C17" s="53"/>
      <c r="D17" s="53"/>
      <c r="E17" s="53"/>
      <c r="F17" s="53"/>
      <c r="G17" s="53"/>
      <c r="H17" s="53"/>
    </row>
    <row r="18" spans="1:8" ht="15.75" x14ac:dyDescent="0.25">
      <c r="A18" s="55" t="s">
        <v>77</v>
      </c>
    </row>
    <row r="19" spans="1:8" ht="15.75" x14ac:dyDescent="0.25">
      <c r="A19" s="56" t="s">
        <v>78</v>
      </c>
    </row>
    <row r="20" spans="1:8" ht="15.75" x14ac:dyDescent="0.25">
      <c r="A20" s="56" t="s">
        <v>79</v>
      </c>
    </row>
    <row r="21" spans="1:8" ht="15.75" x14ac:dyDescent="0.25">
      <c r="A21" s="56" t="s">
        <v>80</v>
      </c>
    </row>
    <row r="22" spans="1:8" ht="15.75" x14ac:dyDescent="0.25">
      <c r="A22" s="57" t="s">
        <v>81</v>
      </c>
    </row>
  </sheetData>
  <mergeCells count="10">
    <mergeCell ref="A3:H3"/>
    <mergeCell ref="A4:H4"/>
    <mergeCell ref="A15:A17"/>
    <mergeCell ref="B15:B17"/>
    <mergeCell ref="C15:C17"/>
    <mergeCell ref="D15:D17"/>
    <mergeCell ref="E15:E17"/>
    <mergeCell ref="F15:F17"/>
    <mergeCell ref="G15:G17"/>
    <mergeCell ref="H15:H1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9" sqref="F9:G9"/>
    </sheetView>
  </sheetViews>
  <sheetFormatPr defaultRowHeight="15" x14ac:dyDescent="0.25"/>
  <cols>
    <col min="1" max="1" width="12.85546875" customWidth="1"/>
    <col min="2" max="2" width="11.85546875" customWidth="1"/>
    <col min="3" max="3" width="11" customWidth="1"/>
    <col min="4" max="4" width="11.42578125" customWidth="1"/>
    <col min="5" max="5" width="13" customWidth="1"/>
  </cols>
  <sheetData>
    <row r="1" spans="1:7" x14ac:dyDescent="0.25">
      <c r="A1" s="65" t="s">
        <v>58</v>
      </c>
      <c r="B1" s="65"/>
      <c r="C1" s="65"/>
      <c r="D1" s="65"/>
      <c r="E1" s="65"/>
      <c r="F1" s="65"/>
      <c r="G1" s="65"/>
    </row>
    <row r="2" spans="1:7" ht="15.75" thickBot="1" x14ac:dyDescent="0.3">
      <c r="A2" s="65"/>
      <c r="B2" s="65"/>
      <c r="C2" s="65"/>
      <c r="D2" s="65"/>
      <c r="E2" s="65"/>
      <c r="F2" s="65"/>
      <c r="G2" s="65"/>
    </row>
    <row r="3" spans="1:7" ht="26.25" thickBot="1" x14ac:dyDescent="0.3">
      <c r="A3" s="58" t="s">
        <v>82</v>
      </c>
      <c r="B3" s="59">
        <v>5.08</v>
      </c>
      <c r="C3" s="45"/>
      <c r="D3" s="45"/>
      <c r="E3" s="45"/>
      <c r="F3" s="66"/>
      <c r="G3" s="66"/>
    </row>
    <row r="4" spans="1:7" ht="25.5" customHeight="1" thickTop="1" thickBot="1" x14ac:dyDescent="0.3">
      <c r="A4" s="67" t="s">
        <v>83</v>
      </c>
      <c r="B4" s="68"/>
      <c r="C4" s="61"/>
      <c r="D4" s="61"/>
      <c r="E4" s="62"/>
      <c r="F4" s="69"/>
      <c r="G4" s="66"/>
    </row>
    <row r="5" spans="1:7" ht="16.5" thickTop="1" thickBot="1" x14ac:dyDescent="0.3">
      <c r="A5" s="39" t="s">
        <v>84</v>
      </c>
      <c r="B5" s="40" t="s">
        <v>85</v>
      </c>
      <c r="C5" s="40" t="s">
        <v>86</v>
      </c>
      <c r="D5" s="40" t="s">
        <v>87</v>
      </c>
      <c r="E5" s="41" t="s">
        <v>88</v>
      </c>
      <c r="F5" s="69"/>
      <c r="G5" s="66"/>
    </row>
    <row r="6" spans="1:7" ht="15.75" thickBot="1" x14ac:dyDescent="0.3">
      <c r="A6" s="33" t="s">
        <v>89</v>
      </c>
      <c r="B6" s="40">
        <v>500</v>
      </c>
      <c r="C6" s="72">
        <v>0.15</v>
      </c>
      <c r="D6" s="72">
        <f>B6*C6</f>
        <v>75</v>
      </c>
      <c r="E6" s="74">
        <f>D6/B3</f>
        <v>14.763779527559056</v>
      </c>
      <c r="F6" s="69"/>
      <c r="G6" s="66"/>
    </row>
    <row r="7" spans="1:7" ht="26.25" thickBot="1" x14ac:dyDescent="0.3">
      <c r="A7" s="33" t="s">
        <v>90</v>
      </c>
      <c r="B7" s="40">
        <v>750</v>
      </c>
      <c r="C7" s="72">
        <v>0.15</v>
      </c>
      <c r="D7" s="72">
        <f t="shared" ref="D7:D12" si="0">B7*C7</f>
        <v>112.5</v>
      </c>
      <c r="E7" s="74">
        <f>D7/B3</f>
        <v>22.145669291338582</v>
      </c>
      <c r="F7" s="69"/>
      <c r="G7" s="66"/>
    </row>
    <row r="8" spans="1:7" ht="15.75" thickBot="1" x14ac:dyDescent="0.3">
      <c r="A8" s="33" t="s">
        <v>91</v>
      </c>
      <c r="B8" s="40">
        <v>250</v>
      </c>
      <c r="C8" s="72">
        <v>10</v>
      </c>
      <c r="D8" s="72">
        <f t="shared" si="0"/>
        <v>2500</v>
      </c>
      <c r="E8" s="74">
        <f>D8/B3</f>
        <v>492.12598425196848</v>
      </c>
      <c r="F8" s="69"/>
      <c r="G8" s="66"/>
    </row>
    <row r="9" spans="1:7" ht="15.75" thickBot="1" x14ac:dyDescent="0.3">
      <c r="A9" s="33" t="s">
        <v>92</v>
      </c>
      <c r="B9" s="40">
        <v>310</v>
      </c>
      <c r="C9" s="72">
        <v>0.5</v>
      </c>
      <c r="D9" s="72">
        <f t="shared" si="0"/>
        <v>155</v>
      </c>
      <c r="E9" s="74">
        <f>D9/B3</f>
        <v>30.511811023622048</v>
      </c>
      <c r="F9" s="69"/>
      <c r="G9" s="66"/>
    </row>
    <row r="10" spans="1:7" ht="15.75" thickBot="1" x14ac:dyDescent="0.3">
      <c r="A10" s="33" t="s">
        <v>93</v>
      </c>
      <c r="B10" s="40">
        <v>500</v>
      </c>
      <c r="C10" s="72">
        <v>0.1</v>
      </c>
      <c r="D10" s="72">
        <f t="shared" si="0"/>
        <v>50</v>
      </c>
      <c r="E10" s="74">
        <f>D10/B3</f>
        <v>9.8425196850393704</v>
      </c>
      <c r="F10" s="69"/>
      <c r="G10" s="66"/>
    </row>
    <row r="11" spans="1:7" ht="15.75" thickBot="1" x14ac:dyDescent="0.3">
      <c r="A11" s="33" t="s">
        <v>94</v>
      </c>
      <c r="B11" s="40">
        <v>1500</v>
      </c>
      <c r="C11" s="72">
        <v>2.5</v>
      </c>
      <c r="D11" s="72">
        <f t="shared" si="0"/>
        <v>3750</v>
      </c>
      <c r="E11" s="74">
        <f>D11/B3</f>
        <v>738.18897637795271</v>
      </c>
      <c r="F11" s="69"/>
      <c r="G11" s="66"/>
    </row>
    <row r="12" spans="1:7" ht="15.75" thickBot="1" x14ac:dyDescent="0.3">
      <c r="A12" s="30" t="s">
        <v>95</v>
      </c>
      <c r="B12" s="16">
        <v>190</v>
      </c>
      <c r="C12" s="73">
        <v>6</v>
      </c>
      <c r="D12" s="72">
        <f t="shared" si="0"/>
        <v>1140</v>
      </c>
      <c r="E12" s="74">
        <f>D12/B3</f>
        <v>224.40944881889763</v>
      </c>
      <c r="F12" s="69"/>
      <c r="G12" s="66"/>
    </row>
    <row r="13" spans="1:7" ht="16.5" thickTop="1" x14ac:dyDescent="0.25">
      <c r="A13" s="63"/>
      <c r="B13" s="63"/>
      <c r="C13" s="63"/>
      <c r="D13" s="63"/>
      <c r="E13" s="63"/>
      <c r="F13" s="66"/>
      <c r="G13" s="66"/>
    </row>
    <row r="14" spans="1:7" ht="31.5" x14ac:dyDescent="0.25">
      <c r="A14" s="64" t="s">
        <v>23</v>
      </c>
      <c r="B14" s="63"/>
      <c r="C14" s="63"/>
      <c r="D14" s="63"/>
      <c r="E14" s="63"/>
      <c r="F14" s="66"/>
      <c r="G14" s="66"/>
    </row>
    <row r="15" spans="1:7" ht="15.75" customHeight="1" x14ac:dyDescent="0.25">
      <c r="A15" s="70" t="s">
        <v>96</v>
      </c>
      <c r="B15" s="70"/>
      <c r="C15" s="70"/>
      <c r="D15" s="70"/>
      <c r="E15" s="70"/>
      <c r="F15" s="70"/>
      <c r="G15" s="60"/>
    </row>
    <row r="16" spans="1:7" ht="31.5" customHeight="1" x14ac:dyDescent="0.25">
      <c r="A16" s="70" t="s">
        <v>97</v>
      </c>
      <c r="B16" s="70"/>
      <c r="C16" s="70"/>
      <c r="D16" s="70"/>
      <c r="E16" s="70"/>
      <c r="F16" s="70"/>
      <c r="G16" s="60"/>
    </row>
    <row r="17" spans="1:7" ht="31.5" customHeight="1" x14ac:dyDescent="0.25">
      <c r="A17" s="71" t="s">
        <v>98</v>
      </c>
      <c r="B17" s="71"/>
      <c r="C17" s="71"/>
      <c r="D17" s="71"/>
      <c r="E17" s="63"/>
      <c r="F17" s="66"/>
      <c r="G17" s="66"/>
    </row>
  </sheetData>
  <mergeCells count="18">
    <mergeCell ref="F13:G13"/>
    <mergeCell ref="F14:G14"/>
    <mergeCell ref="A15:F15"/>
    <mergeCell ref="A16:F16"/>
    <mergeCell ref="A17:D17"/>
    <mergeCell ref="F17:G17"/>
    <mergeCell ref="F7:G7"/>
    <mergeCell ref="F8:G8"/>
    <mergeCell ref="F9:G9"/>
    <mergeCell ref="F10:G10"/>
    <mergeCell ref="F11:G11"/>
    <mergeCell ref="F12:G12"/>
    <mergeCell ref="A1:G2"/>
    <mergeCell ref="F3:G3"/>
    <mergeCell ref="A4:B4"/>
    <mergeCell ref="F4:G4"/>
    <mergeCell ref="F5:G5"/>
    <mergeCell ref="F6:G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10" workbookViewId="0">
      <selection activeCell="F19" sqref="F19"/>
    </sheetView>
  </sheetViews>
  <sheetFormatPr defaultRowHeight="15" x14ac:dyDescent="0.25"/>
  <cols>
    <col min="1" max="1" width="28.85546875" customWidth="1"/>
    <col min="2" max="2" width="16" customWidth="1"/>
    <col min="3" max="3" width="15.85546875" customWidth="1"/>
    <col min="4" max="4" width="14" customWidth="1"/>
    <col min="5" max="5" width="17.7109375" customWidth="1"/>
    <col min="6" max="6" width="28.7109375" customWidth="1"/>
  </cols>
  <sheetData>
    <row r="1" spans="1:6" ht="42" customHeight="1" thickBot="1" x14ac:dyDescent="0.3">
      <c r="A1" s="1" t="s">
        <v>0</v>
      </c>
    </row>
    <row r="2" spans="1:6" ht="25.5" customHeight="1" thickTop="1" thickBot="1" x14ac:dyDescent="0.3">
      <c r="A2" s="75"/>
      <c r="B2" s="76"/>
      <c r="C2" s="84" t="s">
        <v>99</v>
      </c>
      <c r="D2" s="84"/>
      <c r="E2" s="76"/>
      <c r="F2" s="77"/>
    </row>
    <row r="3" spans="1:6" ht="16.5" thickTop="1" thickBot="1" x14ac:dyDescent="0.3">
      <c r="A3" s="45"/>
      <c r="B3" s="45"/>
      <c r="C3" s="45"/>
      <c r="D3" s="45"/>
      <c r="E3" s="45"/>
      <c r="F3" s="45"/>
    </row>
    <row r="4" spans="1:6" ht="26.25" thickBot="1" x14ac:dyDescent="0.3">
      <c r="A4" s="78" t="s">
        <v>100</v>
      </c>
      <c r="B4" s="79" t="s">
        <v>101</v>
      </c>
      <c r="C4" s="79" t="s">
        <v>102</v>
      </c>
      <c r="D4" s="79" t="s">
        <v>103</v>
      </c>
      <c r="E4" s="79" t="s">
        <v>104</v>
      </c>
      <c r="F4" s="79" t="s">
        <v>105</v>
      </c>
    </row>
    <row r="5" spans="1:6" ht="15.75" thickBot="1" x14ac:dyDescent="0.3">
      <c r="A5" s="80"/>
      <c r="B5" s="10">
        <v>140000</v>
      </c>
      <c r="C5" s="10">
        <v>185000</v>
      </c>
      <c r="D5" s="10">
        <v>204100</v>
      </c>
      <c r="E5" s="10">
        <v>240000</v>
      </c>
      <c r="F5" s="10">
        <f>SUM(B5:E5)</f>
        <v>769100</v>
      </c>
    </row>
    <row r="6" spans="1:6" ht="15.75" thickBot="1" x14ac:dyDescent="0.3">
      <c r="A6" s="45"/>
      <c r="B6" s="45"/>
      <c r="C6" s="45"/>
      <c r="D6" s="45"/>
      <c r="E6" s="45"/>
      <c r="F6" s="45"/>
    </row>
    <row r="7" spans="1:6" ht="26.25" thickBot="1" x14ac:dyDescent="0.3">
      <c r="A7" s="78" t="s">
        <v>106</v>
      </c>
      <c r="B7" s="79" t="s">
        <v>101</v>
      </c>
      <c r="C7" s="79" t="s">
        <v>102</v>
      </c>
      <c r="D7" s="79" t="s">
        <v>103</v>
      </c>
      <c r="E7" s="79" t="s">
        <v>104</v>
      </c>
      <c r="F7" s="79" t="s">
        <v>105</v>
      </c>
    </row>
    <row r="8" spans="1:6" ht="15.75" thickBot="1" x14ac:dyDescent="0.3">
      <c r="A8" s="81" t="s">
        <v>107</v>
      </c>
      <c r="B8" s="10">
        <v>20000</v>
      </c>
      <c r="C8" s="10">
        <v>26000</v>
      </c>
      <c r="D8" s="10">
        <v>33800</v>
      </c>
      <c r="E8" s="10">
        <v>43940</v>
      </c>
      <c r="F8" s="10">
        <f>SUM(B8:E8)</f>
        <v>123740</v>
      </c>
    </row>
    <row r="9" spans="1:6" ht="15.75" thickBot="1" x14ac:dyDescent="0.3">
      <c r="A9" s="81" t="s">
        <v>108</v>
      </c>
      <c r="B9" s="10">
        <v>20000</v>
      </c>
      <c r="C9" s="10">
        <v>15600</v>
      </c>
      <c r="D9" s="10">
        <v>20280</v>
      </c>
      <c r="E9" s="10">
        <v>26364</v>
      </c>
      <c r="F9" s="10">
        <f t="shared" ref="F9:F13" si="0">SUM(B9:E9)</f>
        <v>82244</v>
      </c>
    </row>
    <row r="10" spans="1:6" ht="15.75" thickBot="1" x14ac:dyDescent="0.3">
      <c r="A10" s="81" t="s">
        <v>109</v>
      </c>
      <c r="B10" s="10">
        <v>12000</v>
      </c>
      <c r="C10" s="10">
        <v>20930</v>
      </c>
      <c r="D10" s="10">
        <v>27209</v>
      </c>
      <c r="E10" s="10">
        <v>35371.699999999997</v>
      </c>
      <c r="F10" s="10">
        <f t="shared" si="0"/>
        <v>95510.7</v>
      </c>
    </row>
    <row r="11" spans="1:6" ht="15.75" thickBot="1" x14ac:dyDescent="0.3">
      <c r="A11" s="81" t="s">
        <v>110</v>
      </c>
      <c r="B11" s="10">
        <v>16100</v>
      </c>
      <c r="C11" s="10">
        <v>28870</v>
      </c>
      <c r="D11" s="10">
        <v>33631</v>
      </c>
      <c r="E11" s="10">
        <v>43720.3</v>
      </c>
      <c r="F11" s="10">
        <f t="shared" si="0"/>
        <v>122321.3</v>
      </c>
    </row>
    <row r="12" spans="1:6" ht="15.75" thickBot="1" x14ac:dyDescent="0.3">
      <c r="A12" s="81" t="s">
        <v>111</v>
      </c>
      <c r="B12" s="10">
        <v>19900</v>
      </c>
      <c r="C12" s="10">
        <v>39000</v>
      </c>
      <c r="D12" s="10">
        <v>50700</v>
      </c>
      <c r="E12" s="10">
        <v>65910</v>
      </c>
      <c r="F12" s="10">
        <f t="shared" si="0"/>
        <v>175510</v>
      </c>
    </row>
    <row r="13" spans="1:6" ht="15.75" thickBot="1" x14ac:dyDescent="0.3">
      <c r="A13" s="81" t="s">
        <v>112</v>
      </c>
      <c r="B13" s="10">
        <v>25000</v>
      </c>
      <c r="C13" s="10">
        <v>32500</v>
      </c>
      <c r="D13" s="10">
        <v>42250</v>
      </c>
      <c r="E13" s="10">
        <v>54925</v>
      </c>
      <c r="F13" s="10">
        <f t="shared" si="0"/>
        <v>154675</v>
      </c>
    </row>
    <row r="14" spans="1:6" ht="15.75" thickBot="1" x14ac:dyDescent="0.3">
      <c r="A14" s="45"/>
      <c r="B14" s="45"/>
      <c r="C14" s="45"/>
      <c r="D14" s="45"/>
      <c r="E14" s="45"/>
      <c r="F14" s="45"/>
    </row>
    <row r="15" spans="1:6" ht="15.75" thickBot="1" x14ac:dyDescent="0.3">
      <c r="A15" s="58" t="s">
        <v>113</v>
      </c>
      <c r="B15" s="88">
        <f>SUM(B8:B13)</f>
        <v>113000</v>
      </c>
      <c r="C15" s="88">
        <f t="shared" ref="C15:E15" si="1">SUM(C8:C13)</f>
        <v>162900</v>
      </c>
      <c r="D15" s="88">
        <f t="shared" si="1"/>
        <v>207870</v>
      </c>
      <c r="E15" s="88">
        <f t="shared" si="1"/>
        <v>270231</v>
      </c>
      <c r="F15" s="89"/>
    </row>
    <row r="16" spans="1:6" ht="15.75" thickBot="1" x14ac:dyDescent="0.3">
      <c r="A16" s="81" t="s">
        <v>114</v>
      </c>
      <c r="B16" s="10">
        <f>B5-B15</f>
        <v>27000</v>
      </c>
      <c r="C16" s="10">
        <f t="shared" ref="C16:E16" si="2">C5-C15</f>
        <v>22100</v>
      </c>
      <c r="D16" s="10">
        <f t="shared" si="2"/>
        <v>-3770</v>
      </c>
      <c r="E16" s="10">
        <f t="shared" si="2"/>
        <v>-30231</v>
      </c>
      <c r="F16" s="83"/>
    </row>
    <row r="17" spans="1:6" ht="15.75" thickBot="1" x14ac:dyDescent="0.3">
      <c r="A17" s="81" t="s">
        <v>115</v>
      </c>
      <c r="B17" s="40"/>
      <c r="C17" s="40"/>
      <c r="D17" s="40"/>
      <c r="E17" s="82"/>
      <c r="F17" s="90"/>
    </row>
    <row r="18" spans="1:6" ht="25.5" customHeight="1" thickBot="1" x14ac:dyDescent="0.3">
      <c r="A18" s="45"/>
      <c r="B18" s="45"/>
      <c r="C18" s="85" t="s">
        <v>116</v>
      </c>
      <c r="D18" s="86"/>
      <c r="E18" s="87"/>
      <c r="F18" s="91">
        <f>SUM(F8:F13)</f>
        <v>754001</v>
      </c>
    </row>
    <row r="19" spans="1:6" ht="15.75" x14ac:dyDescent="0.25">
      <c r="A19" s="56"/>
    </row>
    <row r="20" spans="1:6" ht="15.75" x14ac:dyDescent="0.25">
      <c r="A20" s="56" t="s">
        <v>23</v>
      </c>
    </row>
    <row r="21" spans="1:6" ht="15.75" x14ac:dyDescent="0.25">
      <c r="A21" s="56" t="s">
        <v>117</v>
      </c>
    </row>
    <row r="22" spans="1:6" ht="15.75" x14ac:dyDescent="0.25">
      <c r="A22" s="56" t="s">
        <v>118</v>
      </c>
    </row>
    <row r="23" spans="1:6" ht="15.75" x14ac:dyDescent="0.25">
      <c r="A23" s="56" t="s">
        <v>119</v>
      </c>
    </row>
    <row r="24" spans="1:6" ht="15.75" x14ac:dyDescent="0.25">
      <c r="A24" s="56" t="s">
        <v>120</v>
      </c>
    </row>
    <row r="25" spans="1:6" ht="15.75" x14ac:dyDescent="0.25">
      <c r="A25" s="56" t="s">
        <v>121</v>
      </c>
    </row>
    <row r="26" spans="1:6" ht="15.75" x14ac:dyDescent="0.25">
      <c r="A26" s="56" t="s">
        <v>122</v>
      </c>
      <c r="B26" s="57" t="s">
        <v>123</v>
      </c>
    </row>
    <row r="27" spans="1:6" ht="15.75" x14ac:dyDescent="0.25">
      <c r="B27" s="57" t="s">
        <v>124</v>
      </c>
    </row>
    <row r="28" spans="1:6" ht="15.75" x14ac:dyDescent="0.25">
      <c r="A28" s="57" t="s">
        <v>125</v>
      </c>
      <c r="B28" s="57" t="s">
        <v>126</v>
      </c>
    </row>
    <row r="29" spans="1:6" ht="15.75" x14ac:dyDescent="0.25">
      <c r="A29" s="57" t="s">
        <v>127</v>
      </c>
    </row>
  </sheetData>
  <mergeCells count="2">
    <mergeCell ref="C2:D2"/>
    <mergeCell ref="C18:E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 exercício 1 caralho</vt:lpstr>
      <vt:lpstr>exercício 2 porra</vt:lpstr>
      <vt:lpstr>exercício 3 fdp</vt:lpstr>
      <vt:lpstr>exercício 4 arombeido</vt:lpstr>
      <vt:lpstr>exercício 5 puta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userlocal</dc:creator>
  <cp:lastModifiedBy>userlocal</cp:lastModifiedBy>
  <dcterms:created xsi:type="dcterms:W3CDTF">2024-04-11T12:51:46Z</dcterms:created>
  <dcterms:modified xsi:type="dcterms:W3CDTF">2024-04-11T13:35:22Z</dcterms:modified>
</cp:coreProperties>
</file>