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l\ownCloud2\BREE\AA3-Results\Results\"/>
    </mc:Choice>
  </mc:AlternateContent>
  <bookViews>
    <workbookView xWindow="0" yWindow="0" windowWidth="23040" windowHeight="8904" activeTab="2"/>
  </bookViews>
  <sheets>
    <sheet name="Data" sheetId="2" r:id="rId1"/>
    <sheet name="QC" sheetId="1" r:id="rId2"/>
    <sheet name="Table" sheetId="3" r:id="rId3"/>
    <sheet name="Compiled" sheetId="4" r:id="rId4"/>
    <sheet name="ForDIstribu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7" i="1" l="1"/>
  <c r="Z75" i="1"/>
  <c r="Z73" i="1"/>
  <c r="Z71" i="1"/>
  <c r="Z69" i="1"/>
  <c r="Z67" i="1"/>
  <c r="Z65" i="1"/>
  <c r="Z63" i="1"/>
  <c r="Z61" i="1"/>
  <c r="T77" i="1"/>
  <c r="T75" i="1"/>
  <c r="T73" i="1"/>
  <c r="T71" i="1"/>
  <c r="T69" i="1"/>
  <c r="T67" i="1"/>
  <c r="T65" i="1"/>
  <c r="T63" i="1"/>
  <c r="T61" i="1"/>
  <c r="N77" i="1"/>
  <c r="N75" i="1"/>
  <c r="N73" i="1"/>
  <c r="N71" i="1"/>
  <c r="N69" i="1"/>
  <c r="N67" i="1"/>
  <c r="N65" i="1"/>
  <c r="N63" i="1"/>
  <c r="N61" i="1"/>
  <c r="B6" i="1"/>
  <c r="C18" i="1"/>
  <c r="C17" i="1"/>
  <c r="C16" i="1"/>
  <c r="C15" i="1"/>
  <c r="C14" i="1"/>
  <c r="G111" i="5" l="1"/>
  <c r="C84" i="4"/>
  <c r="G84" i="4" s="1"/>
  <c r="D84" i="4"/>
  <c r="E84" i="4" s="1"/>
  <c r="H84" i="4" s="1"/>
  <c r="F84" i="4"/>
  <c r="I84" i="4" s="1"/>
  <c r="C85" i="4"/>
  <c r="G85" i="4" s="1"/>
  <c r="D85" i="4"/>
  <c r="E85" i="4" s="1"/>
  <c r="H85" i="4" s="1"/>
  <c r="F85" i="4"/>
  <c r="I85" i="4" s="1"/>
  <c r="C86" i="4"/>
  <c r="G86" i="4" s="1"/>
  <c r="D86" i="4"/>
  <c r="E86" i="4" s="1"/>
  <c r="H86" i="4" s="1"/>
  <c r="F86" i="4"/>
  <c r="I86" i="4" s="1"/>
  <c r="C87" i="4"/>
  <c r="G87" i="4" s="1"/>
  <c r="D87" i="4"/>
  <c r="E87" i="4" s="1"/>
  <c r="H87" i="4" s="1"/>
  <c r="F87" i="4"/>
  <c r="I87" i="4" s="1"/>
  <c r="C88" i="4"/>
  <c r="G88" i="4" s="1"/>
  <c r="D88" i="4"/>
  <c r="E88" i="4" s="1"/>
  <c r="H88" i="4" s="1"/>
  <c r="F88" i="4"/>
  <c r="I88" i="4" s="1"/>
  <c r="C89" i="4"/>
  <c r="G89" i="4" s="1"/>
  <c r="D89" i="4"/>
  <c r="E89" i="4" s="1"/>
  <c r="H89" i="4" s="1"/>
  <c r="F89" i="4"/>
  <c r="I89" i="4" s="1"/>
  <c r="C90" i="4"/>
  <c r="G90" i="4" s="1"/>
  <c r="D90" i="4"/>
  <c r="E90" i="4" s="1"/>
  <c r="H90" i="4" s="1"/>
  <c r="F90" i="4"/>
  <c r="I90" i="4" s="1"/>
  <c r="C91" i="4"/>
  <c r="G91" i="4" s="1"/>
  <c r="D91" i="4"/>
  <c r="E91" i="4" s="1"/>
  <c r="H91" i="4" s="1"/>
  <c r="F91" i="4"/>
  <c r="I91" i="4" s="1"/>
  <c r="C92" i="4"/>
  <c r="G92" i="4" s="1"/>
  <c r="D92" i="4"/>
  <c r="E92" i="4" s="1"/>
  <c r="H92" i="4" s="1"/>
  <c r="F92" i="4"/>
  <c r="I92" i="4" s="1"/>
  <c r="C93" i="4"/>
  <c r="G93" i="4" s="1"/>
  <c r="D93" i="4"/>
  <c r="E93" i="4" s="1"/>
  <c r="H93" i="4" s="1"/>
  <c r="F93" i="4"/>
  <c r="I93" i="4" s="1"/>
  <c r="C94" i="4"/>
  <c r="G94" i="4" s="1"/>
  <c r="D94" i="4"/>
  <c r="E94" i="4" s="1"/>
  <c r="H94" i="4" s="1"/>
  <c r="F94" i="4"/>
  <c r="I94" i="4" s="1"/>
  <c r="C95" i="4"/>
  <c r="G95" i="4" s="1"/>
  <c r="D95" i="4"/>
  <c r="E95" i="4" s="1"/>
  <c r="H95" i="4" s="1"/>
  <c r="F95" i="4"/>
  <c r="I95" i="4" s="1"/>
  <c r="C96" i="4"/>
  <c r="G96" i="4" s="1"/>
  <c r="D96" i="4"/>
  <c r="E96" i="4" s="1"/>
  <c r="H96" i="4" s="1"/>
  <c r="F96" i="4"/>
  <c r="I96" i="4" s="1"/>
  <c r="C97" i="4"/>
  <c r="G97" i="4" s="1"/>
  <c r="D97" i="4"/>
  <c r="E97" i="4" s="1"/>
  <c r="H97" i="4" s="1"/>
  <c r="F97" i="4"/>
  <c r="I97" i="4" s="1"/>
  <c r="C98" i="4"/>
  <c r="G98" i="4" s="1"/>
  <c r="D98" i="4"/>
  <c r="E98" i="4" s="1"/>
  <c r="H98" i="4" s="1"/>
  <c r="F98" i="4"/>
  <c r="I98" i="4" s="1"/>
  <c r="C6" i="4" l="1"/>
  <c r="G6" i="4" s="1"/>
  <c r="D6" i="4"/>
  <c r="E6" i="4" s="1"/>
  <c r="H6" i="4" s="1"/>
  <c r="F6" i="4"/>
  <c r="I6" i="4" s="1"/>
  <c r="C7" i="4"/>
  <c r="G7" i="4" s="1"/>
  <c r="D7" i="4"/>
  <c r="E7" i="4" s="1"/>
  <c r="H7" i="4" s="1"/>
  <c r="F7" i="4"/>
  <c r="I7" i="4" s="1"/>
  <c r="C8" i="4"/>
  <c r="G8" i="4" s="1"/>
  <c r="D8" i="4"/>
  <c r="E8" i="4" s="1"/>
  <c r="H8" i="4" s="1"/>
  <c r="F8" i="4"/>
  <c r="I8" i="4" s="1"/>
  <c r="C9" i="4"/>
  <c r="G9" i="4" s="1"/>
  <c r="D9" i="4"/>
  <c r="E9" i="4" s="1"/>
  <c r="H9" i="4" s="1"/>
  <c r="F9" i="4"/>
  <c r="I9" i="4" s="1"/>
  <c r="C10" i="4"/>
  <c r="G10" i="4" s="1"/>
  <c r="D10" i="4"/>
  <c r="E10" i="4" s="1"/>
  <c r="H10" i="4" s="1"/>
  <c r="F10" i="4"/>
  <c r="I10" i="4" s="1"/>
  <c r="C11" i="4"/>
  <c r="G11" i="4" s="1"/>
  <c r="D11" i="4"/>
  <c r="E11" i="4" s="1"/>
  <c r="H11" i="4" s="1"/>
  <c r="F11" i="4"/>
  <c r="I11" i="4" s="1"/>
  <c r="C12" i="4"/>
  <c r="G12" i="4" s="1"/>
  <c r="D12" i="4"/>
  <c r="E12" i="4" s="1"/>
  <c r="H12" i="4" s="1"/>
  <c r="F12" i="4"/>
  <c r="I12" i="4" s="1"/>
  <c r="C13" i="4"/>
  <c r="G13" i="4" s="1"/>
  <c r="D13" i="4"/>
  <c r="E13" i="4" s="1"/>
  <c r="H13" i="4" s="1"/>
  <c r="F13" i="4"/>
  <c r="I13" i="4" s="1"/>
  <c r="C14" i="4"/>
  <c r="G14" i="4" s="1"/>
  <c r="D14" i="4"/>
  <c r="E14" i="4" s="1"/>
  <c r="H14" i="4" s="1"/>
  <c r="F14" i="4"/>
  <c r="I14" i="4" s="1"/>
  <c r="C15" i="4"/>
  <c r="G15" i="4" s="1"/>
  <c r="D15" i="4"/>
  <c r="E15" i="4" s="1"/>
  <c r="H15" i="4" s="1"/>
  <c r="F15" i="4"/>
  <c r="I15" i="4" s="1"/>
  <c r="C16" i="4"/>
  <c r="G16" i="4" s="1"/>
  <c r="D16" i="4"/>
  <c r="E16" i="4" s="1"/>
  <c r="H16" i="4" s="1"/>
  <c r="F16" i="4"/>
  <c r="I16" i="4" s="1"/>
  <c r="C17" i="4"/>
  <c r="G17" i="4" s="1"/>
  <c r="D17" i="4"/>
  <c r="E17" i="4" s="1"/>
  <c r="H17" i="4" s="1"/>
  <c r="F17" i="4"/>
  <c r="I17" i="4" s="1"/>
  <c r="C18" i="4"/>
  <c r="G18" i="4" s="1"/>
  <c r="D18" i="4"/>
  <c r="E18" i="4" s="1"/>
  <c r="H18" i="4" s="1"/>
  <c r="F18" i="4"/>
  <c r="I18" i="4" s="1"/>
  <c r="C19" i="4"/>
  <c r="G19" i="4" s="1"/>
  <c r="D19" i="4"/>
  <c r="E19" i="4" s="1"/>
  <c r="H19" i="4" s="1"/>
  <c r="F19" i="4"/>
  <c r="I19" i="4" s="1"/>
  <c r="C20" i="4"/>
  <c r="G20" i="4" s="1"/>
  <c r="D20" i="4"/>
  <c r="E20" i="4" s="1"/>
  <c r="H20" i="4" s="1"/>
  <c r="F20" i="4"/>
  <c r="I20" i="4" s="1"/>
  <c r="C21" i="4"/>
  <c r="G21" i="4" s="1"/>
  <c r="D21" i="4"/>
  <c r="E21" i="4" s="1"/>
  <c r="H21" i="4" s="1"/>
  <c r="F21" i="4"/>
  <c r="I21" i="4" s="1"/>
  <c r="C22" i="4"/>
  <c r="G22" i="4" s="1"/>
  <c r="D22" i="4"/>
  <c r="E22" i="4" s="1"/>
  <c r="H22" i="4" s="1"/>
  <c r="F22" i="4"/>
  <c r="I22" i="4" s="1"/>
  <c r="C23" i="4"/>
  <c r="G23" i="4" s="1"/>
  <c r="D23" i="4"/>
  <c r="E23" i="4" s="1"/>
  <c r="H23" i="4" s="1"/>
  <c r="F23" i="4"/>
  <c r="I23" i="4" s="1"/>
  <c r="C24" i="4"/>
  <c r="G24" i="4" s="1"/>
  <c r="D24" i="4"/>
  <c r="E24" i="4" s="1"/>
  <c r="H24" i="4" s="1"/>
  <c r="F24" i="4"/>
  <c r="I24" i="4" s="1"/>
  <c r="C25" i="4"/>
  <c r="G25" i="4" s="1"/>
  <c r="D25" i="4"/>
  <c r="E25" i="4" s="1"/>
  <c r="H25" i="4" s="1"/>
  <c r="F25" i="4"/>
  <c r="I25" i="4" s="1"/>
  <c r="C26" i="4"/>
  <c r="G26" i="4" s="1"/>
  <c r="D26" i="4"/>
  <c r="E26" i="4" s="1"/>
  <c r="H26" i="4" s="1"/>
  <c r="F26" i="4"/>
  <c r="I26" i="4" s="1"/>
  <c r="C27" i="4"/>
  <c r="G27" i="4" s="1"/>
  <c r="D27" i="4"/>
  <c r="E27" i="4" s="1"/>
  <c r="H27" i="4" s="1"/>
  <c r="F27" i="4"/>
  <c r="I27" i="4" s="1"/>
  <c r="C28" i="4"/>
  <c r="G28" i="4" s="1"/>
  <c r="D28" i="4"/>
  <c r="E28" i="4" s="1"/>
  <c r="H28" i="4" s="1"/>
  <c r="F28" i="4"/>
  <c r="I28" i="4" s="1"/>
  <c r="C29" i="4"/>
  <c r="G29" i="4" s="1"/>
  <c r="D29" i="4"/>
  <c r="E29" i="4" s="1"/>
  <c r="H29" i="4" s="1"/>
  <c r="F29" i="4"/>
  <c r="I29" i="4" s="1"/>
  <c r="C30" i="4"/>
  <c r="G30" i="4" s="1"/>
  <c r="D30" i="4"/>
  <c r="E30" i="4" s="1"/>
  <c r="H30" i="4" s="1"/>
  <c r="F30" i="4"/>
  <c r="I30" i="4" s="1"/>
  <c r="C31" i="4"/>
  <c r="G31" i="4" s="1"/>
  <c r="D31" i="4"/>
  <c r="E31" i="4" s="1"/>
  <c r="H31" i="4" s="1"/>
  <c r="F31" i="4"/>
  <c r="I31" i="4" s="1"/>
  <c r="C32" i="4"/>
  <c r="G32" i="4" s="1"/>
  <c r="D32" i="4"/>
  <c r="E32" i="4" s="1"/>
  <c r="H32" i="4" s="1"/>
  <c r="F32" i="4"/>
  <c r="I32" i="4" s="1"/>
  <c r="C33" i="4"/>
  <c r="G33" i="4" s="1"/>
  <c r="D33" i="4"/>
  <c r="E33" i="4" s="1"/>
  <c r="H33" i="4" s="1"/>
  <c r="F33" i="4"/>
  <c r="I33" i="4" s="1"/>
  <c r="C34" i="4"/>
  <c r="G34" i="4" s="1"/>
  <c r="D34" i="4"/>
  <c r="E34" i="4" s="1"/>
  <c r="H34" i="4" s="1"/>
  <c r="F34" i="4"/>
  <c r="I34" i="4" s="1"/>
  <c r="C35" i="4"/>
  <c r="G35" i="4" s="1"/>
  <c r="D35" i="4"/>
  <c r="E35" i="4" s="1"/>
  <c r="H35" i="4" s="1"/>
  <c r="F35" i="4"/>
  <c r="I35" i="4" s="1"/>
  <c r="C36" i="4"/>
  <c r="G36" i="4" s="1"/>
  <c r="D36" i="4"/>
  <c r="E36" i="4" s="1"/>
  <c r="H36" i="4" s="1"/>
  <c r="F36" i="4"/>
  <c r="I36" i="4" s="1"/>
  <c r="C37" i="4"/>
  <c r="G37" i="4" s="1"/>
  <c r="D37" i="4"/>
  <c r="E37" i="4" s="1"/>
  <c r="H37" i="4" s="1"/>
  <c r="F37" i="4"/>
  <c r="I37" i="4" s="1"/>
  <c r="C38" i="4"/>
  <c r="G38" i="4" s="1"/>
  <c r="D38" i="4"/>
  <c r="E38" i="4" s="1"/>
  <c r="H38" i="4" s="1"/>
  <c r="F38" i="4"/>
  <c r="I38" i="4" s="1"/>
  <c r="C39" i="4"/>
  <c r="G39" i="4" s="1"/>
  <c r="D39" i="4"/>
  <c r="E39" i="4" s="1"/>
  <c r="H39" i="4" s="1"/>
  <c r="F39" i="4"/>
  <c r="I39" i="4" s="1"/>
  <c r="C40" i="4"/>
  <c r="G40" i="4" s="1"/>
  <c r="D40" i="4"/>
  <c r="E40" i="4" s="1"/>
  <c r="H40" i="4" s="1"/>
  <c r="F40" i="4"/>
  <c r="I40" i="4" s="1"/>
  <c r="C41" i="4"/>
  <c r="G41" i="4" s="1"/>
  <c r="D41" i="4"/>
  <c r="E41" i="4" s="1"/>
  <c r="H41" i="4" s="1"/>
  <c r="F41" i="4"/>
  <c r="I41" i="4" s="1"/>
  <c r="C42" i="4"/>
  <c r="G42" i="4" s="1"/>
  <c r="D42" i="4"/>
  <c r="E42" i="4" s="1"/>
  <c r="H42" i="4" s="1"/>
  <c r="F42" i="4"/>
  <c r="I42" i="4" s="1"/>
  <c r="C43" i="4"/>
  <c r="G43" i="4" s="1"/>
  <c r="D43" i="4"/>
  <c r="E43" i="4" s="1"/>
  <c r="H43" i="4" s="1"/>
  <c r="F43" i="4"/>
  <c r="I43" i="4" s="1"/>
  <c r="C44" i="4"/>
  <c r="G44" i="4" s="1"/>
  <c r="D44" i="4"/>
  <c r="E44" i="4" s="1"/>
  <c r="H44" i="4" s="1"/>
  <c r="F44" i="4"/>
  <c r="I44" i="4" s="1"/>
  <c r="C45" i="4"/>
  <c r="G45" i="4" s="1"/>
  <c r="D45" i="4"/>
  <c r="E45" i="4" s="1"/>
  <c r="H45" i="4" s="1"/>
  <c r="F45" i="4"/>
  <c r="I45" i="4" s="1"/>
  <c r="C46" i="4"/>
  <c r="G46" i="4" s="1"/>
  <c r="D46" i="4"/>
  <c r="E46" i="4" s="1"/>
  <c r="H46" i="4" s="1"/>
  <c r="F46" i="4"/>
  <c r="I46" i="4" s="1"/>
  <c r="C47" i="4"/>
  <c r="G47" i="4" s="1"/>
  <c r="D47" i="4"/>
  <c r="E47" i="4" s="1"/>
  <c r="H47" i="4" s="1"/>
  <c r="F47" i="4"/>
  <c r="I47" i="4" s="1"/>
  <c r="C48" i="4"/>
  <c r="G48" i="4" s="1"/>
  <c r="D48" i="4"/>
  <c r="E48" i="4" s="1"/>
  <c r="H48" i="4" s="1"/>
  <c r="F48" i="4"/>
  <c r="I48" i="4" s="1"/>
  <c r="C49" i="4"/>
  <c r="G49" i="4" s="1"/>
  <c r="D49" i="4"/>
  <c r="E49" i="4" s="1"/>
  <c r="H49" i="4" s="1"/>
  <c r="F49" i="4"/>
  <c r="I49" i="4" s="1"/>
  <c r="C50" i="4"/>
  <c r="G50" i="4" s="1"/>
  <c r="D50" i="4"/>
  <c r="E50" i="4" s="1"/>
  <c r="H50" i="4" s="1"/>
  <c r="F50" i="4"/>
  <c r="I50" i="4" s="1"/>
  <c r="C51" i="4"/>
  <c r="G51" i="4" s="1"/>
  <c r="D51" i="4"/>
  <c r="E51" i="4" s="1"/>
  <c r="H51" i="4" s="1"/>
  <c r="F51" i="4"/>
  <c r="I51" i="4" s="1"/>
  <c r="C52" i="4"/>
  <c r="G52" i="4" s="1"/>
  <c r="D52" i="4"/>
  <c r="E52" i="4" s="1"/>
  <c r="H52" i="4" s="1"/>
  <c r="F52" i="4"/>
  <c r="I52" i="4" s="1"/>
  <c r="C53" i="4"/>
  <c r="G53" i="4" s="1"/>
  <c r="D53" i="4"/>
  <c r="E53" i="4" s="1"/>
  <c r="H53" i="4" s="1"/>
  <c r="F53" i="4"/>
  <c r="I53" i="4" s="1"/>
  <c r="C54" i="4"/>
  <c r="G54" i="4" s="1"/>
  <c r="D54" i="4"/>
  <c r="E54" i="4" s="1"/>
  <c r="H54" i="4" s="1"/>
  <c r="F54" i="4"/>
  <c r="I54" i="4" s="1"/>
  <c r="C55" i="4"/>
  <c r="G55" i="4" s="1"/>
  <c r="D55" i="4"/>
  <c r="E55" i="4" s="1"/>
  <c r="H55" i="4" s="1"/>
  <c r="F55" i="4"/>
  <c r="I55" i="4" s="1"/>
  <c r="C56" i="4"/>
  <c r="G56" i="4" s="1"/>
  <c r="D56" i="4"/>
  <c r="E56" i="4" s="1"/>
  <c r="H56" i="4" s="1"/>
  <c r="F56" i="4"/>
  <c r="I56" i="4" s="1"/>
  <c r="C57" i="4"/>
  <c r="G57" i="4" s="1"/>
  <c r="D57" i="4"/>
  <c r="E57" i="4" s="1"/>
  <c r="H57" i="4" s="1"/>
  <c r="F57" i="4"/>
  <c r="I57" i="4" s="1"/>
  <c r="C58" i="4"/>
  <c r="G58" i="4" s="1"/>
  <c r="D58" i="4"/>
  <c r="E58" i="4" s="1"/>
  <c r="H58" i="4" s="1"/>
  <c r="F58" i="4"/>
  <c r="I58" i="4" s="1"/>
  <c r="C59" i="4"/>
  <c r="G59" i="4" s="1"/>
  <c r="D59" i="4"/>
  <c r="E59" i="4" s="1"/>
  <c r="H59" i="4" s="1"/>
  <c r="F59" i="4"/>
  <c r="I59" i="4" s="1"/>
  <c r="C60" i="4"/>
  <c r="G60" i="4" s="1"/>
  <c r="D60" i="4"/>
  <c r="E60" i="4" s="1"/>
  <c r="H60" i="4" s="1"/>
  <c r="F60" i="4"/>
  <c r="I60" i="4" s="1"/>
  <c r="C61" i="4"/>
  <c r="G61" i="4" s="1"/>
  <c r="D61" i="4"/>
  <c r="E61" i="4" s="1"/>
  <c r="H61" i="4" s="1"/>
  <c r="F61" i="4"/>
  <c r="I61" i="4" s="1"/>
  <c r="C62" i="4"/>
  <c r="G62" i="4" s="1"/>
  <c r="D62" i="4"/>
  <c r="E62" i="4" s="1"/>
  <c r="H62" i="4" s="1"/>
  <c r="F62" i="4"/>
  <c r="I62" i="4" s="1"/>
  <c r="C63" i="4"/>
  <c r="G63" i="4" s="1"/>
  <c r="D63" i="4"/>
  <c r="E63" i="4" s="1"/>
  <c r="H63" i="4" s="1"/>
  <c r="F63" i="4"/>
  <c r="I63" i="4" s="1"/>
  <c r="C64" i="4"/>
  <c r="G64" i="4" s="1"/>
  <c r="D64" i="4"/>
  <c r="E64" i="4" s="1"/>
  <c r="H64" i="4" s="1"/>
  <c r="F64" i="4"/>
  <c r="I64" i="4" s="1"/>
  <c r="C65" i="4"/>
  <c r="G65" i="4" s="1"/>
  <c r="D65" i="4"/>
  <c r="E65" i="4" s="1"/>
  <c r="H65" i="4" s="1"/>
  <c r="F65" i="4"/>
  <c r="I65" i="4" s="1"/>
  <c r="C66" i="4"/>
  <c r="G66" i="4" s="1"/>
  <c r="D66" i="4"/>
  <c r="E66" i="4" s="1"/>
  <c r="H66" i="4" s="1"/>
  <c r="F66" i="4"/>
  <c r="I66" i="4" s="1"/>
  <c r="C67" i="4"/>
  <c r="G67" i="4" s="1"/>
  <c r="D67" i="4"/>
  <c r="E67" i="4" s="1"/>
  <c r="H67" i="4" s="1"/>
  <c r="F67" i="4"/>
  <c r="I67" i="4" s="1"/>
  <c r="C68" i="4"/>
  <c r="G68" i="4" s="1"/>
  <c r="D68" i="4"/>
  <c r="E68" i="4" s="1"/>
  <c r="H68" i="4" s="1"/>
  <c r="F68" i="4"/>
  <c r="I68" i="4" s="1"/>
  <c r="C69" i="4"/>
  <c r="G69" i="4" s="1"/>
  <c r="D69" i="4"/>
  <c r="E69" i="4" s="1"/>
  <c r="H69" i="4" s="1"/>
  <c r="F69" i="4"/>
  <c r="I69" i="4" s="1"/>
  <c r="C70" i="4"/>
  <c r="G70" i="4" s="1"/>
  <c r="D70" i="4"/>
  <c r="E70" i="4" s="1"/>
  <c r="H70" i="4" s="1"/>
  <c r="F70" i="4"/>
  <c r="I70" i="4" s="1"/>
  <c r="C71" i="4"/>
  <c r="G71" i="4" s="1"/>
  <c r="D71" i="4"/>
  <c r="E71" i="4" s="1"/>
  <c r="H71" i="4" s="1"/>
  <c r="F71" i="4"/>
  <c r="I71" i="4" s="1"/>
  <c r="C72" i="4"/>
  <c r="G72" i="4" s="1"/>
  <c r="D72" i="4"/>
  <c r="E72" i="4" s="1"/>
  <c r="H72" i="4" s="1"/>
  <c r="F72" i="4"/>
  <c r="I72" i="4" s="1"/>
  <c r="C73" i="4"/>
  <c r="G73" i="4" s="1"/>
  <c r="D73" i="4"/>
  <c r="E73" i="4" s="1"/>
  <c r="H73" i="4" s="1"/>
  <c r="F73" i="4"/>
  <c r="I73" i="4" s="1"/>
  <c r="C74" i="4"/>
  <c r="G74" i="4" s="1"/>
  <c r="D74" i="4"/>
  <c r="E74" i="4" s="1"/>
  <c r="H74" i="4" s="1"/>
  <c r="F74" i="4"/>
  <c r="I74" i="4" s="1"/>
  <c r="C75" i="4"/>
  <c r="G75" i="4" s="1"/>
  <c r="D75" i="4"/>
  <c r="E75" i="4" s="1"/>
  <c r="H75" i="4" s="1"/>
  <c r="F75" i="4"/>
  <c r="I75" i="4" s="1"/>
  <c r="C76" i="4"/>
  <c r="G76" i="4" s="1"/>
  <c r="D76" i="4"/>
  <c r="E76" i="4" s="1"/>
  <c r="H76" i="4" s="1"/>
  <c r="F76" i="4"/>
  <c r="I76" i="4" s="1"/>
  <c r="C77" i="4"/>
  <c r="G77" i="4" s="1"/>
  <c r="D77" i="4"/>
  <c r="E77" i="4" s="1"/>
  <c r="H77" i="4" s="1"/>
  <c r="F77" i="4"/>
  <c r="I77" i="4" s="1"/>
  <c r="C78" i="4"/>
  <c r="G78" i="4" s="1"/>
  <c r="D78" i="4"/>
  <c r="E78" i="4" s="1"/>
  <c r="H78" i="4" s="1"/>
  <c r="F78" i="4"/>
  <c r="I78" i="4" s="1"/>
  <c r="C79" i="4"/>
  <c r="G79" i="4" s="1"/>
  <c r="D79" i="4"/>
  <c r="E79" i="4" s="1"/>
  <c r="H79" i="4" s="1"/>
  <c r="F79" i="4"/>
  <c r="I79" i="4" s="1"/>
  <c r="C80" i="4"/>
  <c r="G80" i="4" s="1"/>
  <c r="D80" i="4"/>
  <c r="E80" i="4" s="1"/>
  <c r="H80" i="4" s="1"/>
  <c r="F80" i="4"/>
  <c r="I80" i="4" s="1"/>
  <c r="C81" i="4"/>
  <c r="G81" i="4" s="1"/>
  <c r="D81" i="4"/>
  <c r="E81" i="4" s="1"/>
  <c r="H81" i="4" s="1"/>
  <c r="F81" i="4"/>
  <c r="I81" i="4" s="1"/>
  <c r="C82" i="4"/>
  <c r="G82" i="4" s="1"/>
  <c r="D82" i="4"/>
  <c r="E82" i="4" s="1"/>
  <c r="H82" i="4" s="1"/>
  <c r="F82" i="4"/>
  <c r="I82" i="4" s="1"/>
  <c r="C83" i="4"/>
  <c r="G83" i="4" s="1"/>
  <c r="D83" i="4"/>
  <c r="E83" i="4" s="1"/>
  <c r="H83" i="4" s="1"/>
  <c r="F83" i="4"/>
  <c r="I83" i="4" s="1"/>
  <c r="F5" i="4"/>
  <c r="I5" i="4" s="1"/>
  <c r="D5" i="4"/>
  <c r="E5" i="4" s="1"/>
  <c r="H5" i="4" s="1"/>
  <c r="C5" i="4"/>
  <c r="G5" i="4" s="1"/>
  <c r="N7" i="1" l="1"/>
  <c r="M7" i="1"/>
  <c r="L7" i="1"/>
  <c r="D8" i="1"/>
  <c r="C8" i="1"/>
  <c r="B8" i="1"/>
  <c r="L6" i="1"/>
  <c r="M6" i="1" s="1"/>
  <c r="N6" i="1" s="1"/>
  <c r="I6" i="1"/>
  <c r="I7" i="1" s="1"/>
  <c r="I8" i="1" s="1"/>
  <c r="H6" i="1"/>
  <c r="H7" i="1" s="1"/>
  <c r="H8" i="1" s="1"/>
  <c r="G6" i="1"/>
  <c r="G7" i="1" s="1"/>
  <c r="G8" i="1" s="1"/>
  <c r="D6" i="1"/>
  <c r="C6" i="1"/>
  <c r="B7" i="1" l="1"/>
  <c r="C7" i="1"/>
  <c r="D7" i="1"/>
</calcChain>
</file>

<file path=xl/sharedStrings.xml><?xml version="1.0" encoding="utf-8"?>
<sst xmlns="http://schemas.openxmlformats.org/spreadsheetml/2006/main" count="4264" uniqueCount="357">
  <si>
    <t>Reference Material Recovery</t>
  </si>
  <si>
    <t>Method Detection Limit</t>
  </si>
  <si>
    <t>Dups. Average RPD</t>
  </si>
  <si>
    <t>dilution factor</t>
  </si>
  <si>
    <t>NOx</t>
  </si>
  <si>
    <t>NH4</t>
  </si>
  <si>
    <t>SRP</t>
  </si>
  <si>
    <t>std.dev</t>
  </si>
  <si>
    <t>Num Pairs</t>
  </si>
  <si>
    <t>MDL (uM/L)</t>
  </si>
  <si>
    <t>Dups RPD</t>
  </si>
  <si>
    <t>MDL (mg/L)</t>
  </si>
  <si>
    <t>NO3</t>
  </si>
  <si>
    <t>PO4</t>
  </si>
  <si>
    <t>TN</t>
  </si>
  <si>
    <t>TP</t>
  </si>
  <si>
    <t xml:space="preserve">Reference material recovery </t>
  </si>
  <si>
    <t>10x dilution</t>
  </si>
  <si>
    <t>5x dilution</t>
  </si>
  <si>
    <t>1x dilution</t>
  </si>
  <si>
    <t>MDL</t>
  </si>
  <si>
    <t>Duplicates</t>
  </si>
  <si>
    <t>mg/L</t>
  </si>
  <si>
    <t>uMol/L N-NO3</t>
  </si>
  <si>
    <t>uMol/L N-NH4</t>
  </si>
  <si>
    <t>uMol/L P-PO4</t>
  </si>
  <si>
    <t>mg/L N-NO3</t>
  </si>
  <si>
    <t>mg/L P-PO4</t>
  </si>
  <si>
    <t>RefMat</t>
  </si>
  <si>
    <t>uM/L</t>
  </si>
  <si>
    <t>ANAL</t>
  </si>
  <si>
    <t>NOx+NH4+PO4-Fresh_10point_cal.ANL</t>
  </si>
  <si>
    <t xml:space="preserve">RUN </t>
  </si>
  <si>
    <t>DATE</t>
  </si>
  <si>
    <t>TIME</t>
  </si>
  <si>
    <t>OPER</t>
  </si>
  <si>
    <t>SB</t>
  </si>
  <si>
    <t>COMM</t>
  </si>
  <si>
    <t>TYPE</t>
  </si>
  <si>
    <t>Real</t>
  </si>
  <si>
    <t>Virt</t>
  </si>
  <si>
    <t>CHAN</t>
  </si>
  <si>
    <t>METH</t>
  </si>
  <si>
    <t>UNIT</t>
  </si>
  <si>
    <t>µmol/L</t>
  </si>
  <si>
    <t>Base</t>
  </si>
  <si>
    <t>Gain</t>
  </si>
  <si>
    <t>FIT</t>
  </si>
  <si>
    <t>L</t>
  </si>
  <si>
    <t>COEFF</t>
  </si>
  <si>
    <t>Sample ID</t>
  </si>
  <si>
    <t>Peak Number</t>
  </si>
  <si>
    <t>Cup Number</t>
  </si>
  <si>
    <t>Cup Type</t>
  </si>
  <si>
    <t>Cup Group</t>
  </si>
  <si>
    <t>Calibrants 1</t>
  </si>
  <si>
    <t>Results 1</t>
  </si>
  <si>
    <t>AD Values</t>
  </si>
  <si>
    <t>Peak Start</t>
  </si>
  <si>
    <t>Peak Position</t>
  </si>
  <si>
    <t>Peak Class</t>
  </si>
  <si>
    <t>Calibrants 2</t>
  </si>
  <si>
    <t>Results 2</t>
  </si>
  <si>
    <t>Calibrants 3</t>
  </si>
  <si>
    <t>Results 3</t>
  </si>
  <si>
    <t>Primer</t>
  </si>
  <si>
    <t>PRIM</t>
  </si>
  <si>
    <t>&amp;</t>
  </si>
  <si>
    <t>V</t>
  </si>
  <si>
    <t>Drift</t>
  </si>
  <si>
    <t>DRIF</t>
  </si>
  <si>
    <t>B</t>
  </si>
  <si>
    <t>A</t>
  </si>
  <si>
    <t>High</t>
  </si>
  <si>
    <t>HIGH</t>
  </si>
  <si>
    <t>C</t>
  </si>
  <si>
    <t>Low</t>
  </si>
  <si>
    <t xml:space="preserve">LOW </t>
  </si>
  <si>
    <t>A 150</t>
  </si>
  <si>
    <t>CALB</t>
  </si>
  <si>
    <t>B 112.5</t>
  </si>
  <si>
    <t>C 75</t>
  </si>
  <si>
    <t>D 37.5</t>
  </si>
  <si>
    <t>E 22.5</t>
  </si>
  <si>
    <t>F 15</t>
  </si>
  <si>
    <t>G 7.5</t>
  </si>
  <si>
    <t>H 3.75</t>
  </si>
  <si>
    <t>I 1.5</t>
  </si>
  <si>
    <t>J 0</t>
  </si>
  <si>
    <t>Recovery std NO2 (1 )</t>
  </si>
  <si>
    <t>REC</t>
  </si>
  <si>
    <t>Recovery std NO3 (1 )</t>
  </si>
  <si>
    <t>Baseline</t>
  </si>
  <si>
    <t>BASL</t>
  </si>
  <si>
    <t>Quality Cup</t>
  </si>
  <si>
    <t>QUAL</t>
  </si>
  <si>
    <t>UNKNOWN</t>
  </si>
  <si>
    <t>D</t>
  </si>
  <si>
    <t>SAMP</t>
  </si>
  <si>
    <t>DSAMP</t>
  </si>
  <si>
    <t>GW19-097</t>
  </si>
  <si>
    <t>GW19-098</t>
  </si>
  <si>
    <t>GW19-099</t>
  </si>
  <si>
    <t>GW19-100</t>
  </si>
  <si>
    <t>GW19-101</t>
  </si>
  <si>
    <t>GW19-102</t>
  </si>
  <si>
    <t>3SAMP</t>
  </si>
  <si>
    <t>QC4</t>
  </si>
  <si>
    <t>End</t>
  </si>
  <si>
    <t xml:space="preserve">END </t>
  </si>
  <si>
    <t xml:space="preserve"> </t>
  </si>
  <si>
    <t>Column1</t>
  </si>
  <si>
    <t>Column2</t>
  </si>
  <si>
    <t>AD Values3</t>
  </si>
  <si>
    <t>Peak Start4</t>
  </si>
  <si>
    <t>Peak Position5</t>
  </si>
  <si>
    <t>Peak Class6</t>
  </si>
  <si>
    <t>AD Values7</t>
  </si>
  <si>
    <t>Peak Start8</t>
  </si>
  <si>
    <t>Peak Position9</t>
  </si>
  <si>
    <t>Peak Class10</t>
  </si>
  <si>
    <t>Column11</t>
  </si>
  <si>
    <t>Results 112</t>
  </si>
  <si>
    <t>AD Values13</t>
  </si>
  <si>
    <t>Peak Start14</t>
  </si>
  <si>
    <t>Peak Position15</t>
  </si>
  <si>
    <t>Peak Class16</t>
  </si>
  <si>
    <t>Column17</t>
  </si>
  <si>
    <t>Results 218</t>
  </si>
  <si>
    <t>AD Values19</t>
  </si>
  <si>
    <t>Peak Start20</t>
  </si>
  <si>
    <t>Peak Position21</t>
  </si>
  <si>
    <t>Peak Class22</t>
  </si>
  <si>
    <t>Column23</t>
  </si>
  <si>
    <t>Results 324</t>
  </si>
  <si>
    <t>AD Values25</t>
  </si>
  <si>
    <t>Peak Start26</t>
  </si>
  <si>
    <t>Peak Position27</t>
  </si>
  <si>
    <t>Peak Class28</t>
  </si>
  <si>
    <t>mg/L (P or N)</t>
  </si>
  <si>
    <t>uM/L (P or N)</t>
  </si>
  <si>
    <t>stream</t>
  </si>
  <si>
    <t>WW</t>
  </si>
  <si>
    <t>4a</t>
  </si>
  <si>
    <t>uMol/L N-NH4_corrected</t>
  </si>
  <si>
    <t>mg/L N-NH4_corrected</t>
  </si>
  <si>
    <t>12/18/2019</t>
  </si>
  <si>
    <t>12:35:45 PM</t>
  </si>
  <si>
    <t>Recalculate from Run191218A_MD19_Dissolved_RR4_sbR</t>
  </si>
  <si>
    <t>F</t>
  </si>
  <si>
    <t>G</t>
  </si>
  <si>
    <t>USGS N141 10x</t>
  </si>
  <si>
    <t>USGS N141 5x</t>
  </si>
  <si>
    <t>USGS N141 1x</t>
  </si>
  <si>
    <t>MD19_2-1</t>
  </si>
  <si>
    <t>MD19_2-2</t>
  </si>
  <si>
    <t>MD19_2-3</t>
  </si>
  <si>
    <t>MD19_2-4</t>
  </si>
  <si>
    <t>MD19_2-5</t>
  </si>
  <si>
    <t>MD19_2-6</t>
  </si>
  <si>
    <t>MD19_2-7</t>
  </si>
  <si>
    <t>MD19_2-8</t>
  </si>
  <si>
    <t>MD19_2-9</t>
  </si>
  <si>
    <t>MD19_2-10</t>
  </si>
  <si>
    <t>MD19_2-11</t>
  </si>
  <si>
    <t>MD19_2-12</t>
  </si>
  <si>
    <t>E</t>
  </si>
  <si>
    <t>MD19_2-13</t>
  </si>
  <si>
    <t>MD19_2-14</t>
  </si>
  <si>
    <t>MD19_2-15</t>
  </si>
  <si>
    <t>MD19_2-16</t>
  </si>
  <si>
    <t>MD19_2-17</t>
  </si>
  <si>
    <t>MD19_2-18</t>
  </si>
  <si>
    <t>MD19_2-19</t>
  </si>
  <si>
    <t>MD19_2-20</t>
  </si>
  <si>
    <t>MD19_2-21</t>
  </si>
  <si>
    <t>MD19_2-22</t>
  </si>
  <si>
    <t>MD19_2-23</t>
  </si>
  <si>
    <t>MD19_2-24</t>
  </si>
  <si>
    <t>MD19_2-25</t>
  </si>
  <si>
    <t>MD19_2-26</t>
  </si>
  <si>
    <t>MD19_2-27</t>
  </si>
  <si>
    <t>MD19_2-28</t>
  </si>
  <si>
    <t>MD19_2-29</t>
  </si>
  <si>
    <t>MD19_2-30</t>
  </si>
  <si>
    <t>MD19_2-31</t>
  </si>
  <si>
    <t>MD19_2-32</t>
  </si>
  <si>
    <t>MD19_2-33</t>
  </si>
  <si>
    <t>MD19_2-34</t>
  </si>
  <si>
    <t>MD19_2-35</t>
  </si>
  <si>
    <t>MD19_2-36</t>
  </si>
  <si>
    <t>MD19_2-38</t>
  </si>
  <si>
    <t>MD19_2-39</t>
  </si>
  <si>
    <t>MD19_2-40</t>
  </si>
  <si>
    <t>MD19_2-41</t>
  </si>
  <si>
    <t>MD19_2-42</t>
  </si>
  <si>
    <t>MD19_2-43</t>
  </si>
  <si>
    <t>MD19_2-44</t>
  </si>
  <si>
    <t>MD19_2-45</t>
  </si>
  <si>
    <t>MD19_2-46</t>
  </si>
  <si>
    <t>MD19_2-47</t>
  </si>
  <si>
    <t>MD19_2-48</t>
  </si>
  <si>
    <t>MD19_2-49</t>
  </si>
  <si>
    <t>MD19_2-50</t>
  </si>
  <si>
    <t>MD19_2-51</t>
  </si>
  <si>
    <t>MD19_2-52</t>
  </si>
  <si>
    <t>MD19_2-53</t>
  </si>
  <si>
    <t>MD19_2-54</t>
  </si>
  <si>
    <t>MD19_2-55</t>
  </si>
  <si>
    <t>MD19_2-56</t>
  </si>
  <si>
    <t>MD19_2-57</t>
  </si>
  <si>
    <t>MD19_2-58</t>
  </si>
  <si>
    <t>MD19_2-59</t>
  </si>
  <si>
    <t>MD19_2-60</t>
  </si>
  <si>
    <t>MD19_2-61</t>
  </si>
  <si>
    <t>MD19_2-62</t>
  </si>
  <si>
    <t>MD19_2-63</t>
  </si>
  <si>
    <t>MD19_2-64</t>
  </si>
  <si>
    <t>MD19_2-65</t>
  </si>
  <si>
    <t>MD19_2-66</t>
  </si>
  <si>
    <t>MD19_2-67</t>
  </si>
  <si>
    <t>MD19_2-68</t>
  </si>
  <si>
    <t>MD19_2-69</t>
  </si>
  <si>
    <t>MD19_2-70</t>
  </si>
  <si>
    <t>MD19_2-71</t>
  </si>
  <si>
    <t>MD19_2-72</t>
  </si>
  <si>
    <t>MD19_2-73</t>
  </si>
  <si>
    <t>MD19_2-74</t>
  </si>
  <si>
    <t>MD19_2-75</t>
  </si>
  <si>
    <t>MD19_2-76</t>
  </si>
  <si>
    <t>MD19_2-77</t>
  </si>
  <si>
    <t>MD19_2-78</t>
  </si>
  <si>
    <t>MD19_2-79</t>
  </si>
  <si>
    <t>MD19_2-80</t>
  </si>
  <si>
    <t>MD19_2-81</t>
  </si>
  <si>
    <t>MD19_2-82</t>
  </si>
  <si>
    <t>MD19_2-83</t>
  </si>
  <si>
    <t>MD19_2-84</t>
  </si>
  <si>
    <t>MD19_2-85</t>
  </si>
  <si>
    <t>MD19_2-86</t>
  </si>
  <si>
    <t>MD19_2-87</t>
  </si>
  <si>
    <t>MD19_2-88</t>
  </si>
  <si>
    <t>MD19_2-89</t>
  </si>
  <si>
    <t>MD19_2-90</t>
  </si>
  <si>
    <t>MD19_2-91</t>
  </si>
  <si>
    <t>MD19_2-92</t>
  </si>
  <si>
    <t>MD19_2-93</t>
  </si>
  <si>
    <t>MD19_2-94</t>
  </si>
  <si>
    <t>4029</t>
  </si>
  <si>
    <t>4030</t>
  </si>
  <si>
    <t>4031</t>
  </si>
  <si>
    <t>4032</t>
  </si>
  <si>
    <t>4033</t>
  </si>
  <si>
    <t>4035</t>
  </si>
  <si>
    <t>4036</t>
  </si>
  <si>
    <t>4037</t>
  </si>
  <si>
    <t>4038</t>
  </si>
  <si>
    <t>USGS N141 5 x</t>
  </si>
  <si>
    <t>SRS 2018 low (141)</t>
  </si>
  <si>
    <t>191218A_MD19_Dissolved_RR4_sbR1R1R1.RUN</t>
  </si>
  <si>
    <t>M</t>
  </si>
  <si>
    <t>MD19_069</t>
  </si>
  <si>
    <t>MD19_070</t>
  </si>
  <si>
    <t>MD19_071</t>
  </si>
  <si>
    <t>MD19_072</t>
  </si>
  <si>
    <t>MD19_073</t>
  </si>
  <si>
    <t>MD19_074</t>
  </si>
  <si>
    <t>MD19_075</t>
  </si>
  <si>
    <t>MD19_076</t>
  </si>
  <si>
    <t>MD19_077</t>
  </si>
  <si>
    <t>MD19_078</t>
  </si>
  <si>
    <t>MD19_079</t>
  </si>
  <si>
    <t>MD19_080</t>
  </si>
  <si>
    <t>MD19_081</t>
  </si>
  <si>
    <t>MD19_082</t>
  </si>
  <si>
    <t>MD19_083</t>
  </si>
  <si>
    <t>MD19_084</t>
  </si>
  <si>
    <t>MD19_085</t>
  </si>
  <si>
    <t>MD19_086</t>
  </si>
  <si>
    <t>MD19_087</t>
  </si>
  <si>
    <t>MD19_088</t>
  </si>
  <si>
    <t>MD19_089</t>
  </si>
  <si>
    <t>MD19_090</t>
  </si>
  <si>
    <t>MD19_091</t>
  </si>
  <si>
    <t>MD19_092</t>
  </si>
  <si>
    <t>MD19_093</t>
  </si>
  <si>
    <t>MD19_094</t>
  </si>
  <si>
    <t>MD19_095</t>
  </si>
  <si>
    <t>MD19_096</t>
  </si>
  <si>
    <t>MD19_097</t>
  </si>
  <si>
    <t>MD19_098</t>
  </si>
  <si>
    <t>MD19_099</t>
  </si>
  <si>
    <t>MD19_100</t>
  </si>
  <si>
    <t>MD19_101</t>
  </si>
  <si>
    <t>MD19_102</t>
  </si>
  <si>
    <t>MD19_103</t>
  </si>
  <si>
    <t>MD19_104</t>
  </si>
  <si>
    <t>MD19_2-37</t>
  </si>
  <si>
    <t>MD19_105</t>
  </si>
  <si>
    <t>MD19_106</t>
  </si>
  <si>
    <t>MD19_107</t>
  </si>
  <si>
    <t>MD19_108</t>
  </si>
  <si>
    <t>MD19_109</t>
  </si>
  <si>
    <t>MD19_110</t>
  </si>
  <si>
    <t>MD19_111</t>
  </si>
  <si>
    <t>MD19_112</t>
  </si>
  <si>
    <t>MD19_113</t>
  </si>
  <si>
    <t>MD19_114</t>
  </si>
  <si>
    <t>MD19_115</t>
  </si>
  <si>
    <t>MD19_116</t>
  </si>
  <si>
    <t>MD19_117</t>
  </si>
  <si>
    <t>MD19_118</t>
  </si>
  <si>
    <t>MD19_119</t>
  </si>
  <si>
    <t>MD19_120</t>
  </si>
  <si>
    <t>MD19_121</t>
  </si>
  <si>
    <t>MD19_122</t>
  </si>
  <si>
    <t>MD19_123</t>
  </si>
  <si>
    <t>MD19_124</t>
  </si>
  <si>
    <t>MD19_125</t>
  </si>
  <si>
    <t>MD19_126</t>
  </si>
  <si>
    <t>MD19_127</t>
  </si>
  <si>
    <t>MD19_128</t>
  </si>
  <si>
    <t>MD19_129</t>
  </si>
  <si>
    <t>MD19_130</t>
  </si>
  <si>
    <t>MD19_131</t>
  </si>
  <si>
    <t>MD19_132</t>
  </si>
  <si>
    <t>MD19_133</t>
  </si>
  <si>
    <t>MD19_134</t>
  </si>
  <si>
    <t>MD19_135</t>
  </si>
  <si>
    <t>MD19_136</t>
  </si>
  <si>
    <t>MD19_137</t>
  </si>
  <si>
    <t>MD19_138</t>
  </si>
  <si>
    <t>MD19_139</t>
  </si>
  <si>
    <t>MD19_140</t>
  </si>
  <si>
    <t>MD19_141</t>
  </si>
  <si>
    <t>MD19_142</t>
  </si>
  <si>
    <t>MD19_143</t>
  </si>
  <si>
    <t>MD19_144</t>
  </si>
  <si>
    <t>MD19_145</t>
  </si>
  <si>
    <t>MD19_146</t>
  </si>
  <si>
    <t>MD19_147</t>
  </si>
  <si>
    <t>MD19_148</t>
  </si>
  <si>
    <t>MD19_149</t>
  </si>
  <si>
    <t>MD19_150</t>
  </si>
  <si>
    <t>MD19_151</t>
  </si>
  <si>
    <t>MD19_152</t>
  </si>
  <si>
    <t>MD19_153</t>
  </si>
  <si>
    <t>MD19_154</t>
  </si>
  <si>
    <t>MD19_155</t>
  </si>
  <si>
    <t>MD19_156</t>
  </si>
  <si>
    <t>MD19_157</t>
  </si>
  <si>
    <t>MD19_158</t>
  </si>
  <si>
    <t>MD19_159</t>
  </si>
  <si>
    <t>MD19_160</t>
  </si>
  <si>
    <t>MD19_161</t>
  </si>
  <si>
    <t>MD19_162</t>
  </si>
  <si>
    <t>LabID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</si>
</sst>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9" fontId="0" fillId="0" borderId="0" xfId="1" applyFont="1" applyBorder="1"/>
    <xf numFmtId="9" fontId="0" fillId="0" borderId="8" xfId="1" applyFont="1" applyBorder="1"/>
    <xf numFmtId="0" fontId="0" fillId="0" borderId="9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10" fontId="0" fillId="0" borderId="0" xfId="1" applyNumberFormat="1" applyFont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9" fontId="0" fillId="0" borderId="18" xfId="1" applyFont="1" applyBorder="1"/>
    <xf numFmtId="0" fontId="0" fillId="0" borderId="4" xfId="0" applyBorder="1" applyAlignment="1">
      <alignment horizontal="center"/>
    </xf>
    <xf numFmtId="9" fontId="0" fillId="0" borderId="5" xfId="1" applyFont="1" applyBorder="1"/>
    <xf numFmtId="9" fontId="0" fillId="0" borderId="6" xfId="1" applyFont="1" applyBorder="1"/>
    <xf numFmtId="0" fontId="0" fillId="0" borderId="19" xfId="0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5" fontId="0" fillId="0" borderId="0" xfId="0" applyNumberFormat="1" applyFont="1"/>
    <xf numFmtId="0" fontId="0" fillId="0" borderId="25" xfId="0" applyFill="1" applyBorder="1"/>
    <xf numFmtId="0" fontId="0" fillId="0" borderId="25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2" borderId="26" xfId="0" applyFont="1" applyFill="1" applyBorder="1"/>
    <xf numFmtId="0" fontId="0" fillId="0" borderId="26" xfId="0" applyFont="1" applyBorder="1"/>
    <xf numFmtId="0" fontId="0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:AQ213" totalsRowShown="0" headerRowDxfId="0">
  <autoFilter ref="A1:AQ213">
    <filterColumn colId="3">
      <filters>
        <filter val="DSAMP"/>
      </filters>
    </filterColumn>
  </autoFilter>
  <tableColumns count="43">
    <tableColumn id="1" name="Sample ID"/>
    <tableColumn id="2" name="Peak Number"/>
    <tableColumn id="3" name="Cup Number"/>
    <tableColumn id="4" name="Cup Type"/>
    <tableColumn id="5" name="Cup Group"/>
    <tableColumn id="6" name="Column1"/>
    <tableColumn id="7" name="Column2"/>
    <tableColumn id="8" name="Calibrants 1"/>
    <tableColumn id="9" name="Results 1"/>
    <tableColumn id="10" name="AD Values"/>
    <tableColumn id="11" name="Peak Start"/>
    <tableColumn id="12" name="Peak Position"/>
    <tableColumn id="13" name="Peak Class"/>
    <tableColumn id="14" name="Calibrants 2"/>
    <tableColumn id="15" name="Results 2"/>
    <tableColumn id="16" name="AD Values3"/>
    <tableColumn id="17" name="Peak Start4"/>
    <tableColumn id="18" name="Peak Position5"/>
    <tableColumn id="19" name="Peak Class6"/>
    <tableColumn id="20" name="Calibrants 3"/>
    <tableColumn id="21" name="Results 3"/>
    <tableColumn id="22" name="AD Values7"/>
    <tableColumn id="23" name="Peak Start8"/>
    <tableColumn id="24" name="Peak Position9"/>
    <tableColumn id="25" name="Peak Class10"/>
    <tableColumn id="26" name="Column11"/>
    <tableColumn id="27" name="Results 112"/>
    <tableColumn id="28" name="AD Values13"/>
    <tableColumn id="29" name="Peak Start14"/>
    <tableColumn id="30" name="Peak Position15"/>
    <tableColumn id="31" name="Peak Class16"/>
    <tableColumn id="32" name="Column17"/>
    <tableColumn id="33" name="Results 218"/>
    <tableColumn id="34" name="AD Values19"/>
    <tableColumn id="35" name="Peak Start20"/>
    <tableColumn id="36" name="Peak Position21"/>
    <tableColumn id="37" name="Peak Class22"/>
    <tableColumn id="38" name="Column23"/>
    <tableColumn id="39" name="Results 324"/>
    <tableColumn id="40" name="AD Values25"/>
    <tableColumn id="41" name="Peak Start26"/>
    <tableColumn id="42" name="Peak Position27"/>
    <tableColumn id="43" name="Peak Class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28"/>
  <sheetViews>
    <sheetView workbookViewId="0">
      <selection activeCell="B3" sqref="B3"/>
    </sheetView>
  </sheetViews>
  <sheetFormatPr defaultRowHeight="14.4" x14ac:dyDescent="0.3"/>
  <sheetData>
    <row r="2" spans="1:43" x14ac:dyDescent="0.3">
      <c r="A2" t="s">
        <v>30</v>
      </c>
      <c r="B2" t="s">
        <v>31</v>
      </c>
    </row>
    <row r="3" spans="1:43" x14ac:dyDescent="0.3">
      <c r="A3" t="s">
        <v>32</v>
      </c>
      <c r="B3" t="s">
        <v>259</v>
      </c>
    </row>
    <row r="4" spans="1:43" x14ac:dyDescent="0.3">
      <c r="A4" t="s">
        <v>33</v>
      </c>
      <c r="B4" t="s">
        <v>146</v>
      </c>
    </row>
    <row r="5" spans="1:43" x14ac:dyDescent="0.3">
      <c r="A5" t="s">
        <v>34</v>
      </c>
      <c r="B5" t="s">
        <v>147</v>
      </c>
    </row>
    <row r="6" spans="1:43" x14ac:dyDescent="0.3">
      <c r="A6" t="s">
        <v>35</v>
      </c>
      <c r="B6" t="s">
        <v>36</v>
      </c>
    </row>
    <row r="7" spans="1:43" x14ac:dyDescent="0.3">
      <c r="A7" t="s">
        <v>37</v>
      </c>
      <c r="B7" t="s">
        <v>148</v>
      </c>
    </row>
    <row r="8" spans="1:43" x14ac:dyDescent="0.3">
      <c r="A8" t="s">
        <v>38</v>
      </c>
      <c r="I8" s="36" t="s">
        <v>39</v>
      </c>
      <c r="O8" s="36" t="s">
        <v>39</v>
      </c>
      <c r="U8" s="36" t="s">
        <v>39</v>
      </c>
      <c r="AA8" s="36" t="s">
        <v>40</v>
      </c>
      <c r="AG8" s="36" t="s">
        <v>40</v>
      </c>
      <c r="AM8" s="36" t="s">
        <v>40</v>
      </c>
    </row>
    <row r="9" spans="1:43" x14ac:dyDescent="0.3">
      <c r="A9" t="s">
        <v>41</v>
      </c>
      <c r="I9">
        <v>1</v>
      </c>
      <c r="O9">
        <v>2</v>
      </c>
      <c r="U9">
        <v>3</v>
      </c>
      <c r="AA9">
        <v>1</v>
      </c>
      <c r="AG9">
        <v>2</v>
      </c>
      <c r="AM9">
        <v>3</v>
      </c>
    </row>
    <row r="10" spans="1:43" x14ac:dyDescent="0.3">
      <c r="A10" t="s">
        <v>42</v>
      </c>
      <c r="I10" s="36" t="s">
        <v>4</v>
      </c>
      <c r="O10" s="36" t="s">
        <v>5</v>
      </c>
      <c r="U10" s="36" t="s">
        <v>13</v>
      </c>
      <c r="AA10" s="36" t="s">
        <v>12</v>
      </c>
      <c r="AG10" s="36" t="s">
        <v>5</v>
      </c>
      <c r="AM10" s="36" t="s">
        <v>13</v>
      </c>
    </row>
    <row r="11" spans="1:43" x14ac:dyDescent="0.3">
      <c r="A11" t="s">
        <v>43</v>
      </c>
      <c r="I11" s="36" t="s">
        <v>44</v>
      </c>
      <c r="O11" s="36" t="s">
        <v>44</v>
      </c>
      <c r="U11" s="36" t="s">
        <v>44</v>
      </c>
      <c r="AA11" s="36" t="s">
        <v>22</v>
      </c>
      <c r="AG11" s="36" t="s">
        <v>22</v>
      </c>
      <c r="AM11" s="36" t="s">
        <v>22</v>
      </c>
    </row>
    <row r="12" spans="1:43" x14ac:dyDescent="0.3">
      <c r="A12" t="s">
        <v>45</v>
      </c>
      <c r="I12">
        <v>-6423</v>
      </c>
      <c r="O12">
        <v>-5794</v>
      </c>
      <c r="U12">
        <v>-5012</v>
      </c>
    </row>
    <row r="13" spans="1:43" x14ac:dyDescent="0.3">
      <c r="A13" t="s">
        <v>46</v>
      </c>
      <c r="I13">
        <v>30</v>
      </c>
      <c r="O13">
        <v>73</v>
      </c>
      <c r="U13">
        <v>44</v>
      </c>
    </row>
    <row r="14" spans="1:43" x14ac:dyDescent="0.3">
      <c r="A14" t="s">
        <v>47</v>
      </c>
      <c r="I14" s="36" t="s">
        <v>48</v>
      </c>
      <c r="O14" s="36" t="s">
        <v>48</v>
      </c>
      <c r="U14" s="36" t="s">
        <v>48</v>
      </c>
    </row>
    <row r="15" spans="1:43" x14ac:dyDescent="0.3">
      <c r="A15" t="s">
        <v>49</v>
      </c>
      <c r="I15" s="37">
        <v>1</v>
      </c>
      <c r="O15" s="37">
        <v>1</v>
      </c>
      <c r="U15" s="37">
        <v>1</v>
      </c>
    </row>
    <row r="16" spans="1:43" x14ac:dyDescent="0.3">
      <c r="A16" t="s">
        <v>50</v>
      </c>
      <c r="B16" s="36" t="s">
        <v>51</v>
      </c>
      <c r="C16" s="36" t="s">
        <v>52</v>
      </c>
      <c r="D16" s="36" t="s">
        <v>53</v>
      </c>
      <c r="E16" s="36" t="s">
        <v>54</v>
      </c>
      <c r="H16" s="36" t="s">
        <v>55</v>
      </c>
      <c r="I16" s="36" t="s">
        <v>56</v>
      </c>
      <c r="J16" s="36" t="s">
        <v>57</v>
      </c>
      <c r="K16" s="36" t="s">
        <v>58</v>
      </c>
      <c r="L16" s="36" t="s">
        <v>59</v>
      </c>
      <c r="M16" s="36" t="s">
        <v>60</v>
      </c>
      <c r="N16" s="36" t="s">
        <v>61</v>
      </c>
      <c r="O16" s="36" t="s">
        <v>62</v>
      </c>
      <c r="P16" s="36" t="s">
        <v>57</v>
      </c>
      <c r="Q16" s="36" t="s">
        <v>58</v>
      </c>
      <c r="R16" s="36" t="s">
        <v>59</v>
      </c>
      <c r="S16" s="36" t="s">
        <v>60</v>
      </c>
      <c r="T16" s="36" t="s">
        <v>63</v>
      </c>
      <c r="U16" s="36" t="s">
        <v>64</v>
      </c>
      <c r="V16" s="36" t="s">
        <v>57</v>
      </c>
      <c r="W16" s="36" t="s">
        <v>58</v>
      </c>
      <c r="X16" s="36" t="s">
        <v>59</v>
      </c>
      <c r="Y16" s="36" t="s">
        <v>60</v>
      </c>
      <c r="AA16" s="36" t="s">
        <v>56</v>
      </c>
      <c r="AB16" s="36" t="s">
        <v>57</v>
      </c>
      <c r="AC16" s="36" t="s">
        <v>58</v>
      </c>
      <c r="AD16" s="36" t="s">
        <v>59</v>
      </c>
      <c r="AE16" s="36" t="s">
        <v>60</v>
      </c>
      <c r="AG16" s="36" t="s">
        <v>62</v>
      </c>
      <c r="AH16" s="36" t="s">
        <v>57</v>
      </c>
      <c r="AI16" s="36" t="s">
        <v>58</v>
      </c>
      <c r="AJ16" s="36" t="s">
        <v>59</v>
      </c>
      <c r="AK16" s="36" t="s">
        <v>60</v>
      </c>
      <c r="AM16" s="36" t="s">
        <v>64</v>
      </c>
      <c r="AN16" s="36" t="s">
        <v>57</v>
      </c>
      <c r="AO16" s="36" t="s">
        <v>58</v>
      </c>
      <c r="AP16" s="36" t="s">
        <v>59</v>
      </c>
      <c r="AQ16" s="36" t="s">
        <v>60</v>
      </c>
    </row>
    <row r="17" spans="1:43" x14ac:dyDescent="0.3">
      <c r="A17" t="s">
        <v>65</v>
      </c>
      <c r="B17">
        <v>1</v>
      </c>
      <c r="C17">
        <v>138</v>
      </c>
      <c r="D17" t="s">
        <v>66</v>
      </c>
      <c r="E17">
        <v>0</v>
      </c>
      <c r="F17">
        <v>0</v>
      </c>
      <c r="G17">
        <v>0</v>
      </c>
      <c r="I17">
        <v>152.32499999999999</v>
      </c>
      <c r="J17">
        <v>45033</v>
      </c>
      <c r="K17">
        <v>610</v>
      </c>
      <c r="L17">
        <v>640</v>
      </c>
      <c r="M17" t="s">
        <v>67</v>
      </c>
      <c r="O17">
        <v>151.34399999999999</v>
      </c>
      <c r="P17">
        <v>50287</v>
      </c>
      <c r="Q17">
        <v>529</v>
      </c>
      <c r="R17">
        <v>574</v>
      </c>
      <c r="S17" t="s">
        <v>67</v>
      </c>
      <c r="U17">
        <v>15</v>
      </c>
      <c r="V17">
        <v>50712</v>
      </c>
      <c r="W17">
        <v>535</v>
      </c>
      <c r="X17">
        <v>580</v>
      </c>
      <c r="Y17" t="s">
        <v>67</v>
      </c>
      <c r="AA17">
        <v>2.1339999999999999</v>
      </c>
      <c r="AB17">
        <v>0</v>
      </c>
      <c r="AC17">
        <v>0</v>
      </c>
      <c r="AD17">
        <v>0</v>
      </c>
      <c r="AE17" t="s">
        <v>68</v>
      </c>
      <c r="AG17">
        <v>2.12</v>
      </c>
      <c r="AH17">
        <v>0</v>
      </c>
      <c r="AI17">
        <v>0</v>
      </c>
      <c r="AJ17">
        <v>0</v>
      </c>
      <c r="AK17" t="s">
        <v>68</v>
      </c>
      <c r="AM17">
        <v>0.46400000000000002</v>
      </c>
      <c r="AN17">
        <v>0</v>
      </c>
      <c r="AO17">
        <v>0</v>
      </c>
      <c r="AP17">
        <v>0</v>
      </c>
      <c r="AQ17" t="s">
        <v>68</v>
      </c>
    </row>
    <row r="18" spans="1:43" x14ac:dyDescent="0.3">
      <c r="A18" t="s">
        <v>69</v>
      </c>
      <c r="B18">
        <v>2</v>
      </c>
      <c r="C18">
        <v>138</v>
      </c>
      <c r="D18" t="s">
        <v>70</v>
      </c>
      <c r="E18">
        <v>0</v>
      </c>
      <c r="F18">
        <v>0</v>
      </c>
      <c r="G18">
        <v>0</v>
      </c>
      <c r="I18">
        <v>150.161</v>
      </c>
      <c r="J18">
        <v>44439</v>
      </c>
      <c r="K18">
        <v>670</v>
      </c>
      <c r="L18">
        <v>700</v>
      </c>
      <c r="M18" t="s">
        <v>149</v>
      </c>
      <c r="O18">
        <v>150.684</v>
      </c>
      <c r="P18">
        <v>50081</v>
      </c>
      <c r="Q18">
        <v>589</v>
      </c>
      <c r="R18">
        <v>635</v>
      </c>
      <c r="S18" t="s">
        <v>75</v>
      </c>
      <c r="U18">
        <v>15.005000000000001</v>
      </c>
      <c r="V18">
        <v>50726</v>
      </c>
      <c r="W18">
        <v>595</v>
      </c>
      <c r="X18">
        <v>640</v>
      </c>
      <c r="Y18" t="s">
        <v>71</v>
      </c>
      <c r="AA18">
        <v>2.1030000000000002</v>
      </c>
      <c r="AB18">
        <v>0</v>
      </c>
      <c r="AC18">
        <v>0</v>
      </c>
      <c r="AD18">
        <v>0</v>
      </c>
      <c r="AE18" t="s">
        <v>68</v>
      </c>
      <c r="AG18">
        <v>2.1110000000000002</v>
      </c>
      <c r="AH18">
        <v>0</v>
      </c>
      <c r="AI18">
        <v>0</v>
      </c>
      <c r="AJ18">
        <v>0</v>
      </c>
      <c r="AK18" t="s">
        <v>68</v>
      </c>
      <c r="AM18">
        <v>0.46400000000000002</v>
      </c>
      <c r="AN18">
        <v>0</v>
      </c>
      <c r="AO18">
        <v>0</v>
      </c>
      <c r="AP18">
        <v>0</v>
      </c>
      <c r="AQ18" t="s">
        <v>68</v>
      </c>
    </row>
    <row r="19" spans="1:43" x14ac:dyDescent="0.3">
      <c r="A19" t="s">
        <v>73</v>
      </c>
      <c r="B19">
        <v>3</v>
      </c>
      <c r="C19">
        <v>138</v>
      </c>
      <c r="D19" t="s">
        <v>74</v>
      </c>
      <c r="E19">
        <v>0</v>
      </c>
      <c r="F19">
        <v>1</v>
      </c>
      <c r="G19">
        <v>1</v>
      </c>
      <c r="I19">
        <v>150.10300000000001</v>
      </c>
      <c r="J19">
        <v>44423</v>
      </c>
      <c r="K19">
        <v>730</v>
      </c>
      <c r="L19">
        <v>760</v>
      </c>
      <c r="M19" t="s">
        <v>149</v>
      </c>
      <c r="O19">
        <v>150.62299999999999</v>
      </c>
      <c r="P19">
        <v>50062</v>
      </c>
      <c r="Q19">
        <v>649</v>
      </c>
      <c r="R19">
        <v>695</v>
      </c>
      <c r="S19" t="s">
        <v>71</v>
      </c>
      <c r="U19">
        <v>15.009</v>
      </c>
      <c r="V19">
        <v>50738</v>
      </c>
      <c r="W19">
        <v>655</v>
      </c>
      <c r="X19">
        <v>701</v>
      </c>
      <c r="Y19" t="s">
        <v>71</v>
      </c>
      <c r="AA19">
        <v>2.1019999999999999</v>
      </c>
      <c r="AB19">
        <v>0</v>
      </c>
      <c r="AC19">
        <v>0</v>
      </c>
      <c r="AD19">
        <v>0</v>
      </c>
      <c r="AE19" t="s">
        <v>68</v>
      </c>
      <c r="AG19">
        <v>2.11</v>
      </c>
      <c r="AH19">
        <v>0</v>
      </c>
      <c r="AI19">
        <v>0</v>
      </c>
      <c r="AJ19">
        <v>0</v>
      </c>
      <c r="AK19" t="s">
        <v>68</v>
      </c>
      <c r="AM19">
        <v>0.46400000000000002</v>
      </c>
      <c r="AN19">
        <v>0</v>
      </c>
      <c r="AO19">
        <v>0</v>
      </c>
      <c r="AP19">
        <v>0</v>
      </c>
      <c r="AQ19" t="s">
        <v>68</v>
      </c>
    </row>
    <row r="20" spans="1:43" x14ac:dyDescent="0.3">
      <c r="A20" t="s">
        <v>76</v>
      </c>
      <c r="B20">
        <v>4</v>
      </c>
      <c r="C20">
        <v>907</v>
      </c>
      <c r="D20" t="s">
        <v>77</v>
      </c>
      <c r="E20">
        <v>0</v>
      </c>
      <c r="F20">
        <v>1</v>
      </c>
      <c r="G20">
        <v>2</v>
      </c>
      <c r="I20">
        <v>7.9139999999999997</v>
      </c>
      <c r="J20">
        <v>5401</v>
      </c>
      <c r="K20">
        <v>790</v>
      </c>
      <c r="L20">
        <v>832</v>
      </c>
      <c r="M20" t="s">
        <v>166</v>
      </c>
      <c r="O20">
        <v>7.2</v>
      </c>
      <c r="P20">
        <v>5291</v>
      </c>
      <c r="Q20">
        <v>709</v>
      </c>
      <c r="R20">
        <v>751</v>
      </c>
      <c r="S20" t="s">
        <v>72</v>
      </c>
      <c r="U20">
        <v>0.73299999999999998</v>
      </c>
      <c r="V20">
        <v>5483</v>
      </c>
      <c r="W20">
        <v>715</v>
      </c>
      <c r="X20">
        <v>758</v>
      </c>
      <c r="Y20" t="s">
        <v>72</v>
      </c>
      <c r="AA20">
        <v>0.111</v>
      </c>
      <c r="AB20">
        <v>0</v>
      </c>
      <c r="AC20">
        <v>0</v>
      </c>
      <c r="AD20">
        <v>0</v>
      </c>
      <c r="AE20" t="s">
        <v>68</v>
      </c>
      <c r="AG20">
        <v>0.10100000000000001</v>
      </c>
      <c r="AH20">
        <v>0</v>
      </c>
      <c r="AI20">
        <v>0</v>
      </c>
      <c r="AJ20">
        <v>0</v>
      </c>
      <c r="AK20" t="s">
        <v>68</v>
      </c>
      <c r="AM20">
        <v>2.3E-2</v>
      </c>
      <c r="AN20">
        <v>0</v>
      </c>
      <c r="AO20">
        <v>0</v>
      </c>
      <c r="AP20">
        <v>0</v>
      </c>
      <c r="AQ20" t="s">
        <v>68</v>
      </c>
    </row>
    <row r="21" spans="1:43" x14ac:dyDescent="0.3">
      <c r="A21" t="s">
        <v>76</v>
      </c>
      <c r="B21">
        <v>5</v>
      </c>
      <c r="C21">
        <v>907</v>
      </c>
      <c r="D21" t="s">
        <v>77</v>
      </c>
      <c r="E21">
        <v>0</v>
      </c>
      <c r="F21">
        <v>1</v>
      </c>
      <c r="G21">
        <v>3</v>
      </c>
      <c r="I21">
        <v>7.9</v>
      </c>
      <c r="J21">
        <v>5397</v>
      </c>
      <c r="K21">
        <v>850</v>
      </c>
      <c r="L21">
        <v>897</v>
      </c>
      <c r="M21" t="s">
        <v>72</v>
      </c>
      <c r="O21">
        <v>7.1970000000000001</v>
      </c>
      <c r="P21">
        <v>5290</v>
      </c>
      <c r="Q21">
        <v>769</v>
      </c>
      <c r="R21">
        <v>816</v>
      </c>
      <c r="S21" t="s">
        <v>72</v>
      </c>
      <c r="U21">
        <v>0.73199999999999998</v>
      </c>
      <c r="V21">
        <v>5482</v>
      </c>
      <c r="W21">
        <v>775</v>
      </c>
      <c r="X21">
        <v>819</v>
      </c>
      <c r="Y21" t="s">
        <v>72</v>
      </c>
      <c r="AA21">
        <v>0.111</v>
      </c>
      <c r="AB21">
        <v>0</v>
      </c>
      <c r="AC21">
        <v>0</v>
      </c>
      <c r="AD21">
        <v>0</v>
      </c>
      <c r="AE21" t="s">
        <v>68</v>
      </c>
      <c r="AG21">
        <v>0.10100000000000001</v>
      </c>
      <c r="AH21">
        <v>0</v>
      </c>
      <c r="AI21">
        <v>0</v>
      </c>
      <c r="AJ21">
        <v>0</v>
      </c>
      <c r="AK21" t="s">
        <v>68</v>
      </c>
      <c r="AM21">
        <v>2.3E-2</v>
      </c>
      <c r="AN21">
        <v>0</v>
      </c>
      <c r="AO21">
        <v>0</v>
      </c>
      <c r="AP21">
        <v>0</v>
      </c>
      <c r="AQ21" t="s">
        <v>68</v>
      </c>
    </row>
    <row r="22" spans="1:43" x14ac:dyDescent="0.3">
      <c r="A22" t="s">
        <v>78</v>
      </c>
      <c r="B22">
        <v>6</v>
      </c>
      <c r="C22">
        <v>901</v>
      </c>
      <c r="D22" t="s">
        <v>79</v>
      </c>
      <c r="E22">
        <v>0</v>
      </c>
      <c r="F22">
        <v>0</v>
      </c>
      <c r="G22">
        <v>0</v>
      </c>
      <c r="H22">
        <v>150</v>
      </c>
      <c r="I22">
        <v>150.518</v>
      </c>
      <c r="J22">
        <v>44537</v>
      </c>
      <c r="K22">
        <v>910</v>
      </c>
      <c r="L22">
        <v>941</v>
      </c>
      <c r="M22" t="s">
        <v>149</v>
      </c>
      <c r="N22">
        <v>150</v>
      </c>
      <c r="O22">
        <v>150.47</v>
      </c>
      <c r="P22">
        <v>50014</v>
      </c>
      <c r="Q22">
        <v>829</v>
      </c>
      <c r="R22">
        <v>875</v>
      </c>
      <c r="S22" t="s">
        <v>71</v>
      </c>
      <c r="T22">
        <v>15</v>
      </c>
      <c r="U22">
        <v>15.004</v>
      </c>
      <c r="V22">
        <v>50723</v>
      </c>
      <c r="W22">
        <v>835</v>
      </c>
      <c r="X22">
        <v>881</v>
      </c>
      <c r="Y22" t="s">
        <v>71</v>
      </c>
      <c r="AA22">
        <v>2.1080000000000001</v>
      </c>
      <c r="AB22">
        <v>0</v>
      </c>
      <c r="AC22">
        <v>0</v>
      </c>
      <c r="AD22">
        <v>0</v>
      </c>
      <c r="AE22" t="s">
        <v>68</v>
      </c>
      <c r="AG22">
        <v>2.1080000000000001</v>
      </c>
      <c r="AH22">
        <v>0</v>
      </c>
      <c r="AI22">
        <v>0</v>
      </c>
      <c r="AJ22">
        <v>0</v>
      </c>
      <c r="AK22" t="s">
        <v>68</v>
      </c>
      <c r="AM22">
        <v>0.46400000000000002</v>
      </c>
      <c r="AN22">
        <v>0</v>
      </c>
      <c r="AO22">
        <v>0</v>
      </c>
      <c r="AP22">
        <v>0</v>
      </c>
      <c r="AQ22" t="s">
        <v>68</v>
      </c>
    </row>
    <row r="23" spans="1:43" x14ac:dyDescent="0.3">
      <c r="A23" t="s">
        <v>80</v>
      </c>
      <c r="B23">
        <v>7</v>
      </c>
      <c r="C23">
        <v>902</v>
      </c>
      <c r="D23" t="s">
        <v>79</v>
      </c>
      <c r="E23">
        <v>0</v>
      </c>
      <c r="F23">
        <v>0</v>
      </c>
      <c r="G23">
        <v>0</v>
      </c>
      <c r="H23">
        <v>112.5</v>
      </c>
      <c r="I23">
        <v>112.15600000000001</v>
      </c>
      <c r="J23">
        <v>34009</v>
      </c>
      <c r="K23">
        <v>970</v>
      </c>
      <c r="L23">
        <v>1000</v>
      </c>
      <c r="M23" t="s">
        <v>97</v>
      </c>
      <c r="N23">
        <v>112.5</v>
      </c>
      <c r="O23">
        <v>112.28400000000001</v>
      </c>
      <c r="P23">
        <v>38094</v>
      </c>
      <c r="Q23">
        <v>889</v>
      </c>
      <c r="R23">
        <v>935</v>
      </c>
      <c r="S23" t="s">
        <v>71</v>
      </c>
      <c r="T23">
        <v>11.25</v>
      </c>
      <c r="U23">
        <v>11.227</v>
      </c>
      <c r="V23">
        <v>38749</v>
      </c>
      <c r="W23">
        <v>895</v>
      </c>
      <c r="X23">
        <v>941</v>
      </c>
      <c r="Y23" t="s">
        <v>72</v>
      </c>
      <c r="AA23">
        <v>1.571</v>
      </c>
      <c r="AB23">
        <v>0</v>
      </c>
      <c r="AC23">
        <v>0</v>
      </c>
      <c r="AD23">
        <v>0</v>
      </c>
      <c r="AE23" t="s">
        <v>68</v>
      </c>
      <c r="AG23">
        <v>1.573</v>
      </c>
      <c r="AH23">
        <v>0</v>
      </c>
      <c r="AI23">
        <v>0</v>
      </c>
      <c r="AJ23">
        <v>0</v>
      </c>
      <c r="AK23" t="s">
        <v>68</v>
      </c>
      <c r="AM23">
        <v>0.34699999999999998</v>
      </c>
      <c r="AN23">
        <v>0</v>
      </c>
      <c r="AO23">
        <v>0</v>
      </c>
      <c r="AP23">
        <v>0</v>
      </c>
      <c r="AQ23" t="s">
        <v>68</v>
      </c>
    </row>
    <row r="24" spans="1:43" x14ac:dyDescent="0.3">
      <c r="A24" t="s">
        <v>81</v>
      </c>
      <c r="B24">
        <v>8</v>
      </c>
      <c r="C24">
        <v>903</v>
      </c>
      <c r="D24" t="s">
        <v>79</v>
      </c>
      <c r="E24">
        <v>0</v>
      </c>
      <c r="F24">
        <v>0</v>
      </c>
      <c r="G24">
        <v>0</v>
      </c>
      <c r="H24">
        <v>75</v>
      </c>
      <c r="I24">
        <v>74.281999999999996</v>
      </c>
      <c r="J24">
        <v>23615</v>
      </c>
      <c r="K24">
        <v>1030</v>
      </c>
      <c r="L24">
        <v>1060</v>
      </c>
      <c r="M24" t="s">
        <v>166</v>
      </c>
      <c r="N24">
        <v>75</v>
      </c>
      <c r="O24">
        <v>74.472999999999999</v>
      </c>
      <c r="P24">
        <v>26291</v>
      </c>
      <c r="Q24">
        <v>949</v>
      </c>
      <c r="R24">
        <v>995</v>
      </c>
      <c r="S24" t="s">
        <v>72</v>
      </c>
      <c r="T24">
        <v>7.5</v>
      </c>
      <c r="U24">
        <v>7.5179999999999998</v>
      </c>
      <c r="V24">
        <v>26993</v>
      </c>
      <c r="W24">
        <v>955</v>
      </c>
      <c r="X24">
        <v>1001</v>
      </c>
      <c r="Y24" t="s">
        <v>72</v>
      </c>
      <c r="AA24">
        <v>1.04</v>
      </c>
      <c r="AB24">
        <v>0</v>
      </c>
      <c r="AC24">
        <v>0</v>
      </c>
      <c r="AD24">
        <v>0</v>
      </c>
      <c r="AE24" t="s">
        <v>68</v>
      </c>
      <c r="AG24">
        <v>1.0429999999999999</v>
      </c>
      <c r="AH24">
        <v>0</v>
      </c>
      <c r="AI24">
        <v>0</v>
      </c>
      <c r="AJ24">
        <v>0</v>
      </c>
      <c r="AK24" t="s">
        <v>68</v>
      </c>
      <c r="AM24">
        <v>0.23300000000000001</v>
      </c>
      <c r="AN24">
        <v>0</v>
      </c>
      <c r="AO24">
        <v>0</v>
      </c>
      <c r="AP24">
        <v>0</v>
      </c>
      <c r="AQ24" t="s">
        <v>68</v>
      </c>
    </row>
    <row r="25" spans="1:43" x14ac:dyDescent="0.3">
      <c r="A25" t="s">
        <v>82</v>
      </c>
      <c r="B25">
        <v>9</v>
      </c>
      <c r="C25">
        <v>904</v>
      </c>
      <c r="D25" t="s">
        <v>79</v>
      </c>
      <c r="E25">
        <v>0</v>
      </c>
      <c r="F25">
        <v>0</v>
      </c>
      <c r="G25">
        <v>0</v>
      </c>
      <c r="H25">
        <v>37.5</v>
      </c>
      <c r="I25">
        <v>37.793999999999997</v>
      </c>
      <c r="J25">
        <v>13601</v>
      </c>
      <c r="K25">
        <v>1090</v>
      </c>
      <c r="L25">
        <v>1118</v>
      </c>
      <c r="M25" t="s">
        <v>71</v>
      </c>
      <c r="N25">
        <v>37.5</v>
      </c>
      <c r="O25">
        <v>37.54</v>
      </c>
      <c r="P25">
        <v>14762</v>
      </c>
      <c r="Q25">
        <v>1009</v>
      </c>
      <c r="R25">
        <v>1056</v>
      </c>
      <c r="S25" t="s">
        <v>72</v>
      </c>
      <c r="T25">
        <v>3.75</v>
      </c>
      <c r="U25">
        <v>3.774</v>
      </c>
      <c r="V25">
        <v>15126</v>
      </c>
      <c r="W25">
        <v>1015</v>
      </c>
      <c r="X25">
        <v>1062</v>
      </c>
      <c r="Y25" t="s">
        <v>72</v>
      </c>
      <c r="AA25">
        <v>0.52900000000000003</v>
      </c>
      <c r="AB25">
        <v>0</v>
      </c>
      <c r="AC25">
        <v>0</v>
      </c>
      <c r="AD25">
        <v>0</v>
      </c>
      <c r="AE25" t="s">
        <v>68</v>
      </c>
      <c r="AG25">
        <v>0.52600000000000002</v>
      </c>
      <c r="AH25">
        <v>0</v>
      </c>
      <c r="AI25">
        <v>0</v>
      </c>
      <c r="AJ25">
        <v>0</v>
      </c>
      <c r="AK25" t="s">
        <v>68</v>
      </c>
      <c r="AM25">
        <v>0.11700000000000001</v>
      </c>
      <c r="AN25">
        <v>0</v>
      </c>
      <c r="AO25">
        <v>0</v>
      </c>
      <c r="AP25">
        <v>0</v>
      </c>
      <c r="AQ25" t="s">
        <v>68</v>
      </c>
    </row>
    <row r="26" spans="1:43" x14ac:dyDescent="0.3">
      <c r="A26" t="s">
        <v>83</v>
      </c>
      <c r="B26">
        <v>10</v>
      </c>
      <c r="C26">
        <v>905</v>
      </c>
      <c r="D26" t="s">
        <v>79</v>
      </c>
      <c r="E26">
        <v>0</v>
      </c>
      <c r="F26">
        <v>0</v>
      </c>
      <c r="G26">
        <v>0</v>
      </c>
      <c r="H26">
        <v>22.5</v>
      </c>
      <c r="I26">
        <v>22.594999999999999</v>
      </c>
      <c r="J26">
        <v>9430</v>
      </c>
      <c r="K26">
        <v>1150</v>
      </c>
      <c r="L26">
        <v>1180</v>
      </c>
      <c r="M26" t="s">
        <v>75</v>
      </c>
      <c r="N26">
        <v>22.5</v>
      </c>
      <c r="O26">
        <v>22.300999999999998</v>
      </c>
      <c r="P26">
        <v>10005</v>
      </c>
      <c r="Q26">
        <v>1069</v>
      </c>
      <c r="R26">
        <v>1115</v>
      </c>
      <c r="S26" t="s">
        <v>72</v>
      </c>
      <c r="T26">
        <v>2.25</v>
      </c>
      <c r="U26">
        <v>2.2519999999999998</v>
      </c>
      <c r="V26">
        <v>10300</v>
      </c>
      <c r="W26">
        <v>1075</v>
      </c>
      <c r="X26">
        <v>1122</v>
      </c>
      <c r="Y26" t="s">
        <v>72</v>
      </c>
      <c r="AA26">
        <v>0.316</v>
      </c>
      <c r="AB26">
        <v>0</v>
      </c>
      <c r="AC26">
        <v>0</v>
      </c>
      <c r="AD26">
        <v>0</v>
      </c>
      <c r="AE26" t="s">
        <v>68</v>
      </c>
      <c r="AG26">
        <v>0.312</v>
      </c>
      <c r="AH26">
        <v>0</v>
      </c>
      <c r="AI26">
        <v>0</v>
      </c>
      <c r="AJ26">
        <v>0</v>
      </c>
      <c r="AK26" t="s">
        <v>68</v>
      </c>
      <c r="AM26">
        <v>7.0000000000000007E-2</v>
      </c>
      <c r="AN26">
        <v>0</v>
      </c>
      <c r="AO26">
        <v>0</v>
      </c>
      <c r="AP26">
        <v>0</v>
      </c>
      <c r="AQ26" t="s">
        <v>68</v>
      </c>
    </row>
    <row r="27" spans="1:43" x14ac:dyDescent="0.3">
      <c r="A27" t="s">
        <v>84</v>
      </c>
      <c r="B27">
        <v>11</v>
      </c>
      <c r="C27">
        <v>906</v>
      </c>
      <c r="D27" t="s">
        <v>79</v>
      </c>
      <c r="E27">
        <v>0</v>
      </c>
      <c r="F27">
        <v>0</v>
      </c>
      <c r="G27">
        <v>0</v>
      </c>
      <c r="H27">
        <v>15</v>
      </c>
      <c r="I27">
        <v>15.147</v>
      </c>
      <c r="J27">
        <v>7386</v>
      </c>
      <c r="K27">
        <v>1210</v>
      </c>
      <c r="L27">
        <v>1239</v>
      </c>
      <c r="M27" t="s">
        <v>72</v>
      </c>
      <c r="N27">
        <v>15</v>
      </c>
      <c r="O27">
        <v>14.795999999999999</v>
      </c>
      <c r="P27">
        <v>7662</v>
      </c>
      <c r="Q27">
        <v>1129</v>
      </c>
      <c r="R27">
        <v>1175</v>
      </c>
      <c r="S27" t="s">
        <v>72</v>
      </c>
      <c r="T27">
        <v>1.5</v>
      </c>
      <c r="U27">
        <v>1.4930000000000001</v>
      </c>
      <c r="V27">
        <v>7895</v>
      </c>
      <c r="W27">
        <v>1135</v>
      </c>
      <c r="X27">
        <v>1181</v>
      </c>
      <c r="Y27" t="s">
        <v>72</v>
      </c>
      <c r="AA27">
        <v>0.21199999999999999</v>
      </c>
      <c r="AB27">
        <v>0</v>
      </c>
      <c r="AC27">
        <v>0</v>
      </c>
      <c r="AD27">
        <v>0</v>
      </c>
      <c r="AE27" t="s">
        <v>68</v>
      </c>
      <c r="AG27">
        <v>0.20699999999999999</v>
      </c>
      <c r="AH27">
        <v>0</v>
      </c>
      <c r="AI27">
        <v>0</v>
      </c>
      <c r="AJ27">
        <v>0</v>
      </c>
      <c r="AK27" t="s">
        <v>68</v>
      </c>
      <c r="AM27">
        <v>4.5999999999999999E-2</v>
      </c>
      <c r="AN27">
        <v>0</v>
      </c>
      <c r="AO27">
        <v>0</v>
      </c>
      <c r="AP27">
        <v>0</v>
      </c>
      <c r="AQ27" t="s">
        <v>68</v>
      </c>
    </row>
    <row r="28" spans="1:43" x14ac:dyDescent="0.3">
      <c r="A28" t="s">
        <v>85</v>
      </c>
      <c r="B28">
        <v>12</v>
      </c>
      <c r="C28">
        <v>907</v>
      </c>
      <c r="D28" t="s">
        <v>79</v>
      </c>
      <c r="E28">
        <v>0</v>
      </c>
      <c r="F28">
        <v>0</v>
      </c>
      <c r="G28">
        <v>0</v>
      </c>
      <c r="H28">
        <v>7.5</v>
      </c>
      <c r="I28">
        <v>7.2220000000000004</v>
      </c>
      <c r="J28">
        <v>5211</v>
      </c>
      <c r="K28">
        <v>1270</v>
      </c>
      <c r="L28">
        <v>1298</v>
      </c>
      <c r="M28" t="s">
        <v>72</v>
      </c>
      <c r="N28">
        <v>7.5</v>
      </c>
      <c r="O28">
        <v>7.1550000000000002</v>
      </c>
      <c r="P28">
        <v>5277</v>
      </c>
      <c r="Q28">
        <v>1189</v>
      </c>
      <c r="R28">
        <v>1236</v>
      </c>
      <c r="S28" t="s">
        <v>72</v>
      </c>
      <c r="T28">
        <v>0.75</v>
      </c>
      <c r="U28">
        <v>0.72799999999999998</v>
      </c>
      <c r="V28">
        <v>5468</v>
      </c>
      <c r="W28">
        <v>1195</v>
      </c>
      <c r="X28">
        <v>1241</v>
      </c>
      <c r="Y28" t="s">
        <v>72</v>
      </c>
      <c r="AA28">
        <v>0.10100000000000001</v>
      </c>
      <c r="AB28">
        <v>0</v>
      </c>
      <c r="AC28">
        <v>0</v>
      </c>
      <c r="AD28">
        <v>0</v>
      </c>
      <c r="AE28" t="s">
        <v>68</v>
      </c>
      <c r="AG28">
        <v>0.1</v>
      </c>
      <c r="AH28">
        <v>0</v>
      </c>
      <c r="AI28">
        <v>0</v>
      </c>
      <c r="AJ28">
        <v>0</v>
      </c>
      <c r="AK28" t="s">
        <v>68</v>
      </c>
      <c r="AM28">
        <v>2.3E-2</v>
      </c>
      <c r="AN28">
        <v>0</v>
      </c>
      <c r="AO28">
        <v>0</v>
      </c>
      <c r="AP28">
        <v>0</v>
      </c>
      <c r="AQ28" t="s">
        <v>68</v>
      </c>
    </row>
    <row r="29" spans="1:43" x14ac:dyDescent="0.3">
      <c r="A29" t="s">
        <v>86</v>
      </c>
      <c r="B29">
        <v>13</v>
      </c>
      <c r="C29">
        <v>908</v>
      </c>
      <c r="D29" t="s">
        <v>79</v>
      </c>
      <c r="E29">
        <v>0</v>
      </c>
      <c r="F29">
        <v>0</v>
      </c>
      <c r="G29">
        <v>0</v>
      </c>
      <c r="H29">
        <v>3.75</v>
      </c>
      <c r="I29">
        <v>3.8039999999999998</v>
      </c>
      <c r="J29">
        <v>4273</v>
      </c>
      <c r="K29">
        <v>1330</v>
      </c>
      <c r="L29">
        <v>1360</v>
      </c>
      <c r="M29" t="s">
        <v>72</v>
      </c>
      <c r="N29">
        <v>3.75</v>
      </c>
      <c r="O29">
        <v>3.8140000000000001</v>
      </c>
      <c r="P29">
        <v>4234</v>
      </c>
      <c r="Q29">
        <v>1249</v>
      </c>
      <c r="R29">
        <v>1296</v>
      </c>
      <c r="S29" t="s">
        <v>72</v>
      </c>
      <c r="T29">
        <v>0.375</v>
      </c>
      <c r="U29">
        <v>0.371</v>
      </c>
      <c r="V29">
        <v>4336</v>
      </c>
      <c r="W29">
        <v>1255</v>
      </c>
      <c r="X29">
        <v>1300</v>
      </c>
      <c r="Y29" t="s">
        <v>72</v>
      </c>
      <c r="AA29">
        <v>5.2999999999999999E-2</v>
      </c>
      <c r="AB29">
        <v>0</v>
      </c>
      <c r="AC29">
        <v>0</v>
      </c>
      <c r="AD29">
        <v>0</v>
      </c>
      <c r="AE29" t="s">
        <v>68</v>
      </c>
      <c r="AG29">
        <v>5.2999999999999999E-2</v>
      </c>
      <c r="AH29">
        <v>0</v>
      </c>
      <c r="AI29">
        <v>0</v>
      </c>
      <c r="AJ29">
        <v>0</v>
      </c>
      <c r="AK29" t="s">
        <v>68</v>
      </c>
      <c r="AM29">
        <v>1.0999999999999999E-2</v>
      </c>
      <c r="AN29">
        <v>0</v>
      </c>
      <c r="AO29">
        <v>0</v>
      </c>
      <c r="AP29">
        <v>0</v>
      </c>
      <c r="AQ29" t="s">
        <v>68</v>
      </c>
    </row>
    <row r="30" spans="1:43" x14ac:dyDescent="0.3">
      <c r="A30" t="s">
        <v>87</v>
      </c>
      <c r="B30">
        <v>14</v>
      </c>
      <c r="C30">
        <v>909</v>
      </c>
      <c r="D30" t="s">
        <v>79</v>
      </c>
      <c r="E30">
        <v>0</v>
      </c>
      <c r="F30">
        <v>0</v>
      </c>
      <c r="G30">
        <v>0</v>
      </c>
      <c r="H30">
        <v>1.5</v>
      </c>
      <c r="I30">
        <v>1.64</v>
      </c>
      <c r="J30">
        <v>3679</v>
      </c>
      <c r="K30">
        <v>1390</v>
      </c>
      <c r="L30">
        <v>1433</v>
      </c>
      <c r="M30" t="s">
        <v>72</v>
      </c>
      <c r="N30">
        <v>1.5</v>
      </c>
      <c r="O30">
        <v>1.821</v>
      </c>
      <c r="P30">
        <v>3612</v>
      </c>
      <c r="Q30">
        <v>1309</v>
      </c>
      <c r="R30">
        <v>1356</v>
      </c>
      <c r="S30" t="s">
        <v>72</v>
      </c>
      <c r="T30">
        <v>0.15</v>
      </c>
      <c r="U30">
        <v>0.152</v>
      </c>
      <c r="V30">
        <v>3643</v>
      </c>
      <c r="W30">
        <v>1315</v>
      </c>
      <c r="X30">
        <v>1359</v>
      </c>
      <c r="Y30" t="s">
        <v>72</v>
      </c>
      <c r="AA30">
        <v>2.3E-2</v>
      </c>
      <c r="AB30">
        <v>0</v>
      </c>
      <c r="AC30">
        <v>0</v>
      </c>
      <c r="AD30">
        <v>0</v>
      </c>
      <c r="AE30" t="s">
        <v>68</v>
      </c>
      <c r="AG30">
        <v>2.5999999999999999E-2</v>
      </c>
      <c r="AH30">
        <v>0</v>
      </c>
      <c r="AI30">
        <v>0</v>
      </c>
      <c r="AJ30">
        <v>0</v>
      </c>
      <c r="AK30" t="s">
        <v>68</v>
      </c>
      <c r="AM30">
        <v>5.0000000000000001E-3</v>
      </c>
      <c r="AN30">
        <v>0</v>
      </c>
      <c r="AO30">
        <v>0</v>
      </c>
      <c r="AP30">
        <v>0</v>
      </c>
      <c r="AQ30" t="s">
        <v>68</v>
      </c>
    </row>
    <row r="31" spans="1:43" x14ac:dyDescent="0.3">
      <c r="A31" t="s">
        <v>88</v>
      </c>
      <c r="B31">
        <v>15</v>
      </c>
      <c r="C31">
        <v>910</v>
      </c>
      <c r="D31" t="s">
        <v>79</v>
      </c>
      <c r="E31">
        <v>0</v>
      </c>
      <c r="F31">
        <v>0</v>
      </c>
      <c r="G31">
        <v>0</v>
      </c>
      <c r="H31">
        <v>0</v>
      </c>
      <c r="I31">
        <v>9.0999999999999998E-2</v>
      </c>
      <c r="J31">
        <v>3254</v>
      </c>
      <c r="K31">
        <v>1450</v>
      </c>
      <c r="L31">
        <v>1497</v>
      </c>
      <c r="M31" t="s">
        <v>72</v>
      </c>
      <c r="N31">
        <v>0</v>
      </c>
      <c r="O31">
        <v>0.59499999999999997</v>
      </c>
      <c r="P31">
        <v>3229</v>
      </c>
      <c r="Q31">
        <v>1369</v>
      </c>
      <c r="R31">
        <v>1415</v>
      </c>
      <c r="S31" t="s">
        <v>260</v>
      </c>
      <c r="T31">
        <v>0</v>
      </c>
      <c r="U31">
        <v>6.0000000000000001E-3</v>
      </c>
      <c r="V31">
        <v>3180</v>
      </c>
      <c r="W31">
        <v>1375</v>
      </c>
      <c r="X31">
        <v>1400</v>
      </c>
      <c r="Y31" t="s">
        <v>72</v>
      </c>
      <c r="AA31">
        <v>1E-3</v>
      </c>
      <c r="AB31">
        <v>0</v>
      </c>
      <c r="AC31">
        <v>0</v>
      </c>
      <c r="AD31">
        <v>0</v>
      </c>
      <c r="AE31" t="s">
        <v>68</v>
      </c>
      <c r="AG31">
        <v>8.0000000000000002E-3</v>
      </c>
      <c r="AH31">
        <v>0</v>
      </c>
      <c r="AI31">
        <v>0</v>
      </c>
      <c r="AJ31">
        <v>0</v>
      </c>
      <c r="AK31" t="s">
        <v>68</v>
      </c>
      <c r="AM31">
        <v>0</v>
      </c>
      <c r="AN31">
        <v>0</v>
      </c>
      <c r="AO31">
        <v>0</v>
      </c>
      <c r="AP31">
        <v>0</v>
      </c>
      <c r="AQ31" t="s">
        <v>68</v>
      </c>
    </row>
    <row r="32" spans="1:43" x14ac:dyDescent="0.3">
      <c r="A32" t="s">
        <v>89</v>
      </c>
      <c r="B32">
        <v>16</v>
      </c>
      <c r="C32">
        <v>135</v>
      </c>
      <c r="D32" t="s">
        <v>90</v>
      </c>
      <c r="E32">
        <v>0</v>
      </c>
      <c r="F32">
        <v>8</v>
      </c>
      <c r="G32">
        <v>1</v>
      </c>
      <c r="I32">
        <v>156.41399999999999</v>
      </c>
      <c r="J32">
        <v>46155</v>
      </c>
      <c r="K32">
        <v>1510</v>
      </c>
      <c r="L32">
        <v>1540</v>
      </c>
      <c r="M32" t="s">
        <v>150</v>
      </c>
      <c r="O32">
        <v>0.81200000000000006</v>
      </c>
      <c r="P32">
        <v>3297</v>
      </c>
      <c r="Q32">
        <v>1429</v>
      </c>
      <c r="R32">
        <v>1472</v>
      </c>
      <c r="S32" t="s">
        <v>72</v>
      </c>
      <c r="U32">
        <v>1.6E-2</v>
      </c>
      <c r="V32">
        <v>3212</v>
      </c>
      <c r="W32">
        <v>1435</v>
      </c>
      <c r="X32">
        <v>1478</v>
      </c>
      <c r="Y32" t="s">
        <v>72</v>
      </c>
      <c r="AA32">
        <v>2.1909999999999998</v>
      </c>
      <c r="AB32">
        <v>0</v>
      </c>
      <c r="AC32">
        <v>0</v>
      </c>
      <c r="AD32">
        <v>0</v>
      </c>
      <c r="AE32" t="s">
        <v>68</v>
      </c>
      <c r="AG32">
        <v>1.0999999999999999E-2</v>
      </c>
      <c r="AH32">
        <v>0</v>
      </c>
      <c r="AI32">
        <v>0</v>
      </c>
      <c r="AJ32">
        <v>0</v>
      </c>
      <c r="AK32" t="s">
        <v>68</v>
      </c>
      <c r="AM32">
        <v>0</v>
      </c>
      <c r="AN32">
        <v>0</v>
      </c>
      <c r="AO32">
        <v>0</v>
      </c>
      <c r="AP32">
        <v>0</v>
      </c>
      <c r="AQ32" t="s">
        <v>68</v>
      </c>
    </row>
    <row r="33" spans="1:43" x14ac:dyDescent="0.3">
      <c r="A33" t="s">
        <v>91</v>
      </c>
      <c r="B33">
        <v>17</v>
      </c>
      <c r="C33">
        <v>136</v>
      </c>
      <c r="D33" t="s">
        <v>90</v>
      </c>
      <c r="E33">
        <v>0</v>
      </c>
      <c r="F33">
        <v>8</v>
      </c>
      <c r="G33">
        <v>2</v>
      </c>
      <c r="I33">
        <v>152.88999999999999</v>
      </c>
      <c r="J33">
        <v>45188</v>
      </c>
      <c r="K33">
        <v>1570</v>
      </c>
      <c r="L33">
        <v>1598</v>
      </c>
      <c r="M33" t="s">
        <v>166</v>
      </c>
      <c r="O33">
        <v>1.53</v>
      </c>
      <c r="P33">
        <v>3521</v>
      </c>
      <c r="Q33">
        <v>1489</v>
      </c>
      <c r="R33">
        <v>1536</v>
      </c>
      <c r="S33" t="s">
        <v>72</v>
      </c>
      <c r="U33">
        <v>15.561</v>
      </c>
      <c r="V33">
        <v>52489</v>
      </c>
      <c r="W33">
        <v>1495</v>
      </c>
      <c r="X33">
        <v>1540</v>
      </c>
      <c r="Y33" t="s">
        <v>71</v>
      </c>
      <c r="AA33">
        <v>2.141</v>
      </c>
      <c r="AB33">
        <v>0</v>
      </c>
      <c r="AC33">
        <v>0</v>
      </c>
      <c r="AD33">
        <v>0</v>
      </c>
      <c r="AE33" t="s">
        <v>68</v>
      </c>
      <c r="AG33">
        <v>2.1000000000000001E-2</v>
      </c>
      <c r="AH33">
        <v>0</v>
      </c>
      <c r="AI33">
        <v>0</v>
      </c>
      <c r="AJ33">
        <v>0</v>
      </c>
      <c r="AK33" t="s">
        <v>68</v>
      </c>
      <c r="AM33">
        <v>0.48099999999999998</v>
      </c>
      <c r="AN33">
        <v>0</v>
      </c>
      <c r="AO33">
        <v>0</v>
      </c>
      <c r="AP33">
        <v>0</v>
      </c>
      <c r="AQ33" t="s">
        <v>68</v>
      </c>
    </row>
    <row r="34" spans="1:43" x14ac:dyDescent="0.3">
      <c r="A34" t="s">
        <v>92</v>
      </c>
      <c r="B34">
        <v>18</v>
      </c>
      <c r="C34">
        <v>0</v>
      </c>
      <c r="D34" t="s">
        <v>93</v>
      </c>
      <c r="E34">
        <v>0</v>
      </c>
      <c r="F34">
        <v>0</v>
      </c>
      <c r="G34">
        <v>0</v>
      </c>
      <c r="I34">
        <v>0.113</v>
      </c>
      <c r="J34">
        <v>3260</v>
      </c>
      <c r="K34">
        <v>1750</v>
      </c>
      <c r="L34">
        <v>1797</v>
      </c>
      <c r="M34" t="s">
        <v>72</v>
      </c>
      <c r="O34">
        <v>0.42799999999999999</v>
      </c>
      <c r="P34">
        <v>3177</v>
      </c>
      <c r="Q34">
        <v>1669</v>
      </c>
      <c r="R34">
        <v>1701</v>
      </c>
      <c r="S34" t="s">
        <v>72</v>
      </c>
      <c r="U34">
        <v>3.4000000000000002E-2</v>
      </c>
      <c r="V34">
        <v>3268</v>
      </c>
      <c r="W34">
        <v>1675</v>
      </c>
      <c r="X34">
        <v>1722</v>
      </c>
      <c r="Y34" t="s">
        <v>72</v>
      </c>
      <c r="AA34">
        <v>2E-3</v>
      </c>
      <c r="AB34">
        <v>0</v>
      </c>
      <c r="AC34">
        <v>0</v>
      </c>
      <c r="AD34">
        <v>0</v>
      </c>
      <c r="AE34" t="s">
        <v>68</v>
      </c>
      <c r="AG34">
        <v>6.0000000000000001E-3</v>
      </c>
      <c r="AH34">
        <v>0</v>
      </c>
      <c r="AI34">
        <v>0</v>
      </c>
      <c r="AJ34">
        <v>0</v>
      </c>
      <c r="AK34" t="s">
        <v>68</v>
      </c>
      <c r="AM34">
        <v>1E-3</v>
      </c>
      <c r="AN34">
        <v>0</v>
      </c>
      <c r="AO34">
        <v>0</v>
      </c>
      <c r="AP34">
        <v>0</v>
      </c>
      <c r="AQ34" t="s">
        <v>68</v>
      </c>
    </row>
    <row r="35" spans="1:43" x14ac:dyDescent="0.3">
      <c r="A35" t="s">
        <v>94</v>
      </c>
      <c r="B35">
        <v>19</v>
      </c>
      <c r="C35">
        <v>130</v>
      </c>
      <c r="D35" t="s">
        <v>95</v>
      </c>
      <c r="E35">
        <v>0</v>
      </c>
      <c r="F35">
        <v>0</v>
      </c>
      <c r="G35">
        <v>0</v>
      </c>
      <c r="I35">
        <v>0.12</v>
      </c>
      <c r="J35">
        <v>3262</v>
      </c>
      <c r="K35">
        <v>1810</v>
      </c>
      <c r="L35">
        <v>1857</v>
      </c>
      <c r="M35" t="s">
        <v>72</v>
      </c>
      <c r="O35">
        <v>0.56899999999999995</v>
      </c>
      <c r="P35">
        <v>3221</v>
      </c>
      <c r="Q35">
        <v>1729</v>
      </c>
      <c r="R35">
        <v>1776</v>
      </c>
      <c r="S35" t="s">
        <v>72</v>
      </c>
      <c r="U35">
        <v>0</v>
      </c>
      <c r="V35">
        <v>3160</v>
      </c>
      <c r="W35">
        <v>1735</v>
      </c>
      <c r="X35">
        <v>1778</v>
      </c>
      <c r="Y35" t="s">
        <v>72</v>
      </c>
      <c r="AA35">
        <v>2E-3</v>
      </c>
      <c r="AB35">
        <v>0</v>
      </c>
      <c r="AC35">
        <v>0</v>
      </c>
      <c r="AD35">
        <v>0</v>
      </c>
      <c r="AE35" t="s">
        <v>68</v>
      </c>
      <c r="AG35">
        <v>8.0000000000000002E-3</v>
      </c>
      <c r="AH35">
        <v>0</v>
      </c>
      <c r="AI35">
        <v>0</v>
      </c>
      <c r="AJ35">
        <v>0</v>
      </c>
      <c r="AK35" t="s">
        <v>68</v>
      </c>
      <c r="AM35">
        <v>0</v>
      </c>
      <c r="AN35">
        <v>0</v>
      </c>
      <c r="AO35">
        <v>0</v>
      </c>
      <c r="AP35">
        <v>0</v>
      </c>
      <c r="AQ35" t="s">
        <v>68</v>
      </c>
    </row>
    <row r="36" spans="1:43" x14ac:dyDescent="0.3">
      <c r="A36" t="s">
        <v>94</v>
      </c>
      <c r="B36">
        <v>20</v>
      </c>
      <c r="C36">
        <v>133</v>
      </c>
      <c r="D36" t="s">
        <v>96</v>
      </c>
      <c r="E36">
        <v>0</v>
      </c>
      <c r="F36">
        <v>0</v>
      </c>
      <c r="G36">
        <v>0</v>
      </c>
      <c r="I36">
        <v>1.585</v>
      </c>
      <c r="J36">
        <v>3664</v>
      </c>
      <c r="K36">
        <v>1870</v>
      </c>
      <c r="L36">
        <v>1917</v>
      </c>
      <c r="M36" t="s">
        <v>72</v>
      </c>
      <c r="O36">
        <v>1.7889999999999999</v>
      </c>
      <c r="P36">
        <v>3602</v>
      </c>
      <c r="Q36">
        <v>1789</v>
      </c>
      <c r="R36">
        <v>1836</v>
      </c>
      <c r="S36" t="s">
        <v>72</v>
      </c>
      <c r="U36">
        <v>0.14599999999999999</v>
      </c>
      <c r="V36">
        <v>3624</v>
      </c>
      <c r="W36">
        <v>1795</v>
      </c>
      <c r="X36">
        <v>1837</v>
      </c>
      <c r="Y36" t="s">
        <v>72</v>
      </c>
      <c r="AA36">
        <v>2.1999999999999999E-2</v>
      </c>
      <c r="AB36">
        <v>0</v>
      </c>
      <c r="AC36">
        <v>0</v>
      </c>
      <c r="AD36">
        <v>0</v>
      </c>
      <c r="AE36" t="s">
        <v>68</v>
      </c>
      <c r="AG36">
        <v>2.5000000000000001E-2</v>
      </c>
      <c r="AH36">
        <v>0</v>
      </c>
      <c r="AI36">
        <v>0</v>
      </c>
      <c r="AJ36">
        <v>0</v>
      </c>
      <c r="AK36" t="s">
        <v>68</v>
      </c>
      <c r="AM36">
        <v>5.0000000000000001E-3</v>
      </c>
      <c r="AN36">
        <v>0</v>
      </c>
      <c r="AO36">
        <v>0</v>
      </c>
      <c r="AP36">
        <v>0</v>
      </c>
      <c r="AQ36" t="s">
        <v>68</v>
      </c>
    </row>
    <row r="37" spans="1:43" x14ac:dyDescent="0.3">
      <c r="A37" t="s">
        <v>94</v>
      </c>
      <c r="B37">
        <v>21</v>
      </c>
      <c r="C37">
        <v>131</v>
      </c>
      <c r="D37" t="s">
        <v>95</v>
      </c>
      <c r="E37">
        <v>0</v>
      </c>
      <c r="F37">
        <v>0</v>
      </c>
      <c r="G37">
        <v>0</v>
      </c>
      <c r="I37">
        <v>14.994</v>
      </c>
      <c r="J37">
        <v>7344</v>
      </c>
      <c r="K37">
        <v>1930</v>
      </c>
      <c r="L37">
        <v>1959</v>
      </c>
      <c r="M37" t="s">
        <v>71</v>
      </c>
      <c r="O37">
        <v>15.138</v>
      </c>
      <c r="P37">
        <v>7769</v>
      </c>
      <c r="Q37">
        <v>1849</v>
      </c>
      <c r="R37">
        <v>1895</v>
      </c>
      <c r="S37" t="s">
        <v>72</v>
      </c>
      <c r="U37">
        <v>1.4950000000000001</v>
      </c>
      <c r="V37">
        <v>7899</v>
      </c>
      <c r="W37">
        <v>1855</v>
      </c>
      <c r="X37">
        <v>1900</v>
      </c>
      <c r="Y37" t="s">
        <v>72</v>
      </c>
      <c r="AA37">
        <v>0.21</v>
      </c>
      <c r="AB37">
        <v>0</v>
      </c>
      <c r="AC37">
        <v>0</v>
      </c>
      <c r="AD37">
        <v>0</v>
      </c>
      <c r="AE37" t="s">
        <v>68</v>
      </c>
      <c r="AG37">
        <v>0.21199999999999999</v>
      </c>
      <c r="AH37">
        <v>0</v>
      </c>
      <c r="AI37">
        <v>0</v>
      </c>
      <c r="AJ37">
        <v>0</v>
      </c>
      <c r="AK37" t="s">
        <v>68</v>
      </c>
      <c r="AM37">
        <v>4.5999999999999999E-2</v>
      </c>
      <c r="AN37">
        <v>0</v>
      </c>
      <c r="AO37">
        <v>0</v>
      </c>
      <c r="AP37">
        <v>0</v>
      </c>
      <c r="AQ37" t="s">
        <v>68</v>
      </c>
    </row>
    <row r="38" spans="1:43" x14ac:dyDescent="0.3">
      <c r="A38" t="s">
        <v>94</v>
      </c>
      <c r="B38">
        <v>22</v>
      </c>
      <c r="C38">
        <v>132</v>
      </c>
      <c r="D38" t="s">
        <v>96</v>
      </c>
      <c r="E38">
        <v>0</v>
      </c>
      <c r="F38">
        <v>0</v>
      </c>
      <c r="G38">
        <v>0</v>
      </c>
      <c r="I38">
        <v>74.037999999999997</v>
      </c>
      <c r="J38">
        <v>23548</v>
      </c>
      <c r="K38">
        <v>1990</v>
      </c>
      <c r="L38">
        <v>2019</v>
      </c>
      <c r="M38" t="s">
        <v>97</v>
      </c>
      <c r="O38">
        <v>74.775000000000006</v>
      </c>
      <c r="P38">
        <v>26385</v>
      </c>
      <c r="Q38">
        <v>1909</v>
      </c>
      <c r="R38">
        <v>1955</v>
      </c>
      <c r="S38" t="s">
        <v>72</v>
      </c>
      <c r="U38">
        <v>7.4909999999999997</v>
      </c>
      <c r="V38">
        <v>26906</v>
      </c>
      <c r="W38">
        <v>1915</v>
      </c>
      <c r="X38">
        <v>1960</v>
      </c>
      <c r="Y38" t="s">
        <v>72</v>
      </c>
      <c r="AA38">
        <v>1.0369999999999999</v>
      </c>
      <c r="AB38">
        <v>0</v>
      </c>
      <c r="AC38">
        <v>0</v>
      </c>
      <c r="AD38">
        <v>0</v>
      </c>
      <c r="AE38" t="s">
        <v>68</v>
      </c>
      <c r="AG38">
        <v>1.0469999999999999</v>
      </c>
      <c r="AH38">
        <v>0</v>
      </c>
      <c r="AI38">
        <v>0</v>
      </c>
      <c r="AJ38">
        <v>0</v>
      </c>
      <c r="AK38" t="s">
        <v>68</v>
      </c>
      <c r="AM38">
        <v>0.23200000000000001</v>
      </c>
      <c r="AN38">
        <v>0</v>
      </c>
      <c r="AO38">
        <v>0</v>
      </c>
      <c r="AP38">
        <v>0</v>
      </c>
      <c r="AQ38" t="s">
        <v>68</v>
      </c>
    </row>
    <row r="39" spans="1:43" x14ac:dyDescent="0.3">
      <c r="A39" t="s">
        <v>69</v>
      </c>
      <c r="B39">
        <v>23</v>
      </c>
      <c r="C39">
        <v>138</v>
      </c>
      <c r="D39" t="s">
        <v>70</v>
      </c>
      <c r="E39">
        <v>0</v>
      </c>
      <c r="F39">
        <v>0</v>
      </c>
      <c r="G39">
        <v>0</v>
      </c>
      <c r="I39">
        <v>150.161</v>
      </c>
      <c r="J39">
        <v>44439</v>
      </c>
      <c r="K39">
        <v>2050</v>
      </c>
      <c r="L39">
        <v>2079</v>
      </c>
      <c r="M39" t="s">
        <v>166</v>
      </c>
      <c r="O39">
        <v>150.684</v>
      </c>
      <c r="P39">
        <v>50081</v>
      </c>
      <c r="Q39">
        <v>1969</v>
      </c>
      <c r="R39">
        <v>2015</v>
      </c>
      <c r="S39" t="s">
        <v>75</v>
      </c>
      <c r="U39">
        <v>15.005000000000001</v>
      </c>
      <c r="V39">
        <v>50726</v>
      </c>
      <c r="W39">
        <v>1975</v>
      </c>
      <c r="X39">
        <v>2020</v>
      </c>
      <c r="Y39" t="s">
        <v>71</v>
      </c>
      <c r="AA39">
        <v>2.1030000000000002</v>
      </c>
      <c r="AB39">
        <v>0</v>
      </c>
      <c r="AC39">
        <v>0</v>
      </c>
      <c r="AD39">
        <v>0</v>
      </c>
      <c r="AE39" t="s">
        <v>68</v>
      </c>
      <c r="AG39">
        <v>2.1110000000000002</v>
      </c>
      <c r="AH39">
        <v>0</v>
      </c>
      <c r="AI39">
        <v>0</v>
      </c>
      <c r="AJ39">
        <v>0</v>
      </c>
      <c r="AK39" t="s">
        <v>68</v>
      </c>
      <c r="AM39">
        <v>0.46400000000000002</v>
      </c>
      <c r="AN39">
        <v>0</v>
      </c>
      <c r="AO39">
        <v>0</v>
      </c>
      <c r="AP39">
        <v>0</v>
      </c>
      <c r="AQ39" t="s">
        <v>68</v>
      </c>
    </row>
    <row r="40" spans="1:43" x14ac:dyDescent="0.3">
      <c r="A40" t="s">
        <v>92</v>
      </c>
      <c r="B40">
        <v>24</v>
      </c>
      <c r="C40">
        <v>0</v>
      </c>
      <c r="D40" t="s">
        <v>93</v>
      </c>
      <c r="E40">
        <v>0</v>
      </c>
      <c r="F40">
        <v>0</v>
      </c>
      <c r="G40">
        <v>0</v>
      </c>
      <c r="I40">
        <v>0.113</v>
      </c>
      <c r="J40">
        <v>3260</v>
      </c>
      <c r="K40">
        <v>2230</v>
      </c>
      <c r="L40">
        <v>2267</v>
      </c>
      <c r="M40" t="s">
        <v>72</v>
      </c>
      <c r="O40">
        <v>0.42799999999999999</v>
      </c>
      <c r="P40">
        <v>3177</v>
      </c>
      <c r="Q40">
        <v>2149</v>
      </c>
      <c r="R40">
        <v>2196</v>
      </c>
      <c r="S40" t="s">
        <v>72</v>
      </c>
      <c r="U40">
        <v>3.4000000000000002E-2</v>
      </c>
      <c r="V40">
        <v>3268</v>
      </c>
      <c r="W40">
        <v>2155</v>
      </c>
      <c r="X40">
        <v>2202</v>
      </c>
      <c r="Y40" t="s">
        <v>72</v>
      </c>
      <c r="AA40">
        <v>2E-3</v>
      </c>
      <c r="AB40">
        <v>0</v>
      </c>
      <c r="AC40">
        <v>0</v>
      </c>
      <c r="AD40">
        <v>0</v>
      </c>
      <c r="AE40" t="s">
        <v>68</v>
      </c>
      <c r="AG40">
        <v>6.0000000000000001E-3</v>
      </c>
      <c r="AH40">
        <v>0</v>
      </c>
      <c r="AI40">
        <v>0</v>
      </c>
      <c r="AJ40">
        <v>0</v>
      </c>
      <c r="AK40" t="s">
        <v>68</v>
      </c>
      <c r="AM40">
        <v>1E-3</v>
      </c>
      <c r="AN40">
        <v>0</v>
      </c>
      <c r="AO40">
        <v>0</v>
      </c>
      <c r="AP40">
        <v>0</v>
      </c>
      <c r="AQ40" t="s">
        <v>68</v>
      </c>
    </row>
    <row r="41" spans="1:43" x14ac:dyDescent="0.3">
      <c r="A41" t="s">
        <v>151</v>
      </c>
      <c r="B41">
        <v>25</v>
      </c>
      <c r="C41">
        <v>121</v>
      </c>
      <c r="D41" t="s">
        <v>98</v>
      </c>
      <c r="E41">
        <v>0</v>
      </c>
      <c r="F41">
        <v>0</v>
      </c>
      <c r="G41">
        <v>0</v>
      </c>
      <c r="I41">
        <v>1.1659999999999999</v>
      </c>
      <c r="J41">
        <v>3549</v>
      </c>
      <c r="K41">
        <v>2290</v>
      </c>
      <c r="L41">
        <v>2318</v>
      </c>
      <c r="M41" t="s">
        <v>72</v>
      </c>
      <c r="O41">
        <v>1.383</v>
      </c>
      <c r="P41">
        <v>3475</v>
      </c>
      <c r="Q41">
        <v>2209</v>
      </c>
      <c r="R41">
        <v>2256</v>
      </c>
      <c r="S41" t="s">
        <v>72</v>
      </c>
      <c r="U41">
        <v>0.47299999999999998</v>
      </c>
      <c r="V41">
        <v>4660</v>
      </c>
      <c r="W41">
        <v>2215</v>
      </c>
      <c r="X41">
        <v>2260</v>
      </c>
      <c r="Y41" t="s">
        <v>72</v>
      </c>
      <c r="AA41">
        <v>1.6E-2</v>
      </c>
      <c r="AB41">
        <v>0</v>
      </c>
      <c r="AC41">
        <v>0</v>
      </c>
      <c r="AD41">
        <v>0</v>
      </c>
      <c r="AE41" t="s">
        <v>68</v>
      </c>
      <c r="AG41">
        <v>1.9E-2</v>
      </c>
      <c r="AH41">
        <v>0</v>
      </c>
      <c r="AI41">
        <v>0</v>
      </c>
      <c r="AJ41">
        <v>0</v>
      </c>
      <c r="AK41" t="s">
        <v>68</v>
      </c>
      <c r="AM41">
        <v>1.4999999999999999E-2</v>
      </c>
      <c r="AN41">
        <v>0</v>
      </c>
      <c r="AO41">
        <v>0</v>
      </c>
      <c r="AP41">
        <v>0</v>
      </c>
      <c r="AQ41" t="s">
        <v>68</v>
      </c>
    </row>
    <row r="42" spans="1:43" x14ac:dyDescent="0.3">
      <c r="A42" t="s">
        <v>152</v>
      </c>
      <c r="B42">
        <v>26</v>
      </c>
      <c r="C42">
        <v>122</v>
      </c>
      <c r="D42" t="s">
        <v>98</v>
      </c>
      <c r="E42">
        <v>0</v>
      </c>
      <c r="F42">
        <v>0</v>
      </c>
      <c r="G42">
        <v>0</v>
      </c>
      <c r="I42">
        <v>2.1280000000000001</v>
      </c>
      <c r="J42">
        <v>3813</v>
      </c>
      <c r="K42">
        <v>2350</v>
      </c>
      <c r="L42">
        <v>2378</v>
      </c>
      <c r="M42" t="s">
        <v>72</v>
      </c>
      <c r="O42">
        <v>2.36</v>
      </c>
      <c r="P42">
        <v>3780</v>
      </c>
      <c r="Q42">
        <v>2269</v>
      </c>
      <c r="R42">
        <v>2316</v>
      </c>
      <c r="S42" t="s">
        <v>72</v>
      </c>
      <c r="U42">
        <v>0.93600000000000005</v>
      </c>
      <c r="V42">
        <v>6128</v>
      </c>
      <c r="W42">
        <v>2275</v>
      </c>
      <c r="X42">
        <v>2320</v>
      </c>
      <c r="Y42" t="s">
        <v>72</v>
      </c>
      <c r="AA42">
        <v>0.03</v>
      </c>
      <c r="AB42">
        <v>0</v>
      </c>
      <c r="AC42">
        <v>0</v>
      </c>
      <c r="AD42">
        <v>0</v>
      </c>
      <c r="AE42" t="s">
        <v>68</v>
      </c>
      <c r="AG42">
        <v>3.3000000000000002E-2</v>
      </c>
      <c r="AH42">
        <v>0</v>
      </c>
      <c r="AI42">
        <v>0</v>
      </c>
      <c r="AJ42">
        <v>0</v>
      </c>
      <c r="AK42" t="s">
        <v>68</v>
      </c>
      <c r="AM42">
        <v>2.9000000000000001E-2</v>
      </c>
      <c r="AN42">
        <v>0</v>
      </c>
      <c r="AO42">
        <v>0</v>
      </c>
      <c r="AP42">
        <v>0</v>
      </c>
      <c r="AQ42" t="s">
        <v>68</v>
      </c>
    </row>
    <row r="43" spans="1:43" x14ac:dyDescent="0.3">
      <c r="A43" t="s">
        <v>153</v>
      </c>
      <c r="B43">
        <v>27</v>
      </c>
      <c r="C43">
        <v>123</v>
      </c>
      <c r="D43" t="s">
        <v>98</v>
      </c>
      <c r="E43">
        <v>0</v>
      </c>
      <c r="F43">
        <v>0</v>
      </c>
      <c r="G43">
        <v>0</v>
      </c>
      <c r="I43">
        <v>10.221</v>
      </c>
      <c r="J43">
        <v>6034</v>
      </c>
      <c r="K43">
        <v>2410</v>
      </c>
      <c r="L43">
        <v>2438</v>
      </c>
      <c r="M43" t="s">
        <v>72</v>
      </c>
      <c r="O43">
        <v>10.327</v>
      </c>
      <c r="P43">
        <v>6267</v>
      </c>
      <c r="Q43">
        <v>2329</v>
      </c>
      <c r="R43">
        <v>2375</v>
      </c>
      <c r="S43" t="s">
        <v>72</v>
      </c>
      <c r="U43">
        <v>4.7160000000000002</v>
      </c>
      <c r="V43">
        <v>18110</v>
      </c>
      <c r="W43">
        <v>2335</v>
      </c>
      <c r="X43">
        <v>2381</v>
      </c>
      <c r="Y43" t="s">
        <v>72</v>
      </c>
      <c r="AA43">
        <v>0.14299999999999999</v>
      </c>
      <c r="AB43">
        <v>0</v>
      </c>
      <c r="AC43">
        <v>0</v>
      </c>
      <c r="AD43">
        <v>0</v>
      </c>
      <c r="AE43" t="s">
        <v>68</v>
      </c>
      <c r="AG43">
        <v>0.14499999999999999</v>
      </c>
      <c r="AH43">
        <v>0</v>
      </c>
      <c r="AI43">
        <v>0</v>
      </c>
      <c r="AJ43">
        <v>0</v>
      </c>
      <c r="AK43" t="s">
        <v>68</v>
      </c>
      <c r="AM43">
        <v>0.14599999999999999</v>
      </c>
      <c r="AN43">
        <v>0</v>
      </c>
      <c r="AO43">
        <v>0</v>
      </c>
      <c r="AP43">
        <v>0</v>
      </c>
      <c r="AQ43" t="s">
        <v>68</v>
      </c>
    </row>
    <row r="44" spans="1:43" x14ac:dyDescent="0.3">
      <c r="A44" t="s">
        <v>154</v>
      </c>
      <c r="B44">
        <v>28</v>
      </c>
      <c r="C44">
        <v>1</v>
      </c>
      <c r="D44" t="s">
        <v>99</v>
      </c>
      <c r="E44">
        <v>0</v>
      </c>
      <c r="F44">
        <v>1</v>
      </c>
      <c r="G44">
        <v>1</v>
      </c>
      <c r="I44">
        <v>15.701000000000001</v>
      </c>
      <c r="J44">
        <v>7538</v>
      </c>
      <c r="K44">
        <v>2470</v>
      </c>
      <c r="L44">
        <v>2500</v>
      </c>
      <c r="M44" t="s">
        <v>71</v>
      </c>
      <c r="O44">
        <v>1.44</v>
      </c>
      <c r="P44">
        <v>3493</v>
      </c>
      <c r="Q44">
        <v>2389</v>
      </c>
      <c r="R44">
        <v>2432</v>
      </c>
      <c r="S44" t="s">
        <v>72</v>
      </c>
      <c r="U44">
        <v>0.14399999999999999</v>
      </c>
      <c r="V44">
        <v>3617</v>
      </c>
      <c r="W44">
        <v>2395</v>
      </c>
      <c r="X44">
        <v>2438</v>
      </c>
      <c r="Y44" t="s">
        <v>72</v>
      </c>
      <c r="AA44">
        <v>0.22</v>
      </c>
      <c r="AB44">
        <v>0</v>
      </c>
      <c r="AC44">
        <v>0</v>
      </c>
      <c r="AD44">
        <v>0</v>
      </c>
      <c r="AE44" t="s">
        <v>68</v>
      </c>
      <c r="AG44">
        <v>0.02</v>
      </c>
      <c r="AH44">
        <v>0</v>
      </c>
      <c r="AI44">
        <v>0</v>
      </c>
      <c r="AJ44">
        <v>0</v>
      </c>
      <c r="AK44" t="s">
        <v>68</v>
      </c>
      <c r="AM44">
        <v>4.0000000000000001E-3</v>
      </c>
      <c r="AN44">
        <v>0</v>
      </c>
      <c r="AO44">
        <v>0</v>
      </c>
      <c r="AP44">
        <v>0</v>
      </c>
      <c r="AQ44" t="s">
        <v>68</v>
      </c>
    </row>
    <row r="45" spans="1:43" x14ac:dyDescent="0.3">
      <c r="A45" t="s">
        <v>154</v>
      </c>
      <c r="B45">
        <v>29</v>
      </c>
      <c r="C45">
        <v>1</v>
      </c>
      <c r="D45" t="s">
        <v>99</v>
      </c>
      <c r="E45">
        <v>0</v>
      </c>
      <c r="F45">
        <v>1</v>
      </c>
      <c r="G45">
        <v>2</v>
      </c>
      <c r="I45">
        <v>15.803000000000001</v>
      </c>
      <c r="J45">
        <v>7566</v>
      </c>
      <c r="K45">
        <v>2530</v>
      </c>
      <c r="L45">
        <v>2558</v>
      </c>
      <c r="M45" t="s">
        <v>72</v>
      </c>
      <c r="O45">
        <v>1.379</v>
      </c>
      <c r="P45">
        <v>3474</v>
      </c>
      <c r="Q45">
        <v>2449</v>
      </c>
      <c r="R45">
        <v>2496</v>
      </c>
      <c r="S45" t="s">
        <v>72</v>
      </c>
      <c r="U45">
        <v>0.14399999999999999</v>
      </c>
      <c r="V45">
        <v>3618</v>
      </c>
      <c r="W45">
        <v>2455</v>
      </c>
      <c r="X45">
        <v>2498</v>
      </c>
      <c r="Y45" t="s">
        <v>72</v>
      </c>
      <c r="AA45">
        <v>0.221</v>
      </c>
      <c r="AB45">
        <v>0</v>
      </c>
      <c r="AC45">
        <v>0</v>
      </c>
      <c r="AD45">
        <v>0</v>
      </c>
      <c r="AE45" t="s">
        <v>68</v>
      </c>
      <c r="AG45">
        <v>1.9E-2</v>
      </c>
      <c r="AH45">
        <v>0</v>
      </c>
      <c r="AI45">
        <v>0</v>
      </c>
      <c r="AJ45">
        <v>0</v>
      </c>
      <c r="AK45" t="s">
        <v>68</v>
      </c>
      <c r="AM45">
        <v>4.0000000000000001E-3</v>
      </c>
      <c r="AN45">
        <v>0</v>
      </c>
      <c r="AO45">
        <v>0</v>
      </c>
      <c r="AP45">
        <v>0</v>
      </c>
      <c r="AQ45" t="s">
        <v>68</v>
      </c>
    </row>
    <row r="46" spans="1:43" x14ac:dyDescent="0.3">
      <c r="A46" t="s">
        <v>155</v>
      </c>
      <c r="B46">
        <v>30</v>
      </c>
      <c r="C46">
        <v>2</v>
      </c>
      <c r="D46" t="s">
        <v>98</v>
      </c>
      <c r="E46">
        <v>20</v>
      </c>
      <c r="F46">
        <v>0</v>
      </c>
      <c r="G46">
        <v>0</v>
      </c>
      <c r="I46">
        <v>15.974</v>
      </c>
      <c r="J46">
        <v>7613</v>
      </c>
      <c r="K46">
        <v>2590</v>
      </c>
      <c r="L46">
        <v>2618</v>
      </c>
      <c r="M46" t="s">
        <v>72</v>
      </c>
      <c r="O46">
        <v>0.995</v>
      </c>
      <c r="P46">
        <v>3354</v>
      </c>
      <c r="Q46">
        <v>2509</v>
      </c>
      <c r="R46">
        <v>2556</v>
      </c>
      <c r="S46" t="s">
        <v>72</v>
      </c>
      <c r="U46">
        <v>6.0999999999999999E-2</v>
      </c>
      <c r="V46">
        <v>3355</v>
      </c>
      <c r="W46">
        <v>2515</v>
      </c>
      <c r="X46">
        <v>2559</v>
      </c>
      <c r="Y46" t="s">
        <v>72</v>
      </c>
      <c r="AA46">
        <v>0.224</v>
      </c>
      <c r="AB46">
        <v>0</v>
      </c>
      <c r="AC46">
        <v>0</v>
      </c>
      <c r="AD46">
        <v>0</v>
      </c>
      <c r="AE46" t="s">
        <v>68</v>
      </c>
      <c r="AG46">
        <v>1.4E-2</v>
      </c>
      <c r="AH46">
        <v>0</v>
      </c>
      <c r="AI46">
        <v>0</v>
      </c>
      <c r="AJ46">
        <v>0</v>
      </c>
      <c r="AK46" t="s">
        <v>68</v>
      </c>
      <c r="AM46">
        <v>2E-3</v>
      </c>
      <c r="AN46">
        <v>0</v>
      </c>
      <c r="AO46">
        <v>0</v>
      </c>
      <c r="AP46">
        <v>0</v>
      </c>
      <c r="AQ46" t="s">
        <v>68</v>
      </c>
    </row>
    <row r="47" spans="1:43" x14ac:dyDescent="0.3">
      <c r="A47" t="s">
        <v>156</v>
      </c>
      <c r="B47">
        <v>31</v>
      </c>
      <c r="C47">
        <v>3</v>
      </c>
      <c r="D47" t="s">
        <v>98</v>
      </c>
      <c r="E47">
        <v>20</v>
      </c>
      <c r="F47">
        <v>0</v>
      </c>
      <c r="G47">
        <v>0</v>
      </c>
      <c r="I47">
        <v>16.222000000000001</v>
      </c>
      <c r="J47">
        <v>7681</v>
      </c>
      <c r="K47">
        <v>2650</v>
      </c>
      <c r="L47">
        <v>2680</v>
      </c>
      <c r="M47" t="s">
        <v>75</v>
      </c>
      <c r="O47">
        <v>1.1140000000000001</v>
      </c>
      <c r="P47">
        <v>3391</v>
      </c>
      <c r="Q47">
        <v>2569</v>
      </c>
      <c r="R47">
        <v>2614</v>
      </c>
      <c r="S47" t="s">
        <v>72</v>
      </c>
      <c r="U47">
        <v>9.5000000000000001E-2</v>
      </c>
      <c r="V47">
        <v>3462</v>
      </c>
      <c r="W47">
        <v>2575</v>
      </c>
      <c r="X47">
        <v>2620</v>
      </c>
      <c r="Y47" t="s">
        <v>72</v>
      </c>
      <c r="AA47">
        <v>0.22700000000000001</v>
      </c>
      <c r="AB47">
        <v>0</v>
      </c>
      <c r="AC47">
        <v>0</v>
      </c>
      <c r="AD47">
        <v>0</v>
      </c>
      <c r="AE47" t="s">
        <v>68</v>
      </c>
      <c r="AG47">
        <v>1.6E-2</v>
      </c>
      <c r="AH47">
        <v>0</v>
      </c>
      <c r="AI47">
        <v>0</v>
      </c>
      <c r="AJ47">
        <v>0</v>
      </c>
      <c r="AK47" t="s">
        <v>68</v>
      </c>
      <c r="AM47">
        <v>3.0000000000000001E-3</v>
      </c>
      <c r="AN47">
        <v>0</v>
      </c>
      <c r="AO47">
        <v>0</v>
      </c>
      <c r="AP47">
        <v>0</v>
      </c>
      <c r="AQ47" t="s">
        <v>68</v>
      </c>
    </row>
    <row r="48" spans="1:43" x14ac:dyDescent="0.3">
      <c r="A48" t="s">
        <v>157</v>
      </c>
      <c r="B48">
        <v>32</v>
      </c>
      <c r="C48">
        <v>4</v>
      </c>
      <c r="D48" t="s">
        <v>98</v>
      </c>
      <c r="E48">
        <v>20</v>
      </c>
      <c r="F48">
        <v>0</v>
      </c>
      <c r="G48">
        <v>0</v>
      </c>
      <c r="I48">
        <v>16.936</v>
      </c>
      <c r="J48">
        <v>7877</v>
      </c>
      <c r="K48">
        <v>2710</v>
      </c>
      <c r="L48">
        <v>2738</v>
      </c>
      <c r="M48" t="s">
        <v>72</v>
      </c>
      <c r="O48">
        <v>1.21</v>
      </c>
      <c r="P48">
        <v>3421</v>
      </c>
      <c r="Q48">
        <v>2629</v>
      </c>
      <c r="R48">
        <v>2657</v>
      </c>
      <c r="S48" t="s">
        <v>72</v>
      </c>
      <c r="U48">
        <v>6.8000000000000005E-2</v>
      </c>
      <c r="V48">
        <v>3376</v>
      </c>
      <c r="W48">
        <v>2635</v>
      </c>
      <c r="X48">
        <v>2678</v>
      </c>
      <c r="Y48" t="s">
        <v>72</v>
      </c>
      <c r="AA48">
        <v>0.23699999999999999</v>
      </c>
      <c r="AB48">
        <v>0</v>
      </c>
      <c r="AC48">
        <v>0</v>
      </c>
      <c r="AD48">
        <v>0</v>
      </c>
      <c r="AE48" t="s">
        <v>68</v>
      </c>
      <c r="AG48">
        <v>1.7000000000000001E-2</v>
      </c>
      <c r="AH48">
        <v>0</v>
      </c>
      <c r="AI48">
        <v>0</v>
      </c>
      <c r="AJ48">
        <v>0</v>
      </c>
      <c r="AK48" t="s">
        <v>68</v>
      </c>
      <c r="AM48">
        <v>2E-3</v>
      </c>
      <c r="AN48">
        <v>0</v>
      </c>
      <c r="AO48">
        <v>0</v>
      </c>
      <c r="AP48">
        <v>0</v>
      </c>
      <c r="AQ48" t="s">
        <v>68</v>
      </c>
    </row>
    <row r="49" spans="1:43" x14ac:dyDescent="0.3">
      <c r="A49" t="s">
        <v>158</v>
      </c>
      <c r="B49">
        <v>33</v>
      </c>
      <c r="C49">
        <v>5</v>
      </c>
      <c r="D49" t="s">
        <v>98</v>
      </c>
      <c r="E49">
        <v>20</v>
      </c>
      <c r="F49">
        <v>0</v>
      </c>
      <c r="G49">
        <v>0</v>
      </c>
      <c r="I49">
        <v>16.856000000000002</v>
      </c>
      <c r="J49">
        <v>7855</v>
      </c>
      <c r="K49">
        <v>2770</v>
      </c>
      <c r="L49">
        <v>2798</v>
      </c>
      <c r="M49" t="s">
        <v>72</v>
      </c>
      <c r="O49">
        <v>1.264</v>
      </c>
      <c r="P49">
        <v>3438</v>
      </c>
      <c r="Q49">
        <v>2689</v>
      </c>
      <c r="R49">
        <v>2734</v>
      </c>
      <c r="S49" t="s">
        <v>72</v>
      </c>
      <c r="U49">
        <v>0.14000000000000001</v>
      </c>
      <c r="V49">
        <v>3605</v>
      </c>
      <c r="W49">
        <v>2695</v>
      </c>
      <c r="X49">
        <v>2729</v>
      </c>
      <c r="Y49" t="s">
        <v>72</v>
      </c>
      <c r="AA49">
        <v>0.23599999999999999</v>
      </c>
      <c r="AB49">
        <v>0</v>
      </c>
      <c r="AC49">
        <v>0</v>
      </c>
      <c r="AD49">
        <v>0</v>
      </c>
      <c r="AE49" t="s">
        <v>68</v>
      </c>
      <c r="AG49">
        <v>1.7999999999999999E-2</v>
      </c>
      <c r="AH49">
        <v>0</v>
      </c>
      <c r="AI49">
        <v>0</v>
      </c>
      <c r="AJ49">
        <v>0</v>
      </c>
      <c r="AK49" t="s">
        <v>68</v>
      </c>
      <c r="AM49">
        <v>4.0000000000000001E-3</v>
      </c>
      <c r="AN49">
        <v>0</v>
      </c>
      <c r="AO49">
        <v>0</v>
      </c>
      <c r="AP49">
        <v>0</v>
      </c>
      <c r="AQ49" t="s">
        <v>68</v>
      </c>
    </row>
    <row r="50" spans="1:43" x14ac:dyDescent="0.3">
      <c r="A50" t="s">
        <v>159</v>
      </c>
      <c r="B50">
        <v>34</v>
      </c>
      <c r="C50">
        <v>6</v>
      </c>
      <c r="D50" t="s">
        <v>98</v>
      </c>
      <c r="E50">
        <v>20</v>
      </c>
      <c r="F50">
        <v>0</v>
      </c>
      <c r="G50">
        <v>0</v>
      </c>
      <c r="I50">
        <v>16.925999999999998</v>
      </c>
      <c r="J50">
        <v>7874</v>
      </c>
      <c r="K50">
        <v>2830</v>
      </c>
      <c r="L50">
        <v>2858</v>
      </c>
      <c r="M50" t="s">
        <v>75</v>
      </c>
      <c r="O50">
        <v>1.056</v>
      </c>
      <c r="P50">
        <v>3373</v>
      </c>
      <c r="Q50">
        <v>2749</v>
      </c>
      <c r="R50">
        <v>2795</v>
      </c>
      <c r="S50" t="s">
        <v>72</v>
      </c>
      <c r="U50">
        <v>0.13900000000000001</v>
      </c>
      <c r="V50">
        <v>3600</v>
      </c>
      <c r="W50">
        <v>2755</v>
      </c>
      <c r="X50">
        <v>2798</v>
      </c>
      <c r="Y50" t="s">
        <v>72</v>
      </c>
      <c r="AA50">
        <v>0.23699999999999999</v>
      </c>
      <c r="AB50">
        <v>0</v>
      </c>
      <c r="AC50">
        <v>0</v>
      </c>
      <c r="AD50">
        <v>0</v>
      </c>
      <c r="AE50" t="s">
        <v>68</v>
      </c>
      <c r="AG50">
        <v>1.4999999999999999E-2</v>
      </c>
      <c r="AH50">
        <v>0</v>
      </c>
      <c r="AI50">
        <v>0</v>
      </c>
      <c r="AJ50">
        <v>0</v>
      </c>
      <c r="AK50" t="s">
        <v>68</v>
      </c>
      <c r="AM50">
        <v>4.0000000000000001E-3</v>
      </c>
      <c r="AN50">
        <v>0</v>
      </c>
      <c r="AO50">
        <v>0</v>
      </c>
      <c r="AP50">
        <v>0</v>
      </c>
      <c r="AQ50" t="s">
        <v>68</v>
      </c>
    </row>
    <row r="51" spans="1:43" x14ac:dyDescent="0.3">
      <c r="A51" t="s">
        <v>160</v>
      </c>
      <c r="B51">
        <v>35</v>
      </c>
      <c r="C51">
        <v>7</v>
      </c>
      <c r="D51" t="s">
        <v>98</v>
      </c>
      <c r="E51">
        <v>20</v>
      </c>
      <c r="F51">
        <v>0</v>
      </c>
      <c r="G51">
        <v>0</v>
      </c>
      <c r="I51">
        <v>17.318999999999999</v>
      </c>
      <c r="J51">
        <v>7982</v>
      </c>
      <c r="K51">
        <v>2890</v>
      </c>
      <c r="L51">
        <v>2918</v>
      </c>
      <c r="M51" t="s">
        <v>72</v>
      </c>
      <c r="O51">
        <v>1.2669999999999999</v>
      </c>
      <c r="P51">
        <v>3439</v>
      </c>
      <c r="Q51">
        <v>2809</v>
      </c>
      <c r="R51">
        <v>2853</v>
      </c>
      <c r="S51" t="s">
        <v>72</v>
      </c>
      <c r="U51">
        <v>6.5000000000000002E-2</v>
      </c>
      <c r="V51">
        <v>3366</v>
      </c>
      <c r="W51">
        <v>2815</v>
      </c>
      <c r="X51">
        <v>2858</v>
      </c>
      <c r="Y51" t="s">
        <v>72</v>
      </c>
      <c r="AA51">
        <v>0.24299999999999999</v>
      </c>
      <c r="AB51">
        <v>0</v>
      </c>
      <c r="AC51">
        <v>0</v>
      </c>
      <c r="AD51">
        <v>0</v>
      </c>
      <c r="AE51" t="s">
        <v>68</v>
      </c>
      <c r="AG51">
        <v>1.7999999999999999E-2</v>
      </c>
      <c r="AH51">
        <v>0</v>
      </c>
      <c r="AI51">
        <v>0</v>
      </c>
      <c r="AJ51">
        <v>0</v>
      </c>
      <c r="AK51" t="s">
        <v>68</v>
      </c>
      <c r="AM51">
        <v>2E-3</v>
      </c>
      <c r="AN51">
        <v>0</v>
      </c>
      <c r="AO51">
        <v>0</v>
      </c>
      <c r="AP51">
        <v>0</v>
      </c>
      <c r="AQ51" t="s">
        <v>68</v>
      </c>
    </row>
    <row r="52" spans="1:43" x14ac:dyDescent="0.3">
      <c r="A52" t="s">
        <v>161</v>
      </c>
      <c r="B52">
        <v>36</v>
      </c>
      <c r="C52">
        <v>8</v>
      </c>
      <c r="D52" t="s">
        <v>98</v>
      </c>
      <c r="E52">
        <v>20</v>
      </c>
      <c r="F52">
        <v>0</v>
      </c>
      <c r="G52">
        <v>0</v>
      </c>
      <c r="I52">
        <v>17.724</v>
      </c>
      <c r="J52">
        <v>8093</v>
      </c>
      <c r="K52">
        <v>2950</v>
      </c>
      <c r="L52">
        <v>2978</v>
      </c>
      <c r="M52" t="s">
        <v>72</v>
      </c>
      <c r="O52">
        <v>1.0209999999999999</v>
      </c>
      <c r="P52">
        <v>3362</v>
      </c>
      <c r="Q52">
        <v>2869</v>
      </c>
      <c r="R52">
        <v>2915</v>
      </c>
      <c r="S52" t="s">
        <v>72</v>
      </c>
      <c r="U52">
        <v>6.8000000000000005E-2</v>
      </c>
      <c r="V52">
        <v>3377</v>
      </c>
      <c r="W52">
        <v>2875</v>
      </c>
      <c r="X52">
        <v>2918</v>
      </c>
      <c r="Y52" t="s">
        <v>72</v>
      </c>
      <c r="AA52">
        <v>0.248</v>
      </c>
      <c r="AB52">
        <v>0</v>
      </c>
      <c r="AC52">
        <v>0</v>
      </c>
      <c r="AD52">
        <v>0</v>
      </c>
      <c r="AE52" t="s">
        <v>68</v>
      </c>
      <c r="AG52">
        <v>1.4E-2</v>
      </c>
      <c r="AH52">
        <v>0</v>
      </c>
      <c r="AI52">
        <v>0</v>
      </c>
      <c r="AJ52">
        <v>0</v>
      </c>
      <c r="AK52" t="s">
        <v>68</v>
      </c>
      <c r="AM52">
        <v>2E-3</v>
      </c>
      <c r="AN52">
        <v>0</v>
      </c>
      <c r="AO52">
        <v>0</v>
      </c>
      <c r="AP52">
        <v>0</v>
      </c>
      <c r="AQ52" t="s">
        <v>68</v>
      </c>
    </row>
    <row r="53" spans="1:43" x14ac:dyDescent="0.3">
      <c r="A53" t="s">
        <v>162</v>
      </c>
      <c r="B53">
        <v>37</v>
      </c>
      <c r="C53">
        <v>9</v>
      </c>
      <c r="D53" t="s">
        <v>98</v>
      </c>
      <c r="E53">
        <v>20</v>
      </c>
      <c r="F53">
        <v>0</v>
      </c>
      <c r="G53">
        <v>0</v>
      </c>
      <c r="I53">
        <v>17.806999999999999</v>
      </c>
      <c r="J53">
        <v>8116</v>
      </c>
      <c r="K53">
        <v>3010</v>
      </c>
      <c r="L53">
        <v>3053</v>
      </c>
      <c r="M53" t="s">
        <v>72</v>
      </c>
      <c r="O53">
        <v>1.0009999999999999</v>
      </c>
      <c r="P53">
        <v>3356</v>
      </c>
      <c r="Q53">
        <v>2929</v>
      </c>
      <c r="R53">
        <v>2975</v>
      </c>
      <c r="S53" t="s">
        <v>72</v>
      </c>
      <c r="U53">
        <v>8.1000000000000003E-2</v>
      </c>
      <c r="V53">
        <v>3418</v>
      </c>
      <c r="W53">
        <v>2935</v>
      </c>
      <c r="X53">
        <v>2978</v>
      </c>
      <c r="Y53" t="s">
        <v>72</v>
      </c>
      <c r="AA53">
        <v>0.249</v>
      </c>
      <c r="AB53">
        <v>0</v>
      </c>
      <c r="AC53">
        <v>0</v>
      </c>
      <c r="AD53">
        <v>0</v>
      </c>
      <c r="AE53" t="s">
        <v>68</v>
      </c>
      <c r="AG53">
        <v>1.4E-2</v>
      </c>
      <c r="AH53">
        <v>0</v>
      </c>
      <c r="AI53">
        <v>0</v>
      </c>
      <c r="AJ53">
        <v>0</v>
      </c>
      <c r="AK53" t="s">
        <v>68</v>
      </c>
      <c r="AM53">
        <v>3.0000000000000001E-3</v>
      </c>
      <c r="AN53">
        <v>0</v>
      </c>
      <c r="AO53">
        <v>0</v>
      </c>
      <c r="AP53">
        <v>0</v>
      </c>
      <c r="AQ53" t="s">
        <v>68</v>
      </c>
    </row>
    <row r="54" spans="1:43" x14ac:dyDescent="0.3">
      <c r="A54" t="s">
        <v>163</v>
      </c>
      <c r="B54">
        <v>38</v>
      </c>
      <c r="C54">
        <v>10</v>
      </c>
      <c r="D54" t="s">
        <v>98</v>
      </c>
      <c r="E54">
        <v>20</v>
      </c>
      <c r="F54">
        <v>0</v>
      </c>
      <c r="G54">
        <v>0</v>
      </c>
      <c r="I54">
        <v>18.044</v>
      </c>
      <c r="J54">
        <v>8181</v>
      </c>
      <c r="K54">
        <v>3070</v>
      </c>
      <c r="L54">
        <v>3113</v>
      </c>
      <c r="M54" t="s">
        <v>72</v>
      </c>
      <c r="O54">
        <v>1.226</v>
      </c>
      <c r="P54">
        <v>3426</v>
      </c>
      <c r="Q54">
        <v>2989</v>
      </c>
      <c r="R54">
        <v>3035</v>
      </c>
      <c r="S54" t="s">
        <v>72</v>
      </c>
      <c r="U54">
        <v>7.0000000000000007E-2</v>
      </c>
      <c r="V54">
        <v>3384</v>
      </c>
      <c r="W54">
        <v>2995</v>
      </c>
      <c r="X54">
        <v>3038</v>
      </c>
      <c r="Y54" t="s">
        <v>72</v>
      </c>
      <c r="AA54">
        <v>0.253</v>
      </c>
      <c r="AB54">
        <v>0</v>
      </c>
      <c r="AC54">
        <v>0</v>
      </c>
      <c r="AD54">
        <v>0</v>
      </c>
      <c r="AE54" t="s">
        <v>68</v>
      </c>
      <c r="AG54">
        <v>1.7000000000000001E-2</v>
      </c>
      <c r="AH54">
        <v>0</v>
      </c>
      <c r="AI54">
        <v>0</v>
      </c>
      <c r="AJ54">
        <v>0</v>
      </c>
      <c r="AK54" t="s">
        <v>68</v>
      </c>
      <c r="AM54">
        <v>2E-3</v>
      </c>
      <c r="AN54">
        <v>0</v>
      </c>
      <c r="AO54">
        <v>0</v>
      </c>
      <c r="AP54">
        <v>0</v>
      </c>
      <c r="AQ54" t="s">
        <v>68</v>
      </c>
    </row>
    <row r="55" spans="1:43" x14ac:dyDescent="0.3">
      <c r="A55" t="s">
        <v>164</v>
      </c>
      <c r="B55">
        <v>39</v>
      </c>
      <c r="C55">
        <v>11</v>
      </c>
      <c r="D55" t="s">
        <v>98</v>
      </c>
      <c r="E55">
        <v>20</v>
      </c>
      <c r="F55">
        <v>0</v>
      </c>
      <c r="G55">
        <v>0</v>
      </c>
      <c r="I55">
        <v>18.03</v>
      </c>
      <c r="J55">
        <v>8177</v>
      </c>
      <c r="K55">
        <v>3130</v>
      </c>
      <c r="L55">
        <v>3173</v>
      </c>
      <c r="M55" t="s">
        <v>72</v>
      </c>
      <c r="O55">
        <v>1.0980000000000001</v>
      </c>
      <c r="P55">
        <v>3386</v>
      </c>
      <c r="Q55">
        <v>3049</v>
      </c>
      <c r="R55">
        <v>3094</v>
      </c>
      <c r="S55" t="s">
        <v>72</v>
      </c>
      <c r="U55">
        <v>6.2E-2</v>
      </c>
      <c r="V55">
        <v>3358</v>
      </c>
      <c r="W55">
        <v>3055</v>
      </c>
      <c r="X55">
        <v>3098</v>
      </c>
      <c r="Y55" t="s">
        <v>72</v>
      </c>
      <c r="AA55">
        <v>0.253</v>
      </c>
      <c r="AB55">
        <v>0</v>
      </c>
      <c r="AC55">
        <v>0</v>
      </c>
      <c r="AD55">
        <v>0</v>
      </c>
      <c r="AE55" t="s">
        <v>68</v>
      </c>
      <c r="AG55">
        <v>1.4999999999999999E-2</v>
      </c>
      <c r="AH55">
        <v>0</v>
      </c>
      <c r="AI55">
        <v>0</v>
      </c>
      <c r="AJ55">
        <v>0</v>
      </c>
      <c r="AK55" t="s">
        <v>68</v>
      </c>
      <c r="AM55">
        <v>2E-3</v>
      </c>
      <c r="AN55">
        <v>0</v>
      </c>
      <c r="AO55">
        <v>0</v>
      </c>
      <c r="AP55">
        <v>0</v>
      </c>
      <c r="AQ55" t="s">
        <v>68</v>
      </c>
    </row>
    <row r="56" spans="1:43" x14ac:dyDescent="0.3">
      <c r="A56" t="s">
        <v>165</v>
      </c>
      <c r="B56">
        <v>40</v>
      </c>
      <c r="C56">
        <v>12</v>
      </c>
      <c r="D56" t="s">
        <v>98</v>
      </c>
      <c r="E56">
        <v>20</v>
      </c>
      <c r="F56">
        <v>0</v>
      </c>
      <c r="G56">
        <v>0</v>
      </c>
      <c r="I56">
        <v>18.081</v>
      </c>
      <c r="J56">
        <v>8191</v>
      </c>
      <c r="K56">
        <v>3190</v>
      </c>
      <c r="L56">
        <v>3233</v>
      </c>
      <c r="M56" t="s">
        <v>72</v>
      </c>
      <c r="O56">
        <v>1.0169999999999999</v>
      </c>
      <c r="P56">
        <v>3361</v>
      </c>
      <c r="Q56">
        <v>3109</v>
      </c>
      <c r="R56">
        <v>3154</v>
      </c>
      <c r="S56" t="s">
        <v>72</v>
      </c>
      <c r="U56">
        <v>8.7999999999999995E-2</v>
      </c>
      <c r="V56">
        <v>3440</v>
      </c>
      <c r="W56">
        <v>3115</v>
      </c>
      <c r="X56">
        <v>3157</v>
      </c>
      <c r="Y56" t="s">
        <v>72</v>
      </c>
      <c r="AA56">
        <v>0.253</v>
      </c>
      <c r="AB56">
        <v>0</v>
      </c>
      <c r="AC56">
        <v>0</v>
      </c>
      <c r="AD56">
        <v>0</v>
      </c>
      <c r="AE56" t="s">
        <v>68</v>
      </c>
      <c r="AG56">
        <v>1.4E-2</v>
      </c>
      <c r="AH56">
        <v>0</v>
      </c>
      <c r="AI56">
        <v>0</v>
      </c>
      <c r="AJ56">
        <v>0</v>
      </c>
      <c r="AK56" t="s">
        <v>68</v>
      </c>
      <c r="AM56">
        <v>3.0000000000000001E-3</v>
      </c>
      <c r="AN56">
        <v>0</v>
      </c>
      <c r="AO56">
        <v>0</v>
      </c>
      <c r="AP56">
        <v>0</v>
      </c>
      <c r="AQ56" t="s">
        <v>68</v>
      </c>
    </row>
    <row r="57" spans="1:43" x14ac:dyDescent="0.3">
      <c r="A57" t="s">
        <v>94</v>
      </c>
      <c r="B57">
        <v>41</v>
      </c>
      <c r="C57">
        <v>130</v>
      </c>
      <c r="D57" t="s">
        <v>95</v>
      </c>
      <c r="E57">
        <v>0</v>
      </c>
      <c r="F57">
        <v>0</v>
      </c>
      <c r="G57">
        <v>0</v>
      </c>
      <c r="I57">
        <v>-0.109</v>
      </c>
      <c r="J57">
        <v>3199</v>
      </c>
      <c r="K57">
        <v>3250</v>
      </c>
      <c r="L57">
        <v>3297</v>
      </c>
      <c r="M57" t="s">
        <v>72</v>
      </c>
      <c r="O57">
        <v>0.22900000000000001</v>
      </c>
      <c r="P57">
        <v>3115</v>
      </c>
      <c r="Q57">
        <v>3169</v>
      </c>
      <c r="R57">
        <v>3194</v>
      </c>
      <c r="S57" t="s">
        <v>72</v>
      </c>
      <c r="U57">
        <v>-0.01</v>
      </c>
      <c r="V57">
        <v>3128</v>
      </c>
      <c r="W57">
        <v>3175</v>
      </c>
      <c r="X57">
        <v>3218</v>
      </c>
      <c r="Y57" t="s">
        <v>72</v>
      </c>
      <c r="AA57">
        <v>-2E-3</v>
      </c>
      <c r="AB57">
        <v>0</v>
      </c>
      <c r="AC57">
        <v>0</v>
      </c>
      <c r="AD57">
        <v>0</v>
      </c>
      <c r="AE57" t="s">
        <v>68</v>
      </c>
      <c r="AG57">
        <v>3.0000000000000001E-3</v>
      </c>
      <c r="AH57">
        <v>0</v>
      </c>
      <c r="AI57">
        <v>0</v>
      </c>
      <c r="AJ57">
        <v>0</v>
      </c>
      <c r="AK57" t="s">
        <v>68</v>
      </c>
      <c r="AM57">
        <v>0</v>
      </c>
      <c r="AN57">
        <v>0</v>
      </c>
      <c r="AO57">
        <v>0</v>
      </c>
      <c r="AP57">
        <v>0</v>
      </c>
      <c r="AQ57" t="s">
        <v>68</v>
      </c>
    </row>
    <row r="58" spans="1:43" x14ac:dyDescent="0.3">
      <c r="A58" t="s">
        <v>94</v>
      </c>
      <c r="B58">
        <v>42</v>
      </c>
      <c r="C58">
        <v>133</v>
      </c>
      <c r="D58" t="s">
        <v>96</v>
      </c>
      <c r="E58">
        <v>0</v>
      </c>
      <c r="F58">
        <v>0</v>
      </c>
      <c r="G58">
        <v>0</v>
      </c>
      <c r="I58">
        <v>1.6539999999999999</v>
      </c>
      <c r="J58">
        <v>3683</v>
      </c>
      <c r="K58">
        <v>3310</v>
      </c>
      <c r="L58">
        <v>3357</v>
      </c>
      <c r="M58" t="s">
        <v>72</v>
      </c>
      <c r="O58">
        <v>1.5429999999999999</v>
      </c>
      <c r="P58">
        <v>3525</v>
      </c>
      <c r="Q58">
        <v>3229</v>
      </c>
      <c r="R58">
        <v>3270</v>
      </c>
      <c r="S58" t="s">
        <v>72</v>
      </c>
      <c r="U58">
        <v>0.13500000000000001</v>
      </c>
      <c r="V58">
        <v>3590</v>
      </c>
      <c r="W58">
        <v>3235</v>
      </c>
      <c r="X58">
        <v>3279</v>
      </c>
      <c r="Y58" t="s">
        <v>72</v>
      </c>
      <c r="AA58">
        <v>2.3E-2</v>
      </c>
      <c r="AB58">
        <v>0</v>
      </c>
      <c r="AC58">
        <v>0</v>
      </c>
      <c r="AD58">
        <v>0</v>
      </c>
      <c r="AE58" t="s">
        <v>68</v>
      </c>
      <c r="AG58">
        <v>2.1999999999999999E-2</v>
      </c>
      <c r="AH58">
        <v>0</v>
      </c>
      <c r="AI58">
        <v>0</v>
      </c>
      <c r="AJ58">
        <v>0</v>
      </c>
      <c r="AK58" t="s">
        <v>68</v>
      </c>
      <c r="AM58">
        <v>4.0000000000000001E-3</v>
      </c>
      <c r="AN58">
        <v>0</v>
      </c>
      <c r="AO58">
        <v>0</v>
      </c>
      <c r="AP58">
        <v>0</v>
      </c>
      <c r="AQ58" t="s">
        <v>68</v>
      </c>
    </row>
    <row r="59" spans="1:43" x14ac:dyDescent="0.3">
      <c r="A59" t="s">
        <v>94</v>
      </c>
      <c r="B59">
        <v>43</v>
      </c>
      <c r="C59">
        <v>131</v>
      </c>
      <c r="D59" t="s">
        <v>95</v>
      </c>
      <c r="E59">
        <v>0</v>
      </c>
      <c r="F59">
        <v>0</v>
      </c>
      <c r="G59">
        <v>0</v>
      </c>
      <c r="I59">
        <v>15.147</v>
      </c>
      <c r="J59">
        <v>7386</v>
      </c>
      <c r="K59">
        <v>3370</v>
      </c>
      <c r="L59">
        <v>3417</v>
      </c>
      <c r="M59" t="s">
        <v>72</v>
      </c>
      <c r="O59">
        <v>14.923999999999999</v>
      </c>
      <c r="P59">
        <v>7702</v>
      </c>
      <c r="Q59">
        <v>3289</v>
      </c>
      <c r="R59">
        <v>3336</v>
      </c>
      <c r="S59" t="s">
        <v>72</v>
      </c>
      <c r="U59">
        <v>1.484</v>
      </c>
      <c r="V59">
        <v>7866</v>
      </c>
      <c r="W59">
        <v>3295</v>
      </c>
      <c r="X59">
        <v>3340</v>
      </c>
      <c r="Y59" t="s">
        <v>72</v>
      </c>
      <c r="AA59">
        <v>0.21199999999999999</v>
      </c>
      <c r="AB59">
        <v>0</v>
      </c>
      <c r="AC59">
        <v>0</v>
      </c>
      <c r="AD59">
        <v>0</v>
      </c>
      <c r="AE59" t="s">
        <v>68</v>
      </c>
      <c r="AG59">
        <v>0.20899999999999999</v>
      </c>
      <c r="AH59">
        <v>0</v>
      </c>
      <c r="AI59">
        <v>0</v>
      </c>
      <c r="AJ59">
        <v>0</v>
      </c>
      <c r="AK59" t="s">
        <v>68</v>
      </c>
      <c r="AM59">
        <v>4.5999999999999999E-2</v>
      </c>
      <c r="AN59">
        <v>0</v>
      </c>
      <c r="AO59">
        <v>0</v>
      </c>
      <c r="AP59">
        <v>0</v>
      </c>
      <c r="AQ59" t="s">
        <v>68</v>
      </c>
    </row>
    <row r="60" spans="1:43" x14ac:dyDescent="0.3">
      <c r="A60" t="s">
        <v>94</v>
      </c>
      <c r="B60">
        <v>44</v>
      </c>
      <c r="C60">
        <v>132</v>
      </c>
      <c r="D60" t="s">
        <v>96</v>
      </c>
      <c r="E60">
        <v>0</v>
      </c>
      <c r="F60">
        <v>0</v>
      </c>
      <c r="G60">
        <v>0</v>
      </c>
      <c r="I60">
        <v>71.965000000000003</v>
      </c>
      <c r="J60">
        <v>22979</v>
      </c>
      <c r="K60">
        <v>3430</v>
      </c>
      <c r="L60">
        <v>3459</v>
      </c>
      <c r="M60" t="s">
        <v>97</v>
      </c>
      <c r="O60">
        <v>74.566000000000003</v>
      </c>
      <c r="P60">
        <v>26320</v>
      </c>
      <c r="Q60">
        <v>3349</v>
      </c>
      <c r="R60">
        <v>3395</v>
      </c>
      <c r="S60" t="s">
        <v>72</v>
      </c>
      <c r="U60">
        <v>7.4889999999999999</v>
      </c>
      <c r="V60">
        <v>26900</v>
      </c>
      <c r="W60">
        <v>3355</v>
      </c>
      <c r="X60">
        <v>3400</v>
      </c>
      <c r="Y60" t="s">
        <v>72</v>
      </c>
      <c r="AA60">
        <v>1.008</v>
      </c>
      <c r="AB60">
        <v>0</v>
      </c>
      <c r="AC60">
        <v>0</v>
      </c>
      <c r="AD60">
        <v>0</v>
      </c>
      <c r="AE60" t="s">
        <v>68</v>
      </c>
      <c r="AG60">
        <v>1.044</v>
      </c>
      <c r="AH60">
        <v>0</v>
      </c>
      <c r="AI60">
        <v>0</v>
      </c>
      <c r="AJ60">
        <v>0</v>
      </c>
      <c r="AK60" t="s">
        <v>68</v>
      </c>
      <c r="AM60">
        <v>0.23200000000000001</v>
      </c>
      <c r="AN60">
        <v>0</v>
      </c>
      <c r="AO60">
        <v>0</v>
      </c>
      <c r="AP60">
        <v>0</v>
      </c>
      <c r="AQ60" t="s">
        <v>68</v>
      </c>
    </row>
    <row r="61" spans="1:43" x14ac:dyDescent="0.3">
      <c r="A61" t="s">
        <v>167</v>
      </c>
      <c r="B61">
        <v>45</v>
      </c>
      <c r="C61">
        <v>13</v>
      </c>
      <c r="D61" t="s">
        <v>99</v>
      </c>
      <c r="E61">
        <v>0</v>
      </c>
      <c r="F61">
        <v>2</v>
      </c>
      <c r="G61">
        <v>1</v>
      </c>
      <c r="I61">
        <v>17.148</v>
      </c>
      <c r="J61">
        <v>7935</v>
      </c>
      <c r="K61">
        <v>3490</v>
      </c>
      <c r="L61">
        <v>3532</v>
      </c>
      <c r="M61" t="s">
        <v>72</v>
      </c>
      <c r="O61">
        <v>0.84099999999999997</v>
      </c>
      <c r="P61">
        <v>3306</v>
      </c>
      <c r="Q61">
        <v>3409</v>
      </c>
      <c r="R61">
        <v>3452</v>
      </c>
      <c r="S61" t="s">
        <v>72</v>
      </c>
      <c r="U61">
        <v>6.3E-2</v>
      </c>
      <c r="V61">
        <v>3362</v>
      </c>
      <c r="W61">
        <v>3415</v>
      </c>
      <c r="X61">
        <v>3458</v>
      </c>
      <c r="Y61" t="s">
        <v>72</v>
      </c>
      <c r="AA61">
        <v>0.24</v>
      </c>
      <c r="AB61">
        <v>0</v>
      </c>
      <c r="AC61">
        <v>0</v>
      </c>
      <c r="AD61">
        <v>0</v>
      </c>
      <c r="AE61" t="s">
        <v>68</v>
      </c>
      <c r="AG61">
        <v>1.2E-2</v>
      </c>
      <c r="AH61">
        <v>0</v>
      </c>
      <c r="AI61">
        <v>0</v>
      </c>
      <c r="AJ61">
        <v>0</v>
      </c>
      <c r="AK61" t="s">
        <v>68</v>
      </c>
      <c r="AM61">
        <v>2E-3</v>
      </c>
      <c r="AN61">
        <v>0</v>
      </c>
      <c r="AO61">
        <v>0</v>
      </c>
      <c r="AP61">
        <v>0</v>
      </c>
      <c r="AQ61" t="s">
        <v>68</v>
      </c>
    </row>
    <row r="62" spans="1:43" x14ac:dyDescent="0.3">
      <c r="A62" t="s">
        <v>167</v>
      </c>
      <c r="B62">
        <v>46</v>
      </c>
      <c r="C62">
        <v>13</v>
      </c>
      <c r="D62" t="s">
        <v>99</v>
      </c>
      <c r="E62">
        <v>0</v>
      </c>
      <c r="F62">
        <v>2</v>
      </c>
      <c r="G62">
        <v>2</v>
      </c>
      <c r="I62">
        <v>18.021999999999998</v>
      </c>
      <c r="J62">
        <v>8175</v>
      </c>
      <c r="K62">
        <v>3550</v>
      </c>
      <c r="L62">
        <v>3579</v>
      </c>
      <c r="M62" t="s">
        <v>71</v>
      </c>
      <c r="O62">
        <v>1.0489999999999999</v>
      </c>
      <c r="P62">
        <v>3371</v>
      </c>
      <c r="Q62">
        <v>3469</v>
      </c>
      <c r="R62">
        <v>3500</v>
      </c>
      <c r="S62" t="s">
        <v>72</v>
      </c>
      <c r="U62">
        <v>6.6000000000000003E-2</v>
      </c>
      <c r="V62">
        <v>3370</v>
      </c>
      <c r="W62">
        <v>3475</v>
      </c>
      <c r="X62">
        <v>3518</v>
      </c>
      <c r="Y62" t="s">
        <v>72</v>
      </c>
      <c r="AA62">
        <v>0.252</v>
      </c>
      <c r="AB62">
        <v>0</v>
      </c>
      <c r="AC62">
        <v>0</v>
      </c>
      <c r="AD62">
        <v>0</v>
      </c>
      <c r="AE62" t="s">
        <v>68</v>
      </c>
      <c r="AG62">
        <v>1.4999999999999999E-2</v>
      </c>
      <c r="AH62">
        <v>0</v>
      </c>
      <c r="AI62">
        <v>0</v>
      </c>
      <c r="AJ62">
        <v>0</v>
      </c>
      <c r="AK62" t="s">
        <v>68</v>
      </c>
      <c r="AM62">
        <v>2E-3</v>
      </c>
      <c r="AN62">
        <v>0</v>
      </c>
      <c r="AO62">
        <v>0</v>
      </c>
      <c r="AP62">
        <v>0</v>
      </c>
      <c r="AQ62" t="s">
        <v>68</v>
      </c>
    </row>
    <row r="63" spans="1:43" x14ac:dyDescent="0.3">
      <c r="A63" t="s">
        <v>168</v>
      </c>
      <c r="B63">
        <v>47</v>
      </c>
      <c r="C63">
        <v>14</v>
      </c>
      <c r="D63" t="s">
        <v>98</v>
      </c>
      <c r="E63">
        <v>20</v>
      </c>
      <c r="F63">
        <v>0</v>
      </c>
      <c r="G63">
        <v>0</v>
      </c>
      <c r="I63">
        <v>17.850999999999999</v>
      </c>
      <c r="J63">
        <v>8128</v>
      </c>
      <c r="K63">
        <v>3610</v>
      </c>
      <c r="L63">
        <v>3640</v>
      </c>
      <c r="M63" t="s">
        <v>75</v>
      </c>
      <c r="O63">
        <v>0.77100000000000002</v>
      </c>
      <c r="P63">
        <v>3284</v>
      </c>
      <c r="Q63">
        <v>3529</v>
      </c>
      <c r="R63">
        <v>3576</v>
      </c>
      <c r="S63" t="s">
        <v>72</v>
      </c>
      <c r="U63">
        <v>5.1999999999999998E-2</v>
      </c>
      <c r="V63">
        <v>3325</v>
      </c>
      <c r="W63">
        <v>3535</v>
      </c>
      <c r="X63">
        <v>3578</v>
      </c>
      <c r="Y63" t="s">
        <v>72</v>
      </c>
      <c r="AA63">
        <v>0.25</v>
      </c>
      <c r="AB63">
        <v>0</v>
      </c>
      <c r="AC63">
        <v>0</v>
      </c>
      <c r="AD63">
        <v>0</v>
      </c>
      <c r="AE63" t="s">
        <v>68</v>
      </c>
      <c r="AG63">
        <v>1.0999999999999999E-2</v>
      </c>
      <c r="AH63">
        <v>0</v>
      </c>
      <c r="AI63">
        <v>0</v>
      </c>
      <c r="AJ63">
        <v>0</v>
      </c>
      <c r="AK63" t="s">
        <v>68</v>
      </c>
      <c r="AM63">
        <v>2E-3</v>
      </c>
      <c r="AN63">
        <v>0</v>
      </c>
      <c r="AO63">
        <v>0</v>
      </c>
      <c r="AP63">
        <v>0</v>
      </c>
      <c r="AQ63" t="s">
        <v>68</v>
      </c>
    </row>
    <row r="64" spans="1:43" x14ac:dyDescent="0.3">
      <c r="A64" t="s">
        <v>169</v>
      </c>
      <c r="B64">
        <v>48</v>
      </c>
      <c r="C64">
        <v>15</v>
      </c>
      <c r="D64" t="s">
        <v>98</v>
      </c>
      <c r="E64">
        <v>20</v>
      </c>
      <c r="F64">
        <v>0</v>
      </c>
      <c r="G64">
        <v>0</v>
      </c>
      <c r="I64">
        <v>17.620999999999999</v>
      </c>
      <c r="J64">
        <v>8065</v>
      </c>
      <c r="K64">
        <v>3670</v>
      </c>
      <c r="L64">
        <v>3699</v>
      </c>
      <c r="M64" t="s">
        <v>75</v>
      </c>
      <c r="O64">
        <v>0.83199999999999996</v>
      </c>
      <c r="P64">
        <v>3303</v>
      </c>
      <c r="Q64">
        <v>3589</v>
      </c>
      <c r="R64">
        <v>3636</v>
      </c>
      <c r="S64" t="s">
        <v>72</v>
      </c>
      <c r="U64">
        <v>0.05</v>
      </c>
      <c r="V64">
        <v>3319</v>
      </c>
      <c r="W64">
        <v>3595</v>
      </c>
      <c r="X64">
        <v>3638</v>
      </c>
      <c r="Y64" t="s">
        <v>72</v>
      </c>
      <c r="AA64">
        <v>0.247</v>
      </c>
      <c r="AB64">
        <v>0</v>
      </c>
      <c r="AC64">
        <v>0</v>
      </c>
      <c r="AD64">
        <v>0</v>
      </c>
      <c r="AE64" t="s">
        <v>68</v>
      </c>
      <c r="AG64">
        <v>1.2E-2</v>
      </c>
      <c r="AH64">
        <v>0</v>
      </c>
      <c r="AI64">
        <v>0</v>
      </c>
      <c r="AJ64">
        <v>0</v>
      </c>
      <c r="AK64" t="s">
        <v>68</v>
      </c>
      <c r="AM64">
        <v>2E-3</v>
      </c>
      <c r="AN64">
        <v>0</v>
      </c>
      <c r="AO64">
        <v>0</v>
      </c>
      <c r="AP64">
        <v>0</v>
      </c>
      <c r="AQ64" t="s">
        <v>68</v>
      </c>
    </row>
    <row r="65" spans="1:43" x14ac:dyDescent="0.3">
      <c r="A65" t="s">
        <v>170</v>
      </c>
      <c r="B65">
        <v>49</v>
      </c>
      <c r="C65">
        <v>16</v>
      </c>
      <c r="D65" t="s">
        <v>98</v>
      </c>
      <c r="E65">
        <v>20</v>
      </c>
      <c r="F65">
        <v>0</v>
      </c>
      <c r="G65">
        <v>0</v>
      </c>
      <c r="I65">
        <v>17.533999999999999</v>
      </c>
      <c r="J65">
        <v>8041</v>
      </c>
      <c r="K65">
        <v>3730</v>
      </c>
      <c r="L65">
        <v>3759</v>
      </c>
      <c r="M65" t="s">
        <v>75</v>
      </c>
      <c r="O65">
        <v>0.77700000000000002</v>
      </c>
      <c r="P65">
        <v>3286</v>
      </c>
      <c r="Q65">
        <v>3649</v>
      </c>
      <c r="R65">
        <v>3696</v>
      </c>
      <c r="S65" t="s">
        <v>72</v>
      </c>
      <c r="U65">
        <v>0.13400000000000001</v>
      </c>
      <c r="V65">
        <v>3586</v>
      </c>
      <c r="W65">
        <v>3655</v>
      </c>
      <c r="X65">
        <v>3692</v>
      </c>
      <c r="Y65" t="s">
        <v>72</v>
      </c>
      <c r="AA65">
        <v>0.246</v>
      </c>
      <c r="AB65">
        <v>0</v>
      </c>
      <c r="AC65">
        <v>0</v>
      </c>
      <c r="AD65">
        <v>0</v>
      </c>
      <c r="AE65" t="s">
        <v>68</v>
      </c>
      <c r="AG65">
        <v>1.0999999999999999E-2</v>
      </c>
      <c r="AH65">
        <v>0</v>
      </c>
      <c r="AI65">
        <v>0</v>
      </c>
      <c r="AJ65">
        <v>0</v>
      </c>
      <c r="AK65" t="s">
        <v>68</v>
      </c>
      <c r="AM65">
        <v>4.0000000000000001E-3</v>
      </c>
      <c r="AN65">
        <v>0</v>
      </c>
      <c r="AO65">
        <v>0</v>
      </c>
      <c r="AP65">
        <v>0</v>
      </c>
      <c r="AQ65" t="s">
        <v>68</v>
      </c>
    </row>
    <row r="66" spans="1:43" x14ac:dyDescent="0.3">
      <c r="A66" t="s">
        <v>171</v>
      </c>
      <c r="B66">
        <v>50</v>
      </c>
      <c r="C66">
        <v>17</v>
      </c>
      <c r="D66" t="s">
        <v>98</v>
      </c>
      <c r="E66">
        <v>20</v>
      </c>
      <c r="F66">
        <v>0</v>
      </c>
      <c r="G66">
        <v>0</v>
      </c>
      <c r="I66">
        <v>17.646999999999998</v>
      </c>
      <c r="J66">
        <v>8072</v>
      </c>
      <c r="K66">
        <v>3790</v>
      </c>
      <c r="L66">
        <v>3819</v>
      </c>
      <c r="M66" t="s">
        <v>75</v>
      </c>
      <c r="O66">
        <v>0.80900000000000005</v>
      </c>
      <c r="P66">
        <v>3296</v>
      </c>
      <c r="Q66">
        <v>3709</v>
      </c>
      <c r="R66">
        <v>3756</v>
      </c>
      <c r="S66" t="s">
        <v>72</v>
      </c>
      <c r="U66">
        <v>6.9000000000000006E-2</v>
      </c>
      <c r="V66">
        <v>3379</v>
      </c>
      <c r="W66">
        <v>3715</v>
      </c>
      <c r="X66">
        <v>3740</v>
      </c>
      <c r="Y66" t="s">
        <v>72</v>
      </c>
      <c r="AA66">
        <v>0.247</v>
      </c>
      <c r="AB66">
        <v>0</v>
      </c>
      <c r="AC66">
        <v>0</v>
      </c>
      <c r="AD66">
        <v>0</v>
      </c>
      <c r="AE66" t="s">
        <v>68</v>
      </c>
      <c r="AG66">
        <v>1.0999999999999999E-2</v>
      </c>
      <c r="AH66">
        <v>0</v>
      </c>
      <c r="AI66">
        <v>0</v>
      </c>
      <c r="AJ66">
        <v>0</v>
      </c>
      <c r="AK66" t="s">
        <v>68</v>
      </c>
      <c r="AM66">
        <v>2E-3</v>
      </c>
      <c r="AN66">
        <v>0</v>
      </c>
      <c r="AO66">
        <v>0</v>
      </c>
      <c r="AP66">
        <v>0</v>
      </c>
      <c r="AQ66" t="s">
        <v>68</v>
      </c>
    </row>
    <row r="67" spans="1:43" x14ac:dyDescent="0.3">
      <c r="A67" t="s">
        <v>172</v>
      </c>
      <c r="B67">
        <v>51</v>
      </c>
      <c r="C67">
        <v>18</v>
      </c>
      <c r="D67" t="s">
        <v>98</v>
      </c>
      <c r="E67">
        <v>20</v>
      </c>
      <c r="F67">
        <v>0</v>
      </c>
      <c r="G67">
        <v>0</v>
      </c>
      <c r="I67">
        <v>17.709</v>
      </c>
      <c r="J67">
        <v>8089</v>
      </c>
      <c r="K67">
        <v>3850</v>
      </c>
      <c r="L67">
        <v>3881</v>
      </c>
      <c r="M67" t="s">
        <v>71</v>
      </c>
      <c r="O67">
        <v>0.80600000000000005</v>
      </c>
      <c r="P67">
        <v>3295</v>
      </c>
      <c r="Q67">
        <v>3769</v>
      </c>
      <c r="R67">
        <v>3816</v>
      </c>
      <c r="S67" t="s">
        <v>72</v>
      </c>
      <c r="U67">
        <v>4.8000000000000001E-2</v>
      </c>
      <c r="V67">
        <v>3313</v>
      </c>
      <c r="W67">
        <v>3775</v>
      </c>
      <c r="X67">
        <v>3819</v>
      </c>
      <c r="Y67" t="s">
        <v>72</v>
      </c>
      <c r="AA67">
        <v>0.248</v>
      </c>
      <c r="AB67">
        <v>0</v>
      </c>
      <c r="AC67">
        <v>0</v>
      </c>
      <c r="AD67">
        <v>0</v>
      </c>
      <c r="AE67" t="s">
        <v>68</v>
      </c>
      <c r="AG67">
        <v>1.0999999999999999E-2</v>
      </c>
      <c r="AH67">
        <v>0</v>
      </c>
      <c r="AI67">
        <v>0</v>
      </c>
      <c r="AJ67">
        <v>0</v>
      </c>
      <c r="AK67" t="s">
        <v>68</v>
      </c>
      <c r="AM67">
        <v>1E-3</v>
      </c>
      <c r="AN67">
        <v>0</v>
      </c>
      <c r="AO67">
        <v>0</v>
      </c>
      <c r="AP67">
        <v>0</v>
      </c>
      <c r="AQ67" t="s">
        <v>68</v>
      </c>
    </row>
    <row r="68" spans="1:43" x14ac:dyDescent="0.3">
      <c r="A68" t="s">
        <v>173</v>
      </c>
      <c r="B68">
        <v>52</v>
      </c>
      <c r="C68">
        <v>19</v>
      </c>
      <c r="D68" t="s">
        <v>98</v>
      </c>
      <c r="E68">
        <v>20</v>
      </c>
      <c r="F68">
        <v>0</v>
      </c>
      <c r="G68">
        <v>0</v>
      </c>
      <c r="I68">
        <v>17.658000000000001</v>
      </c>
      <c r="J68">
        <v>8075</v>
      </c>
      <c r="K68">
        <v>3910</v>
      </c>
      <c r="L68">
        <v>3941</v>
      </c>
      <c r="M68" t="s">
        <v>71</v>
      </c>
      <c r="O68">
        <v>0.72899999999999998</v>
      </c>
      <c r="P68">
        <v>3271</v>
      </c>
      <c r="Q68">
        <v>3829</v>
      </c>
      <c r="R68">
        <v>3876</v>
      </c>
      <c r="S68" t="s">
        <v>72</v>
      </c>
      <c r="U68">
        <v>5.1999999999999998E-2</v>
      </c>
      <c r="V68">
        <v>3325</v>
      </c>
      <c r="W68">
        <v>3835</v>
      </c>
      <c r="X68">
        <v>3860</v>
      </c>
      <c r="Y68" t="s">
        <v>72</v>
      </c>
      <c r="AA68">
        <v>0.247</v>
      </c>
      <c r="AB68">
        <v>0</v>
      </c>
      <c r="AC68">
        <v>0</v>
      </c>
      <c r="AD68">
        <v>0</v>
      </c>
      <c r="AE68" t="s">
        <v>68</v>
      </c>
      <c r="AG68">
        <v>0.01</v>
      </c>
      <c r="AH68">
        <v>0</v>
      </c>
      <c r="AI68">
        <v>0</v>
      </c>
      <c r="AJ68">
        <v>0</v>
      </c>
      <c r="AK68" t="s">
        <v>68</v>
      </c>
      <c r="AM68">
        <v>2E-3</v>
      </c>
      <c r="AN68">
        <v>0</v>
      </c>
      <c r="AO68">
        <v>0</v>
      </c>
      <c r="AP68">
        <v>0</v>
      </c>
      <c r="AQ68" t="s">
        <v>68</v>
      </c>
    </row>
    <row r="69" spans="1:43" x14ac:dyDescent="0.3">
      <c r="A69" t="s">
        <v>174</v>
      </c>
      <c r="B69">
        <v>53</v>
      </c>
      <c r="C69">
        <v>20</v>
      </c>
      <c r="D69" t="s">
        <v>98</v>
      </c>
      <c r="E69">
        <v>20</v>
      </c>
      <c r="F69">
        <v>0</v>
      </c>
      <c r="G69">
        <v>0</v>
      </c>
      <c r="I69">
        <v>17.460999999999999</v>
      </c>
      <c r="J69">
        <v>8021</v>
      </c>
      <c r="K69">
        <v>3970</v>
      </c>
      <c r="L69">
        <v>4000</v>
      </c>
      <c r="M69" t="s">
        <v>75</v>
      </c>
      <c r="O69">
        <v>0.73199999999999998</v>
      </c>
      <c r="P69">
        <v>3272</v>
      </c>
      <c r="Q69">
        <v>3889</v>
      </c>
      <c r="R69">
        <v>3934</v>
      </c>
      <c r="S69" t="s">
        <v>72</v>
      </c>
      <c r="U69">
        <v>8.2000000000000003E-2</v>
      </c>
      <c r="V69">
        <v>3421</v>
      </c>
      <c r="W69">
        <v>3895</v>
      </c>
      <c r="X69">
        <v>3938</v>
      </c>
      <c r="Y69" t="s">
        <v>72</v>
      </c>
      <c r="AA69">
        <v>0.245</v>
      </c>
      <c r="AB69">
        <v>0</v>
      </c>
      <c r="AC69">
        <v>0</v>
      </c>
      <c r="AD69">
        <v>0</v>
      </c>
      <c r="AE69" t="s">
        <v>68</v>
      </c>
      <c r="AG69">
        <v>0.01</v>
      </c>
      <c r="AH69">
        <v>0</v>
      </c>
      <c r="AI69">
        <v>0</v>
      </c>
      <c r="AJ69">
        <v>0</v>
      </c>
      <c r="AK69" t="s">
        <v>68</v>
      </c>
      <c r="AM69">
        <v>3.0000000000000001E-3</v>
      </c>
      <c r="AN69">
        <v>0</v>
      </c>
      <c r="AO69">
        <v>0</v>
      </c>
      <c r="AP69">
        <v>0</v>
      </c>
      <c r="AQ69" t="s">
        <v>68</v>
      </c>
    </row>
    <row r="70" spans="1:43" x14ac:dyDescent="0.3">
      <c r="A70" t="s">
        <v>175</v>
      </c>
      <c r="B70">
        <v>54</v>
      </c>
      <c r="C70">
        <v>21</v>
      </c>
      <c r="D70" t="s">
        <v>98</v>
      </c>
      <c r="E70">
        <v>20</v>
      </c>
      <c r="F70">
        <v>0</v>
      </c>
      <c r="G70">
        <v>0</v>
      </c>
      <c r="I70">
        <v>15.289</v>
      </c>
      <c r="J70">
        <v>7425</v>
      </c>
      <c r="K70">
        <v>4030</v>
      </c>
      <c r="L70">
        <v>4060</v>
      </c>
      <c r="M70" t="s">
        <v>75</v>
      </c>
      <c r="O70">
        <v>1.085</v>
      </c>
      <c r="P70">
        <v>3382</v>
      </c>
      <c r="Q70">
        <v>3949</v>
      </c>
      <c r="R70">
        <v>3996</v>
      </c>
      <c r="S70" t="s">
        <v>72</v>
      </c>
      <c r="U70">
        <v>7.3999999999999996E-2</v>
      </c>
      <c r="V70">
        <v>3396</v>
      </c>
      <c r="W70">
        <v>3955</v>
      </c>
      <c r="X70">
        <v>3980</v>
      </c>
      <c r="Y70" t="s">
        <v>72</v>
      </c>
      <c r="AA70">
        <v>0.214</v>
      </c>
      <c r="AB70">
        <v>0</v>
      </c>
      <c r="AC70">
        <v>0</v>
      </c>
      <c r="AD70">
        <v>0</v>
      </c>
      <c r="AE70" t="s">
        <v>68</v>
      </c>
      <c r="AG70">
        <v>1.4999999999999999E-2</v>
      </c>
      <c r="AH70">
        <v>0</v>
      </c>
      <c r="AI70">
        <v>0</v>
      </c>
      <c r="AJ70">
        <v>0</v>
      </c>
      <c r="AK70" t="s">
        <v>68</v>
      </c>
      <c r="AM70">
        <v>2E-3</v>
      </c>
      <c r="AN70">
        <v>0</v>
      </c>
      <c r="AO70">
        <v>0</v>
      </c>
      <c r="AP70">
        <v>0</v>
      </c>
      <c r="AQ70" t="s">
        <v>68</v>
      </c>
    </row>
    <row r="71" spans="1:43" x14ac:dyDescent="0.3">
      <c r="A71" t="s">
        <v>176</v>
      </c>
      <c r="B71">
        <v>55</v>
      </c>
      <c r="C71">
        <v>22</v>
      </c>
      <c r="D71" t="s">
        <v>98</v>
      </c>
      <c r="E71">
        <v>20</v>
      </c>
      <c r="F71">
        <v>0</v>
      </c>
      <c r="G71">
        <v>0</v>
      </c>
      <c r="I71">
        <v>15.074</v>
      </c>
      <c r="J71">
        <v>7366</v>
      </c>
      <c r="K71">
        <v>4090</v>
      </c>
      <c r="L71">
        <v>4119</v>
      </c>
      <c r="M71" t="s">
        <v>75</v>
      </c>
      <c r="O71">
        <v>0.57499999999999996</v>
      </c>
      <c r="P71">
        <v>3223</v>
      </c>
      <c r="Q71">
        <v>4009</v>
      </c>
      <c r="R71">
        <v>4056</v>
      </c>
      <c r="S71" t="s">
        <v>72</v>
      </c>
      <c r="U71">
        <v>5.2999999999999999E-2</v>
      </c>
      <c r="V71">
        <v>3329</v>
      </c>
      <c r="W71">
        <v>4015</v>
      </c>
      <c r="X71">
        <v>4058</v>
      </c>
      <c r="Y71" t="s">
        <v>72</v>
      </c>
      <c r="AA71">
        <v>0.21099999999999999</v>
      </c>
      <c r="AB71">
        <v>0</v>
      </c>
      <c r="AC71">
        <v>0</v>
      </c>
      <c r="AD71">
        <v>0</v>
      </c>
      <c r="AE71" t="s">
        <v>68</v>
      </c>
      <c r="AG71">
        <v>8.0000000000000002E-3</v>
      </c>
      <c r="AH71">
        <v>0</v>
      </c>
      <c r="AI71">
        <v>0</v>
      </c>
      <c r="AJ71">
        <v>0</v>
      </c>
      <c r="AK71" t="s">
        <v>68</v>
      </c>
      <c r="AM71">
        <v>2E-3</v>
      </c>
      <c r="AN71">
        <v>0</v>
      </c>
      <c r="AO71">
        <v>0</v>
      </c>
      <c r="AP71">
        <v>0</v>
      </c>
      <c r="AQ71" t="s">
        <v>68</v>
      </c>
    </row>
    <row r="72" spans="1:43" x14ac:dyDescent="0.3">
      <c r="A72" t="s">
        <v>177</v>
      </c>
      <c r="B72">
        <v>56</v>
      </c>
      <c r="C72">
        <v>23</v>
      </c>
      <c r="D72" t="s">
        <v>98</v>
      </c>
      <c r="E72">
        <v>20</v>
      </c>
      <c r="F72">
        <v>0</v>
      </c>
      <c r="G72">
        <v>0</v>
      </c>
      <c r="I72">
        <v>14.943</v>
      </c>
      <c r="J72">
        <v>7330</v>
      </c>
      <c r="K72">
        <v>4150</v>
      </c>
      <c r="L72">
        <v>4178</v>
      </c>
      <c r="M72" t="s">
        <v>72</v>
      </c>
      <c r="O72">
        <v>0.90800000000000003</v>
      </c>
      <c r="P72">
        <v>3327</v>
      </c>
      <c r="Q72">
        <v>4069</v>
      </c>
      <c r="R72">
        <v>4114</v>
      </c>
      <c r="S72" t="s">
        <v>72</v>
      </c>
      <c r="U72">
        <v>0.104</v>
      </c>
      <c r="V72">
        <v>3491</v>
      </c>
      <c r="W72">
        <v>4075</v>
      </c>
      <c r="X72">
        <v>4105</v>
      </c>
      <c r="Y72" t="s">
        <v>72</v>
      </c>
      <c r="AA72">
        <v>0.20899999999999999</v>
      </c>
      <c r="AB72">
        <v>0</v>
      </c>
      <c r="AC72">
        <v>0</v>
      </c>
      <c r="AD72">
        <v>0</v>
      </c>
      <c r="AE72" t="s">
        <v>68</v>
      </c>
      <c r="AG72">
        <v>1.2999999999999999E-2</v>
      </c>
      <c r="AH72">
        <v>0</v>
      </c>
      <c r="AI72">
        <v>0</v>
      </c>
      <c r="AJ72">
        <v>0</v>
      </c>
      <c r="AK72" t="s">
        <v>68</v>
      </c>
      <c r="AM72">
        <v>3.0000000000000001E-3</v>
      </c>
      <c r="AN72">
        <v>0</v>
      </c>
      <c r="AO72">
        <v>0</v>
      </c>
      <c r="AP72">
        <v>0</v>
      </c>
      <c r="AQ72" t="s">
        <v>68</v>
      </c>
    </row>
    <row r="73" spans="1:43" x14ac:dyDescent="0.3">
      <c r="A73" t="s">
        <v>178</v>
      </c>
      <c r="B73">
        <v>57</v>
      </c>
      <c r="C73">
        <v>24</v>
      </c>
      <c r="D73" t="s">
        <v>98</v>
      </c>
      <c r="E73">
        <v>20</v>
      </c>
      <c r="F73">
        <v>0</v>
      </c>
      <c r="G73">
        <v>0</v>
      </c>
      <c r="I73">
        <v>15.443</v>
      </c>
      <c r="J73">
        <v>7467</v>
      </c>
      <c r="K73">
        <v>4210</v>
      </c>
      <c r="L73">
        <v>4238</v>
      </c>
      <c r="M73" t="s">
        <v>72</v>
      </c>
      <c r="O73">
        <v>1.4179999999999999</v>
      </c>
      <c r="P73">
        <v>3486</v>
      </c>
      <c r="Q73">
        <v>4129</v>
      </c>
      <c r="R73">
        <v>4175</v>
      </c>
      <c r="S73" t="s">
        <v>72</v>
      </c>
      <c r="U73">
        <v>6.0999999999999999E-2</v>
      </c>
      <c r="V73">
        <v>3354</v>
      </c>
      <c r="W73">
        <v>4135</v>
      </c>
      <c r="X73">
        <v>4178</v>
      </c>
      <c r="Y73" t="s">
        <v>72</v>
      </c>
      <c r="AA73">
        <v>0.216</v>
      </c>
      <c r="AB73">
        <v>0</v>
      </c>
      <c r="AC73">
        <v>0</v>
      </c>
      <c r="AD73">
        <v>0</v>
      </c>
      <c r="AE73" t="s">
        <v>68</v>
      </c>
      <c r="AG73">
        <v>0.02</v>
      </c>
      <c r="AH73">
        <v>0</v>
      </c>
      <c r="AI73">
        <v>0</v>
      </c>
      <c r="AJ73">
        <v>0</v>
      </c>
      <c r="AK73" t="s">
        <v>68</v>
      </c>
      <c r="AM73">
        <v>2E-3</v>
      </c>
      <c r="AN73">
        <v>0</v>
      </c>
      <c r="AO73">
        <v>0</v>
      </c>
      <c r="AP73">
        <v>0</v>
      </c>
      <c r="AQ73" t="s">
        <v>68</v>
      </c>
    </row>
    <row r="74" spans="1:43" x14ac:dyDescent="0.3">
      <c r="A74" t="s">
        <v>94</v>
      </c>
      <c r="B74">
        <v>58</v>
      </c>
      <c r="C74">
        <v>130</v>
      </c>
      <c r="D74" t="s">
        <v>95</v>
      </c>
      <c r="E74">
        <v>0</v>
      </c>
      <c r="F74">
        <v>0</v>
      </c>
      <c r="G74">
        <v>0</v>
      </c>
      <c r="I74">
        <v>0.182</v>
      </c>
      <c r="J74">
        <v>3279</v>
      </c>
      <c r="K74">
        <v>4270</v>
      </c>
      <c r="L74">
        <v>4317</v>
      </c>
      <c r="M74" t="s">
        <v>72</v>
      </c>
      <c r="O74">
        <v>0.34499999999999997</v>
      </c>
      <c r="P74">
        <v>3151</v>
      </c>
      <c r="Q74">
        <v>4189</v>
      </c>
      <c r="R74">
        <v>4214</v>
      </c>
      <c r="S74" t="s">
        <v>72</v>
      </c>
      <c r="U74">
        <v>-8.0000000000000002E-3</v>
      </c>
      <c r="V74">
        <v>3135</v>
      </c>
      <c r="W74">
        <v>4195</v>
      </c>
      <c r="X74">
        <v>4238</v>
      </c>
      <c r="Y74" t="s">
        <v>72</v>
      </c>
      <c r="AA74">
        <v>3.0000000000000001E-3</v>
      </c>
      <c r="AB74">
        <v>0</v>
      </c>
      <c r="AC74">
        <v>0</v>
      </c>
      <c r="AD74">
        <v>0</v>
      </c>
      <c r="AE74" t="s">
        <v>68</v>
      </c>
      <c r="AG74">
        <v>5.0000000000000001E-3</v>
      </c>
      <c r="AH74">
        <v>0</v>
      </c>
      <c r="AI74">
        <v>0</v>
      </c>
      <c r="AJ74">
        <v>0</v>
      </c>
      <c r="AK74" t="s">
        <v>68</v>
      </c>
      <c r="AM74">
        <v>0</v>
      </c>
      <c r="AN74">
        <v>0</v>
      </c>
      <c r="AO74">
        <v>0</v>
      </c>
      <c r="AP74">
        <v>0</v>
      </c>
      <c r="AQ74" t="s">
        <v>68</v>
      </c>
    </row>
    <row r="75" spans="1:43" x14ac:dyDescent="0.3">
      <c r="A75" t="s">
        <v>94</v>
      </c>
      <c r="B75">
        <v>59</v>
      </c>
      <c r="C75">
        <v>133</v>
      </c>
      <c r="D75" t="s">
        <v>96</v>
      </c>
      <c r="E75">
        <v>0</v>
      </c>
      <c r="F75">
        <v>0</v>
      </c>
      <c r="G75">
        <v>0</v>
      </c>
      <c r="I75">
        <v>1.6619999999999999</v>
      </c>
      <c r="J75">
        <v>3685</v>
      </c>
      <c r="K75">
        <v>4330</v>
      </c>
      <c r="L75">
        <v>4377</v>
      </c>
      <c r="M75" t="s">
        <v>72</v>
      </c>
      <c r="O75">
        <v>1.7569999999999999</v>
      </c>
      <c r="P75">
        <v>3592</v>
      </c>
      <c r="Q75">
        <v>4249</v>
      </c>
      <c r="R75">
        <v>4294</v>
      </c>
      <c r="S75" t="s">
        <v>72</v>
      </c>
      <c r="U75">
        <v>0.14499999999999999</v>
      </c>
      <c r="V75">
        <v>3619</v>
      </c>
      <c r="W75">
        <v>4255</v>
      </c>
      <c r="X75">
        <v>4299</v>
      </c>
      <c r="Y75" t="s">
        <v>72</v>
      </c>
      <c r="AA75">
        <v>2.3E-2</v>
      </c>
      <c r="AB75">
        <v>0</v>
      </c>
      <c r="AC75">
        <v>0</v>
      </c>
      <c r="AD75">
        <v>0</v>
      </c>
      <c r="AE75" t="s">
        <v>68</v>
      </c>
      <c r="AG75">
        <v>2.5000000000000001E-2</v>
      </c>
      <c r="AH75">
        <v>0</v>
      </c>
      <c r="AI75">
        <v>0</v>
      </c>
      <c r="AJ75">
        <v>0</v>
      </c>
      <c r="AK75" t="s">
        <v>68</v>
      </c>
      <c r="AM75">
        <v>4.0000000000000001E-3</v>
      </c>
      <c r="AN75">
        <v>0</v>
      </c>
      <c r="AO75">
        <v>0</v>
      </c>
      <c r="AP75">
        <v>0</v>
      </c>
      <c r="AQ75" t="s">
        <v>68</v>
      </c>
    </row>
    <row r="76" spans="1:43" x14ac:dyDescent="0.3">
      <c r="A76" t="s">
        <v>94</v>
      </c>
      <c r="B76">
        <v>60</v>
      </c>
      <c r="C76">
        <v>131</v>
      </c>
      <c r="D76" t="s">
        <v>95</v>
      </c>
      <c r="E76">
        <v>0</v>
      </c>
      <c r="F76">
        <v>0</v>
      </c>
      <c r="G76">
        <v>0</v>
      </c>
      <c r="I76">
        <v>14.779</v>
      </c>
      <c r="J76">
        <v>7285</v>
      </c>
      <c r="K76">
        <v>4390</v>
      </c>
      <c r="L76">
        <v>4420</v>
      </c>
      <c r="M76" t="s">
        <v>71</v>
      </c>
      <c r="O76">
        <v>15.212</v>
      </c>
      <c r="P76">
        <v>7792</v>
      </c>
      <c r="Q76">
        <v>4309</v>
      </c>
      <c r="R76">
        <v>4354</v>
      </c>
      <c r="S76" t="s">
        <v>72</v>
      </c>
      <c r="U76">
        <v>1.498</v>
      </c>
      <c r="V76">
        <v>7909</v>
      </c>
      <c r="W76">
        <v>4315</v>
      </c>
      <c r="X76">
        <v>4361</v>
      </c>
      <c r="Y76" t="s">
        <v>72</v>
      </c>
      <c r="AA76">
        <v>0.20699999999999999</v>
      </c>
      <c r="AB76">
        <v>0</v>
      </c>
      <c r="AC76">
        <v>0</v>
      </c>
      <c r="AD76">
        <v>0</v>
      </c>
      <c r="AE76" t="s">
        <v>68</v>
      </c>
      <c r="AG76">
        <v>0.21299999999999999</v>
      </c>
      <c r="AH76">
        <v>0</v>
      </c>
      <c r="AI76">
        <v>0</v>
      </c>
      <c r="AJ76">
        <v>0</v>
      </c>
      <c r="AK76" t="s">
        <v>68</v>
      </c>
      <c r="AM76">
        <v>4.5999999999999999E-2</v>
      </c>
      <c r="AN76">
        <v>0</v>
      </c>
      <c r="AO76">
        <v>0</v>
      </c>
      <c r="AP76">
        <v>0</v>
      </c>
      <c r="AQ76" t="s">
        <v>68</v>
      </c>
    </row>
    <row r="77" spans="1:43" x14ac:dyDescent="0.3">
      <c r="A77" t="s">
        <v>94</v>
      </c>
      <c r="B77">
        <v>61</v>
      </c>
      <c r="C77">
        <v>132</v>
      </c>
      <c r="D77" t="s">
        <v>96</v>
      </c>
      <c r="E77">
        <v>0</v>
      </c>
      <c r="F77">
        <v>0</v>
      </c>
      <c r="G77">
        <v>0</v>
      </c>
      <c r="I77">
        <v>73.483999999999995</v>
      </c>
      <c r="J77">
        <v>23396</v>
      </c>
      <c r="K77">
        <v>4450</v>
      </c>
      <c r="L77">
        <v>4480</v>
      </c>
      <c r="M77" t="s">
        <v>97</v>
      </c>
      <c r="O77">
        <v>75.040000000000006</v>
      </c>
      <c r="P77">
        <v>26468</v>
      </c>
      <c r="Q77">
        <v>4369</v>
      </c>
      <c r="R77">
        <v>4414</v>
      </c>
      <c r="S77" t="s">
        <v>72</v>
      </c>
      <c r="U77">
        <v>7.4889999999999999</v>
      </c>
      <c r="V77">
        <v>26902</v>
      </c>
      <c r="W77">
        <v>4375</v>
      </c>
      <c r="X77">
        <v>4420</v>
      </c>
      <c r="Y77" t="s">
        <v>72</v>
      </c>
      <c r="AA77">
        <v>1.0289999999999999</v>
      </c>
      <c r="AB77">
        <v>0</v>
      </c>
      <c r="AC77">
        <v>0</v>
      </c>
      <c r="AD77">
        <v>0</v>
      </c>
      <c r="AE77" t="s">
        <v>68</v>
      </c>
      <c r="AG77">
        <v>1.0509999999999999</v>
      </c>
      <c r="AH77">
        <v>0</v>
      </c>
      <c r="AI77">
        <v>0</v>
      </c>
      <c r="AJ77">
        <v>0</v>
      </c>
      <c r="AK77" t="s">
        <v>68</v>
      </c>
      <c r="AM77">
        <v>0.23200000000000001</v>
      </c>
      <c r="AN77">
        <v>0</v>
      </c>
      <c r="AO77">
        <v>0</v>
      </c>
      <c r="AP77">
        <v>0</v>
      </c>
      <c r="AQ77" t="s">
        <v>68</v>
      </c>
    </row>
    <row r="78" spans="1:43" x14ac:dyDescent="0.3">
      <c r="A78" t="s">
        <v>179</v>
      </c>
      <c r="B78">
        <v>62</v>
      </c>
      <c r="C78">
        <v>25</v>
      </c>
      <c r="D78" t="s">
        <v>99</v>
      </c>
      <c r="E78">
        <v>0</v>
      </c>
      <c r="F78">
        <v>3</v>
      </c>
      <c r="G78">
        <v>1</v>
      </c>
      <c r="I78">
        <v>14.98</v>
      </c>
      <c r="J78">
        <v>7340</v>
      </c>
      <c r="K78">
        <v>4510</v>
      </c>
      <c r="L78">
        <v>4553</v>
      </c>
      <c r="M78" t="s">
        <v>71</v>
      </c>
      <c r="O78">
        <v>0.84799999999999998</v>
      </c>
      <c r="P78">
        <v>3308</v>
      </c>
      <c r="Q78">
        <v>4429</v>
      </c>
      <c r="R78">
        <v>4472</v>
      </c>
      <c r="S78" t="s">
        <v>72</v>
      </c>
      <c r="U78">
        <v>8.5000000000000006E-2</v>
      </c>
      <c r="V78">
        <v>3429</v>
      </c>
      <c r="W78">
        <v>4435</v>
      </c>
      <c r="X78">
        <v>4478</v>
      </c>
      <c r="Y78" t="s">
        <v>72</v>
      </c>
      <c r="AA78">
        <v>0.21</v>
      </c>
      <c r="AB78">
        <v>0</v>
      </c>
      <c r="AC78">
        <v>0</v>
      </c>
      <c r="AD78">
        <v>0</v>
      </c>
      <c r="AE78" t="s">
        <v>68</v>
      </c>
      <c r="AG78">
        <v>1.2E-2</v>
      </c>
      <c r="AH78">
        <v>0</v>
      </c>
      <c r="AI78">
        <v>0</v>
      </c>
      <c r="AJ78">
        <v>0</v>
      </c>
      <c r="AK78" t="s">
        <v>68</v>
      </c>
      <c r="AM78">
        <v>3.0000000000000001E-3</v>
      </c>
      <c r="AN78">
        <v>0</v>
      </c>
      <c r="AO78">
        <v>0</v>
      </c>
      <c r="AP78">
        <v>0</v>
      </c>
      <c r="AQ78" t="s">
        <v>68</v>
      </c>
    </row>
    <row r="79" spans="1:43" x14ac:dyDescent="0.3">
      <c r="A79" t="s">
        <v>179</v>
      </c>
      <c r="B79">
        <v>63</v>
      </c>
      <c r="C79">
        <v>25</v>
      </c>
      <c r="D79" t="s">
        <v>99</v>
      </c>
      <c r="E79">
        <v>0</v>
      </c>
      <c r="F79">
        <v>3</v>
      </c>
      <c r="G79">
        <v>2</v>
      </c>
      <c r="I79">
        <v>15.548</v>
      </c>
      <c r="J79">
        <v>7496</v>
      </c>
      <c r="K79">
        <v>4570</v>
      </c>
      <c r="L79">
        <v>4599</v>
      </c>
      <c r="M79" t="s">
        <v>75</v>
      </c>
      <c r="O79">
        <v>1.0620000000000001</v>
      </c>
      <c r="P79">
        <v>3375</v>
      </c>
      <c r="Q79">
        <v>4489</v>
      </c>
      <c r="R79">
        <v>4535</v>
      </c>
      <c r="S79" t="s">
        <v>72</v>
      </c>
      <c r="U79">
        <v>8.5999999999999993E-2</v>
      </c>
      <c r="V79">
        <v>3435</v>
      </c>
      <c r="W79">
        <v>4495</v>
      </c>
      <c r="X79">
        <v>4538</v>
      </c>
      <c r="Y79" t="s">
        <v>72</v>
      </c>
      <c r="AA79">
        <v>0.218</v>
      </c>
      <c r="AB79">
        <v>0</v>
      </c>
      <c r="AC79">
        <v>0</v>
      </c>
      <c r="AD79">
        <v>0</v>
      </c>
      <c r="AE79" t="s">
        <v>68</v>
      </c>
      <c r="AG79">
        <v>1.4999999999999999E-2</v>
      </c>
      <c r="AH79">
        <v>0</v>
      </c>
      <c r="AI79">
        <v>0</v>
      </c>
      <c r="AJ79">
        <v>0</v>
      </c>
      <c r="AK79" t="s">
        <v>68</v>
      </c>
      <c r="AM79">
        <v>3.0000000000000001E-3</v>
      </c>
      <c r="AN79">
        <v>0</v>
      </c>
      <c r="AO79">
        <v>0</v>
      </c>
      <c r="AP79">
        <v>0</v>
      </c>
      <c r="AQ79" t="s">
        <v>68</v>
      </c>
    </row>
    <row r="80" spans="1:43" x14ac:dyDescent="0.3">
      <c r="A80" t="s">
        <v>180</v>
      </c>
      <c r="B80">
        <v>64</v>
      </c>
      <c r="C80">
        <v>26</v>
      </c>
      <c r="D80" t="s">
        <v>98</v>
      </c>
      <c r="E80">
        <v>20</v>
      </c>
      <c r="F80">
        <v>0</v>
      </c>
      <c r="G80">
        <v>0</v>
      </c>
      <c r="I80">
        <v>15.694000000000001</v>
      </c>
      <c r="J80">
        <v>7536</v>
      </c>
      <c r="K80">
        <v>4630</v>
      </c>
      <c r="L80">
        <v>4659</v>
      </c>
      <c r="M80" t="s">
        <v>75</v>
      </c>
      <c r="O80">
        <v>0.96299999999999997</v>
      </c>
      <c r="P80">
        <v>3344</v>
      </c>
      <c r="Q80">
        <v>4549</v>
      </c>
      <c r="R80">
        <v>4591</v>
      </c>
      <c r="S80" t="s">
        <v>72</v>
      </c>
      <c r="U80">
        <v>7.0999999999999994E-2</v>
      </c>
      <c r="V80">
        <v>3387</v>
      </c>
      <c r="W80">
        <v>4555</v>
      </c>
      <c r="X80">
        <v>4598</v>
      </c>
      <c r="Y80" t="s">
        <v>72</v>
      </c>
      <c r="AA80">
        <v>0.22</v>
      </c>
      <c r="AB80">
        <v>0</v>
      </c>
      <c r="AC80">
        <v>0</v>
      </c>
      <c r="AD80">
        <v>0</v>
      </c>
      <c r="AE80" t="s">
        <v>68</v>
      </c>
      <c r="AG80">
        <v>1.2999999999999999E-2</v>
      </c>
      <c r="AH80">
        <v>0</v>
      </c>
      <c r="AI80">
        <v>0</v>
      </c>
      <c r="AJ80">
        <v>0</v>
      </c>
      <c r="AK80" t="s">
        <v>68</v>
      </c>
      <c r="AM80">
        <v>2E-3</v>
      </c>
      <c r="AN80">
        <v>0</v>
      </c>
      <c r="AO80">
        <v>0</v>
      </c>
      <c r="AP80">
        <v>0</v>
      </c>
      <c r="AQ80" t="s">
        <v>68</v>
      </c>
    </row>
    <row r="81" spans="1:43" x14ac:dyDescent="0.3">
      <c r="A81" t="s">
        <v>181</v>
      </c>
      <c r="B81">
        <v>65</v>
      </c>
      <c r="C81">
        <v>27</v>
      </c>
      <c r="D81" t="s">
        <v>98</v>
      </c>
      <c r="E81">
        <v>20</v>
      </c>
      <c r="F81">
        <v>0</v>
      </c>
      <c r="G81">
        <v>0</v>
      </c>
      <c r="I81">
        <v>13.945</v>
      </c>
      <c r="J81">
        <v>7056</v>
      </c>
      <c r="K81">
        <v>4690</v>
      </c>
      <c r="L81">
        <v>4719</v>
      </c>
      <c r="M81" t="s">
        <v>72</v>
      </c>
      <c r="O81">
        <v>1.232</v>
      </c>
      <c r="P81">
        <v>3428</v>
      </c>
      <c r="Q81">
        <v>4609</v>
      </c>
      <c r="R81">
        <v>4655</v>
      </c>
      <c r="S81" t="s">
        <v>72</v>
      </c>
      <c r="U81">
        <v>8.2000000000000003E-2</v>
      </c>
      <c r="V81">
        <v>3421</v>
      </c>
      <c r="W81">
        <v>4615</v>
      </c>
      <c r="X81">
        <v>4658</v>
      </c>
      <c r="Y81" t="s">
        <v>72</v>
      </c>
      <c r="AA81">
        <v>0.19500000000000001</v>
      </c>
      <c r="AB81">
        <v>0</v>
      </c>
      <c r="AC81">
        <v>0</v>
      </c>
      <c r="AD81">
        <v>0</v>
      </c>
      <c r="AE81" t="s">
        <v>68</v>
      </c>
      <c r="AG81">
        <v>1.7000000000000001E-2</v>
      </c>
      <c r="AH81">
        <v>0</v>
      </c>
      <c r="AI81">
        <v>0</v>
      </c>
      <c r="AJ81">
        <v>0</v>
      </c>
      <c r="AK81" t="s">
        <v>68</v>
      </c>
      <c r="AM81">
        <v>3.0000000000000001E-3</v>
      </c>
      <c r="AN81">
        <v>0</v>
      </c>
      <c r="AO81">
        <v>0</v>
      </c>
      <c r="AP81">
        <v>0</v>
      </c>
      <c r="AQ81" t="s">
        <v>68</v>
      </c>
    </row>
    <row r="82" spans="1:43" x14ac:dyDescent="0.3">
      <c r="A82" t="s">
        <v>182</v>
      </c>
      <c r="B82">
        <v>66</v>
      </c>
      <c r="C82">
        <v>28</v>
      </c>
      <c r="D82" t="s">
        <v>98</v>
      </c>
      <c r="E82">
        <v>20</v>
      </c>
      <c r="F82">
        <v>0</v>
      </c>
      <c r="G82">
        <v>0</v>
      </c>
      <c r="I82">
        <v>14.808</v>
      </c>
      <c r="J82">
        <v>7293</v>
      </c>
      <c r="K82">
        <v>4750</v>
      </c>
      <c r="L82">
        <v>4779</v>
      </c>
      <c r="M82" t="s">
        <v>72</v>
      </c>
      <c r="O82">
        <v>1.024</v>
      </c>
      <c r="P82">
        <v>3363</v>
      </c>
      <c r="Q82">
        <v>4669</v>
      </c>
      <c r="R82">
        <v>4716</v>
      </c>
      <c r="S82" t="s">
        <v>72</v>
      </c>
      <c r="U82">
        <v>0.11899999999999999</v>
      </c>
      <c r="V82">
        <v>3537</v>
      </c>
      <c r="W82">
        <v>4675</v>
      </c>
      <c r="X82">
        <v>4719</v>
      </c>
      <c r="Y82" t="s">
        <v>72</v>
      </c>
      <c r="AA82">
        <v>0.20699999999999999</v>
      </c>
      <c r="AB82">
        <v>0</v>
      </c>
      <c r="AC82">
        <v>0</v>
      </c>
      <c r="AD82">
        <v>0</v>
      </c>
      <c r="AE82" t="s">
        <v>68</v>
      </c>
      <c r="AG82">
        <v>1.4E-2</v>
      </c>
      <c r="AH82">
        <v>0</v>
      </c>
      <c r="AI82">
        <v>0</v>
      </c>
      <c r="AJ82">
        <v>0</v>
      </c>
      <c r="AK82" t="s">
        <v>68</v>
      </c>
      <c r="AM82">
        <v>4.0000000000000001E-3</v>
      </c>
      <c r="AN82">
        <v>0</v>
      </c>
      <c r="AO82">
        <v>0</v>
      </c>
      <c r="AP82">
        <v>0</v>
      </c>
      <c r="AQ82" t="s">
        <v>68</v>
      </c>
    </row>
    <row r="83" spans="1:43" x14ac:dyDescent="0.3">
      <c r="A83" t="s">
        <v>183</v>
      </c>
      <c r="B83">
        <v>67</v>
      </c>
      <c r="C83">
        <v>29</v>
      </c>
      <c r="D83" t="s">
        <v>98</v>
      </c>
      <c r="E83">
        <v>20</v>
      </c>
      <c r="F83">
        <v>0</v>
      </c>
      <c r="G83">
        <v>0</v>
      </c>
      <c r="I83">
        <v>15.413</v>
      </c>
      <c r="J83">
        <v>7459</v>
      </c>
      <c r="K83">
        <v>4810</v>
      </c>
      <c r="L83">
        <v>4839</v>
      </c>
      <c r="M83" t="s">
        <v>72</v>
      </c>
      <c r="O83">
        <v>0.92500000000000004</v>
      </c>
      <c r="P83">
        <v>3332</v>
      </c>
      <c r="Q83">
        <v>4729</v>
      </c>
      <c r="R83">
        <v>4776</v>
      </c>
      <c r="S83" t="s">
        <v>72</v>
      </c>
      <c r="U83">
        <v>0.11600000000000001</v>
      </c>
      <c r="V83">
        <v>3529</v>
      </c>
      <c r="W83">
        <v>4735</v>
      </c>
      <c r="X83">
        <v>4778</v>
      </c>
      <c r="Y83" t="s">
        <v>72</v>
      </c>
      <c r="AA83">
        <v>0.216</v>
      </c>
      <c r="AB83">
        <v>0</v>
      </c>
      <c r="AC83">
        <v>0</v>
      </c>
      <c r="AD83">
        <v>0</v>
      </c>
      <c r="AE83" t="s">
        <v>68</v>
      </c>
      <c r="AG83">
        <v>1.2999999999999999E-2</v>
      </c>
      <c r="AH83">
        <v>0</v>
      </c>
      <c r="AI83">
        <v>0</v>
      </c>
      <c r="AJ83">
        <v>0</v>
      </c>
      <c r="AK83" t="s">
        <v>68</v>
      </c>
      <c r="AM83">
        <v>4.0000000000000001E-3</v>
      </c>
      <c r="AN83">
        <v>0</v>
      </c>
      <c r="AO83">
        <v>0</v>
      </c>
      <c r="AP83">
        <v>0</v>
      </c>
      <c r="AQ83" t="s">
        <v>68</v>
      </c>
    </row>
    <row r="84" spans="1:43" x14ac:dyDescent="0.3">
      <c r="A84" t="s">
        <v>184</v>
      </c>
      <c r="B84">
        <v>68</v>
      </c>
      <c r="C84">
        <v>30</v>
      </c>
      <c r="D84" t="s">
        <v>98</v>
      </c>
      <c r="E84">
        <v>20</v>
      </c>
      <c r="F84">
        <v>0</v>
      </c>
      <c r="G84">
        <v>0</v>
      </c>
      <c r="I84">
        <v>15.26</v>
      </c>
      <c r="J84">
        <v>7417</v>
      </c>
      <c r="K84">
        <v>4870</v>
      </c>
      <c r="L84">
        <v>4899</v>
      </c>
      <c r="M84" t="s">
        <v>72</v>
      </c>
      <c r="O84">
        <v>1.075</v>
      </c>
      <c r="P84">
        <v>3379</v>
      </c>
      <c r="Q84">
        <v>4789</v>
      </c>
      <c r="R84">
        <v>4836</v>
      </c>
      <c r="S84" t="s">
        <v>72</v>
      </c>
      <c r="U84">
        <v>6.9000000000000006E-2</v>
      </c>
      <c r="V84">
        <v>3380</v>
      </c>
      <c r="W84">
        <v>4795</v>
      </c>
      <c r="X84">
        <v>4838</v>
      </c>
      <c r="Y84" t="s">
        <v>72</v>
      </c>
      <c r="AA84">
        <v>0.214</v>
      </c>
      <c r="AB84">
        <v>0</v>
      </c>
      <c r="AC84">
        <v>0</v>
      </c>
      <c r="AD84">
        <v>0</v>
      </c>
      <c r="AE84" t="s">
        <v>68</v>
      </c>
      <c r="AG84">
        <v>1.4999999999999999E-2</v>
      </c>
      <c r="AH84">
        <v>0</v>
      </c>
      <c r="AI84">
        <v>0</v>
      </c>
      <c r="AJ84">
        <v>0</v>
      </c>
      <c r="AK84" t="s">
        <v>68</v>
      </c>
      <c r="AM84">
        <v>2E-3</v>
      </c>
      <c r="AN84">
        <v>0</v>
      </c>
      <c r="AO84">
        <v>0</v>
      </c>
      <c r="AP84">
        <v>0</v>
      </c>
      <c r="AQ84" t="s">
        <v>68</v>
      </c>
    </row>
    <row r="85" spans="1:43" x14ac:dyDescent="0.3">
      <c r="A85" t="s">
        <v>185</v>
      </c>
      <c r="B85">
        <v>69</v>
      </c>
      <c r="C85">
        <v>31</v>
      </c>
      <c r="D85" t="s">
        <v>98</v>
      </c>
      <c r="E85">
        <v>20</v>
      </c>
      <c r="F85">
        <v>0</v>
      </c>
      <c r="G85">
        <v>0</v>
      </c>
      <c r="I85">
        <v>15.497</v>
      </c>
      <c r="J85">
        <v>7482</v>
      </c>
      <c r="K85">
        <v>4930</v>
      </c>
      <c r="L85">
        <v>4959</v>
      </c>
      <c r="M85" t="s">
        <v>75</v>
      </c>
      <c r="O85">
        <v>0.81599999999999995</v>
      </c>
      <c r="P85">
        <v>3298</v>
      </c>
      <c r="Q85">
        <v>4849</v>
      </c>
      <c r="R85">
        <v>4896</v>
      </c>
      <c r="S85" t="s">
        <v>72</v>
      </c>
      <c r="U85">
        <v>8.2000000000000003E-2</v>
      </c>
      <c r="V85">
        <v>3421</v>
      </c>
      <c r="W85">
        <v>4855</v>
      </c>
      <c r="X85">
        <v>4880</v>
      </c>
      <c r="Y85" t="s">
        <v>72</v>
      </c>
      <c r="AA85">
        <v>0.217</v>
      </c>
      <c r="AB85">
        <v>0</v>
      </c>
      <c r="AC85">
        <v>0</v>
      </c>
      <c r="AD85">
        <v>0</v>
      </c>
      <c r="AE85" t="s">
        <v>68</v>
      </c>
      <c r="AG85">
        <v>1.0999999999999999E-2</v>
      </c>
      <c r="AH85">
        <v>0</v>
      </c>
      <c r="AI85">
        <v>0</v>
      </c>
      <c r="AJ85">
        <v>0</v>
      </c>
      <c r="AK85" t="s">
        <v>68</v>
      </c>
      <c r="AM85">
        <v>3.0000000000000001E-3</v>
      </c>
      <c r="AN85">
        <v>0</v>
      </c>
      <c r="AO85">
        <v>0</v>
      </c>
      <c r="AP85">
        <v>0</v>
      </c>
      <c r="AQ85" t="s">
        <v>68</v>
      </c>
    </row>
    <row r="86" spans="1:43" x14ac:dyDescent="0.3">
      <c r="A86" t="s">
        <v>186</v>
      </c>
      <c r="B86">
        <v>70</v>
      </c>
      <c r="C86">
        <v>32</v>
      </c>
      <c r="D86" t="s">
        <v>98</v>
      </c>
      <c r="E86">
        <v>20</v>
      </c>
      <c r="F86">
        <v>0</v>
      </c>
      <c r="G86">
        <v>0</v>
      </c>
      <c r="I86">
        <v>15.705</v>
      </c>
      <c r="J86">
        <v>7539</v>
      </c>
      <c r="K86">
        <v>4990</v>
      </c>
      <c r="L86">
        <v>5019</v>
      </c>
      <c r="M86" t="s">
        <v>75</v>
      </c>
      <c r="O86">
        <v>0.88300000000000001</v>
      </c>
      <c r="P86">
        <v>3319</v>
      </c>
      <c r="Q86">
        <v>4909</v>
      </c>
      <c r="R86">
        <v>4956</v>
      </c>
      <c r="S86" t="s">
        <v>72</v>
      </c>
      <c r="U86">
        <v>9.4E-2</v>
      </c>
      <c r="V86">
        <v>3460</v>
      </c>
      <c r="W86">
        <v>4915</v>
      </c>
      <c r="X86">
        <v>4958</v>
      </c>
      <c r="Y86" t="s">
        <v>72</v>
      </c>
      <c r="AA86">
        <v>0.22</v>
      </c>
      <c r="AB86">
        <v>0</v>
      </c>
      <c r="AC86">
        <v>0</v>
      </c>
      <c r="AD86">
        <v>0</v>
      </c>
      <c r="AE86" t="s">
        <v>68</v>
      </c>
      <c r="AG86">
        <v>1.2E-2</v>
      </c>
      <c r="AH86">
        <v>0</v>
      </c>
      <c r="AI86">
        <v>0</v>
      </c>
      <c r="AJ86">
        <v>0</v>
      </c>
      <c r="AK86" t="s">
        <v>68</v>
      </c>
      <c r="AM86">
        <v>3.0000000000000001E-3</v>
      </c>
      <c r="AN86">
        <v>0</v>
      </c>
      <c r="AO86">
        <v>0</v>
      </c>
      <c r="AP86">
        <v>0</v>
      </c>
      <c r="AQ86" t="s">
        <v>68</v>
      </c>
    </row>
    <row r="87" spans="1:43" x14ac:dyDescent="0.3">
      <c r="A87" t="s">
        <v>187</v>
      </c>
      <c r="B87">
        <v>71</v>
      </c>
      <c r="C87">
        <v>33</v>
      </c>
      <c r="D87" t="s">
        <v>98</v>
      </c>
      <c r="E87">
        <v>20</v>
      </c>
      <c r="F87">
        <v>0</v>
      </c>
      <c r="G87">
        <v>0</v>
      </c>
      <c r="I87">
        <v>14.925000000000001</v>
      </c>
      <c r="J87">
        <v>7325</v>
      </c>
      <c r="K87">
        <v>5050</v>
      </c>
      <c r="L87">
        <v>5079</v>
      </c>
      <c r="M87" t="s">
        <v>72</v>
      </c>
      <c r="O87">
        <v>0.93100000000000005</v>
      </c>
      <c r="P87">
        <v>3334</v>
      </c>
      <c r="Q87">
        <v>4969</v>
      </c>
      <c r="R87">
        <v>5016</v>
      </c>
      <c r="S87" t="s">
        <v>72</v>
      </c>
      <c r="U87">
        <v>8.2000000000000003E-2</v>
      </c>
      <c r="V87">
        <v>3422</v>
      </c>
      <c r="W87">
        <v>4975</v>
      </c>
      <c r="X87">
        <v>5018</v>
      </c>
      <c r="Y87" t="s">
        <v>72</v>
      </c>
      <c r="AA87">
        <v>0.20899999999999999</v>
      </c>
      <c r="AB87">
        <v>0</v>
      </c>
      <c r="AC87">
        <v>0</v>
      </c>
      <c r="AD87">
        <v>0</v>
      </c>
      <c r="AE87" t="s">
        <v>68</v>
      </c>
      <c r="AG87">
        <v>1.2999999999999999E-2</v>
      </c>
      <c r="AH87">
        <v>0</v>
      </c>
      <c r="AI87">
        <v>0</v>
      </c>
      <c r="AJ87">
        <v>0</v>
      </c>
      <c r="AK87" t="s">
        <v>68</v>
      </c>
      <c r="AM87">
        <v>3.0000000000000001E-3</v>
      </c>
      <c r="AN87">
        <v>0</v>
      </c>
      <c r="AO87">
        <v>0</v>
      </c>
      <c r="AP87">
        <v>0</v>
      </c>
      <c r="AQ87" t="s">
        <v>68</v>
      </c>
    </row>
    <row r="88" spans="1:43" x14ac:dyDescent="0.3">
      <c r="A88" t="s">
        <v>188</v>
      </c>
      <c r="B88">
        <v>72</v>
      </c>
      <c r="C88">
        <v>34</v>
      </c>
      <c r="D88" t="s">
        <v>98</v>
      </c>
      <c r="E88">
        <v>0</v>
      </c>
      <c r="F88">
        <v>0</v>
      </c>
      <c r="G88">
        <v>0</v>
      </c>
      <c r="I88">
        <v>15.246</v>
      </c>
      <c r="J88">
        <v>7413</v>
      </c>
      <c r="K88">
        <v>5110</v>
      </c>
      <c r="L88">
        <v>5140</v>
      </c>
      <c r="M88" t="s">
        <v>72</v>
      </c>
      <c r="O88">
        <v>1.0720000000000001</v>
      </c>
      <c r="P88">
        <v>3378</v>
      </c>
      <c r="Q88">
        <v>5029</v>
      </c>
      <c r="R88">
        <v>5076</v>
      </c>
      <c r="S88" t="s">
        <v>72</v>
      </c>
      <c r="U88">
        <v>6.8000000000000005E-2</v>
      </c>
      <c r="V88">
        <v>3377</v>
      </c>
      <c r="W88">
        <v>5035</v>
      </c>
      <c r="X88">
        <v>5078</v>
      </c>
      <c r="Y88" t="s">
        <v>72</v>
      </c>
      <c r="AA88">
        <v>0.214</v>
      </c>
      <c r="AB88">
        <v>0</v>
      </c>
      <c r="AC88">
        <v>0</v>
      </c>
      <c r="AD88">
        <v>0</v>
      </c>
      <c r="AE88" t="s">
        <v>68</v>
      </c>
      <c r="AG88">
        <v>1.4999999999999999E-2</v>
      </c>
      <c r="AH88">
        <v>0</v>
      </c>
      <c r="AI88">
        <v>0</v>
      </c>
      <c r="AJ88">
        <v>0</v>
      </c>
      <c r="AK88" t="s">
        <v>68</v>
      </c>
      <c r="AM88">
        <v>2E-3</v>
      </c>
      <c r="AN88">
        <v>0</v>
      </c>
      <c r="AO88">
        <v>0</v>
      </c>
      <c r="AP88">
        <v>0</v>
      </c>
      <c r="AQ88" t="s">
        <v>68</v>
      </c>
    </row>
    <row r="89" spans="1:43" x14ac:dyDescent="0.3">
      <c r="A89" t="s">
        <v>189</v>
      </c>
      <c r="B89">
        <v>73</v>
      </c>
      <c r="C89">
        <v>35</v>
      </c>
      <c r="D89" t="s">
        <v>98</v>
      </c>
      <c r="E89">
        <v>20</v>
      </c>
      <c r="F89">
        <v>0</v>
      </c>
      <c r="G89">
        <v>0</v>
      </c>
      <c r="I89">
        <v>15.654</v>
      </c>
      <c r="J89">
        <v>7525</v>
      </c>
      <c r="K89">
        <v>5170</v>
      </c>
      <c r="L89">
        <v>5198</v>
      </c>
      <c r="M89" t="s">
        <v>72</v>
      </c>
      <c r="O89">
        <v>1.1619999999999999</v>
      </c>
      <c r="P89">
        <v>3406</v>
      </c>
      <c r="Q89">
        <v>5089</v>
      </c>
      <c r="R89">
        <v>5136</v>
      </c>
      <c r="S89" t="s">
        <v>72</v>
      </c>
      <c r="U89">
        <v>7.9000000000000001E-2</v>
      </c>
      <c r="V89">
        <v>3411</v>
      </c>
      <c r="W89">
        <v>5095</v>
      </c>
      <c r="X89">
        <v>5138</v>
      </c>
      <c r="Y89" t="s">
        <v>72</v>
      </c>
      <c r="AA89">
        <v>0.219</v>
      </c>
      <c r="AB89">
        <v>0</v>
      </c>
      <c r="AC89">
        <v>0</v>
      </c>
      <c r="AD89">
        <v>0</v>
      </c>
      <c r="AE89" t="s">
        <v>68</v>
      </c>
      <c r="AG89">
        <v>1.6E-2</v>
      </c>
      <c r="AH89">
        <v>0</v>
      </c>
      <c r="AI89">
        <v>0</v>
      </c>
      <c r="AJ89">
        <v>0</v>
      </c>
      <c r="AK89" t="s">
        <v>68</v>
      </c>
      <c r="AM89">
        <v>2E-3</v>
      </c>
      <c r="AN89">
        <v>0</v>
      </c>
      <c r="AO89">
        <v>0</v>
      </c>
      <c r="AP89">
        <v>0</v>
      </c>
      <c r="AQ89" t="s">
        <v>68</v>
      </c>
    </row>
    <row r="90" spans="1:43" x14ac:dyDescent="0.3">
      <c r="A90" t="s">
        <v>190</v>
      </c>
      <c r="B90">
        <v>74</v>
      </c>
      <c r="C90">
        <v>36</v>
      </c>
      <c r="D90" t="s">
        <v>98</v>
      </c>
      <c r="E90">
        <v>20</v>
      </c>
      <c r="F90">
        <v>0</v>
      </c>
      <c r="G90">
        <v>0</v>
      </c>
      <c r="I90">
        <v>15.913</v>
      </c>
      <c r="J90">
        <v>7596</v>
      </c>
      <c r="K90">
        <v>5230</v>
      </c>
      <c r="L90">
        <v>5258</v>
      </c>
      <c r="M90" t="s">
        <v>72</v>
      </c>
      <c r="O90">
        <v>1.274</v>
      </c>
      <c r="P90">
        <v>3441</v>
      </c>
      <c r="Q90">
        <v>5149</v>
      </c>
      <c r="R90">
        <v>5196</v>
      </c>
      <c r="S90" t="s">
        <v>72</v>
      </c>
      <c r="U90">
        <v>0.13400000000000001</v>
      </c>
      <c r="V90">
        <v>3585</v>
      </c>
      <c r="W90">
        <v>5155</v>
      </c>
      <c r="X90">
        <v>5194</v>
      </c>
      <c r="Y90" t="s">
        <v>72</v>
      </c>
      <c r="AA90">
        <v>0.223</v>
      </c>
      <c r="AB90">
        <v>0</v>
      </c>
      <c r="AC90">
        <v>0</v>
      </c>
      <c r="AD90">
        <v>0</v>
      </c>
      <c r="AE90" t="s">
        <v>68</v>
      </c>
      <c r="AG90">
        <v>1.7999999999999999E-2</v>
      </c>
      <c r="AH90">
        <v>0</v>
      </c>
      <c r="AI90">
        <v>0</v>
      </c>
      <c r="AJ90">
        <v>0</v>
      </c>
      <c r="AK90" t="s">
        <v>68</v>
      </c>
      <c r="AM90">
        <v>4.0000000000000001E-3</v>
      </c>
      <c r="AN90">
        <v>0</v>
      </c>
      <c r="AO90">
        <v>0</v>
      </c>
      <c r="AP90">
        <v>0</v>
      </c>
      <c r="AQ90" t="s">
        <v>68</v>
      </c>
    </row>
    <row r="91" spans="1:43" x14ac:dyDescent="0.3">
      <c r="A91" t="s">
        <v>94</v>
      </c>
      <c r="B91">
        <v>75</v>
      </c>
      <c r="C91">
        <v>130</v>
      </c>
      <c r="D91" t="s">
        <v>95</v>
      </c>
      <c r="E91">
        <v>0</v>
      </c>
      <c r="F91">
        <v>0</v>
      </c>
      <c r="G91">
        <v>0</v>
      </c>
      <c r="I91">
        <v>0.33200000000000002</v>
      </c>
      <c r="J91">
        <v>3320</v>
      </c>
      <c r="K91">
        <v>5290</v>
      </c>
      <c r="L91">
        <v>5337</v>
      </c>
      <c r="M91" t="s">
        <v>72</v>
      </c>
      <c r="O91">
        <v>0.73199999999999998</v>
      </c>
      <c r="P91">
        <v>3272</v>
      </c>
      <c r="Q91">
        <v>5209</v>
      </c>
      <c r="R91">
        <v>5254</v>
      </c>
      <c r="S91" t="s">
        <v>72</v>
      </c>
      <c r="U91">
        <v>1.7999999999999999E-2</v>
      </c>
      <c r="V91">
        <v>3218</v>
      </c>
      <c r="W91">
        <v>5215</v>
      </c>
      <c r="X91">
        <v>5258</v>
      </c>
      <c r="Y91" t="s">
        <v>72</v>
      </c>
      <c r="AA91">
        <v>5.0000000000000001E-3</v>
      </c>
      <c r="AB91">
        <v>0</v>
      </c>
      <c r="AC91">
        <v>0</v>
      </c>
      <c r="AD91">
        <v>0</v>
      </c>
      <c r="AE91" t="s">
        <v>68</v>
      </c>
      <c r="AG91">
        <v>0.01</v>
      </c>
      <c r="AH91">
        <v>0</v>
      </c>
      <c r="AI91">
        <v>0</v>
      </c>
      <c r="AJ91">
        <v>0</v>
      </c>
      <c r="AK91" t="s">
        <v>68</v>
      </c>
      <c r="AM91">
        <v>1E-3</v>
      </c>
      <c r="AN91">
        <v>0</v>
      </c>
      <c r="AO91">
        <v>0</v>
      </c>
      <c r="AP91">
        <v>0</v>
      </c>
      <c r="AQ91" t="s">
        <v>68</v>
      </c>
    </row>
    <row r="92" spans="1:43" x14ac:dyDescent="0.3">
      <c r="A92" t="s">
        <v>94</v>
      </c>
      <c r="B92">
        <v>76</v>
      </c>
      <c r="C92">
        <v>133</v>
      </c>
      <c r="D92" t="s">
        <v>96</v>
      </c>
      <c r="E92">
        <v>0</v>
      </c>
      <c r="F92">
        <v>0</v>
      </c>
      <c r="G92">
        <v>0</v>
      </c>
      <c r="I92">
        <v>1.8149999999999999</v>
      </c>
      <c r="J92">
        <v>3727</v>
      </c>
      <c r="K92">
        <v>5350</v>
      </c>
      <c r="L92">
        <v>5397</v>
      </c>
      <c r="M92" t="s">
        <v>72</v>
      </c>
      <c r="O92">
        <v>2.1509999999999998</v>
      </c>
      <c r="P92">
        <v>3715</v>
      </c>
      <c r="Q92">
        <v>5269</v>
      </c>
      <c r="R92">
        <v>5313</v>
      </c>
      <c r="S92" t="s">
        <v>72</v>
      </c>
      <c r="U92">
        <v>0.17199999999999999</v>
      </c>
      <c r="V92">
        <v>3706</v>
      </c>
      <c r="W92">
        <v>5275</v>
      </c>
      <c r="X92">
        <v>5319</v>
      </c>
      <c r="Y92" t="s">
        <v>72</v>
      </c>
      <c r="AA92">
        <v>2.5000000000000001E-2</v>
      </c>
      <c r="AB92">
        <v>0</v>
      </c>
      <c r="AC92">
        <v>0</v>
      </c>
      <c r="AD92">
        <v>0</v>
      </c>
      <c r="AE92" t="s">
        <v>68</v>
      </c>
      <c r="AG92">
        <v>0.03</v>
      </c>
      <c r="AH92">
        <v>0</v>
      </c>
      <c r="AI92">
        <v>0</v>
      </c>
      <c r="AJ92">
        <v>0</v>
      </c>
      <c r="AK92" t="s">
        <v>68</v>
      </c>
      <c r="AM92">
        <v>5.0000000000000001E-3</v>
      </c>
      <c r="AN92">
        <v>0</v>
      </c>
      <c r="AO92">
        <v>0</v>
      </c>
      <c r="AP92">
        <v>0</v>
      </c>
      <c r="AQ92" t="s">
        <v>68</v>
      </c>
    </row>
    <row r="93" spans="1:43" x14ac:dyDescent="0.3">
      <c r="A93" t="s">
        <v>94</v>
      </c>
      <c r="B93">
        <v>77</v>
      </c>
      <c r="C93">
        <v>131</v>
      </c>
      <c r="D93" t="s">
        <v>95</v>
      </c>
      <c r="E93">
        <v>0</v>
      </c>
      <c r="F93">
        <v>0</v>
      </c>
      <c r="G93">
        <v>0</v>
      </c>
      <c r="I93">
        <v>14.958</v>
      </c>
      <c r="J93">
        <v>7334</v>
      </c>
      <c r="K93">
        <v>5410</v>
      </c>
      <c r="L93">
        <v>5440</v>
      </c>
      <c r="M93" t="s">
        <v>71</v>
      </c>
      <c r="O93">
        <v>15.497</v>
      </c>
      <c r="P93">
        <v>7881</v>
      </c>
      <c r="Q93">
        <v>5329</v>
      </c>
      <c r="R93">
        <v>5373</v>
      </c>
      <c r="S93" t="s">
        <v>72</v>
      </c>
      <c r="U93">
        <v>1.518</v>
      </c>
      <c r="V93">
        <v>7974</v>
      </c>
      <c r="W93">
        <v>5335</v>
      </c>
      <c r="X93">
        <v>5379</v>
      </c>
      <c r="Y93" t="s">
        <v>72</v>
      </c>
      <c r="AA93">
        <v>0.21</v>
      </c>
      <c r="AB93">
        <v>0</v>
      </c>
      <c r="AC93">
        <v>0</v>
      </c>
      <c r="AD93">
        <v>0</v>
      </c>
      <c r="AE93" t="s">
        <v>68</v>
      </c>
      <c r="AG93">
        <v>0.217</v>
      </c>
      <c r="AH93">
        <v>0</v>
      </c>
      <c r="AI93">
        <v>0</v>
      </c>
      <c r="AJ93">
        <v>0</v>
      </c>
      <c r="AK93" t="s">
        <v>68</v>
      </c>
      <c r="AM93">
        <v>4.7E-2</v>
      </c>
      <c r="AN93">
        <v>0</v>
      </c>
      <c r="AO93">
        <v>0</v>
      </c>
      <c r="AP93">
        <v>0</v>
      </c>
      <c r="AQ93" t="s">
        <v>68</v>
      </c>
    </row>
    <row r="94" spans="1:43" x14ac:dyDescent="0.3">
      <c r="A94" t="s">
        <v>94</v>
      </c>
      <c r="B94">
        <v>78</v>
      </c>
      <c r="C94">
        <v>132</v>
      </c>
      <c r="D94" t="s">
        <v>96</v>
      </c>
      <c r="E94">
        <v>0</v>
      </c>
      <c r="F94">
        <v>0</v>
      </c>
      <c r="G94">
        <v>0</v>
      </c>
      <c r="I94">
        <v>72.956000000000003</v>
      </c>
      <c r="J94">
        <v>23251</v>
      </c>
      <c r="K94">
        <v>5470</v>
      </c>
      <c r="L94">
        <v>5499</v>
      </c>
      <c r="M94" t="s">
        <v>97</v>
      </c>
      <c r="O94">
        <v>75.302999999999997</v>
      </c>
      <c r="P94">
        <v>26550</v>
      </c>
      <c r="Q94">
        <v>5389</v>
      </c>
      <c r="R94">
        <v>5434</v>
      </c>
      <c r="S94" t="s">
        <v>71</v>
      </c>
      <c r="U94">
        <v>7.51</v>
      </c>
      <c r="V94">
        <v>26966</v>
      </c>
      <c r="W94">
        <v>5395</v>
      </c>
      <c r="X94">
        <v>5439</v>
      </c>
      <c r="Y94" t="s">
        <v>72</v>
      </c>
      <c r="AA94">
        <v>1.022</v>
      </c>
      <c r="AB94">
        <v>0</v>
      </c>
      <c r="AC94">
        <v>0</v>
      </c>
      <c r="AD94">
        <v>0</v>
      </c>
      <c r="AE94" t="s">
        <v>68</v>
      </c>
      <c r="AG94">
        <v>1.0549999999999999</v>
      </c>
      <c r="AH94">
        <v>0</v>
      </c>
      <c r="AI94">
        <v>0</v>
      </c>
      <c r="AJ94">
        <v>0</v>
      </c>
      <c r="AK94" t="s">
        <v>68</v>
      </c>
      <c r="AM94">
        <v>0.23200000000000001</v>
      </c>
      <c r="AN94">
        <v>0</v>
      </c>
      <c r="AO94">
        <v>0</v>
      </c>
      <c r="AP94">
        <v>0</v>
      </c>
      <c r="AQ94" t="s">
        <v>68</v>
      </c>
    </row>
    <row r="95" spans="1:43" x14ac:dyDescent="0.3">
      <c r="A95" t="s">
        <v>189</v>
      </c>
      <c r="B95">
        <v>79</v>
      </c>
      <c r="C95">
        <v>37</v>
      </c>
      <c r="D95" t="s">
        <v>99</v>
      </c>
      <c r="E95">
        <v>0</v>
      </c>
      <c r="F95">
        <v>4</v>
      </c>
      <c r="G95">
        <v>1</v>
      </c>
      <c r="I95">
        <v>15.089</v>
      </c>
      <c r="J95">
        <v>7370</v>
      </c>
      <c r="K95">
        <v>5530</v>
      </c>
      <c r="L95">
        <v>5573</v>
      </c>
      <c r="M95" t="s">
        <v>72</v>
      </c>
      <c r="O95">
        <v>0.72899999999999998</v>
      </c>
      <c r="P95">
        <v>3271</v>
      </c>
      <c r="Q95">
        <v>5449</v>
      </c>
      <c r="R95">
        <v>5492</v>
      </c>
      <c r="S95" t="s">
        <v>72</v>
      </c>
      <c r="U95">
        <v>0.13</v>
      </c>
      <c r="V95">
        <v>3574</v>
      </c>
      <c r="W95">
        <v>5455</v>
      </c>
      <c r="X95">
        <v>5498</v>
      </c>
      <c r="Y95" t="s">
        <v>72</v>
      </c>
      <c r="AA95">
        <v>0.21099999999999999</v>
      </c>
      <c r="AB95">
        <v>0</v>
      </c>
      <c r="AC95">
        <v>0</v>
      </c>
      <c r="AD95">
        <v>0</v>
      </c>
      <c r="AE95" t="s">
        <v>68</v>
      </c>
      <c r="AG95">
        <v>0.01</v>
      </c>
      <c r="AH95">
        <v>0</v>
      </c>
      <c r="AI95">
        <v>0</v>
      </c>
      <c r="AJ95">
        <v>0</v>
      </c>
      <c r="AK95" t="s">
        <v>68</v>
      </c>
      <c r="AM95">
        <v>4.0000000000000001E-3</v>
      </c>
      <c r="AN95">
        <v>0</v>
      </c>
      <c r="AO95">
        <v>0</v>
      </c>
      <c r="AP95">
        <v>0</v>
      </c>
      <c r="AQ95" t="s">
        <v>68</v>
      </c>
    </row>
    <row r="96" spans="1:43" x14ac:dyDescent="0.3">
      <c r="A96" t="s">
        <v>189</v>
      </c>
      <c r="B96">
        <v>80</v>
      </c>
      <c r="C96">
        <v>37</v>
      </c>
      <c r="D96" t="s">
        <v>99</v>
      </c>
      <c r="E96">
        <v>0</v>
      </c>
      <c r="F96">
        <v>4</v>
      </c>
      <c r="G96">
        <v>2</v>
      </c>
      <c r="I96">
        <v>16.12</v>
      </c>
      <c r="J96">
        <v>7653</v>
      </c>
      <c r="K96">
        <v>5590</v>
      </c>
      <c r="L96">
        <v>5618</v>
      </c>
      <c r="M96" t="s">
        <v>72</v>
      </c>
      <c r="O96">
        <v>1.075</v>
      </c>
      <c r="P96">
        <v>3379</v>
      </c>
      <c r="Q96">
        <v>5509</v>
      </c>
      <c r="R96">
        <v>5553</v>
      </c>
      <c r="S96" t="s">
        <v>72</v>
      </c>
      <c r="U96">
        <v>0.13900000000000001</v>
      </c>
      <c r="V96">
        <v>3601</v>
      </c>
      <c r="W96">
        <v>5515</v>
      </c>
      <c r="X96">
        <v>5540</v>
      </c>
      <c r="Y96" t="s">
        <v>72</v>
      </c>
      <c r="AA96">
        <v>0.22600000000000001</v>
      </c>
      <c r="AB96">
        <v>0</v>
      </c>
      <c r="AC96">
        <v>0</v>
      </c>
      <c r="AD96">
        <v>0</v>
      </c>
      <c r="AE96" t="s">
        <v>68</v>
      </c>
      <c r="AG96">
        <v>1.4999999999999999E-2</v>
      </c>
      <c r="AH96">
        <v>0</v>
      </c>
      <c r="AI96">
        <v>0</v>
      </c>
      <c r="AJ96">
        <v>0</v>
      </c>
      <c r="AK96" t="s">
        <v>68</v>
      </c>
      <c r="AM96">
        <v>4.0000000000000001E-3</v>
      </c>
      <c r="AN96">
        <v>0</v>
      </c>
      <c r="AO96">
        <v>0</v>
      </c>
      <c r="AP96">
        <v>0</v>
      </c>
      <c r="AQ96" t="s">
        <v>68</v>
      </c>
    </row>
    <row r="97" spans="1:43" x14ac:dyDescent="0.3">
      <c r="A97" t="s">
        <v>191</v>
      </c>
      <c r="B97">
        <v>81</v>
      </c>
      <c r="C97">
        <v>38</v>
      </c>
      <c r="D97" t="s">
        <v>98</v>
      </c>
      <c r="E97">
        <v>20</v>
      </c>
      <c r="F97">
        <v>0</v>
      </c>
      <c r="G97">
        <v>0</v>
      </c>
      <c r="I97">
        <v>16.021999999999998</v>
      </c>
      <c r="J97">
        <v>7626</v>
      </c>
      <c r="K97">
        <v>5650</v>
      </c>
      <c r="L97">
        <v>5677</v>
      </c>
      <c r="M97" t="s">
        <v>72</v>
      </c>
      <c r="O97">
        <v>1.2290000000000001</v>
      </c>
      <c r="P97">
        <v>3427</v>
      </c>
      <c r="Q97">
        <v>5569</v>
      </c>
      <c r="R97">
        <v>5614</v>
      </c>
      <c r="S97" t="s">
        <v>72</v>
      </c>
      <c r="U97">
        <v>6.9000000000000006E-2</v>
      </c>
      <c r="V97">
        <v>3380</v>
      </c>
      <c r="W97">
        <v>5575</v>
      </c>
      <c r="X97">
        <v>5618</v>
      </c>
      <c r="Y97" t="s">
        <v>72</v>
      </c>
      <c r="AA97">
        <v>0.224</v>
      </c>
      <c r="AB97">
        <v>0</v>
      </c>
      <c r="AC97">
        <v>0</v>
      </c>
      <c r="AD97">
        <v>0</v>
      </c>
      <c r="AE97" t="s">
        <v>68</v>
      </c>
      <c r="AG97">
        <v>1.7000000000000001E-2</v>
      </c>
      <c r="AH97">
        <v>0</v>
      </c>
      <c r="AI97">
        <v>0</v>
      </c>
      <c r="AJ97">
        <v>0</v>
      </c>
      <c r="AK97" t="s">
        <v>68</v>
      </c>
      <c r="AM97">
        <v>2E-3</v>
      </c>
      <c r="AN97">
        <v>0</v>
      </c>
      <c r="AO97">
        <v>0</v>
      </c>
      <c r="AP97">
        <v>0</v>
      </c>
      <c r="AQ97" t="s">
        <v>68</v>
      </c>
    </row>
    <row r="98" spans="1:43" x14ac:dyDescent="0.3">
      <c r="A98" t="s">
        <v>192</v>
      </c>
      <c r="B98">
        <v>82</v>
      </c>
      <c r="C98">
        <v>39</v>
      </c>
      <c r="D98" t="s">
        <v>98</v>
      </c>
      <c r="E98">
        <v>20</v>
      </c>
      <c r="F98">
        <v>0</v>
      </c>
      <c r="G98">
        <v>0</v>
      </c>
      <c r="I98">
        <v>15.84</v>
      </c>
      <c r="J98">
        <v>7576</v>
      </c>
      <c r="K98">
        <v>5710</v>
      </c>
      <c r="L98">
        <v>5740</v>
      </c>
      <c r="M98" t="s">
        <v>72</v>
      </c>
      <c r="O98">
        <v>0.90200000000000002</v>
      </c>
      <c r="P98">
        <v>3325</v>
      </c>
      <c r="Q98">
        <v>5629</v>
      </c>
      <c r="R98">
        <v>5665</v>
      </c>
      <c r="S98" t="s">
        <v>72</v>
      </c>
      <c r="U98">
        <v>7.6999999999999999E-2</v>
      </c>
      <c r="V98">
        <v>3405</v>
      </c>
      <c r="W98">
        <v>5635</v>
      </c>
      <c r="X98">
        <v>5678</v>
      </c>
      <c r="Y98" t="s">
        <v>72</v>
      </c>
      <c r="AA98">
        <v>0.222</v>
      </c>
      <c r="AB98">
        <v>0</v>
      </c>
      <c r="AC98">
        <v>0</v>
      </c>
      <c r="AD98">
        <v>0</v>
      </c>
      <c r="AE98" t="s">
        <v>68</v>
      </c>
      <c r="AG98">
        <v>1.2999999999999999E-2</v>
      </c>
      <c r="AH98">
        <v>0</v>
      </c>
      <c r="AI98">
        <v>0</v>
      </c>
      <c r="AJ98">
        <v>0</v>
      </c>
      <c r="AK98" t="s">
        <v>68</v>
      </c>
      <c r="AM98">
        <v>2E-3</v>
      </c>
      <c r="AN98">
        <v>0</v>
      </c>
      <c r="AO98">
        <v>0</v>
      </c>
      <c r="AP98">
        <v>0</v>
      </c>
      <c r="AQ98" t="s">
        <v>68</v>
      </c>
    </row>
    <row r="99" spans="1:43" x14ac:dyDescent="0.3">
      <c r="A99" t="s">
        <v>193</v>
      </c>
      <c r="B99">
        <v>83</v>
      </c>
      <c r="C99">
        <v>40</v>
      </c>
      <c r="D99" t="s">
        <v>98</v>
      </c>
      <c r="E99">
        <v>20</v>
      </c>
      <c r="F99">
        <v>0</v>
      </c>
      <c r="G99">
        <v>0</v>
      </c>
      <c r="I99">
        <v>15.872</v>
      </c>
      <c r="J99">
        <v>7585</v>
      </c>
      <c r="K99">
        <v>5770</v>
      </c>
      <c r="L99">
        <v>5798</v>
      </c>
      <c r="M99" t="s">
        <v>72</v>
      </c>
      <c r="O99">
        <v>0.80600000000000005</v>
      </c>
      <c r="P99">
        <v>3295</v>
      </c>
      <c r="Q99">
        <v>5689</v>
      </c>
      <c r="R99">
        <v>5735</v>
      </c>
      <c r="S99" t="s">
        <v>72</v>
      </c>
      <c r="U99">
        <v>7.3999999999999996E-2</v>
      </c>
      <c r="V99">
        <v>3394</v>
      </c>
      <c r="W99">
        <v>5695</v>
      </c>
      <c r="X99">
        <v>5738</v>
      </c>
      <c r="Y99" t="s">
        <v>72</v>
      </c>
      <c r="AA99">
        <v>0.222</v>
      </c>
      <c r="AB99">
        <v>0</v>
      </c>
      <c r="AC99">
        <v>0</v>
      </c>
      <c r="AD99">
        <v>0</v>
      </c>
      <c r="AE99" t="s">
        <v>68</v>
      </c>
      <c r="AG99">
        <v>1.0999999999999999E-2</v>
      </c>
      <c r="AH99">
        <v>0</v>
      </c>
      <c r="AI99">
        <v>0</v>
      </c>
      <c r="AJ99">
        <v>0</v>
      </c>
      <c r="AK99" t="s">
        <v>68</v>
      </c>
      <c r="AM99">
        <v>2E-3</v>
      </c>
      <c r="AN99">
        <v>0</v>
      </c>
      <c r="AO99">
        <v>0</v>
      </c>
      <c r="AP99">
        <v>0</v>
      </c>
      <c r="AQ99" t="s">
        <v>68</v>
      </c>
    </row>
    <row r="100" spans="1:43" x14ac:dyDescent="0.3">
      <c r="A100" t="s">
        <v>194</v>
      </c>
      <c r="B100">
        <v>84</v>
      </c>
      <c r="C100">
        <v>41</v>
      </c>
      <c r="D100" t="s">
        <v>98</v>
      </c>
      <c r="E100">
        <v>20</v>
      </c>
      <c r="F100">
        <v>0</v>
      </c>
      <c r="G100">
        <v>0</v>
      </c>
      <c r="I100">
        <v>15.851000000000001</v>
      </c>
      <c r="J100">
        <v>7579</v>
      </c>
      <c r="K100">
        <v>5830</v>
      </c>
      <c r="L100">
        <v>5858</v>
      </c>
      <c r="M100" t="s">
        <v>72</v>
      </c>
      <c r="O100">
        <v>1.0269999999999999</v>
      </c>
      <c r="P100">
        <v>3364</v>
      </c>
      <c r="Q100">
        <v>5749</v>
      </c>
      <c r="R100">
        <v>5794</v>
      </c>
      <c r="S100" t="s">
        <v>72</v>
      </c>
      <c r="U100">
        <v>7.4999999999999997E-2</v>
      </c>
      <c r="V100">
        <v>3398</v>
      </c>
      <c r="W100">
        <v>5755</v>
      </c>
      <c r="X100">
        <v>5798</v>
      </c>
      <c r="Y100" t="s">
        <v>72</v>
      </c>
      <c r="AA100">
        <v>0.222</v>
      </c>
      <c r="AB100">
        <v>0</v>
      </c>
      <c r="AC100">
        <v>0</v>
      </c>
      <c r="AD100">
        <v>0</v>
      </c>
      <c r="AE100" t="s">
        <v>68</v>
      </c>
      <c r="AG100">
        <v>1.4E-2</v>
      </c>
      <c r="AH100">
        <v>0</v>
      </c>
      <c r="AI100">
        <v>0</v>
      </c>
      <c r="AJ100">
        <v>0</v>
      </c>
      <c r="AK100" t="s">
        <v>68</v>
      </c>
      <c r="AM100">
        <v>2E-3</v>
      </c>
      <c r="AN100">
        <v>0</v>
      </c>
      <c r="AO100">
        <v>0</v>
      </c>
      <c r="AP100">
        <v>0</v>
      </c>
      <c r="AQ100" t="s">
        <v>68</v>
      </c>
    </row>
    <row r="101" spans="1:43" x14ac:dyDescent="0.3">
      <c r="A101" t="s">
        <v>195</v>
      </c>
      <c r="B101">
        <v>85</v>
      </c>
      <c r="C101">
        <v>42</v>
      </c>
      <c r="D101" t="s">
        <v>98</v>
      </c>
      <c r="E101">
        <v>20</v>
      </c>
      <c r="F101">
        <v>0</v>
      </c>
      <c r="G101">
        <v>0</v>
      </c>
      <c r="I101">
        <v>15.712</v>
      </c>
      <c r="J101">
        <v>7541</v>
      </c>
      <c r="K101">
        <v>5890</v>
      </c>
      <c r="L101">
        <v>5918</v>
      </c>
      <c r="M101" t="s">
        <v>72</v>
      </c>
      <c r="O101">
        <v>1.171</v>
      </c>
      <c r="P101">
        <v>3409</v>
      </c>
      <c r="Q101">
        <v>5809</v>
      </c>
      <c r="R101">
        <v>5852</v>
      </c>
      <c r="S101" t="s">
        <v>72</v>
      </c>
      <c r="U101">
        <v>7.6999999999999999E-2</v>
      </c>
      <c r="V101">
        <v>3405</v>
      </c>
      <c r="W101">
        <v>5815</v>
      </c>
      <c r="X101">
        <v>5858</v>
      </c>
      <c r="Y101" t="s">
        <v>72</v>
      </c>
      <c r="AA101">
        <v>0.22</v>
      </c>
      <c r="AB101">
        <v>0</v>
      </c>
      <c r="AC101">
        <v>0</v>
      </c>
      <c r="AD101">
        <v>0</v>
      </c>
      <c r="AE101" t="s">
        <v>68</v>
      </c>
      <c r="AG101">
        <v>1.6E-2</v>
      </c>
      <c r="AH101">
        <v>0</v>
      </c>
      <c r="AI101">
        <v>0</v>
      </c>
      <c r="AJ101">
        <v>0</v>
      </c>
      <c r="AK101" t="s">
        <v>68</v>
      </c>
      <c r="AM101">
        <v>2E-3</v>
      </c>
      <c r="AN101">
        <v>0</v>
      </c>
      <c r="AO101">
        <v>0</v>
      </c>
      <c r="AP101">
        <v>0</v>
      </c>
      <c r="AQ101" t="s">
        <v>68</v>
      </c>
    </row>
    <row r="102" spans="1:43" x14ac:dyDescent="0.3">
      <c r="A102" t="s">
        <v>196</v>
      </c>
      <c r="B102">
        <v>86</v>
      </c>
      <c r="C102">
        <v>43</v>
      </c>
      <c r="D102" t="s">
        <v>98</v>
      </c>
      <c r="E102">
        <v>20</v>
      </c>
      <c r="F102">
        <v>0</v>
      </c>
      <c r="G102">
        <v>0</v>
      </c>
      <c r="I102">
        <v>14.994</v>
      </c>
      <c r="J102">
        <v>7344</v>
      </c>
      <c r="K102">
        <v>5950</v>
      </c>
      <c r="L102">
        <v>5977</v>
      </c>
      <c r="M102" t="s">
        <v>72</v>
      </c>
      <c r="O102">
        <v>1.194</v>
      </c>
      <c r="P102">
        <v>3416</v>
      </c>
      <c r="Q102">
        <v>5869</v>
      </c>
      <c r="R102">
        <v>5898</v>
      </c>
      <c r="S102" t="s">
        <v>72</v>
      </c>
      <c r="U102">
        <v>8.6999999999999994E-2</v>
      </c>
      <c r="V102">
        <v>3438</v>
      </c>
      <c r="W102">
        <v>5875</v>
      </c>
      <c r="X102">
        <v>5918</v>
      </c>
      <c r="Y102" t="s">
        <v>72</v>
      </c>
      <c r="AA102">
        <v>0.21</v>
      </c>
      <c r="AB102">
        <v>0</v>
      </c>
      <c r="AC102">
        <v>0</v>
      </c>
      <c r="AD102">
        <v>0</v>
      </c>
      <c r="AE102" t="s">
        <v>68</v>
      </c>
      <c r="AG102">
        <v>1.7000000000000001E-2</v>
      </c>
      <c r="AH102">
        <v>0</v>
      </c>
      <c r="AI102">
        <v>0</v>
      </c>
      <c r="AJ102">
        <v>0</v>
      </c>
      <c r="AK102" t="s">
        <v>68</v>
      </c>
      <c r="AM102">
        <v>3.0000000000000001E-3</v>
      </c>
      <c r="AN102">
        <v>0</v>
      </c>
      <c r="AO102">
        <v>0</v>
      </c>
      <c r="AP102">
        <v>0</v>
      </c>
      <c r="AQ102" t="s">
        <v>68</v>
      </c>
    </row>
    <row r="103" spans="1:43" x14ac:dyDescent="0.3">
      <c r="A103" t="s">
        <v>197</v>
      </c>
      <c r="B103">
        <v>87</v>
      </c>
      <c r="C103">
        <v>44</v>
      </c>
      <c r="D103" t="s">
        <v>98</v>
      </c>
      <c r="E103">
        <v>20</v>
      </c>
      <c r="F103">
        <v>0</v>
      </c>
      <c r="G103">
        <v>0</v>
      </c>
      <c r="I103">
        <v>15.956</v>
      </c>
      <c r="J103">
        <v>7608</v>
      </c>
      <c r="K103">
        <v>6010</v>
      </c>
      <c r="L103">
        <v>6038</v>
      </c>
      <c r="M103" t="s">
        <v>72</v>
      </c>
      <c r="O103">
        <v>1.4790000000000001</v>
      </c>
      <c r="P103">
        <v>3505</v>
      </c>
      <c r="Q103">
        <v>5929</v>
      </c>
      <c r="R103">
        <v>5974</v>
      </c>
      <c r="S103" t="s">
        <v>72</v>
      </c>
      <c r="U103">
        <v>8.6999999999999994E-2</v>
      </c>
      <c r="V103">
        <v>3436</v>
      </c>
      <c r="W103">
        <v>5935</v>
      </c>
      <c r="X103">
        <v>5978</v>
      </c>
      <c r="Y103" t="s">
        <v>72</v>
      </c>
      <c r="AA103">
        <v>0.223</v>
      </c>
      <c r="AB103">
        <v>0</v>
      </c>
      <c r="AC103">
        <v>0</v>
      </c>
      <c r="AD103">
        <v>0</v>
      </c>
      <c r="AE103" t="s">
        <v>68</v>
      </c>
      <c r="AG103">
        <v>2.1000000000000001E-2</v>
      </c>
      <c r="AH103">
        <v>0</v>
      </c>
      <c r="AI103">
        <v>0</v>
      </c>
      <c r="AJ103">
        <v>0</v>
      </c>
      <c r="AK103" t="s">
        <v>68</v>
      </c>
      <c r="AM103">
        <v>3.0000000000000001E-3</v>
      </c>
      <c r="AN103">
        <v>0</v>
      </c>
      <c r="AO103">
        <v>0</v>
      </c>
      <c r="AP103">
        <v>0</v>
      </c>
      <c r="AQ103" t="s">
        <v>68</v>
      </c>
    </row>
    <row r="104" spans="1:43" x14ac:dyDescent="0.3">
      <c r="A104" t="s">
        <v>198</v>
      </c>
      <c r="B104">
        <v>88</v>
      </c>
      <c r="C104">
        <v>45</v>
      </c>
      <c r="D104" t="s">
        <v>98</v>
      </c>
      <c r="E104">
        <v>20</v>
      </c>
      <c r="F104">
        <v>0</v>
      </c>
      <c r="G104">
        <v>0</v>
      </c>
      <c r="I104">
        <v>16.175000000000001</v>
      </c>
      <c r="J104">
        <v>7668</v>
      </c>
      <c r="K104">
        <v>6070</v>
      </c>
      <c r="L104">
        <v>6098</v>
      </c>
      <c r="M104" t="s">
        <v>72</v>
      </c>
      <c r="O104">
        <v>1.357</v>
      </c>
      <c r="P104">
        <v>3467</v>
      </c>
      <c r="Q104">
        <v>5989</v>
      </c>
      <c r="R104">
        <v>6035</v>
      </c>
      <c r="S104" t="s">
        <v>72</v>
      </c>
      <c r="U104">
        <v>0.106</v>
      </c>
      <c r="V104">
        <v>3496</v>
      </c>
      <c r="W104">
        <v>5995</v>
      </c>
      <c r="X104">
        <v>6039</v>
      </c>
      <c r="Y104" t="s">
        <v>72</v>
      </c>
      <c r="AA104">
        <v>0.22700000000000001</v>
      </c>
      <c r="AB104">
        <v>0</v>
      </c>
      <c r="AC104">
        <v>0</v>
      </c>
      <c r="AD104">
        <v>0</v>
      </c>
      <c r="AE104" t="s">
        <v>68</v>
      </c>
      <c r="AG104">
        <v>1.9E-2</v>
      </c>
      <c r="AH104">
        <v>0</v>
      </c>
      <c r="AI104">
        <v>0</v>
      </c>
      <c r="AJ104">
        <v>0</v>
      </c>
      <c r="AK104" t="s">
        <v>68</v>
      </c>
      <c r="AM104">
        <v>3.0000000000000001E-3</v>
      </c>
      <c r="AN104">
        <v>0</v>
      </c>
      <c r="AO104">
        <v>0</v>
      </c>
      <c r="AP104">
        <v>0</v>
      </c>
      <c r="AQ104" t="s">
        <v>68</v>
      </c>
    </row>
    <row r="105" spans="1:43" x14ac:dyDescent="0.3">
      <c r="A105" t="s">
        <v>199</v>
      </c>
      <c r="B105">
        <v>89</v>
      </c>
      <c r="C105">
        <v>46</v>
      </c>
      <c r="D105" t="s">
        <v>98</v>
      </c>
      <c r="E105">
        <v>20</v>
      </c>
      <c r="F105">
        <v>0</v>
      </c>
      <c r="G105">
        <v>0</v>
      </c>
      <c r="I105">
        <v>15.967000000000001</v>
      </c>
      <c r="J105">
        <v>7611</v>
      </c>
      <c r="K105">
        <v>6130</v>
      </c>
      <c r="L105">
        <v>6158</v>
      </c>
      <c r="M105" t="s">
        <v>72</v>
      </c>
      <c r="O105">
        <v>1.3220000000000001</v>
      </c>
      <c r="P105">
        <v>3456</v>
      </c>
      <c r="Q105">
        <v>6049</v>
      </c>
      <c r="R105">
        <v>6093</v>
      </c>
      <c r="S105" t="s">
        <v>72</v>
      </c>
      <c r="U105">
        <v>7.5999999999999998E-2</v>
      </c>
      <c r="V105">
        <v>3402</v>
      </c>
      <c r="W105">
        <v>6055</v>
      </c>
      <c r="X105">
        <v>6098</v>
      </c>
      <c r="Y105" t="s">
        <v>72</v>
      </c>
      <c r="AA105">
        <v>0.224</v>
      </c>
      <c r="AB105">
        <v>0</v>
      </c>
      <c r="AC105">
        <v>0</v>
      </c>
      <c r="AD105">
        <v>0</v>
      </c>
      <c r="AE105" t="s">
        <v>68</v>
      </c>
      <c r="AG105">
        <v>1.9E-2</v>
      </c>
      <c r="AH105">
        <v>0</v>
      </c>
      <c r="AI105">
        <v>0</v>
      </c>
      <c r="AJ105">
        <v>0</v>
      </c>
      <c r="AK105" t="s">
        <v>68</v>
      </c>
      <c r="AM105">
        <v>2E-3</v>
      </c>
      <c r="AN105">
        <v>0</v>
      </c>
      <c r="AO105">
        <v>0</v>
      </c>
      <c r="AP105">
        <v>0</v>
      </c>
      <c r="AQ105" t="s">
        <v>68</v>
      </c>
    </row>
    <row r="106" spans="1:43" x14ac:dyDescent="0.3">
      <c r="A106" t="s">
        <v>200</v>
      </c>
      <c r="B106">
        <v>90</v>
      </c>
      <c r="C106">
        <v>47</v>
      </c>
      <c r="D106" t="s">
        <v>98</v>
      </c>
      <c r="E106">
        <v>20</v>
      </c>
      <c r="F106">
        <v>0</v>
      </c>
      <c r="G106">
        <v>0</v>
      </c>
      <c r="I106">
        <v>16.167999999999999</v>
      </c>
      <c r="J106">
        <v>7666</v>
      </c>
      <c r="K106">
        <v>6190</v>
      </c>
      <c r="L106">
        <v>6218</v>
      </c>
      <c r="M106" t="s">
        <v>72</v>
      </c>
      <c r="O106">
        <v>1.492</v>
      </c>
      <c r="P106">
        <v>3509</v>
      </c>
      <c r="Q106">
        <v>6109</v>
      </c>
      <c r="R106">
        <v>6149</v>
      </c>
      <c r="S106" t="s">
        <v>72</v>
      </c>
      <c r="U106">
        <v>5.8000000000000003E-2</v>
      </c>
      <c r="V106">
        <v>3346</v>
      </c>
      <c r="W106">
        <v>6115</v>
      </c>
      <c r="X106">
        <v>6158</v>
      </c>
      <c r="Y106" t="s">
        <v>72</v>
      </c>
      <c r="AA106">
        <v>0.22600000000000001</v>
      </c>
      <c r="AB106">
        <v>0</v>
      </c>
      <c r="AC106">
        <v>0</v>
      </c>
      <c r="AD106">
        <v>0</v>
      </c>
      <c r="AE106" t="s">
        <v>68</v>
      </c>
      <c r="AG106">
        <v>2.1000000000000001E-2</v>
      </c>
      <c r="AH106">
        <v>0</v>
      </c>
      <c r="AI106">
        <v>0</v>
      </c>
      <c r="AJ106">
        <v>0</v>
      </c>
      <c r="AK106" t="s">
        <v>68</v>
      </c>
      <c r="AM106">
        <v>2E-3</v>
      </c>
      <c r="AN106">
        <v>0</v>
      </c>
      <c r="AO106">
        <v>0</v>
      </c>
      <c r="AP106">
        <v>0</v>
      </c>
      <c r="AQ106" t="s">
        <v>68</v>
      </c>
    </row>
    <row r="107" spans="1:43" x14ac:dyDescent="0.3">
      <c r="A107" t="s">
        <v>201</v>
      </c>
      <c r="B107">
        <v>91</v>
      </c>
      <c r="C107">
        <v>48</v>
      </c>
      <c r="D107" t="s">
        <v>98</v>
      </c>
      <c r="E107">
        <v>20</v>
      </c>
      <c r="F107">
        <v>0</v>
      </c>
      <c r="G107">
        <v>0</v>
      </c>
      <c r="I107">
        <v>15.468</v>
      </c>
      <c r="J107">
        <v>7474</v>
      </c>
      <c r="K107">
        <v>6250</v>
      </c>
      <c r="L107">
        <v>6278</v>
      </c>
      <c r="M107" t="s">
        <v>72</v>
      </c>
      <c r="O107">
        <v>1.966</v>
      </c>
      <c r="P107">
        <v>3657</v>
      </c>
      <c r="Q107">
        <v>6169</v>
      </c>
      <c r="R107">
        <v>6214</v>
      </c>
      <c r="S107" t="s">
        <v>72</v>
      </c>
      <c r="U107">
        <v>0.126</v>
      </c>
      <c r="V107">
        <v>3559</v>
      </c>
      <c r="W107">
        <v>6175</v>
      </c>
      <c r="X107">
        <v>6217</v>
      </c>
      <c r="Y107" t="s">
        <v>72</v>
      </c>
      <c r="AA107">
        <v>0.217</v>
      </c>
      <c r="AB107">
        <v>0</v>
      </c>
      <c r="AC107">
        <v>0</v>
      </c>
      <c r="AD107">
        <v>0</v>
      </c>
      <c r="AE107" t="s">
        <v>68</v>
      </c>
      <c r="AG107">
        <v>2.8000000000000001E-2</v>
      </c>
      <c r="AH107">
        <v>0</v>
      </c>
      <c r="AI107">
        <v>0</v>
      </c>
      <c r="AJ107">
        <v>0</v>
      </c>
      <c r="AK107" t="s">
        <v>68</v>
      </c>
      <c r="AM107">
        <v>4.0000000000000001E-3</v>
      </c>
      <c r="AN107">
        <v>0</v>
      </c>
      <c r="AO107">
        <v>0</v>
      </c>
      <c r="AP107">
        <v>0</v>
      </c>
      <c r="AQ107" t="s">
        <v>68</v>
      </c>
    </row>
    <row r="108" spans="1:43" x14ac:dyDescent="0.3">
      <c r="A108" t="s">
        <v>94</v>
      </c>
      <c r="B108">
        <v>92</v>
      </c>
      <c r="C108">
        <v>130</v>
      </c>
      <c r="D108" t="s">
        <v>95</v>
      </c>
      <c r="E108">
        <v>0</v>
      </c>
      <c r="F108">
        <v>0</v>
      </c>
      <c r="G108">
        <v>0</v>
      </c>
      <c r="I108">
        <v>0.20799999999999999</v>
      </c>
      <c r="J108">
        <v>3286</v>
      </c>
      <c r="K108">
        <v>6310</v>
      </c>
      <c r="L108">
        <v>6357</v>
      </c>
      <c r="M108" t="s">
        <v>71</v>
      </c>
      <c r="O108">
        <v>0.63600000000000001</v>
      </c>
      <c r="P108">
        <v>3242</v>
      </c>
      <c r="Q108">
        <v>6229</v>
      </c>
      <c r="R108">
        <v>6272</v>
      </c>
      <c r="S108" t="s">
        <v>72</v>
      </c>
      <c r="U108">
        <v>4.0000000000000001E-3</v>
      </c>
      <c r="V108">
        <v>3173</v>
      </c>
      <c r="W108">
        <v>6235</v>
      </c>
      <c r="X108">
        <v>6278</v>
      </c>
      <c r="Y108" t="s">
        <v>72</v>
      </c>
      <c r="AA108">
        <v>3.0000000000000001E-3</v>
      </c>
      <c r="AB108">
        <v>0</v>
      </c>
      <c r="AC108">
        <v>0</v>
      </c>
      <c r="AD108">
        <v>0</v>
      </c>
      <c r="AE108" t="s">
        <v>68</v>
      </c>
      <c r="AG108">
        <v>8.9999999999999993E-3</v>
      </c>
      <c r="AH108">
        <v>0</v>
      </c>
      <c r="AI108">
        <v>0</v>
      </c>
      <c r="AJ108">
        <v>0</v>
      </c>
      <c r="AK108" t="s">
        <v>68</v>
      </c>
      <c r="AM108">
        <v>0</v>
      </c>
      <c r="AN108">
        <v>0</v>
      </c>
      <c r="AO108">
        <v>0</v>
      </c>
      <c r="AP108">
        <v>0</v>
      </c>
      <c r="AQ108" t="s">
        <v>68</v>
      </c>
    </row>
    <row r="109" spans="1:43" x14ac:dyDescent="0.3">
      <c r="A109" t="s">
        <v>94</v>
      </c>
      <c r="B109">
        <v>93</v>
      </c>
      <c r="C109">
        <v>133</v>
      </c>
      <c r="D109" t="s">
        <v>96</v>
      </c>
      <c r="E109">
        <v>0</v>
      </c>
      <c r="F109">
        <v>0</v>
      </c>
      <c r="G109">
        <v>0</v>
      </c>
      <c r="I109">
        <v>1.673</v>
      </c>
      <c r="J109">
        <v>3688</v>
      </c>
      <c r="K109">
        <v>6370</v>
      </c>
      <c r="L109">
        <v>6417</v>
      </c>
      <c r="M109" t="s">
        <v>72</v>
      </c>
      <c r="O109">
        <v>2.0009999999999999</v>
      </c>
      <c r="P109">
        <v>3668</v>
      </c>
      <c r="Q109">
        <v>6289</v>
      </c>
      <c r="R109">
        <v>6335</v>
      </c>
      <c r="S109" t="s">
        <v>72</v>
      </c>
      <c r="U109">
        <v>0.151</v>
      </c>
      <c r="V109">
        <v>3640</v>
      </c>
      <c r="W109">
        <v>6295</v>
      </c>
      <c r="X109">
        <v>6338</v>
      </c>
      <c r="Y109" t="s">
        <v>72</v>
      </c>
      <c r="AA109">
        <v>2.3E-2</v>
      </c>
      <c r="AB109">
        <v>0</v>
      </c>
      <c r="AC109">
        <v>0</v>
      </c>
      <c r="AD109">
        <v>0</v>
      </c>
      <c r="AE109" t="s">
        <v>68</v>
      </c>
      <c r="AG109">
        <v>2.8000000000000001E-2</v>
      </c>
      <c r="AH109">
        <v>0</v>
      </c>
      <c r="AI109">
        <v>0</v>
      </c>
      <c r="AJ109">
        <v>0</v>
      </c>
      <c r="AK109" t="s">
        <v>68</v>
      </c>
      <c r="AM109">
        <v>5.0000000000000001E-3</v>
      </c>
      <c r="AN109">
        <v>0</v>
      </c>
      <c r="AO109">
        <v>0</v>
      </c>
      <c r="AP109">
        <v>0</v>
      </c>
      <c r="AQ109" t="s">
        <v>68</v>
      </c>
    </row>
    <row r="110" spans="1:43" x14ac:dyDescent="0.3">
      <c r="A110" t="s">
        <v>94</v>
      </c>
      <c r="B110">
        <v>94</v>
      </c>
      <c r="C110">
        <v>131</v>
      </c>
      <c r="D110" t="s">
        <v>95</v>
      </c>
      <c r="E110">
        <v>0</v>
      </c>
      <c r="F110">
        <v>0</v>
      </c>
      <c r="G110">
        <v>0</v>
      </c>
      <c r="I110">
        <v>15.071</v>
      </c>
      <c r="J110">
        <v>7365</v>
      </c>
      <c r="K110">
        <v>6430</v>
      </c>
      <c r="L110">
        <v>6461</v>
      </c>
      <c r="M110" t="s">
        <v>71</v>
      </c>
      <c r="O110">
        <v>15.475</v>
      </c>
      <c r="P110">
        <v>7874</v>
      </c>
      <c r="Q110">
        <v>6349</v>
      </c>
      <c r="R110">
        <v>6396</v>
      </c>
      <c r="S110" t="s">
        <v>72</v>
      </c>
      <c r="U110">
        <v>1.5049999999999999</v>
      </c>
      <c r="V110">
        <v>7932</v>
      </c>
      <c r="W110">
        <v>6355</v>
      </c>
      <c r="X110">
        <v>6399</v>
      </c>
      <c r="Y110" t="s">
        <v>72</v>
      </c>
      <c r="AA110">
        <v>0.21099999999999999</v>
      </c>
      <c r="AB110">
        <v>0</v>
      </c>
      <c r="AC110">
        <v>0</v>
      </c>
      <c r="AD110">
        <v>0</v>
      </c>
      <c r="AE110" t="s">
        <v>68</v>
      </c>
      <c r="AG110">
        <v>0.217</v>
      </c>
      <c r="AH110">
        <v>0</v>
      </c>
      <c r="AI110">
        <v>0</v>
      </c>
      <c r="AJ110">
        <v>0</v>
      </c>
      <c r="AK110" t="s">
        <v>68</v>
      </c>
      <c r="AM110">
        <v>4.7E-2</v>
      </c>
      <c r="AN110">
        <v>0</v>
      </c>
      <c r="AO110">
        <v>0</v>
      </c>
      <c r="AP110">
        <v>0</v>
      </c>
      <c r="AQ110" t="s">
        <v>68</v>
      </c>
    </row>
    <row r="111" spans="1:43" x14ac:dyDescent="0.3">
      <c r="A111" t="s">
        <v>94</v>
      </c>
      <c r="B111">
        <v>95</v>
      </c>
      <c r="C111">
        <v>132</v>
      </c>
      <c r="D111" t="s">
        <v>96</v>
      </c>
      <c r="E111">
        <v>0</v>
      </c>
      <c r="F111">
        <v>0</v>
      </c>
      <c r="G111">
        <v>0</v>
      </c>
      <c r="I111">
        <v>73.674000000000007</v>
      </c>
      <c r="J111">
        <v>23448</v>
      </c>
      <c r="K111">
        <v>6490</v>
      </c>
      <c r="L111">
        <v>6520</v>
      </c>
      <c r="M111" t="s">
        <v>97</v>
      </c>
      <c r="O111">
        <v>76.180999999999997</v>
      </c>
      <c r="P111">
        <v>26824</v>
      </c>
      <c r="Q111">
        <v>6409</v>
      </c>
      <c r="R111">
        <v>6454</v>
      </c>
      <c r="S111" t="s">
        <v>72</v>
      </c>
      <c r="U111">
        <v>7.5220000000000002</v>
      </c>
      <c r="V111">
        <v>27005</v>
      </c>
      <c r="W111">
        <v>6415</v>
      </c>
      <c r="X111">
        <v>6458</v>
      </c>
      <c r="Y111" t="s">
        <v>72</v>
      </c>
      <c r="AA111">
        <v>1.032</v>
      </c>
      <c r="AB111">
        <v>0</v>
      </c>
      <c r="AC111">
        <v>0</v>
      </c>
      <c r="AD111">
        <v>0</v>
      </c>
      <c r="AE111" t="s">
        <v>68</v>
      </c>
      <c r="AG111">
        <v>1.0669999999999999</v>
      </c>
      <c r="AH111">
        <v>0</v>
      </c>
      <c r="AI111">
        <v>0</v>
      </c>
      <c r="AJ111">
        <v>0</v>
      </c>
      <c r="AK111" t="s">
        <v>68</v>
      </c>
      <c r="AM111">
        <v>0.23300000000000001</v>
      </c>
      <c r="AN111">
        <v>0</v>
      </c>
      <c r="AO111">
        <v>0</v>
      </c>
      <c r="AP111">
        <v>0</v>
      </c>
      <c r="AQ111" t="s">
        <v>68</v>
      </c>
    </row>
    <row r="112" spans="1:43" x14ac:dyDescent="0.3">
      <c r="A112" t="s">
        <v>92</v>
      </c>
      <c r="B112">
        <v>96</v>
      </c>
      <c r="C112">
        <v>0</v>
      </c>
      <c r="D112" t="s">
        <v>93</v>
      </c>
      <c r="E112">
        <v>0</v>
      </c>
      <c r="F112">
        <v>0</v>
      </c>
      <c r="G112">
        <v>0</v>
      </c>
      <c r="I112">
        <v>0.113</v>
      </c>
      <c r="J112">
        <v>3260</v>
      </c>
      <c r="K112">
        <v>6670</v>
      </c>
      <c r="L112">
        <v>6693</v>
      </c>
      <c r="M112" t="s">
        <v>72</v>
      </c>
      <c r="O112">
        <v>0.42799999999999999</v>
      </c>
      <c r="P112">
        <v>3177</v>
      </c>
      <c r="Q112">
        <v>6589</v>
      </c>
      <c r="R112">
        <v>6611</v>
      </c>
      <c r="S112" t="s">
        <v>72</v>
      </c>
      <c r="U112">
        <v>3.4000000000000002E-2</v>
      </c>
      <c r="V112">
        <v>3268</v>
      </c>
      <c r="W112">
        <v>6595</v>
      </c>
      <c r="X112">
        <v>6625</v>
      </c>
      <c r="Y112" t="s">
        <v>72</v>
      </c>
      <c r="AA112">
        <v>2E-3</v>
      </c>
      <c r="AB112">
        <v>0</v>
      </c>
      <c r="AC112">
        <v>0</v>
      </c>
      <c r="AD112">
        <v>0</v>
      </c>
      <c r="AE112" t="s">
        <v>68</v>
      </c>
      <c r="AG112">
        <v>6.0000000000000001E-3</v>
      </c>
      <c r="AH112">
        <v>0</v>
      </c>
      <c r="AI112">
        <v>0</v>
      </c>
      <c r="AJ112">
        <v>0</v>
      </c>
      <c r="AK112" t="s">
        <v>68</v>
      </c>
      <c r="AM112">
        <v>1E-3</v>
      </c>
      <c r="AN112">
        <v>0</v>
      </c>
      <c r="AO112">
        <v>0</v>
      </c>
      <c r="AP112">
        <v>0</v>
      </c>
      <c r="AQ112" t="s">
        <v>68</v>
      </c>
    </row>
    <row r="113" spans="1:43" x14ac:dyDescent="0.3">
      <c r="A113" t="s">
        <v>89</v>
      </c>
      <c r="B113">
        <v>97</v>
      </c>
      <c r="C113">
        <v>135</v>
      </c>
      <c r="D113" t="s">
        <v>90</v>
      </c>
      <c r="E113">
        <v>0</v>
      </c>
      <c r="F113">
        <v>7</v>
      </c>
      <c r="G113">
        <v>1</v>
      </c>
      <c r="I113">
        <v>153.99799999999999</v>
      </c>
      <c r="J113">
        <v>45492</v>
      </c>
      <c r="K113">
        <v>6730</v>
      </c>
      <c r="L113">
        <v>6761</v>
      </c>
      <c r="M113" t="s">
        <v>150</v>
      </c>
      <c r="O113">
        <v>0.76400000000000001</v>
      </c>
      <c r="P113">
        <v>3282</v>
      </c>
      <c r="Q113">
        <v>6649</v>
      </c>
      <c r="R113">
        <v>6674</v>
      </c>
      <c r="S113" t="s">
        <v>72</v>
      </c>
      <c r="U113">
        <v>2.5000000000000001E-2</v>
      </c>
      <c r="V113">
        <v>3239</v>
      </c>
      <c r="W113">
        <v>6655</v>
      </c>
      <c r="X113">
        <v>6698</v>
      </c>
      <c r="Y113" t="s">
        <v>72</v>
      </c>
      <c r="AA113">
        <v>2.157</v>
      </c>
      <c r="AB113">
        <v>0</v>
      </c>
      <c r="AC113">
        <v>0</v>
      </c>
      <c r="AD113">
        <v>0</v>
      </c>
      <c r="AE113" t="s">
        <v>68</v>
      </c>
      <c r="AG113">
        <v>1.0999999999999999E-2</v>
      </c>
      <c r="AH113">
        <v>0</v>
      </c>
      <c r="AI113">
        <v>0</v>
      </c>
      <c r="AJ113">
        <v>0</v>
      </c>
      <c r="AK113" t="s">
        <v>68</v>
      </c>
      <c r="AM113">
        <v>1E-3</v>
      </c>
      <c r="AN113">
        <v>0</v>
      </c>
      <c r="AO113">
        <v>0</v>
      </c>
      <c r="AP113">
        <v>0</v>
      </c>
      <c r="AQ113" t="s">
        <v>68</v>
      </c>
    </row>
    <row r="114" spans="1:43" x14ac:dyDescent="0.3">
      <c r="A114" t="s">
        <v>91</v>
      </c>
      <c r="B114">
        <v>98</v>
      </c>
      <c r="C114">
        <v>136</v>
      </c>
      <c r="D114" t="s">
        <v>90</v>
      </c>
      <c r="E114">
        <v>0</v>
      </c>
      <c r="F114">
        <v>7</v>
      </c>
      <c r="G114">
        <v>2</v>
      </c>
      <c r="I114">
        <v>150.715</v>
      </c>
      <c r="J114">
        <v>44591</v>
      </c>
      <c r="K114">
        <v>6790</v>
      </c>
      <c r="L114">
        <v>6819</v>
      </c>
      <c r="M114" t="s">
        <v>166</v>
      </c>
      <c r="O114">
        <v>1.5269999999999999</v>
      </c>
      <c r="P114">
        <v>3520</v>
      </c>
      <c r="Q114">
        <v>6709</v>
      </c>
      <c r="R114">
        <v>6751</v>
      </c>
      <c r="S114" t="s">
        <v>72</v>
      </c>
      <c r="U114">
        <v>15.67</v>
      </c>
      <c r="V114">
        <v>52836</v>
      </c>
      <c r="W114">
        <v>6715</v>
      </c>
      <c r="X114">
        <v>6760</v>
      </c>
      <c r="Y114" t="s">
        <v>75</v>
      </c>
      <c r="AA114">
        <v>2.1110000000000002</v>
      </c>
      <c r="AB114">
        <v>0</v>
      </c>
      <c r="AC114">
        <v>0</v>
      </c>
      <c r="AD114">
        <v>0</v>
      </c>
      <c r="AE114" t="s">
        <v>68</v>
      </c>
      <c r="AG114">
        <v>2.1000000000000001E-2</v>
      </c>
      <c r="AH114">
        <v>0</v>
      </c>
      <c r="AI114">
        <v>0</v>
      </c>
      <c r="AJ114">
        <v>0</v>
      </c>
      <c r="AK114" t="s">
        <v>68</v>
      </c>
      <c r="AM114">
        <v>0.48499999999999999</v>
      </c>
      <c r="AN114">
        <v>0</v>
      </c>
      <c r="AO114">
        <v>0</v>
      </c>
      <c r="AP114">
        <v>0</v>
      </c>
      <c r="AQ114" t="s">
        <v>68</v>
      </c>
    </row>
    <row r="115" spans="1:43" x14ac:dyDescent="0.3">
      <c r="A115" t="s">
        <v>92</v>
      </c>
      <c r="B115">
        <v>99</v>
      </c>
      <c r="C115">
        <v>0</v>
      </c>
      <c r="D115" t="s">
        <v>93</v>
      </c>
      <c r="E115">
        <v>0</v>
      </c>
      <c r="F115">
        <v>0</v>
      </c>
      <c r="G115">
        <v>0</v>
      </c>
      <c r="I115">
        <v>0.113</v>
      </c>
      <c r="J115">
        <v>3260</v>
      </c>
      <c r="K115">
        <v>6970</v>
      </c>
      <c r="L115">
        <v>7004</v>
      </c>
      <c r="M115" t="s">
        <v>72</v>
      </c>
      <c r="O115">
        <v>0.42799999999999999</v>
      </c>
      <c r="P115">
        <v>3177</v>
      </c>
      <c r="Q115">
        <v>6889</v>
      </c>
      <c r="R115">
        <v>6927</v>
      </c>
      <c r="S115" t="s">
        <v>72</v>
      </c>
      <c r="U115">
        <v>3.4000000000000002E-2</v>
      </c>
      <c r="V115">
        <v>3268</v>
      </c>
      <c r="W115">
        <v>6895</v>
      </c>
      <c r="X115">
        <v>6942</v>
      </c>
      <c r="Y115" t="s">
        <v>72</v>
      </c>
      <c r="AA115">
        <v>2E-3</v>
      </c>
      <c r="AB115">
        <v>0</v>
      </c>
      <c r="AC115">
        <v>0</v>
      </c>
      <c r="AD115">
        <v>0</v>
      </c>
      <c r="AE115" t="s">
        <v>68</v>
      </c>
      <c r="AG115">
        <v>6.0000000000000001E-3</v>
      </c>
      <c r="AH115">
        <v>0</v>
      </c>
      <c r="AI115">
        <v>0</v>
      </c>
      <c r="AJ115">
        <v>0</v>
      </c>
      <c r="AK115" t="s">
        <v>68</v>
      </c>
      <c r="AM115">
        <v>1E-3</v>
      </c>
      <c r="AN115">
        <v>0</v>
      </c>
      <c r="AO115">
        <v>0</v>
      </c>
      <c r="AP115">
        <v>0</v>
      </c>
      <c r="AQ115" t="s">
        <v>68</v>
      </c>
    </row>
    <row r="116" spans="1:43" x14ac:dyDescent="0.3">
      <c r="A116" t="s">
        <v>202</v>
      </c>
      <c r="B116">
        <v>100</v>
      </c>
      <c r="C116">
        <v>49</v>
      </c>
      <c r="D116" t="s">
        <v>99</v>
      </c>
      <c r="E116">
        <v>0</v>
      </c>
      <c r="F116">
        <v>5</v>
      </c>
      <c r="G116">
        <v>1</v>
      </c>
      <c r="I116">
        <v>14.233000000000001</v>
      </c>
      <c r="J116">
        <v>7135</v>
      </c>
      <c r="K116">
        <v>7030</v>
      </c>
      <c r="L116">
        <v>7061</v>
      </c>
      <c r="M116" t="s">
        <v>75</v>
      </c>
      <c r="O116">
        <v>1.94</v>
      </c>
      <c r="P116">
        <v>3649</v>
      </c>
      <c r="Q116">
        <v>6949</v>
      </c>
      <c r="R116">
        <v>6993</v>
      </c>
      <c r="S116" t="s">
        <v>72</v>
      </c>
      <c r="U116">
        <v>0.27600000000000002</v>
      </c>
      <c r="V116">
        <v>4035</v>
      </c>
      <c r="W116">
        <v>6955</v>
      </c>
      <c r="X116">
        <v>6998</v>
      </c>
      <c r="Y116" t="s">
        <v>72</v>
      </c>
      <c r="AA116">
        <v>0.19900000000000001</v>
      </c>
      <c r="AB116">
        <v>0</v>
      </c>
      <c r="AC116">
        <v>0</v>
      </c>
      <c r="AD116">
        <v>0</v>
      </c>
      <c r="AE116" t="s">
        <v>68</v>
      </c>
      <c r="AG116">
        <v>2.7E-2</v>
      </c>
      <c r="AH116">
        <v>0</v>
      </c>
      <c r="AI116">
        <v>0</v>
      </c>
      <c r="AJ116">
        <v>0</v>
      </c>
      <c r="AK116" t="s">
        <v>68</v>
      </c>
      <c r="AM116">
        <v>8.9999999999999993E-3</v>
      </c>
      <c r="AN116">
        <v>0</v>
      </c>
      <c r="AO116">
        <v>0</v>
      </c>
      <c r="AP116">
        <v>0</v>
      </c>
      <c r="AQ116" t="s">
        <v>68</v>
      </c>
    </row>
    <row r="117" spans="1:43" x14ac:dyDescent="0.3">
      <c r="A117" t="s">
        <v>202</v>
      </c>
      <c r="B117">
        <v>101</v>
      </c>
      <c r="C117">
        <v>49</v>
      </c>
      <c r="D117" t="s">
        <v>99</v>
      </c>
      <c r="E117">
        <v>0</v>
      </c>
      <c r="F117">
        <v>5</v>
      </c>
      <c r="G117">
        <v>2</v>
      </c>
      <c r="I117">
        <v>13.952</v>
      </c>
      <c r="J117">
        <v>7058</v>
      </c>
      <c r="K117">
        <v>7090</v>
      </c>
      <c r="L117">
        <v>7121</v>
      </c>
      <c r="M117" t="s">
        <v>71</v>
      </c>
      <c r="O117">
        <v>1.9239999999999999</v>
      </c>
      <c r="P117">
        <v>3644</v>
      </c>
      <c r="Q117">
        <v>7009</v>
      </c>
      <c r="R117">
        <v>7055</v>
      </c>
      <c r="S117" t="s">
        <v>72</v>
      </c>
      <c r="U117">
        <v>0.28299999999999997</v>
      </c>
      <c r="V117">
        <v>4059</v>
      </c>
      <c r="W117">
        <v>7015</v>
      </c>
      <c r="X117">
        <v>7058</v>
      </c>
      <c r="Y117" t="s">
        <v>72</v>
      </c>
      <c r="AA117">
        <v>0.19500000000000001</v>
      </c>
      <c r="AB117">
        <v>0</v>
      </c>
      <c r="AC117">
        <v>0</v>
      </c>
      <c r="AD117">
        <v>0</v>
      </c>
      <c r="AE117" t="s">
        <v>68</v>
      </c>
      <c r="AG117">
        <v>2.7E-2</v>
      </c>
      <c r="AH117">
        <v>0</v>
      </c>
      <c r="AI117">
        <v>0</v>
      </c>
      <c r="AJ117">
        <v>0</v>
      </c>
      <c r="AK117" t="s">
        <v>68</v>
      </c>
      <c r="AM117">
        <v>8.9999999999999993E-3</v>
      </c>
      <c r="AN117">
        <v>0</v>
      </c>
      <c r="AO117">
        <v>0</v>
      </c>
      <c r="AP117">
        <v>0</v>
      </c>
      <c r="AQ117" t="s">
        <v>68</v>
      </c>
    </row>
    <row r="118" spans="1:43" x14ac:dyDescent="0.3">
      <c r="A118" t="s">
        <v>203</v>
      </c>
      <c r="B118">
        <v>102</v>
      </c>
      <c r="C118">
        <v>50</v>
      </c>
      <c r="D118" t="s">
        <v>98</v>
      </c>
      <c r="E118">
        <v>20</v>
      </c>
      <c r="F118">
        <v>0</v>
      </c>
      <c r="G118">
        <v>0</v>
      </c>
      <c r="I118">
        <v>14.364000000000001</v>
      </c>
      <c r="J118">
        <v>7171</v>
      </c>
      <c r="K118">
        <v>7150</v>
      </c>
      <c r="L118">
        <v>7178</v>
      </c>
      <c r="M118" t="s">
        <v>72</v>
      </c>
      <c r="O118">
        <v>2.2029999999999998</v>
      </c>
      <c r="P118">
        <v>3731</v>
      </c>
      <c r="Q118">
        <v>7069</v>
      </c>
      <c r="R118">
        <v>7114</v>
      </c>
      <c r="S118" t="s">
        <v>72</v>
      </c>
      <c r="U118">
        <v>0.24</v>
      </c>
      <c r="V118">
        <v>3921</v>
      </c>
      <c r="W118">
        <v>7075</v>
      </c>
      <c r="X118">
        <v>7101</v>
      </c>
      <c r="Y118" t="s">
        <v>72</v>
      </c>
      <c r="AA118">
        <v>0.20100000000000001</v>
      </c>
      <c r="AB118">
        <v>0</v>
      </c>
      <c r="AC118">
        <v>0</v>
      </c>
      <c r="AD118">
        <v>0</v>
      </c>
      <c r="AE118" t="s">
        <v>68</v>
      </c>
      <c r="AG118">
        <v>3.1E-2</v>
      </c>
      <c r="AH118">
        <v>0</v>
      </c>
      <c r="AI118">
        <v>0</v>
      </c>
      <c r="AJ118">
        <v>0</v>
      </c>
      <c r="AK118" t="s">
        <v>68</v>
      </c>
      <c r="AM118">
        <v>7.0000000000000001E-3</v>
      </c>
      <c r="AN118">
        <v>0</v>
      </c>
      <c r="AO118">
        <v>0</v>
      </c>
      <c r="AP118">
        <v>0</v>
      </c>
      <c r="AQ118" t="s">
        <v>68</v>
      </c>
    </row>
    <row r="119" spans="1:43" x14ac:dyDescent="0.3">
      <c r="A119" t="s">
        <v>204</v>
      </c>
      <c r="B119">
        <v>103</v>
      </c>
      <c r="C119">
        <v>51</v>
      </c>
      <c r="D119" t="s">
        <v>98</v>
      </c>
      <c r="E119">
        <v>20</v>
      </c>
      <c r="F119">
        <v>0</v>
      </c>
      <c r="G119">
        <v>0</v>
      </c>
      <c r="I119">
        <v>13.996</v>
      </c>
      <c r="J119">
        <v>7070</v>
      </c>
      <c r="K119">
        <v>7210</v>
      </c>
      <c r="L119">
        <v>7240</v>
      </c>
      <c r="M119" t="s">
        <v>71</v>
      </c>
      <c r="O119">
        <v>2.4780000000000002</v>
      </c>
      <c r="P119">
        <v>3817</v>
      </c>
      <c r="Q119">
        <v>7129</v>
      </c>
      <c r="R119">
        <v>7175</v>
      </c>
      <c r="S119" t="s">
        <v>72</v>
      </c>
      <c r="U119">
        <v>0.40300000000000002</v>
      </c>
      <c r="V119">
        <v>4438</v>
      </c>
      <c r="W119">
        <v>7135</v>
      </c>
      <c r="X119">
        <v>7179</v>
      </c>
      <c r="Y119" t="s">
        <v>72</v>
      </c>
      <c r="AA119">
        <v>0.19600000000000001</v>
      </c>
      <c r="AB119">
        <v>0</v>
      </c>
      <c r="AC119">
        <v>0</v>
      </c>
      <c r="AD119">
        <v>0</v>
      </c>
      <c r="AE119" t="s">
        <v>68</v>
      </c>
      <c r="AG119">
        <v>3.5000000000000003E-2</v>
      </c>
      <c r="AH119">
        <v>0</v>
      </c>
      <c r="AI119">
        <v>0</v>
      </c>
      <c r="AJ119">
        <v>0</v>
      </c>
      <c r="AK119" t="s">
        <v>68</v>
      </c>
      <c r="AM119">
        <v>1.2E-2</v>
      </c>
      <c r="AN119">
        <v>0</v>
      </c>
      <c r="AO119">
        <v>0</v>
      </c>
      <c r="AP119">
        <v>0</v>
      </c>
      <c r="AQ119" t="s">
        <v>68</v>
      </c>
    </row>
    <row r="120" spans="1:43" x14ac:dyDescent="0.3">
      <c r="A120" t="s">
        <v>205</v>
      </c>
      <c r="B120">
        <v>104</v>
      </c>
      <c r="C120">
        <v>52</v>
      </c>
      <c r="D120" t="s">
        <v>98</v>
      </c>
      <c r="E120">
        <v>20</v>
      </c>
      <c r="F120">
        <v>0</v>
      </c>
      <c r="G120">
        <v>0</v>
      </c>
      <c r="I120">
        <v>14.215</v>
      </c>
      <c r="J120">
        <v>7130</v>
      </c>
      <c r="K120">
        <v>7270</v>
      </c>
      <c r="L120">
        <v>7299</v>
      </c>
      <c r="M120" t="s">
        <v>72</v>
      </c>
      <c r="O120">
        <v>1.732</v>
      </c>
      <c r="P120">
        <v>3584</v>
      </c>
      <c r="Q120">
        <v>7189</v>
      </c>
      <c r="R120">
        <v>7236</v>
      </c>
      <c r="S120" t="s">
        <v>72</v>
      </c>
      <c r="U120">
        <v>0.31900000000000001</v>
      </c>
      <c r="V120">
        <v>4171</v>
      </c>
      <c r="W120">
        <v>7195</v>
      </c>
      <c r="X120">
        <v>7238</v>
      </c>
      <c r="Y120" t="s">
        <v>72</v>
      </c>
      <c r="AA120">
        <v>0.19900000000000001</v>
      </c>
      <c r="AB120">
        <v>0</v>
      </c>
      <c r="AC120">
        <v>0</v>
      </c>
      <c r="AD120">
        <v>0</v>
      </c>
      <c r="AE120" t="s">
        <v>68</v>
      </c>
      <c r="AG120">
        <v>2.4E-2</v>
      </c>
      <c r="AH120">
        <v>0</v>
      </c>
      <c r="AI120">
        <v>0</v>
      </c>
      <c r="AJ120">
        <v>0</v>
      </c>
      <c r="AK120" t="s">
        <v>68</v>
      </c>
      <c r="AM120">
        <v>0.01</v>
      </c>
      <c r="AN120">
        <v>0</v>
      </c>
      <c r="AO120">
        <v>0</v>
      </c>
      <c r="AP120">
        <v>0</v>
      </c>
      <c r="AQ120" t="s">
        <v>68</v>
      </c>
    </row>
    <row r="121" spans="1:43" x14ac:dyDescent="0.3">
      <c r="A121" t="s">
        <v>206</v>
      </c>
      <c r="B121">
        <v>105</v>
      </c>
      <c r="C121">
        <v>53</v>
      </c>
      <c r="D121" t="s">
        <v>98</v>
      </c>
      <c r="E121">
        <v>20</v>
      </c>
      <c r="F121">
        <v>0</v>
      </c>
      <c r="G121">
        <v>0</v>
      </c>
      <c r="I121">
        <v>13.803000000000001</v>
      </c>
      <c r="J121">
        <v>7017</v>
      </c>
      <c r="K121">
        <v>7330</v>
      </c>
      <c r="L121">
        <v>7360</v>
      </c>
      <c r="M121" t="s">
        <v>71</v>
      </c>
      <c r="O121">
        <v>1.8919999999999999</v>
      </c>
      <c r="P121">
        <v>3634</v>
      </c>
      <c r="Q121">
        <v>7249</v>
      </c>
      <c r="R121">
        <v>7288</v>
      </c>
      <c r="S121" t="s">
        <v>72</v>
      </c>
      <c r="U121">
        <v>0.29799999999999999</v>
      </c>
      <c r="V121">
        <v>4106</v>
      </c>
      <c r="W121">
        <v>7255</v>
      </c>
      <c r="X121">
        <v>7298</v>
      </c>
      <c r="Y121" t="s">
        <v>72</v>
      </c>
      <c r="AA121">
        <v>0.193</v>
      </c>
      <c r="AB121">
        <v>0</v>
      </c>
      <c r="AC121">
        <v>0</v>
      </c>
      <c r="AD121">
        <v>0</v>
      </c>
      <c r="AE121" t="s">
        <v>68</v>
      </c>
      <c r="AG121">
        <v>2.7E-2</v>
      </c>
      <c r="AH121">
        <v>0</v>
      </c>
      <c r="AI121">
        <v>0</v>
      </c>
      <c r="AJ121">
        <v>0</v>
      </c>
      <c r="AK121" t="s">
        <v>68</v>
      </c>
      <c r="AM121">
        <v>8.9999999999999993E-3</v>
      </c>
      <c r="AN121">
        <v>0</v>
      </c>
      <c r="AO121">
        <v>0</v>
      </c>
      <c r="AP121">
        <v>0</v>
      </c>
      <c r="AQ121" t="s">
        <v>68</v>
      </c>
    </row>
    <row r="122" spans="1:43" x14ac:dyDescent="0.3">
      <c r="A122" t="s">
        <v>207</v>
      </c>
      <c r="B122">
        <v>106</v>
      </c>
      <c r="C122">
        <v>54</v>
      </c>
      <c r="D122" t="s">
        <v>98</v>
      </c>
      <c r="E122">
        <v>20</v>
      </c>
      <c r="F122">
        <v>0</v>
      </c>
      <c r="G122">
        <v>0</v>
      </c>
      <c r="I122">
        <v>14.061999999999999</v>
      </c>
      <c r="J122">
        <v>7088</v>
      </c>
      <c r="K122">
        <v>7390</v>
      </c>
      <c r="L122">
        <v>7419</v>
      </c>
      <c r="M122" t="s">
        <v>75</v>
      </c>
      <c r="O122">
        <v>2.0939999999999999</v>
      </c>
      <c r="P122">
        <v>3697</v>
      </c>
      <c r="Q122">
        <v>7309</v>
      </c>
      <c r="R122">
        <v>7355</v>
      </c>
      <c r="S122" t="s">
        <v>72</v>
      </c>
      <c r="U122">
        <v>0.28299999999999997</v>
      </c>
      <c r="V122">
        <v>4058</v>
      </c>
      <c r="W122">
        <v>7315</v>
      </c>
      <c r="X122">
        <v>7359</v>
      </c>
      <c r="Y122" t="s">
        <v>72</v>
      </c>
      <c r="AA122">
        <v>0.19700000000000001</v>
      </c>
      <c r="AB122">
        <v>0</v>
      </c>
      <c r="AC122">
        <v>0</v>
      </c>
      <c r="AD122">
        <v>0</v>
      </c>
      <c r="AE122" t="s">
        <v>68</v>
      </c>
      <c r="AG122">
        <v>2.9000000000000001E-2</v>
      </c>
      <c r="AH122">
        <v>0</v>
      </c>
      <c r="AI122">
        <v>0</v>
      </c>
      <c r="AJ122">
        <v>0</v>
      </c>
      <c r="AK122" t="s">
        <v>68</v>
      </c>
      <c r="AM122">
        <v>8.9999999999999993E-3</v>
      </c>
      <c r="AN122">
        <v>0</v>
      </c>
      <c r="AO122">
        <v>0</v>
      </c>
      <c r="AP122">
        <v>0</v>
      </c>
      <c r="AQ122" t="s">
        <v>68</v>
      </c>
    </row>
    <row r="123" spans="1:43" x14ac:dyDescent="0.3">
      <c r="A123" t="s">
        <v>208</v>
      </c>
      <c r="B123">
        <v>107</v>
      </c>
      <c r="C123">
        <v>55</v>
      </c>
      <c r="D123" t="s">
        <v>98</v>
      </c>
      <c r="E123">
        <v>20</v>
      </c>
      <c r="F123">
        <v>0</v>
      </c>
      <c r="G123">
        <v>0</v>
      </c>
      <c r="I123">
        <v>13.667999999999999</v>
      </c>
      <c r="J123">
        <v>6980</v>
      </c>
      <c r="K123">
        <v>7450</v>
      </c>
      <c r="L123">
        <v>7480</v>
      </c>
      <c r="M123" t="s">
        <v>71</v>
      </c>
      <c r="O123">
        <v>1.722</v>
      </c>
      <c r="P123">
        <v>3581</v>
      </c>
      <c r="Q123">
        <v>7369</v>
      </c>
      <c r="R123">
        <v>7416</v>
      </c>
      <c r="S123" t="s">
        <v>72</v>
      </c>
      <c r="U123">
        <v>0.22500000000000001</v>
      </c>
      <c r="V123">
        <v>3875</v>
      </c>
      <c r="W123">
        <v>7375</v>
      </c>
      <c r="X123">
        <v>7417</v>
      </c>
      <c r="Y123" t="s">
        <v>72</v>
      </c>
      <c r="AA123">
        <v>0.191</v>
      </c>
      <c r="AB123">
        <v>0</v>
      </c>
      <c r="AC123">
        <v>0</v>
      </c>
      <c r="AD123">
        <v>0</v>
      </c>
      <c r="AE123" t="s">
        <v>68</v>
      </c>
      <c r="AG123">
        <v>2.4E-2</v>
      </c>
      <c r="AH123">
        <v>0</v>
      </c>
      <c r="AI123">
        <v>0</v>
      </c>
      <c r="AJ123">
        <v>0</v>
      </c>
      <c r="AK123" t="s">
        <v>68</v>
      </c>
      <c r="AM123">
        <v>7.0000000000000001E-3</v>
      </c>
      <c r="AN123">
        <v>0</v>
      </c>
      <c r="AO123">
        <v>0</v>
      </c>
      <c r="AP123">
        <v>0</v>
      </c>
      <c r="AQ123" t="s">
        <v>68</v>
      </c>
    </row>
    <row r="124" spans="1:43" x14ac:dyDescent="0.3">
      <c r="A124" t="s">
        <v>209</v>
      </c>
      <c r="B124">
        <v>108</v>
      </c>
      <c r="C124">
        <v>56</v>
      </c>
      <c r="D124" t="s">
        <v>98</v>
      </c>
      <c r="E124">
        <v>20</v>
      </c>
      <c r="F124">
        <v>0</v>
      </c>
      <c r="G124">
        <v>0</v>
      </c>
      <c r="I124">
        <v>14.233000000000001</v>
      </c>
      <c r="J124">
        <v>7135</v>
      </c>
      <c r="K124">
        <v>7510</v>
      </c>
      <c r="L124">
        <v>7539</v>
      </c>
      <c r="M124" t="s">
        <v>72</v>
      </c>
      <c r="O124">
        <v>1.5329999999999999</v>
      </c>
      <c r="P124">
        <v>3522</v>
      </c>
      <c r="Q124">
        <v>7429</v>
      </c>
      <c r="R124">
        <v>7474</v>
      </c>
      <c r="S124" t="s">
        <v>72</v>
      </c>
      <c r="U124">
        <v>0.20499999999999999</v>
      </c>
      <c r="V124">
        <v>3811</v>
      </c>
      <c r="W124">
        <v>7435</v>
      </c>
      <c r="X124">
        <v>7475</v>
      </c>
      <c r="Y124" t="s">
        <v>72</v>
      </c>
      <c r="AA124">
        <v>0.19900000000000001</v>
      </c>
      <c r="AB124">
        <v>0</v>
      </c>
      <c r="AC124">
        <v>0</v>
      </c>
      <c r="AD124">
        <v>0</v>
      </c>
      <c r="AE124" t="s">
        <v>68</v>
      </c>
      <c r="AG124">
        <v>2.1000000000000001E-2</v>
      </c>
      <c r="AH124">
        <v>0</v>
      </c>
      <c r="AI124">
        <v>0</v>
      </c>
      <c r="AJ124">
        <v>0</v>
      </c>
      <c r="AK124" t="s">
        <v>68</v>
      </c>
      <c r="AM124">
        <v>6.0000000000000001E-3</v>
      </c>
      <c r="AN124">
        <v>0</v>
      </c>
      <c r="AO124">
        <v>0</v>
      </c>
      <c r="AP124">
        <v>0</v>
      </c>
      <c r="AQ124" t="s">
        <v>68</v>
      </c>
    </row>
    <row r="125" spans="1:43" x14ac:dyDescent="0.3">
      <c r="A125" t="s">
        <v>210</v>
      </c>
      <c r="B125">
        <v>109</v>
      </c>
      <c r="C125">
        <v>57</v>
      </c>
      <c r="D125" t="s">
        <v>98</v>
      </c>
      <c r="E125">
        <v>20</v>
      </c>
      <c r="F125">
        <v>0</v>
      </c>
      <c r="G125">
        <v>0</v>
      </c>
      <c r="I125">
        <v>13.923</v>
      </c>
      <c r="J125">
        <v>7050</v>
      </c>
      <c r="K125">
        <v>7570</v>
      </c>
      <c r="L125">
        <v>7598</v>
      </c>
      <c r="M125" t="s">
        <v>72</v>
      </c>
      <c r="O125">
        <v>1.7190000000000001</v>
      </c>
      <c r="P125">
        <v>3580</v>
      </c>
      <c r="Q125">
        <v>7489</v>
      </c>
      <c r="R125">
        <v>7535</v>
      </c>
      <c r="S125" t="s">
        <v>72</v>
      </c>
      <c r="U125">
        <v>0.22700000000000001</v>
      </c>
      <c r="V125">
        <v>3881</v>
      </c>
      <c r="W125">
        <v>7495</v>
      </c>
      <c r="X125">
        <v>7538</v>
      </c>
      <c r="Y125" t="s">
        <v>72</v>
      </c>
      <c r="AA125">
        <v>0.19500000000000001</v>
      </c>
      <c r="AB125">
        <v>0</v>
      </c>
      <c r="AC125">
        <v>0</v>
      </c>
      <c r="AD125">
        <v>0</v>
      </c>
      <c r="AE125" t="s">
        <v>68</v>
      </c>
      <c r="AG125">
        <v>2.4E-2</v>
      </c>
      <c r="AH125">
        <v>0</v>
      </c>
      <c r="AI125">
        <v>0</v>
      </c>
      <c r="AJ125">
        <v>0</v>
      </c>
      <c r="AK125" t="s">
        <v>68</v>
      </c>
      <c r="AM125">
        <v>7.0000000000000001E-3</v>
      </c>
      <c r="AN125">
        <v>0</v>
      </c>
      <c r="AO125">
        <v>0</v>
      </c>
      <c r="AP125">
        <v>0</v>
      </c>
      <c r="AQ125" t="s">
        <v>68</v>
      </c>
    </row>
    <row r="126" spans="1:43" x14ac:dyDescent="0.3">
      <c r="A126" t="s">
        <v>211</v>
      </c>
      <c r="B126">
        <v>110</v>
      </c>
      <c r="C126">
        <v>58</v>
      </c>
      <c r="D126" t="s">
        <v>98</v>
      </c>
      <c r="E126">
        <v>20</v>
      </c>
      <c r="F126">
        <v>0</v>
      </c>
      <c r="G126">
        <v>0</v>
      </c>
      <c r="I126">
        <v>13.73</v>
      </c>
      <c r="J126">
        <v>6997</v>
      </c>
      <c r="K126">
        <v>7630</v>
      </c>
      <c r="L126">
        <v>7660</v>
      </c>
      <c r="M126" t="s">
        <v>75</v>
      </c>
      <c r="O126">
        <v>1.552</v>
      </c>
      <c r="P126">
        <v>3528</v>
      </c>
      <c r="Q126">
        <v>7549</v>
      </c>
      <c r="R126">
        <v>7595</v>
      </c>
      <c r="S126" t="s">
        <v>72</v>
      </c>
      <c r="U126">
        <v>0.221</v>
      </c>
      <c r="V126">
        <v>3861</v>
      </c>
      <c r="W126">
        <v>7555</v>
      </c>
      <c r="X126">
        <v>7599</v>
      </c>
      <c r="Y126" t="s">
        <v>72</v>
      </c>
      <c r="AA126">
        <v>0.192</v>
      </c>
      <c r="AB126">
        <v>0</v>
      </c>
      <c r="AC126">
        <v>0</v>
      </c>
      <c r="AD126">
        <v>0</v>
      </c>
      <c r="AE126" t="s">
        <v>68</v>
      </c>
      <c r="AG126">
        <v>2.1999999999999999E-2</v>
      </c>
      <c r="AH126">
        <v>0</v>
      </c>
      <c r="AI126">
        <v>0</v>
      </c>
      <c r="AJ126">
        <v>0</v>
      </c>
      <c r="AK126" t="s">
        <v>68</v>
      </c>
      <c r="AM126">
        <v>7.0000000000000001E-3</v>
      </c>
      <c r="AN126">
        <v>0</v>
      </c>
      <c r="AO126">
        <v>0</v>
      </c>
      <c r="AP126">
        <v>0</v>
      </c>
      <c r="AQ126" t="s">
        <v>68</v>
      </c>
    </row>
    <row r="127" spans="1:43" x14ac:dyDescent="0.3">
      <c r="A127" t="s">
        <v>212</v>
      </c>
      <c r="B127">
        <v>111</v>
      </c>
      <c r="C127">
        <v>59</v>
      </c>
      <c r="D127" t="s">
        <v>98</v>
      </c>
      <c r="E127">
        <v>20</v>
      </c>
      <c r="F127">
        <v>0</v>
      </c>
      <c r="G127">
        <v>0</v>
      </c>
      <c r="I127">
        <v>14.393000000000001</v>
      </c>
      <c r="J127">
        <v>7179</v>
      </c>
      <c r="K127">
        <v>7690</v>
      </c>
      <c r="L127">
        <v>7719</v>
      </c>
      <c r="M127" t="s">
        <v>72</v>
      </c>
      <c r="O127">
        <v>1.62</v>
      </c>
      <c r="P127">
        <v>3549</v>
      </c>
      <c r="Q127">
        <v>7609</v>
      </c>
      <c r="R127">
        <v>7656</v>
      </c>
      <c r="S127" t="s">
        <v>72</v>
      </c>
      <c r="U127">
        <v>0.21</v>
      </c>
      <c r="V127">
        <v>3826</v>
      </c>
      <c r="W127">
        <v>7615</v>
      </c>
      <c r="X127">
        <v>7658</v>
      </c>
      <c r="Y127" t="s">
        <v>72</v>
      </c>
      <c r="AA127">
        <v>0.20200000000000001</v>
      </c>
      <c r="AB127">
        <v>0</v>
      </c>
      <c r="AC127">
        <v>0</v>
      </c>
      <c r="AD127">
        <v>0</v>
      </c>
      <c r="AE127" t="s">
        <v>68</v>
      </c>
      <c r="AG127">
        <v>2.3E-2</v>
      </c>
      <c r="AH127">
        <v>0</v>
      </c>
      <c r="AI127">
        <v>0</v>
      </c>
      <c r="AJ127">
        <v>0</v>
      </c>
      <c r="AK127" t="s">
        <v>68</v>
      </c>
      <c r="AM127">
        <v>6.0000000000000001E-3</v>
      </c>
      <c r="AN127">
        <v>0</v>
      </c>
      <c r="AO127">
        <v>0</v>
      </c>
      <c r="AP127">
        <v>0</v>
      </c>
      <c r="AQ127" t="s">
        <v>68</v>
      </c>
    </row>
    <row r="128" spans="1:43" x14ac:dyDescent="0.3">
      <c r="A128" t="s">
        <v>213</v>
      </c>
      <c r="B128">
        <v>112</v>
      </c>
      <c r="C128">
        <v>60</v>
      </c>
      <c r="D128" t="s">
        <v>98</v>
      </c>
      <c r="E128">
        <v>20</v>
      </c>
      <c r="F128">
        <v>0</v>
      </c>
      <c r="G128">
        <v>0</v>
      </c>
      <c r="I128">
        <v>14.215</v>
      </c>
      <c r="J128">
        <v>7130</v>
      </c>
      <c r="K128">
        <v>7750</v>
      </c>
      <c r="L128">
        <v>7779</v>
      </c>
      <c r="M128" t="s">
        <v>72</v>
      </c>
      <c r="O128">
        <v>1.6679999999999999</v>
      </c>
      <c r="P128">
        <v>3564</v>
      </c>
      <c r="Q128">
        <v>7669</v>
      </c>
      <c r="R128">
        <v>7709</v>
      </c>
      <c r="S128" t="s">
        <v>72</v>
      </c>
      <c r="U128">
        <v>0.245</v>
      </c>
      <c r="V128">
        <v>3939</v>
      </c>
      <c r="W128">
        <v>7675</v>
      </c>
      <c r="X128">
        <v>7719</v>
      </c>
      <c r="Y128" t="s">
        <v>72</v>
      </c>
      <c r="AA128">
        <v>0.19900000000000001</v>
      </c>
      <c r="AB128">
        <v>0</v>
      </c>
      <c r="AC128">
        <v>0</v>
      </c>
      <c r="AD128">
        <v>0</v>
      </c>
      <c r="AE128" t="s">
        <v>68</v>
      </c>
      <c r="AG128">
        <v>2.3E-2</v>
      </c>
      <c r="AH128">
        <v>0</v>
      </c>
      <c r="AI128">
        <v>0</v>
      </c>
      <c r="AJ128">
        <v>0</v>
      </c>
      <c r="AK128" t="s">
        <v>68</v>
      </c>
      <c r="AM128">
        <v>8.0000000000000002E-3</v>
      </c>
      <c r="AN128">
        <v>0</v>
      </c>
      <c r="AO128">
        <v>0</v>
      </c>
      <c r="AP128">
        <v>0</v>
      </c>
      <c r="AQ128" t="s">
        <v>68</v>
      </c>
    </row>
    <row r="129" spans="1:43" x14ac:dyDescent="0.3">
      <c r="A129" t="s">
        <v>94</v>
      </c>
      <c r="B129">
        <v>113</v>
      </c>
      <c r="C129">
        <v>130</v>
      </c>
      <c r="D129" t="s">
        <v>95</v>
      </c>
      <c r="E129">
        <v>0</v>
      </c>
      <c r="F129">
        <v>0</v>
      </c>
      <c r="G129">
        <v>0</v>
      </c>
      <c r="I129">
        <v>0.13100000000000001</v>
      </c>
      <c r="J129">
        <v>3265</v>
      </c>
      <c r="K129">
        <v>7810</v>
      </c>
      <c r="L129">
        <v>7857</v>
      </c>
      <c r="M129" t="s">
        <v>71</v>
      </c>
      <c r="O129">
        <v>0.63900000000000001</v>
      </c>
      <c r="P129">
        <v>3243</v>
      </c>
      <c r="Q129">
        <v>7729</v>
      </c>
      <c r="R129">
        <v>7767</v>
      </c>
      <c r="S129" t="s">
        <v>72</v>
      </c>
      <c r="U129">
        <v>-4.0000000000000001E-3</v>
      </c>
      <c r="V129">
        <v>3147</v>
      </c>
      <c r="W129">
        <v>7735</v>
      </c>
      <c r="X129">
        <v>7778</v>
      </c>
      <c r="Y129" t="s">
        <v>72</v>
      </c>
      <c r="AA129">
        <v>2E-3</v>
      </c>
      <c r="AB129">
        <v>0</v>
      </c>
      <c r="AC129">
        <v>0</v>
      </c>
      <c r="AD129">
        <v>0</v>
      </c>
      <c r="AE129" t="s">
        <v>68</v>
      </c>
      <c r="AG129">
        <v>8.9999999999999993E-3</v>
      </c>
      <c r="AH129">
        <v>0</v>
      </c>
      <c r="AI129">
        <v>0</v>
      </c>
      <c r="AJ129">
        <v>0</v>
      </c>
      <c r="AK129" t="s">
        <v>68</v>
      </c>
      <c r="AM129">
        <v>0</v>
      </c>
      <c r="AN129">
        <v>0</v>
      </c>
      <c r="AO129">
        <v>0</v>
      </c>
      <c r="AP129">
        <v>0</v>
      </c>
      <c r="AQ129" t="s">
        <v>68</v>
      </c>
    </row>
    <row r="130" spans="1:43" x14ac:dyDescent="0.3">
      <c r="A130" t="s">
        <v>94</v>
      </c>
      <c r="B130">
        <v>114</v>
      </c>
      <c r="C130">
        <v>133</v>
      </c>
      <c r="D130" t="s">
        <v>96</v>
      </c>
      <c r="E130">
        <v>0</v>
      </c>
      <c r="F130">
        <v>0</v>
      </c>
      <c r="G130">
        <v>0</v>
      </c>
      <c r="I130">
        <v>1.512</v>
      </c>
      <c r="J130">
        <v>3644</v>
      </c>
      <c r="K130">
        <v>7870</v>
      </c>
      <c r="L130">
        <v>7917</v>
      </c>
      <c r="M130" t="s">
        <v>72</v>
      </c>
      <c r="O130">
        <v>2.02</v>
      </c>
      <c r="P130">
        <v>3674</v>
      </c>
      <c r="Q130">
        <v>7789</v>
      </c>
      <c r="R130">
        <v>7832</v>
      </c>
      <c r="S130" t="s">
        <v>72</v>
      </c>
      <c r="U130">
        <v>0.14000000000000001</v>
      </c>
      <c r="V130">
        <v>3605</v>
      </c>
      <c r="W130">
        <v>7795</v>
      </c>
      <c r="X130">
        <v>7840</v>
      </c>
      <c r="Y130" t="s">
        <v>72</v>
      </c>
      <c r="AA130">
        <v>2.1000000000000001E-2</v>
      </c>
      <c r="AB130">
        <v>0</v>
      </c>
      <c r="AC130">
        <v>0</v>
      </c>
      <c r="AD130">
        <v>0</v>
      </c>
      <c r="AE130" t="s">
        <v>68</v>
      </c>
      <c r="AG130">
        <v>2.8000000000000001E-2</v>
      </c>
      <c r="AH130">
        <v>0</v>
      </c>
      <c r="AI130">
        <v>0</v>
      </c>
      <c r="AJ130">
        <v>0</v>
      </c>
      <c r="AK130" t="s">
        <v>68</v>
      </c>
      <c r="AM130">
        <v>4.0000000000000001E-3</v>
      </c>
      <c r="AN130">
        <v>0</v>
      </c>
      <c r="AO130">
        <v>0</v>
      </c>
      <c r="AP130">
        <v>0</v>
      </c>
      <c r="AQ130" t="s">
        <v>68</v>
      </c>
    </row>
    <row r="131" spans="1:43" x14ac:dyDescent="0.3">
      <c r="A131" t="s">
        <v>94</v>
      </c>
      <c r="B131">
        <v>115</v>
      </c>
      <c r="C131">
        <v>131</v>
      </c>
      <c r="D131" t="s">
        <v>95</v>
      </c>
      <c r="E131">
        <v>0</v>
      </c>
      <c r="F131">
        <v>0</v>
      </c>
      <c r="G131">
        <v>0</v>
      </c>
      <c r="I131">
        <v>14.484</v>
      </c>
      <c r="J131">
        <v>7204</v>
      </c>
      <c r="K131">
        <v>7930</v>
      </c>
      <c r="L131">
        <v>7963</v>
      </c>
      <c r="M131" t="s">
        <v>71</v>
      </c>
      <c r="O131">
        <v>15.58</v>
      </c>
      <c r="P131">
        <v>7907</v>
      </c>
      <c r="Q131">
        <v>7849</v>
      </c>
      <c r="R131">
        <v>7895</v>
      </c>
      <c r="S131" t="s">
        <v>72</v>
      </c>
      <c r="U131">
        <v>1.4970000000000001</v>
      </c>
      <c r="V131">
        <v>7907</v>
      </c>
      <c r="W131">
        <v>7855</v>
      </c>
      <c r="X131">
        <v>7901</v>
      </c>
      <c r="Y131" t="s">
        <v>72</v>
      </c>
      <c r="AA131">
        <v>0.20300000000000001</v>
      </c>
      <c r="AB131">
        <v>0</v>
      </c>
      <c r="AC131">
        <v>0</v>
      </c>
      <c r="AD131">
        <v>0</v>
      </c>
      <c r="AE131" t="s">
        <v>68</v>
      </c>
      <c r="AG131">
        <v>0.218</v>
      </c>
      <c r="AH131">
        <v>0</v>
      </c>
      <c r="AI131">
        <v>0</v>
      </c>
      <c r="AJ131">
        <v>0</v>
      </c>
      <c r="AK131" t="s">
        <v>68</v>
      </c>
      <c r="AM131">
        <v>4.5999999999999999E-2</v>
      </c>
      <c r="AN131">
        <v>0</v>
      </c>
      <c r="AO131">
        <v>0</v>
      </c>
      <c r="AP131">
        <v>0</v>
      </c>
      <c r="AQ131" t="s">
        <v>68</v>
      </c>
    </row>
    <row r="132" spans="1:43" x14ac:dyDescent="0.3">
      <c r="A132" t="s">
        <v>94</v>
      </c>
      <c r="B132">
        <v>116</v>
      </c>
      <c r="C132">
        <v>132</v>
      </c>
      <c r="D132" t="s">
        <v>96</v>
      </c>
      <c r="E132">
        <v>0</v>
      </c>
      <c r="F132">
        <v>0</v>
      </c>
      <c r="G132">
        <v>0</v>
      </c>
      <c r="I132">
        <v>73.698999999999998</v>
      </c>
      <c r="J132">
        <v>23455</v>
      </c>
      <c r="K132">
        <v>7990</v>
      </c>
      <c r="L132">
        <v>8021</v>
      </c>
      <c r="M132" t="s">
        <v>97</v>
      </c>
      <c r="O132">
        <v>75.47</v>
      </c>
      <c r="P132">
        <v>26602</v>
      </c>
      <c r="Q132">
        <v>7909</v>
      </c>
      <c r="R132">
        <v>7955</v>
      </c>
      <c r="S132" t="s">
        <v>72</v>
      </c>
      <c r="U132">
        <v>7.5</v>
      </c>
      <c r="V132">
        <v>26935</v>
      </c>
      <c r="W132">
        <v>7915</v>
      </c>
      <c r="X132">
        <v>7960</v>
      </c>
      <c r="Y132" t="s">
        <v>72</v>
      </c>
      <c r="AA132">
        <v>1.032</v>
      </c>
      <c r="AB132">
        <v>0</v>
      </c>
      <c r="AC132">
        <v>0</v>
      </c>
      <c r="AD132">
        <v>0</v>
      </c>
      <c r="AE132" t="s">
        <v>68</v>
      </c>
      <c r="AG132">
        <v>1.0569999999999999</v>
      </c>
      <c r="AH132">
        <v>0</v>
      </c>
      <c r="AI132">
        <v>0</v>
      </c>
      <c r="AJ132">
        <v>0</v>
      </c>
      <c r="AK132" t="s">
        <v>68</v>
      </c>
      <c r="AM132">
        <v>0.23200000000000001</v>
      </c>
      <c r="AN132">
        <v>0</v>
      </c>
      <c r="AO132">
        <v>0</v>
      </c>
      <c r="AP132">
        <v>0</v>
      </c>
      <c r="AQ132" t="s">
        <v>68</v>
      </c>
    </row>
    <row r="133" spans="1:43" x14ac:dyDescent="0.3">
      <c r="A133" t="s">
        <v>69</v>
      </c>
      <c r="B133">
        <v>117</v>
      </c>
      <c r="C133">
        <v>138</v>
      </c>
      <c r="D133" t="s">
        <v>70</v>
      </c>
      <c r="E133">
        <v>0</v>
      </c>
      <c r="F133">
        <v>0</v>
      </c>
      <c r="G133">
        <v>0</v>
      </c>
      <c r="I133">
        <v>150.161</v>
      </c>
      <c r="J133">
        <v>44439</v>
      </c>
      <c r="K133">
        <v>8050</v>
      </c>
      <c r="L133">
        <v>8080</v>
      </c>
      <c r="M133" t="s">
        <v>166</v>
      </c>
      <c r="O133">
        <v>150.684</v>
      </c>
      <c r="P133">
        <v>50081</v>
      </c>
      <c r="Q133">
        <v>7969</v>
      </c>
      <c r="R133">
        <v>8014</v>
      </c>
      <c r="S133" t="s">
        <v>72</v>
      </c>
      <c r="U133">
        <v>15.005000000000001</v>
      </c>
      <c r="V133">
        <v>50726</v>
      </c>
      <c r="W133">
        <v>7975</v>
      </c>
      <c r="X133">
        <v>8020</v>
      </c>
      <c r="Y133" t="s">
        <v>71</v>
      </c>
      <c r="AA133">
        <v>2.1030000000000002</v>
      </c>
      <c r="AB133">
        <v>0</v>
      </c>
      <c r="AC133">
        <v>0</v>
      </c>
      <c r="AD133">
        <v>0</v>
      </c>
      <c r="AE133" t="s">
        <v>68</v>
      </c>
      <c r="AG133">
        <v>2.1110000000000002</v>
      </c>
      <c r="AH133">
        <v>0</v>
      </c>
      <c r="AI133">
        <v>0</v>
      </c>
      <c r="AJ133">
        <v>0</v>
      </c>
      <c r="AK133" t="s">
        <v>68</v>
      </c>
      <c r="AM133">
        <v>0.46400000000000002</v>
      </c>
      <c r="AN133">
        <v>0</v>
      </c>
      <c r="AO133">
        <v>0</v>
      </c>
      <c r="AP133">
        <v>0</v>
      </c>
      <c r="AQ133" t="s">
        <v>68</v>
      </c>
    </row>
    <row r="134" spans="1:43" x14ac:dyDescent="0.3">
      <c r="A134" t="s">
        <v>214</v>
      </c>
      <c r="B134">
        <v>118</v>
      </c>
      <c r="C134">
        <v>61</v>
      </c>
      <c r="D134" t="s">
        <v>99</v>
      </c>
      <c r="E134">
        <v>0</v>
      </c>
      <c r="F134">
        <v>6</v>
      </c>
      <c r="G134">
        <v>1</v>
      </c>
      <c r="I134">
        <v>14.597</v>
      </c>
      <c r="J134">
        <v>7235</v>
      </c>
      <c r="K134">
        <v>8110</v>
      </c>
      <c r="L134">
        <v>8153</v>
      </c>
      <c r="M134" t="s">
        <v>97</v>
      </c>
      <c r="O134">
        <v>1.1299999999999999</v>
      </c>
      <c r="P134">
        <v>3396</v>
      </c>
      <c r="Q134">
        <v>8029</v>
      </c>
      <c r="R134">
        <v>8072</v>
      </c>
      <c r="S134" t="s">
        <v>71</v>
      </c>
      <c r="U134">
        <v>0.216</v>
      </c>
      <c r="V134">
        <v>3845</v>
      </c>
      <c r="W134">
        <v>8035</v>
      </c>
      <c r="X134">
        <v>8078</v>
      </c>
      <c r="Y134" t="s">
        <v>72</v>
      </c>
      <c r="AA134">
        <v>0.20399999999999999</v>
      </c>
      <c r="AB134">
        <v>0</v>
      </c>
      <c r="AC134">
        <v>0</v>
      </c>
      <c r="AD134">
        <v>0</v>
      </c>
      <c r="AE134" t="s">
        <v>68</v>
      </c>
      <c r="AG134">
        <v>1.6E-2</v>
      </c>
      <c r="AH134">
        <v>0</v>
      </c>
      <c r="AI134">
        <v>0</v>
      </c>
      <c r="AJ134">
        <v>0</v>
      </c>
      <c r="AK134" t="s">
        <v>68</v>
      </c>
      <c r="AM134">
        <v>7.0000000000000001E-3</v>
      </c>
      <c r="AN134">
        <v>0</v>
      </c>
      <c r="AO134">
        <v>0</v>
      </c>
      <c r="AP134">
        <v>0</v>
      </c>
      <c r="AQ134" t="s">
        <v>68</v>
      </c>
    </row>
    <row r="135" spans="1:43" x14ac:dyDescent="0.3">
      <c r="A135" t="s">
        <v>214</v>
      </c>
      <c r="B135">
        <v>119</v>
      </c>
      <c r="C135">
        <v>61</v>
      </c>
      <c r="D135" t="s">
        <v>99</v>
      </c>
      <c r="E135">
        <v>0</v>
      </c>
      <c r="F135">
        <v>6</v>
      </c>
      <c r="G135">
        <v>2</v>
      </c>
      <c r="I135">
        <v>14.488</v>
      </c>
      <c r="J135">
        <v>7205</v>
      </c>
      <c r="K135">
        <v>8170</v>
      </c>
      <c r="L135">
        <v>8201</v>
      </c>
      <c r="M135" t="s">
        <v>72</v>
      </c>
      <c r="O135">
        <v>1.681</v>
      </c>
      <c r="P135">
        <v>3568</v>
      </c>
      <c r="Q135">
        <v>8089</v>
      </c>
      <c r="R135">
        <v>8136</v>
      </c>
      <c r="S135" t="s">
        <v>72</v>
      </c>
      <c r="U135">
        <v>0.22800000000000001</v>
      </c>
      <c r="V135">
        <v>3883</v>
      </c>
      <c r="W135">
        <v>8095</v>
      </c>
      <c r="X135">
        <v>8138</v>
      </c>
      <c r="Y135" t="s">
        <v>72</v>
      </c>
      <c r="AA135">
        <v>0.20300000000000001</v>
      </c>
      <c r="AB135">
        <v>0</v>
      </c>
      <c r="AC135">
        <v>0</v>
      </c>
      <c r="AD135">
        <v>0</v>
      </c>
      <c r="AE135" t="s">
        <v>68</v>
      </c>
      <c r="AG135">
        <v>2.4E-2</v>
      </c>
      <c r="AH135">
        <v>0</v>
      </c>
      <c r="AI135">
        <v>0</v>
      </c>
      <c r="AJ135">
        <v>0</v>
      </c>
      <c r="AK135" t="s">
        <v>68</v>
      </c>
      <c r="AM135">
        <v>7.0000000000000001E-3</v>
      </c>
      <c r="AN135">
        <v>0</v>
      </c>
      <c r="AO135">
        <v>0</v>
      </c>
      <c r="AP135">
        <v>0</v>
      </c>
      <c r="AQ135" t="s">
        <v>68</v>
      </c>
    </row>
    <row r="136" spans="1:43" x14ac:dyDescent="0.3">
      <c r="A136" t="s">
        <v>215</v>
      </c>
      <c r="B136">
        <v>120</v>
      </c>
      <c r="C136">
        <v>62</v>
      </c>
      <c r="D136" t="s">
        <v>98</v>
      </c>
      <c r="E136">
        <v>20</v>
      </c>
      <c r="F136">
        <v>0</v>
      </c>
      <c r="G136">
        <v>0</v>
      </c>
      <c r="I136">
        <v>13.792</v>
      </c>
      <c r="J136">
        <v>7014</v>
      </c>
      <c r="K136">
        <v>8230</v>
      </c>
      <c r="L136">
        <v>8259</v>
      </c>
      <c r="M136" t="s">
        <v>72</v>
      </c>
      <c r="O136">
        <v>1.5840000000000001</v>
      </c>
      <c r="P136">
        <v>3538</v>
      </c>
      <c r="Q136">
        <v>8149</v>
      </c>
      <c r="R136">
        <v>8196</v>
      </c>
      <c r="S136" t="s">
        <v>72</v>
      </c>
      <c r="U136">
        <v>0.255</v>
      </c>
      <c r="V136">
        <v>3970</v>
      </c>
      <c r="W136">
        <v>8155</v>
      </c>
      <c r="X136">
        <v>8188</v>
      </c>
      <c r="Y136" t="s">
        <v>72</v>
      </c>
      <c r="AA136">
        <v>0.193</v>
      </c>
      <c r="AB136">
        <v>0</v>
      </c>
      <c r="AC136">
        <v>0</v>
      </c>
      <c r="AD136">
        <v>0</v>
      </c>
      <c r="AE136" t="s">
        <v>68</v>
      </c>
      <c r="AG136">
        <v>2.1999999999999999E-2</v>
      </c>
      <c r="AH136">
        <v>0</v>
      </c>
      <c r="AI136">
        <v>0</v>
      </c>
      <c r="AJ136">
        <v>0</v>
      </c>
      <c r="AK136" t="s">
        <v>68</v>
      </c>
      <c r="AM136">
        <v>8.0000000000000002E-3</v>
      </c>
      <c r="AN136">
        <v>0</v>
      </c>
      <c r="AO136">
        <v>0</v>
      </c>
      <c r="AP136">
        <v>0</v>
      </c>
      <c r="AQ136" t="s">
        <v>68</v>
      </c>
    </row>
    <row r="137" spans="1:43" x14ac:dyDescent="0.3">
      <c r="A137" t="s">
        <v>216</v>
      </c>
      <c r="B137">
        <v>121</v>
      </c>
      <c r="C137">
        <v>63</v>
      </c>
      <c r="D137" t="s">
        <v>98</v>
      </c>
      <c r="E137">
        <v>20</v>
      </c>
      <c r="F137">
        <v>0</v>
      </c>
      <c r="G137">
        <v>0</v>
      </c>
      <c r="I137">
        <v>13.923</v>
      </c>
      <c r="J137">
        <v>7050</v>
      </c>
      <c r="K137">
        <v>8290</v>
      </c>
      <c r="L137">
        <v>8321</v>
      </c>
      <c r="M137" t="s">
        <v>75</v>
      </c>
      <c r="O137">
        <v>1.786</v>
      </c>
      <c r="P137">
        <v>3601</v>
      </c>
      <c r="Q137">
        <v>8209</v>
      </c>
      <c r="R137">
        <v>8255</v>
      </c>
      <c r="S137" t="s">
        <v>72</v>
      </c>
      <c r="U137">
        <v>0.26700000000000002</v>
      </c>
      <c r="V137">
        <v>4008</v>
      </c>
      <c r="W137">
        <v>8215</v>
      </c>
      <c r="X137">
        <v>8258</v>
      </c>
      <c r="Y137" t="s">
        <v>72</v>
      </c>
      <c r="AA137">
        <v>0.19500000000000001</v>
      </c>
      <c r="AB137">
        <v>0</v>
      </c>
      <c r="AC137">
        <v>0</v>
      </c>
      <c r="AD137">
        <v>0</v>
      </c>
      <c r="AE137" t="s">
        <v>68</v>
      </c>
      <c r="AG137">
        <v>2.5000000000000001E-2</v>
      </c>
      <c r="AH137">
        <v>0</v>
      </c>
      <c r="AI137">
        <v>0</v>
      </c>
      <c r="AJ137">
        <v>0</v>
      </c>
      <c r="AK137" t="s">
        <v>68</v>
      </c>
      <c r="AM137">
        <v>8.0000000000000002E-3</v>
      </c>
      <c r="AN137">
        <v>0</v>
      </c>
      <c r="AO137">
        <v>0</v>
      </c>
      <c r="AP137">
        <v>0</v>
      </c>
      <c r="AQ137" t="s">
        <v>68</v>
      </c>
    </row>
    <row r="138" spans="1:43" x14ac:dyDescent="0.3">
      <c r="A138" t="s">
        <v>217</v>
      </c>
      <c r="B138">
        <v>122</v>
      </c>
      <c r="C138">
        <v>64</v>
      </c>
      <c r="D138" t="s">
        <v>98</v>
      </c>
      <c r="E138">
        <v>20</v>
      </c>
      <c r="F138">
        <v>0</v>
      </c>
      <c r="G138">
        <v>0</v>
      </c>
      <c r="I138">
        <v>13.898</v>
      </c>
      <c r="J138">
        <v>7043</v>
      </c>
      <c r="K138">
        <v>8350</v>
      </c>
      <c r="L138">
        <v>8379</v>
      </c>
      <c r="M138" t="s">
        <v>75</v>
      </c>
      <c r="O138">
        <v>1.5680000000000001</v>
      </c>
      <c r="P138">
        <v>3533</v>
      </c>
      <c r="Q138">
        <v>8269</v>
      </c>
      <c r="R138">
        <v>8313</v>
      </c>
      <c r="S138" t="s">
        <v>72</v>
      </c>
      <c r="U138">
        <v>0.247</v>
      </c>
      <c r="V138">
        <v>3945</v>
      </c>
      <c r="W138">
        <v>8275</v>
      </c>
      <c r="X138">
        <v>8318</v>
      </c>
      <c r="Y138" t="s">
        <v>72</v>
      </c>
      <c r="AA138">
        <v>0.19500000000000001</v>
      </c>
      <c r="AB138">
        <v>0</v>
      </c>
      <c r="AC138">
        <v>0</v>
      </c>
      <c r="AD138">
        <v>0</v>
      </c>
      <c r="AE138" t="s">
        <v>68</v>
      </c>
      <c r="AG138">
        <v>2.1999999999999999E-2</v>
      </c>
      <c r="AH138">
        <v>0</v>
      </c>
      <c r="AI138">
        <v>0</v>
      </c>
      <c r="AJ138">
        <v>0</v>
      </c>
      <c r="AK138" t="s">
        <v>68</v>
      </c>
      <c r="AM138">
        <v>8.0000000000000002E-3</v>
      </c>
      <c r="AN138">
        <v>0</v>
      </c>
      <c r="AO138">
        <v>0</v>
      </c>
      <c r="AP138">
        <v>0</v>
      </c>
      <c r="AQ138" t="s">
        <v>68</v>
      </c>
    </row>
    <row r="139" spans="1:43" x14ac:dyDescent="0.3">
      <c r="A139" t="s">
        <v>218</v>
      </c>
      <c r="B139">
        <v>123</v>
      </c>
      <c r="C139">
        <v>65</v>
      </c>
      <c r="D139" t="s">
        <v>98</v>
      </c>
      <c r="E139">
        <v>20</v>
      </c>
      <c r="F139">
        <v>0</v>
      </c>
      <c r="G139">
        <v>0</v>
      </c>
      <c r="I139">
        <v>13.907999999999999</v>
      </c>
      <c r="J139">
        <v>7046</v>
      </c>
      <c r="K139">
        <v>8410</v>
      </c>
      <c r="L139">
        <v>8439</v>
      </c>
      <c r="M139" t="s">
        <v>75</v>
      </c>
      <c r="O139">
        <v>1.331</v>
      </c>
      <c r="P139">
        <v>3459</v>
      </c>
      <c r="Q139">
        <v>8329</v>
      </c>
      <c r="R139">
        <v>8376</v>
      </c>
      <c r="S139" t="s">
        <v>72</v>
      </c>
      <c r="U139">
        <v>0.23300000000000001</v>
      </c>
      <c r="V139">
        <v>3899</v>
      </c>
      <c r="W139">
        <v>8335</v>
      </c>
      <c r="X139">
        <v>8378</v>
      </c>
      <c r="Y139" t="s">
        <v>72</v>
      </c>
      <c r="AA139">
        <v>0.19500000000000001</v>
      </c>
      <c r="AB139">
        <v>0</v>
      </c>
      <c r="AC139">
        <v>0</v>
      </c>
      <c r="AD139">
        <v>0</v>
      </c>
      <c r="AE139" t="s">
        <v>68</v>
      </c>
      <c r="AG139">
        <v>1.9E-2</v>
      </c>
      <c r="AH139">
        <v>0</v>
      </c>
      <c r="AI139">
        <v>0</v>
      </c>
      <c r="AJ139">
        <v>0</v>
      </c>
      <c r="AK139" t="s">
        <v>68</v>
      </c>
      <c r="AM139">
        <v>7.0000000000000001E-3</v>
      </c>
      <c r="AN139">
        <v>0</v>
      </c>
      <c r="AO139">
        <v>0</v>
      </c>
      <c r="AP139">
        <v>0</v>
      </c>
      <c r="AQ139" t="s">
        <v>68</v>
      </c>
    </row>
    <row r="140" spans="1:43" x14ac:dyDescent="0.3">
      <c r="A140" t="s">
        <v>219</v>
      </c>
      <c r="B140">
        <v>124</v>
      </c>
      <c r="C140">
        <v>66</v>
      </c>
      <c r="D140" t="s">
        <v>98</v>
      </c>
      <c r="E140">
        <v>20</v>
      </c>
      <c r="F140">
        <v>0</v>
      </c>
      <c r="G140">
        <v>0</v>
      </c>
      <c r="I140">
        <v>13.856999999999999</v>
      </c>
      <c r="J140">
        <v>7032</v>
      </c>
      <c r="K140">
        <v>8470</v>
      </c>
      <c r="L140">
        <v>8500</v>
      </c>
      <c r="M140" t="s">
        <v>71</v>
      </c>
      <c r="O140">
        <v>1.7130000000000001</v>
      </c>
      <c r="P140">
        <v>3578</v>
      </c>
      <c r="Q140">
        <v>8389</v>
      </c>
      <c r="R140">
        <v>8432</v>
      </c>
      <c r="S140" t="s">
        <v>72</v>
      </c>
      <c r="U140">
        <v>0.20100000000000001</v>
      </c>
      <c r="V140">
        <v>3797</v>
      </c>
      <c r="W140">
        <v>8395</v>
      </c>
      <c r="X140">
        <v>8438</v>
      </c>
      <c r="Y140" t="s">
        <v>72</v>
      </c>
      <c r="AA140">
        <v>0.19400000000000001</v>
      </c>
      <c r="AB140">
        <v>0</v>
      </c>
      <c r="AC140">
        <v>0</v>
      </c>
      <c r="AD140">
        <v>0</v>
      </c>
      <c r="AE140" t="s">
        <v>68</v>
      </c>
      <c r="AG140">
        <v>2.4E-2</v>
      </c>
      <c r="AH140">
        <v>0</v>
      </c>
      <c r="AI140">
        <v>0</v>
      </c>
      <c r="AJ140">
        <v>0</v>
      </c>
      <c r="AK140" t="s">
        <v>68</v>
      </c>
      <c r="AM140">
        <v>6.0000000000000001E-3</v>
      </c>
      <c r="AN140">
        <v>0</v>
      </c>
      <c r="AO140">
        <v>0</v>
      </c>
      <c r="AP140">
        <v>0</v>
      </c>
      <c r="AQ140" t="s">
        <v>68</v>
      </c>
    </row>
    <row r="141" spans="1:43" x14ac:dyDescent="0.3">
      <c r="A141" t="s">
        <v>220</v>
      </c>
      <c r="B141">
        <v>125</v>
      </c>
      <c r="C141">
        <v>67</v>
      </c>
      <c r="D141" t="s">
        <v>98</v>
      </c>
      <c r="E141">
        <v>20</v>
      </c>
      <c r="F141">
        <v>0</v>
      </c>
      <c r="G141">
        <v>0</v>
      </c>
      <c r="I141">
        <v>14.382</v>
      </c>
      <c r="J141">
        <v>7176</v>
      </c>
      <c r="K141">
        <v>8530</v>
      </c>
      <c r="L141">
        <v>8559</v>
      </c>
      <c r="M141" t="s">
        <v>75</v>
      </c>
      <c r="O141">
        <v>1.6839999999999999</v>
      </c>
      <c r="P141">
        <v>3569</v>
      </c>
      <c r="Q141">
        <v>8449</v>
      </c>
      <c r="R141">
        <v>8495</v>
      </c>
      <c r="S141" t="s">
        <v>72</v>
      </c>
      <c r="U141">
        <v>0.24299999999999999</v>
      </c>
      <c r="V141">
        <v>3932</v>
      </c>
      <c r="W141">
        <v>8455</v>
      </c>
      <c r="X141">
        <v>8499</v>
      </c>
      <c r="Y141" t="s">
        <v>72</v>
      </c>
      <c r="AA141">
        <v>0.20100000000000001</v>
      </c>
      <c r="AB141">
        <v>0</v>
      </c>
      <c r="AC141">
        <v>0</v>
      </c>
      <c r="AD141">
        <v>0</v>
      </c>
      <c r="AE141" t="s">
        <v>68</v>
      </c>
      <c r="AG141">
        <v>2.4E-2</v>
      </c>
      <c r="AH141">
        <v>0</v>
      </c>
      <c r="AI141">
        <v>0</v>
      </c>
      <c r="AJ141">
        <v>0</v>
      </c>
      <c r="AK141" t="s">
        <v>68</v>
      </c>
      <c r="AM141">
        <v>8.0000000000000002E-3</v>
      </c>
      <c r="AN141">
        <v>0</v>
      </c>
      <c r="AO141">
        <v>0</v>
      </c>
      <c r="AP141">
        <v>0</v>
      </c>
      <c r="AQ141" t="s">
        <v>68</v>
      </c>
    </row>
    <row r="142" spans="1:43" x14ac:dyDescent="0.3">
      <c r="A142" t="s">
        <v>221</v>
      </c>
      <c r="B142">
        <v>126</v>
      </c>
      <c r="C142">
        <v>68</v>
      </c>
      <c r="D142" t="s">
        <v>98</v>
      </c>
      <c r="E142">
        <v>20</v>
      </c>
      <c r="F142">
        <v>0</v>
      </c>
      <c r="G142">
        <v>0</v>
      </c>
      <c r="I142">
        <v>13.898</v>
      </c>
      <c r="J142">
        <v>7043</v>
      </c>
      <c r="K142">
        <v>8590</v>
      </c>
      <c r="L142">
        <v>8620</v>
      </c>
      <c r="M142" t="s">
        <v>75</v>
      </c>
      <c r="O142">
        <v>1.7290000000000001</v>
      </c>
      <c r="P142">
        <v>3583</v>
      </c>
      <c r="Q142">
        <v>8509</v>
      </c>
      <c r="R142">
        <v>8555</v>
      </c>
      <c r="S142" t="s">
        <v>72</v>
      </c>
      <c r="U142">
        <v>0.25</v>
      </c>
      <c r="V142">
        <v>3954</v>
      </c>
      <c r="W142">
        <v>8515</v>
      </c>
      <c r="X142">
        <v>8559</v>
      </c>
      <c r="Y142" t="s">
        <v>72</v>
      </c>
      <c r="AA142">
        <v>0.19500000000000001</v>
      </c>
      <c r="AB142">
        <v>0</v>
      </c>
      <c r="AC142">
        <v>0</v>
      </c>
      <c r="AD142">
        <v>0</v>
      </c>
      <c r="AE142" t="s">
        <v>68</v>
      </c>
      <c r="AG142">
        <v>2.4E-2</v>
      </c>
      <c r="AH142">
        <v>0</v>
      </c>
      <c r="AI142">
        <v>0</v>
      </c>
      <c r="AJ142">
        <v>0</v>
      </c>
      <c r="AK142" t="s">
        <v>68</v>
      </c>
      <c r="AM142">
        <v>8.0000000000000002E-3</v>
      </c>
      <c r="AN142">
        <v>0</v>
      </c>
      <c r="AO142">
        <v>0</v>
      </c>
      <c r="AP142">
        <v>0</v>
      </c>
      <c r="AQ142" t="s">
        <v>68</v>
      </c>
    </row>
    <row r="143" spans="1:43" x14ac:dyDescent="0.3">
      <c r="A143" t="s">
        <v>222</v>
      </c>
      <c r="B143">
        <v>127</v>
      </c>
      <c r="C143">
        <v>69</v>
      </c>
      <c r="D143" t="s">
        <v>98</v>
      </c>
      <c r="E143">
        <v>20</v>
      </c>
      <c r="F143">
        <v>0</v>
      </c>
      <c r="G143">
        <v>0</v>
      </c>
      <c r="I143">
        <v>14.337999999999999</v>
      </c>
      <c r="J143">
        <v>7164</v>
      </c>
      <c r="K143">
        <v>8650</v>
      </c>
      <c r="L143">
        <v>8679</v>
      </c>
      <c r="M143" t="s">
        <v>75</v>
      </c>
      <c r="O143">
        <v>1.7450000000000001</v>
      </c>
      <c r="P143">
        <v>3588</v>
      </c>
      <c r="Q143">
        <v>8569</v>
      </c>
      <c r="R143">
        <v>8615</v>
      </c>
      <c r="S143" t="s">
        <v>72</v>
      </c>
      <c r="U143">
        <v>0.22500000000000001</v>
      </c>
      <c r="V143">
        <v>3873</v>
      </c>
      <c r="W143">
        <v>8575</v>
      </c>
      <c r="X143">
        <v>8615</v>
      </c>
      <c r="Y143" t="s">
        <v>72</v>
      </c>
      <c r="AA143">
        <v>0.20100000000000001</v>
      </c>
      <c r="AB143">
        <v>0</v>
      </c>
      <c r="AC143">
        <v>0</v>
      </c>
      <c r="AD143">
        <v>0</v>
      </c>
      <c r="AE143" t="s">
        <v>68</v>
      </c>
      <c r="AG143">
        <v>2.4E-2</v>
      </c>
      <c r="AH143">
        <v>0</v>
      </c>
      <c r="AI143">
        <v>0</v>
      </c>
      <c r="AJ143">
        <v>0</v>
      </c>
      <c r="AK143" t="s">
        <v>68</v>
      </c>
      <c r="AM143">
        <v>7.0000000000000001E-3</v>
      </c>
      <c r="AN143">
        <v>0</v>
      </c>
      <c r="AO143">
        <v>0</v>
      </c>
      <c r="AP143">
        <v>0</v>
      </c>
      <c r="AQ143" t="s">
        <v>68</v>
      </c>
    </row>
    <row r="144" spans="1:43" x14ac:dyDescent="0.3">
      <c r="A144" t="s">
        <v>223</v>
      </c>
      <c r="B144">
        <v>128</v>
      </c>
      <c r="C144">
        <v>70</v>
      </c>
      <c r="D144" t="s">
        <v>98</v>
      </c>
      <c r="E144">
        <v>20</v>
      </c>
      <c r="F144">
        <v>0</v>
      </c>
      <c r="G144">
        <v>0</v>
      </c>
      <c r="I144">
        <v>14.003</v>
      </c>
      <c r="J144">
        <v>7072</v>
      </c>
      <c r="K144">
        <v>8710</v>
      </c>
      <c r="L144">
        <v>8742</v>
      </c>
      <c r="M144" t="s">
        <v>75</v>
      </c>
      <c r="O144">
        <v>1.7450000000000001</v>
      </c>
      <c r="P144">
        <v>3588</v>
      </c>
      <c r="Q144">
        <v>8629</v>
      </c>
      <c r="R144">
        <v>8673</v>
      </c>
      <c r="S144" t="s">
        <v>72</v>
      </c>
      <c r="U144">
        <v>0.26400000000000001</v>
      </c>
      <c r="V144">
        <v>3999</v>
      </c>
      <c r="W144">
        <v>8635</v>
      </c>
      <c r="X144">
        <v>8678</v>
      </c>
      <c r="Y144" t="s">
        <v>72</v>
      </c>
      <c r="AA144">
        <v>0.19600000000000001</v>
      </c>
      <c r="AB144">
        <v>0</v>
      </c>
      <c r="AC144">
        <v>0</v>
      </c>
      <c r="AD144">
        <v>0</v>
      </c>
      <c r="AE144" t="s">
        <v>68</v>
      </c>
      <c r="AG144">
        <v>2.4E-2</v>
      </c>
      <c r="AH144">
        <v>0</v>
      </c>
      <c r="AI144">
        <v>0</v>
      </c>
      <c r="AJ144">
        <v>0</v>
      </c>
      <c r="AK144" t="s">
        <v>68</v>
      </c>
      <c r="AM144">
        <v>8.0000000000000002E-3</v>
      </c>
      <c r="AN144">
        <v>0</v>
      </c>
      <c r="AO144">
        <v>0</v>
      </c>
      <c r="AP144">
        <v>0</v>
      </c>
      <c r="AQ144" t="s">
        <v>68</v>
      </c>
    </row>
    <row r="145" spans="1:43" x14ac:dyDescent="0.3">
      <c r="A145" t="s">
        <v>224</v>
      </c>
      <c r="B145">
        <v>129</v>
      </c>
      <c r="C145">
        <v>71</v>
      </c>
      <c r="D145" t="s">
        <v>98</v>
      </c>
      <c r="E145">
        <v>20</v>
      </c>
      <c r="F145">
        <v>0</v>
      </c>
      <c r="G145">
        <v>0</v>
      </c>
      <c r="I145">
        <v>14.51</v>
      </c>
      <c r="J145">
        <v>7211</v>
      </c>
      <c r="K145">
        <v>8770</v>
      </c>
      <c r="L145">
        <v>8799</v>
      </c>
      <c r="M145" t="s">
        <v>75</v>
      </c>
      <c r="O145">
        <v>1.7030000000000001</v>
      </c>
      <c r="P145">
        <v>3575</v>
      </c>
      <c r="Q145">
        <v>8689</v>
      </c>
      <c r="R145">
        <v>8736</v>
      </c>
      <c r="S145" t="s">
        <v>72</v>
      </c>
      <c r="U145">
        <v>0.20300000000000001</v>
      </c>
      <c r="V145">
        <v>3803</v>
      </c>
      <c r="W145">
        <v>8695</v>
      </c>
      <c r="X145">
        <v>8739</v>
      </c>
      <c r="Y145" t="s">
        <v>72</v>
      </c>
      <c r="AA145">
        <v>0.20300000000000001</v>
      </c>
      <c r="AB145">
        <v>0</v>
      </c>
      <c r="AC145">
        <v>0</v>
      </c>
      <c r="AD145">
        <v>0</v>
      </c>
      <c r="AE145" t="s">
        <v>68</v>
      </c>
      <c r="AG145">
        <v>2.4E-2</v>
      </c>
      <c r="AH145">
        <v>0</v>
      </c>
      <c r="AI145">
        <v>0</v>
      </c>
      <c r="AJ145">
        <v>0</v>
      </c>
      <c r="AK145" t="s">
        <v>68</v>
      </c>
      <c r="AM145">
        <v>6.0000000000000001E-3</v>
      </c>
      <c r="AN145">
        <v>0</v>
      </c>
      <c r="AO145">
        <v>0</v>
      </c>
      <c r="AP145">
        <v>0</v>
      </c>
      <c r="AQ145" t="s">
        <v>68</v>
      </c>
    </row>
    <row r="146" spans="1:43" x14ac:dyDescent="0.3">
      <c r="A146" t="s">
        <v>225</v>
      </c>
      <c r="B146">
        <v>130</v>
      </c>
      <c r="C146">
        <v>72</v>
      </c>
      <c r="D146" t="s">
        <v>98</v>
      </c>
      <c r="E146">
        <v>20</v>
      </c>
      <c r="F146">
        <v>0</v>
      </c>
      <c r="G146">
        <v>0</v>
      </c>
      <c r="I146">
        <v>14.637</v>
      </c>
      <c r="J146">
        <v>7246</v>
      </c>
      <c r="K146">
        <v>8830</v>
      </c>
      <c r="L146">
        <v>8859</v>
      </c>
      <c r="M146" t="s">
        <v>75</v>
      </c>
      <c r="O146">
        <v>1.7769999999999999</v>
      </c>
      <c r="P146">
        <v>3598</v>
      </c>
      <c r="Q146">
        <v>8749</v>
      </c>
      <c r="R146">
        <v>8795</v>
      </c>
      <c r="S146" t="s">
        <v>72</v>
      </c>
      <c r="U146">
        <v>0.19800000000000001</v>
      </c>
      <c r="V146">
        <v>3789</v>
      </c>
      <c r="W146">
        <v>8755</v>
      </c>
      <c r="X146">
        <v>8799</v>
      </c>
      <c r="Y146" t="s">
        <v>72</v>
      </c>
      <c r="AA146">
        <v>0.20499999999999999</v>
      </c>
      <c r="AB146">
        <v>0</v>
      </c>
      <c r="AC146">
        <v>0</v>
      </c>
      <c r="AD146">
        <v>0</v>
      </c>
      <c r="AE146" t="s">
        <v>68</v>
      </c>
      <c r="AG146">
        <v>2.5000000000000001E-2</v>
      </c>
      <c r="AH146">
        <v>0</v>
      </c>
      <c r="AI146">
        <v>0</v>
      </c>
      <c r="AJ146">
        <v>0</v>
      </c>
      <c r="AK146" t="s">
        <v>68</v>
      </c>
      <c r="AM146">
        <v>6.0000000000000001E-3</v>
      </c>
      <c r="AN146">
        <v>0</v>
      </c>
      <c r="AO146">
        <v>0</v>
      </c>
      <c r="AP146">
        <v>0</v>
      </c>
      <c r="AQ146" t="s">
        <v>68</v>
      </c>
    </row>
    <row r="147" spans="1:43" x14ac:dyDescent="0.3">
      <c r="A147" t="s">
        <v>94</v>
      </c>
      <c r="B147">
        <v>131</v>
      </c>
      <c r="C147">
        <v>130</v>
      </c>
      <c r="D147" t="s">
        <v>95</v>
      </c>
      <c r="E147">
        <v>0</v>
      </c>
      <c r="F147">
        <v>0</v>
      </c>
      <c r="G147">
        <v>0</v>
      </c>
      <c r="I147">
        <v>0.21099999999999999</v>
      </c>
      <c r="J147">
        <v>3287</v>
      </c>
      <c r="K147">
        <v>8890</v>
      </c>
      <c r="L147">
        <v>8937</v>
      </c>
      <c r="M147" t="s">
        <v>71</v>
      </c>
      <c r="O147">
        <v>0.55000000000000004</v>
      </c>
      <c r="P147">
        <v>3215</v>
      </c>
      <c r="Q147">
        <v>8809</v>
      </c>
      <c r="R147">
        <v>8834</v>
      </c>
      <c r="S147" t="s">
        <v>72</v>
      </c>
      <c r="U147">
        <v>-1.0999999999999999E-2</v>
      </c>
      <c r="V147">
        <v>3125</v>
      </c>
      <c r="W147">
        <v>8815</v>
      </c>
      <c r="X147">
        <v>8858</v>
      </c>
      <c r="Y147" t="s">
        <v>72</v>
      </c>
      <c r="AA147">
        <v>3.0000000000000001E-3</v>
      </c>
      <c r="AB147">
        <v>0</v>
      </c>
      <c r="AC147">
        <v>0</v>
      </c>
      <c r="AD147">
        <v>0</v>
      </c>
      <c r="AE147" t="s">
        <v>68</v>
      </c>
      <c r="AG147">
        <v>8.0000000000000002E-3</v>
      </c>
      <c r="AH147">
        <v>0</v>
      </c>
      <c r="AI147">
        <v>0</v>
      </c>
      <c r="AJ147">
        <v>0</v>
      </c>
      <c r="AK147" t="s">
        <v>68</v>
      </c>
      <c r="AM147">
        <v>0</v>
      </c>
      <c r="AN147">
        <v>0</v>
      </c>
      <c r="AO147">
        <v>0</v>
      </c>
      <c r="AP147">
        <v>0</v>
      </c>
      <c r="AQ147" t="s">
        <v>68</v>
      </c>
    </row>
    <row r="148" spans="1:43" x14ac:dyDescent="0.3">
      <c r="A148" t="s">
        <v>94</v>
      </c>
      <c r="B148">
        <v>132</v>
      </c>
      <c r="C148">
        <v>133</v>
      </c>
      <c r="D148" t="s">
        <v>96</v>
      </c>
      <c r="E148">
        <v>0</v>
      </c>
      <c r="F148">
        <v>0</v>
      </c>
      <c r="G148">
        <v>0</v>
      </c>
      <c r="I148">
        <v>1.669</v>
      </c>
      <c r="J148">
        <v>3687</v>
      </c>
      <c r="K148">
        <v>8950</v>
      </c>
      <c r="L148">
        <v>8997</v>
      </c>
      <c r="M148" t="s">
        <v>72</v>
      </c>
      <c r="O148">
        <v>1.946</v>
      </c>
      <c r="P148">
        <v>3651</v>
      </c>
      <c r="Q148">
        <v>8869</v>
      </c>
      <c r="R148">
        <v>8915</v>
      </c>
      <c r="S148" t="s">
        <v>72</v>
      </c>
      <c r="U148">
        <v>0.14799999999999999</v>
      </c>
      <c r="V148">
        <v>3629</v>
      </c>
      <c r="W148">
        <v>8875</v>
      </c>
      <c r="X148">
        <v>8919</v>
      </c>
      <c r="Y148" t="s">
        <v>72</v>
      </c>
      <c r="AA148">
        <v>2.3E-2</v>
      </c>
      <c r="AB148">
        <v>0</v>
      </c>
      <c r="AC148">
        <v>0</v>
      </c>
      <c r="AD148">
        <v>0</v>
      </c>
      <c r="AE148" t="s">
        <v>68</v>
      </c>
      <c r="AG148">
        <v>2.7E-2</v>
      </c>
      <c r="AH148">
        <v>0</v>
      </c>
      <c r="AI148">
        <v>0</v>
      </c>
      <c r="AJ148">
        <v>0</v>
      </c>
      <c r="AK148" t="s">
        <v>68</v>
      </c>
      <c r="AM148">
        <v>5.0000000000000001E-3</v>
      </c>
      <c r="AN148">
        <v>0</v>
      </c>
      <c r="AO148">
        <v>0</v>
      </c>
      <c r="AP148">
        <v>0</v>
      </c>
      <c r="AQ148" t="s">
        <v>68</v>
      </c>
    </row>
    <row r="149" spans="1:43" x14ac:dyDescent="0.3">
      <c r="A149" t="s">
        <v>94</v>
      </c>
      <c r="B149">
        <v>133</v>
      </c>
      <c r="C149">
        <v>131</v>
      </c>
      <c r="D149" t="s">
        <v>95</v>
      </c>
      <c r="E149">
        <v>0</v>
      </c>
      <c r="F149">
        <v>0</v>
      </c>
      <c r="G149">
        <v>0</v>
      </c>
      <c r="I149">
        <v>15.034000000000001</v>
      </c>
      <c r="J149">
        <v>7355</v>
      </c>
      <c r="K149">
        <v>9010</v>
      </c>
      <c r="L149">
        <v>9057</v>
      </c>
      <c r="M149" t="s">
        <v>75</v>
      </c>
      <c r="O149">
        <v>15.382</v>
      </c>
      <c r="P149">
        <v>7845</v>
      </c>
      <c r="Q149">
        <v>8929</v>
      </c>
      <c r="R149">
        <v>8975</v>
      </c>
      <c r="S149" t="s">
        <v>72</v>
      </c>
      <c r="U149">
        <v>1.5</v>
      </c>
      <c r="V149">
        <v>7916</v>
      </c>
      <c r="W149">
        <v>8935</v>
      </c>
      <c r="X149">
        <v>8980</v>
      </c>
      <c r="Y149" t="s">
        <v>72</v>
      </c>
      <c r="AA149">
        <v>0.21099999999999999</v>
      </c>
      <c r="AB149">
        <v>0</v>
      </c>
      <c r="AC149">
        <v>0</v>
      </c>
      <c r="AD149">
        <v>0</v>
      </c>
      <c r="AE149" t="s">
        <v>68</v>
      </c>
      <c r="AG149">
        <v>0.215</v>
      </c>
      <c r="AH149">
        <v>0</v>
      </c>
      <c r="AI149">
        <v>0</v>
      </c>
      <c r="AJ149">
        <v>0</v>
      </c>
      <c r="AK149" t="s">
        <v>68</v>
      </c>
      <c r="AM149">
        <v>4.5999999999999999E-2</v>
      </c>
      <c r="AN149">
        <v>0</v>
      </c>
      <c r="AO149">
        <v>0</v>
      </c>
      <c r="AP149">
        <v>0</v>
      </c>
      <c r="AQ149" t="s">
        <v>68</v>
      </c>
    </row>
    <row r="150" spans="1:43" x14ac:dyDescent="0.3">
      <c r="A150" t="s">
        <v>94</v>
      </c>
      <c r="B150">
        <v>134</v>
      </c>
      <c r="C150">
        <v>132</v>
      </c>
      <c r="D150" t="s">
        <v>96</v>
      </c>
      <c r="E150">
        <v>0</v>
      </c>
      <c r="F150">
        <v>0</v>
      </c>
      <c r="G150">
        <v>0</v>
      </c>
      <c r="I150">
        <v>75.47</v>
      </c>
      <c r="J150">
        <v>23941</v>
      </c>
      <c r="K150">
        <v>9070</v>
      </c>
      <c r="L150">
        <v>9100</v>
      </c>
      <c r="M150" t="s">
        <v>97</v>
      </c>
      <c r="O150">
        <v>75.63</v>
      </c>
      <c r="P150">
        <v>26652</v>
      </c>
      <c r="Q150">
        <v>8989</v>
      </c>
      <c r="R150">
        <v>9036</v>
      </c>
      <c r="S150" t="s">
        <v>71</v>
      </c>
      <c r="U150">
        <v>7.5279999999999996</v>
      </c>
      <c r="V150">
        <v>27024</v>
      </c>
      <c r="W150">
        <v>8995</v>
      </c>
      <c r="X150">
        <v>9040</v>
      </c>
      <c r="Y150" t="s">
        <v>72</v>
      </c>
      <c r="AA150">
        <v>1.0569999999999999</v>
      </c>
      <c r="AB150">
        <v>0</v>
      </c>
      <c r="AC150">
        <v>0</v>
      </c>
      <c r="AD150">
        <v>0</v>
      </c>
      <c r="AE150" t="s">
        <v>68</v>
      </c>
      <c r="AG150">
        <v>1.0589999999999999</v>
      </c>
      <c r="AH150">
        <v>0</v>
      </c>
      <c r="AI150">
        <v>0</v>
      </c>
      <c r="AJ150">
        <v>0</v>
      </c>
      <c r="AK150" t="s">
        <v>68</v>
      </c>
      <c r="AM150">
        <v>0.23300000000000001</v>
      </c>
      <c r="AN150">
        <v>0</v>
      </c>
      <c r="AO150">
        <v>0</v>
      </c>
      <c r="AP150">
        <v>0</v>
      </c>
      <c r="AQ150" t="s">
        <v>68</v>
      </c>
    </row>
    <row r="151" spans="1:43" x14ac:dyDescent="0.3">
      <c r="A151" t="s">
        <v>92</v>
      </c>
      <c r="B151">
        <v>135</v>
      </c>
      <c r="C151">
        <v>0</v>
      </c>
      <c r="D151" t="s">
        <v>93</v>
      </c>
      <c r="E151">
        <v>0</v>
      </c>
      <c r="F151">
        <v>0</v>
      </c>
      <c r="G151">
        <v>0</v>
      </c>
      <c r="I151">
        <v>0.113</v>
      </c>
      <c r="J151">
        <v>3260</v>
      </c>
      <c r="K151">
        <v>9250</v>
      </c>
      <c r="L151">
        <v>9286</v>
      </c>
      <c r="M151" t="s">
        <v>72</v>
      </c>
      <c r="O151">
        <v>0.42799999999999999</v>
      </c>
      <c r="P151">
        <v>3177</v>
      </c>
      <c r="Q151">
        <v>9169</v>
      </c>
      <c r="R151">
        <v>9205</v>
      </c>
      <c r="S151" t="s">
        <v>72</v>
      </c>
      <c r="U151">
        <v>3.4000000000000002E-2</v>
      </c>
      <c r="V151">
        <v>3268</v>
      </c>
      <c r="W151">
        <v>9175</v>
      </c>
      <c r="X151">
        <v>9222</v>
      </c>
      <c r="Y151" t="s">
        <v>72</v>
      </c>
      <c r="AA151">
        <v>2E-3</v>
      </c>
      <c r="AB151">
        <v>0</v>
      </c>
      <c r="AC151">
        <v>0</v>
      </c>
      <c r="AD151">
        <v>0</v>
      </c>
      <c r="AE151" t="s">
        <v>68</v>
      </c>
      <c r="AG151">
        <v>6.0000000000000001E-3</v>
      </c>
      <c r="AH151">
        <v>0</v>
      </c>
      <c r="AI151">
        <v>0</v>
      </c>
      <c r="AJ151">
        <v>0</v>
      </c>
      <c r="AK151" t="s">
        <v>68</v>
      </c>
      <c r="AM151">
        <v>1E-3</v>
      </c>
      <c r="AN151">
        <v>0</v>
      </c>
      <c r="AO151">
        <v>0</v>
      </c>
      <c r="AP151">
        <v>0</v>
      </c>
      <c r="AQ151" t="s">
        <v>68</v>
      </c>
    </row>
    <row r="152" spans="1:43" x14ac:dyDescent="0.3">
      <c r="A152" t="s">
        <v>226</v>
      </c>
      <c r="B152">
        <v>136</v>
      </c>
      <c r="C152">
        <v>73</v>
      </c>
      <c r="D152" t="s">
        <v>99</v>
      </c>
      <c r="E152">
        <v>0</v>
      </c>
      <c r="F152">
        <v>7</v>
      </c>
      <c r="G152">
        <v>1</v>
      </c>
      <c r="I152">
        <v>14.651999999999999</v>
      </c>
      <c r="J152">
        <v>7250</v>
      </c>
      <c r="K152">
        <v>9310</v>
      </c>
      <c r="L152">
        <v>9341</v>
      </c>
      <c r="M152" t="s">
        <v>75</v>
      </c>
      <c r="O152">
        <v>2.2029999999999998</v>
      </c>
      <c r="P152">
        <v>3731</v>
      </c>
      <c r="Q152">
        <v>9229</v>
      </c>
      <c r="R152">
        <v>9275</v>
      </c>
      <c r="S152" t="s">
        <v>72</v>
      </c>
      <c r="U152">
        <v>0.23200000000000001</v>
      </c>
      <c r="V152">
        <v>3895</v>
      </c>
      <c r="W152">
        <v>9235</v>
      </c>
      <c r="X152">
        <v>9279</v>
      </c>
      <c r="Y152" t="s">
        <v>72</v>
      </c>
      <c r="AA152">
        <v>0.20499999999999999</v>
      </c>
      <c r="AB152">
        <v>0</v>
      </c>
      <c r="AC152">
        <v>0</v>
      </c>
      <c r="AD152">
        <v>0</v>
      </c>
      <c r="AE152" t="s">
        <v>68</v>
      </c>
      <c r="AG152">
        <v>3.1E-2</v>
      </c>
      <c r="AH152">
        <v>0</v>
      </c>
      <c r="AI152">
        <v>0</v>
      </c>
      <c r="AJ152">
        <v>0</v>
      </c>
      <c r="AK152" t="s">
        <v>68</v>
      </c>
      <c r="AM152">
        <v>7.0000000000000001E-3</v>
      </c>
      <c r="AN152">
        <v>0</v>
      </c>
      <c r="AO152">
        <v>0</v>
      </c>
      <c r="AP152">
        <v>0</v>
      </c>
      <c r="AQ152" t="s">
        <v>68</v>
      </c>
    </row>
    <row r="153" spans="1:43" x14ac:dyDescent="0.3">
      <c r="A153" t="s">
        <v>226</v>
      </c>
      <c r="B153">
        <v>137</v>
      </c>
      <c r="C153">
        <v>73</v>
      </c>
      <c r="D153" t="s">
        <v>99</v>
      </c>
      <c r="E153">
        <v>0</v>
      </c>
      <c r="F153">
        <v>7</v>
      </c>
      <c r="G153">
        <v>2</v>
      </c>
      <c r="I153">
        <v>14.523999999999999</v>
      </c>
      <c r="J153">
        <v>7215</v>
      </c>
      <c r="K153">
        <v>9370</v>
      </c>
      <c r="L153">
        <v>9401</v>
      </c>
      <c r="M153" t="s">
        <v>75</v>
      </c>
      <c r="O153">
        <v>2.1419999999999999</v>
      </c>
      <c r="P153">
        <v>3712</v>
      </c>
      <c r="Q153">
        <v>9289</v>
      </c>
      <c r="R153">
        <v>9336</v>
      </c>
      <c r="S153" t="s">
        <v>72</v>
      </c>
      <c r="U153">
        <v>0.23100000000000001</v>
      </c>
      <c r="V153">
        <v>3894</v>
      </c>
      <c r="W153">
        <v>9295</v>
      </c>
      <c r="X153">
        <v>9338</v>
      </c>
      <c r="Y153" t="s">
        <v>72</v>
      </c>
      <c r="AA153">
        <v>0.20300000000000001</v>
      </c>
      <c r="AB153">
        <v>0</v>
      </c>
      <c r="AC153">
        <v>0</v>
      </c>
      <c r="AD153">
        <v>0</v>
      </c>
      <c r="AE153" t="s">
        <v>68</v>
      </c>
      <c r="AG153">
        <v>0.03</v>
      </c>
      <c r="AH153">
        <v>0</v>
      </c>
      <c r="AI153">
        <v>0</v>
      </c>
      <c r="AJ153">
        <v>0</v>
      </c>
      <c r="AK153" t="s">
        <v>68</v>
      </c>
      <c r="AM153">
        <v>7.0000000000000001E-3</v>
      </c>
      <c r="AN153">
        <v>0</v>
      </c>
      <c r="AO153">
        <v>0</v>
      </c>
      <c r="AP153">
        <v>0</v>
      </c>
      <c r="AQ153" t="s">
        <v>68</v>
      </c>
    </row>
    <row r="154" spans="1:43" x14ac:dyDescent="0.3">
      <c r="A154" t="s">
        <v>227</v>
      </c>
      <c r="B154">
        <v>138</v>
      </c>
      <c r="C154">
        <v>74</v>
      </c>
      <c r="D154" t="s">
        <v>98</v>
      </c>
      <c r="E154">
        <v>20</v>
      </c>
      <c r="F154">
        <v>0</v>
      </c>
      <c r="G154">
        <v>0</v>
      </c>
      <c r="I154">
        <v>14.561</v>
      </c>
      <c r="J154">
        <v>7225</v>
      </c>
      <c r="K154">
        <v>9430</v>
      </c>
      <c r="L154">
        <v>9459</v>
      </c>
      <c r="M154" t="s">
        <v>71</v>
      </c>
      <c r="O154">
        <v>2.1349999999999998</v>
      </c>
      <c r="P154">
        <v>3710</v>
      </c>
      <c r="Q154">
        <v>9349</v>
      </c>
      <c r="R154">
        <v>9393</v>
      </c>
      <c r="S154" t="s">
        <v>72</v>
      </c>
      <c r="U154">
        <v>0.223</v>
      </c>
      <c r="V154">
        <v>3867</v>
      </c>
      <c r="W154">
        <v>9355</v>
      </c>
      <c r="X154">
        <v>9398</v>
      </c>
      <c r="Y154" t="s">
        <v>72</v>
      </c>
      <c r="AA154">
        <v>0.20399999999999999</v>
      </c>
      <c r="AB154">
        <v>0</v>
      </c>
      <c r="AC154">
        <v>0</v>
      </c>
      <c r="AD154">
        <v>0</v>
      </c>
      <c r="AE154" t="s">
        <v>68</v>
      </c>
      <c r="AG154">
        <v>0.03</v>
      </c>
      <c r="AH154">
        <v>0</v>
      </c>
      <c r="AI154">
        <v>0</v>
      </c>
      <c r="AJ154">
        <v>0</v>
      </c>
      <c r="AK154" t="s">
        <v>68</v>
      </c>
      <c r="AM154">
        <v>7.0000000000000001E-3</v>
      </c>
      <c r="AN154">
        <v>0</v>
      </c>
      <c r="AO154">
        <v>0</v>
      </c>
      <c r="AP154">
        <v>0</v>
      </c>
      <c r="AQ154" t="s">
        <v>68</v>
      </c>
    </row>
    <row r="155" spans="1:43" x14ac:dyDescent="0.3">
      <c r="A155" t="s">
        <v>228</v>
      </c>
      <c r="B155">
        <v>139</v>
      </c>
      <c r="C155">
        <v>75</v>
      </c>
      <c r="D155" t="s">
        <v>98</v>
      </c>
      <c r="E155">
        <v>20</v>
      </c>
      <c r="F155">
        <v>0</v>
      </c>
      <c r="G155">
        <v>0</v>
      </c>
      <c r="I155">
        <v>14.473000000000001</v>
      </c>
      <c r="J155">
        <v>7201</v>
      </c>
      <c r="K155">
        <v>9490</v>
      </c>
      <c r="L155">
        <v>9519</v>
      </c>
      <c r="M155" t="s">
        <v>75</v>
      </c>
      <c r="O155">
        <v>2.1230000000000002</v>
      </c>
      <c r="P155">
        <v>3706</v>
      </c>
      <c r="Q155">
        <v>9409</v>
      </c>
      <c r="R155">
        <v>9456</v>
      </c>
      <c r="S155" t="s">
        <v>72</v>
      </c>
      <c r="U155">
        <v>0.23899999999999999</v>
      </c>
      <c r="V155">
        <v>3917</v>
      </c>
      <c r="W155">
        <v>9415</v>
      </c>
      <c r="X155">
        <v>9458</v>
      </c>
      <c r="Y155" t="s">
        <v>72</v>
      </c>
      <c r="AA155">
        <v>0.20300000000000001</v>
      </c>
      <c r="AB155">
        <v>0</v>
      </c>
      <c r="AC155">
        <v>0</v>
      </c>
      <c r="AD155">
        <v>0</v>
      </c>
      <c r="AE155" t="s">
        <v>68</v>
      </c>
      <c r="AG155">
        <v>0.03</v>
      </c>
      <c r="AH155">
        <v>0</v>
      </c>
      <c r="AI155">
        <v>0</v>
      </c>
      <c r="AJ155">
        <v>0</v>
      </c>
      <c r="AK155" t="s">
        <v>68</v>
      </c>
      <c r="AM155">
        <v>7.0000000000000001E-3</v>
      </c>
      <c r="AN155">
        <v>0</v>
      </c>
      <c r="AO155">
        <v>0</v>
      </c>
      <c r="AP155">
        <v>0</v>
      </c>
      <c r="AQ155" t="s">
        <v>68</v>
      </c>
    </row>
    <row r="156" spans="1:43" x14ac:dyDescent="0.3">
      <c r="A156" t="s">
        <v>229</v>
      </c>
      <c r="B156">
        <v>140</v>
      </c>
      <c r="C156">
        <v>76</v>
      </c>
      <c r="D156" t="s">
        <v>98</v>
      </c>
      <c r="E156">
        <v>20</v>
      </c>
      <c r="F156">
        <v>0</v>
      </c>
      <c r="G156">
        <v>0</v>
      </c>
      <c r="I156">
        <v>14.688000000000001</v>
      </c>
      <c r="J156">
        <v>7260</v>
      </c>
      <c r="K156">
        <v>9550</v>
      </c>
      <c r="L156">
        <v>9580</v>
      </c>
      <c r="M156" t="s">
        <v>72</v>
      </c>
      <c r="O156">
        <v>1.7729999999999999</v>
      </c>
      <c r="P156">
        <v>3597</v>
      </c>
      <c r="Q156">
        <v>9469</v>
      </c>
      <c r="R156">
        <v>9516</v>
      </c>
      <c r="S156" t="s">
        <v>72</v>
      </c>
      <c r="U156">
        <v>0.27700000000000002</v>
      </c>
      <c r="V156">
        <v>4040</v>
      </c>
      <c r="W156">
        <v>9475</v>
      </c>
      <c r="X156">
        <v>9520</v>
      </c>
      <c r="Y156" t="s">
        <v>72</v>
      </c>
      <c r="AA156">
        <v>0.20599999999999999</v>
      </c>
      <c r="AB156">
        <v>0</v>
      </c>
      <c r="AC156">
        <v>0</v>
      </c>
      <c r="AD156">
        <v>0</v>
      </c>
      <c r="AE156" t="s">
        <v>68</v>
      </c>
      <c r="AG156">
        <v>2.5000000000000001E-2</v>
      </c>
      <c r="AH156">
        <v>0</v>
      </c>
      <c r="AI156">
        <v>0</v>
      </c>
      <c r="AJ156">
        <v>0</v>
      </c>
      <c r="AK156" t="s">
        <v>68</v>
      </c>
      <c r="AM156">
        <v>8.9999999999999993E-3</v>
      </c>
      <c r="AN156">
        <v>0</v>
      </c>
      <c r="AO156">
        <v>0</v>
      </c>
      <c r="AP156">
        <v>0</v>
      </c>
      <c r="AQ156" t="s">
        <v>68</v>
      </c>
    </row>
    <row r="157" spans="1:43" x14ac:dyDescent="0.3">
      <c r="A157" t="s">
        <v>230</v>
      </c>
      <c r="B157">
        <v>141</v>
      </c>
      <c r="C157">
        <v>77</v>
      </c>
      <c r="D157" t="s">
        <v>98</v>
      </c>
      <c r="E157">
        <v>20</v>
      </c>
      <c r="F157">
        <v>0</v>
      </c>
      <c r="G157">
        <v>0</v>
      </c>
      <c r="I157">
        <v>14.648</v>
      </c>
      <c r="J157">
        <v>7249</v>
      </c>
      <c r="K157">
        <v>9610</v>
      </c>
      <c r="L157">
        <v>9639</v>
      </c>
      <c r="M157" t="s">
        <v>75</v>
      </c>
      <c r="O157">
        <v>1.94</v>
      </c>
      <c r="P157">
        <v>3649</v>
      </c>
      <c r="Q157">
        <v>9529</v>
      </c>
      <c r="R157">
        <v>9576</v>
      </c>
      <c r="S157" t="s">
        <v>72</v>
      </c>
      <c r="U157">
        <v>0.32200000000000001</v>
      </c>
      <c r="V157">
        <v>4181</v>
      </c>
      <c r="W157">
        <v>9535</v>
      </c>
      <c r="X157">
        <v>9578</v>
      </c>
      <c r="Y157" t="s">
        <v>72</v>
      </c>
      <c r="AA157">
        <v>0.20499999999999999</v>
      </c>
      <c r="AB157">
        <v>0</v>
      </c>
      <c r="AC157">
        <v>0</v>
      </c>
      <c r="AD157">
        <v>0</v>
      </c>
      <c r="AE157" t="s">
        <v>68</v>
      </c>
      <c r="AG157">
        <v>2.7E-2</v>
      </c>
      <c r="AH157">
        <v>0</v>
      </c>
      <c r="AI157">
        <v>0</v>
      </c>
      <c r="AJ157">
        <v>0</v>
      </c>
      <c r="AK157" t="s">
        <v>68</v>
      </c>
      <c r="AM157">
        <v>0.01</v>
      </c>
      <c r="AN157">
        <v>0</v>
      </c>
      <c r="AO157">
        <v>0</v>
      </c>
      <c r="AP157">
        <v>0</v>
      </c>
      <c r="AQ157" t="s">
        <v>68</v>
      </c>
    </row>
    <row r="158" spans="1:43" x14ac:dyDescent="0.3">
      <c r="A158" t="s">
        <v>231</v>
      </c>
      <c r="B158">
        <v>142</v>
      </c>
      <c r="C158">
        <v>78</v>
      </c>
      <c r="D158" t="s">
        <v>98</v>
      </c>
      <c r="E158">
        <v>20</v>
      </c>
      <c r="F158">
        <v>0</v>
      </c>
      <c r="G158">
        <v>0</v>
      </c>
      <c r="I158">
        <v>14.867000000000001</v>
      </c>
      <c r="J158">
        <v>7309</v>
      </c>
      <c r="K158">
        <v>9670</v>
      </c>
      <c r="L158">
        <v>9698</v>
      </c>
      <c r="M158" t="s">
        <v>72</v>
      </c>
      <c r="O158">
        <v>2.0299999999999998</v>
      </c>
      <c r="P158">
        <v>3677</v>
      </c>
      <c r="Q158">
        <v>9589</v>
      </c>
      <c r="R158">
        <v>9635</v>
      </c>
      <c r="S158" t="s">
        <v>72</v>
      </c>
      <c r="U158">
        <v>0.28699999999999998</v>
      </c>
      <c r="V158">
        <v>4071</v>
      </c>
      <c r="W158">
        <v>9595</v>
      </c>
      <c r="X158">
        <v>9639</v>
      </c>
      <c r="Y158" t="s">
        <v>72</v>
      </c>
      <c r="AA158">
        <v>0.20799999999999999</v>
      </c>
      <c r="AB158">
        <v>0</v>
      </c>
      <c r="AC158">
        <v>0</v>
      </c>
      <c r="AD158">
        <v>0</v>
      </c>
      <c r="AE158" t="s">
        <v>68</v>
      </c>
      <c r="AG158">
        <v>2.8000000000000001E-2</v>
      </c>
      <c r="AH158">
        <v>0</v>
      </c>
      <c r="AI158">
        <v>0</v>
      </c>
      <c r="AJ158">
        <v>0</v>
      </c>
      <c r="AK158" t="s">
        <v>68</v>
      </c>
      <c r="AM158">
        <v>8.9999999999999993E-3</v>
      </c>
      <c r="AN158">
        <v>0</v>
      </c>
      <c r="AO158">
        <v>0</v>
      </c>
      <c r="AP158">
        <v>0</v>
      </c>
      <c r="AQ158" t="s">
        <v>68</v>
      </c>
    </row>
    <row r="159" spans="1:43" x14ac:dyDescent="0.3">
      <c r="A159" t="s">
        <v>232</v>
      </c>
      <c r="B159">
        <v>143</v>
      </c>
      <c r="C159">
        <v>79</v>
      </c>
      <c r="D159" t="s">
        <v>98</v>
      </c>
      <c r="E159">
        <v>20</v>
      </c>
      <c r="F159">
        <v>0</v>
      </c>
      <c r="G159">
        <v>0</v>
      </c>
      <c r="I159">
        <v>15.151</v>
      </c>
      <c r="J159">
        <v>7387</v>
      </c>
      <c r="K159">
        <v>9730</v>
      </c>
      <c r="L159">
        <v>9758</v>
      </c>
      <c r="M159" t="s">
        <v>72</v>
      </c>
      <c r="O159">
        <v>1.847</v>
      </c>
      <c r="P159">
        <v>3620</v>
      </c>
      <c r="Q159">
        <v>9649</v>
      </c>
      <c r="R159">
        <v>9694</v>
      </c>
      <c r="S159" t="s">
        <v>72</v>
      </c>
      <c r="U159">
        <v>0.23899999999999999</v>
      </c>
      <c r="V159">
        <v>3917</v>
      </c>
      <c r="W159">
        <v>9655</v>
      </c>
      <c r="X159">
        <v>9698</v>
      </c>
      <c r="Y159" t="s">
        <v>72</v>
      </c>
      <c r="AA159">
        <v>0.21199999999999999</v>
      </c>
      <c r="AB159">
        <v>0</v>
      </c>
      <c r="AC159">
        <v>0</v>
      </c>
      <c r="AD159">
        <v>0</v>
      </c>
      <c r="AE159" t="s">
        <v>68</v>
      </c>
      <c r="AG159">
        <v>2.5999999999999999E-2</v>
      </c>
      <c r="AH159">
        <v>0</v>
      </c>
      <c r="AI159">
        <v>0</v>
      </c>
      <c r="AJ159">
        <v>0</v>
      </c>
      <c r="AK159" t="s">
        <v>68</v>
      </c>
      <c r="AM159">
        <v>7.0000000000000001E-3</v>
      </c>
      <c r="AN159">
        <v>0</v>
      </c>
      <c r="AO159">
        <v>0</v>
      </c>
      <c r="AP159">
        <v>0</v>
      </c>
      <c r="AQ159" t="s">
        <v>68</v>
      </c>
    </row>
    <row r="160" spans="1:43" x14ac:dyDescent="0.3">
      <c r="A160" t="s">
        <v>233</v>
      </c>
      <c r="B160">
        <v>144</v>
      </c>
      <c r="C160">
        <v>80</v>
      </c>
      <c r="D160" t="s">
        <v>98</v>
      </c>
      <c r="E160">
        <v>20</v>
      </c>
      <c r="F160">
        <v>0</v>
      </c>
      <c r="G160">
        <v>0</v>
      </c>
      <c r="I160">
        <v>14.787000000000001</v>
      </c>
      <c r="J160">
        <v>7287</v>
      </c>
      <c r="K160">
        <v>9790</v>
      </c>
      <c r="L160">
        <v>9819</v>
      </c>
      <c r="M160" t="s">
        <v>72</v>
      </c>
      <c r="O160">
        <v>2.052</v>
      </c>
      <c r="P160">
        <v>3684</v>
      </c>
      <c r="Q160">
        <v>9709</v>
      </c>
      <c r="R160">
        <v>9755</v>
      </c>
      <c r="S160" t="s">
        <v>72</v>
      </c>
      <c r="U160">
        <v>0.24099999999999999</v>
      </c>
      <c r="V160">
        <v>3926</v>
      </c>
      <c r="W160">
        <v>9715</v>
      </c>
      <c r="X160">
        <v>9759</v>
      </c>
      <c r="Y160" t="s">
        <v>72</v>
      </c>
      <c r="AA160">
        <v>0.20699999999999999</v>
      </c>
      <c r="AB160">
        <v>0</v>
      </c>
      <c r="AC160">
        <v>0</v>
      </c>
      <c r="AD160">
        <v>0</v>
      </c>
      <c r="AE160" t="s">
        <v>68</v>
      </c>
      <c r="AG160">
        <v>2.9000000000000001E-2</v>
      </c>
      <c r="AH160">
        <v>0</v>
      </c>
      <c r="AI160">
        <v>0</v>
      </c>
      <c r="AJ160">
        <v>0</v>
      </c>
      <c r="AK160" t="s">
        <v>68</v>
      </c>
      <c r="AM160">
        <v>7.0000000000000001E-3</v>
      </c>
      <c r="AN160">
        <v>0</v>
      </c>
      <c r="AO160">
        <v>0</v>
      </c>
      <c r="AP160">
        <v>0</v>
      </c>
      <c r="AQ160" t="s">
        <v>68</v>
      </c>
    </row>
    <row r="161" spans="1:43" x14ac:dyDescent="0.3">
      <c r="A161" t="s">
        <v>234</v>
      </c>
      <c r="B161">
        <v>145</v>
      </c>
      <c r="C161">
        <v>81</v>
      </c>
      <c r="D161" t="s">
        <v>98</v>
      </c>
      <c r="E161">
        <v>20</v>
      </c>
      <c r="F161">
        <v>0</v>
      </c>
      <c r="G161">
        <v>0</v>
      </c>
      <c r="I161">
        <v>14.903</v>
      </c>
      <c r="J161">
        <v>7319</v>
      </c>
      <c r="K161">
        <v>9850</v>
      </c>
      <c r="L161">
        <v>9893</v>
      </c>
      <c r="M161" t="s">
        <v>72</v>
      </c>
      <c r="O161">
        <v>2.1829999999999998</v>
      </c>
      <c r="P161">
        <v>3725</v>
      </c>
      <c r="Q161">
        <v>9769</v>
      </c>
      <c r="R161">
        <v>9815</v>
      </c>
      <c r="S161" t="s">
        <v>72</v>
      </c>
      <c r="U161">
        <v>0.20599999999999999</v>
      </c>
      <c r="V161">
        <v>3815</v>
      </c>
      <c r="W161">
        <v>9775</v>
      </c>
      <c r="X161">
        <v>9818</v>
      </c>
      <c r="Y161" t="s">
        <v>72</v>
      </c>
      <c r="AA161">
        <v>0.20899999999999999</v>
      </c>
      <c r="AB161">
        <v>0</v>
      </c>
      <c r="AC161">
        <v>0</v>
      </c>
      <c r="AD161">
        <v>0</v>
      </c>
      <c r="AE161" t="s">
        <v>68</v>
      </c>
      <c r="AG161">
        <v>3.1E-2</v>
      </c>
      <c r="AH161">
        <v>0</v>
      </c>
      <c r="AI161">
        <v>0</v>
      </c>
      <c r="AJ161">
        <v>0</v>
      </c>
      <c r="AK161" t="s">
        <v>68</v>
      </c>
      <c r="AM161">
        <v>6.0000000000000001E-3</v>
      </c>
      <c r="AN161">
        <v>0</v>
      </c>
      <c r="AO161">
        <v>0</v>
      </c>
      <c r="AP161">
        <v>0</v>
      </c>
      <c r="AQ161" t="s">
        <v>68</v>
      </c>
    </row>
    <row r="162" spans="1:43" x14ac:dyDescent="0.3">
      <c r="A162" t="s">
        <v>235</v>
      </c>
      <c r="B162">
        <v>146</v>
      </c>
      <c r="C162">
        <v>82</v>
      </c>
      <c r="D162" t="s">
        <v>98</v>
      </c>
      <c r="E162">
        <v>20</v>
      </c>
      <c r="F162">
        <v>0</v>
      </c>
      <c r="G162">
        <v>0</v>
      </c>
      <c r="I162">
        <v>14.972</v>
      </c>
      <c r="J162">
        <v>7338</v>
      </c>
      <c r="K162">
        <v>9910</v>
      </c>
      <c r="L162">
        <v>9938</v>
      </c>
      <c r="M162" t="s">
        <v>72</v>
      </c>
      <c r="O162">
        <v>2.1160000000000001</v>
      </c>
      <c r="P162">
        <v>3704</v>
      </c>
      <c r="Q162">
        <v>9829</v>
      </c>
      <c r="R162">
        <v>9874</v>
      </c>
      <c r="S162" t="s">
        <v>72</v>
      </c>
      <c r="U162">
        <v>0.51900000000000002</v>
      </c>
      <c r="V162">
        <v>4807</v>
      </c>
      <c r="W162">
        <v>9835</v>
      </c>
      <c r="X162">
        <v>9879</v>
      </c>
      <c r="Y162" t="s">
        <v>72</v>
      </c>
      <c r="AA162">
        <v>0.21</v>
      </c>
      <c r="AB162">
        <v>0</v>
      </c>
      <c r="AC162">
        <v>0</v>
      </c>
      <c r="AD162">
        <v>0</v>
      </c>
      <c r="AE162" t="s">
        <v>68</v>
      </c>
      <c r="AG162">
        <v>0.03</v>
      </c>
      <c r="AH162">
        <v>0</v>
      </c>
      <c r="AI162">
        <v>0</v>
      </c>
      <c r="AJ162">
        <v>0</v>
      </c>
      <c r="AK162" t="s">
        <v>68</v>
      </c>
      <c r="AM162">
        <v>1.6E-2</v>
      </c>
      <c r="AN162">
        <v>0</v>
      </c>
      <c r="AO162">
        <v>0</v>
      </c>
      <c r="AP162">
        <v>0</v>
      </c>
      <c r="AQ162" t="s">
        <v>68</v>
      </c>
    </row>
    <row r="163" spans="1:43" x14ac:dyDescent="0.3">
      <c r="A163" t="s">
        <v>236</v>
      </c>
      <c r="B163">
        <v>147</v>
      </c>
      <c r="C163">
        <v>83</v>
      </c>
      <c r="D163" t="s">
        <v>98</v>
      </c>
      <c r="E163">
        <v>20</v>
      </c>
      <c r="F163">
        <v>0</v>
      </c>
      <c r="G163">
        <v>0</v>
      </c>
      <c r="I163">
        <v>14.983000000000001</v>
      </c>
      <c r="J163">
        <v>7341</v>
      </c>
      <c r="K163">
        <v>9970</v>
      </c>
      <c r="L163">
        <v>9998</v>
      </c>
      <c r="M163" t="s">
        <v>72</v>
      </c>
      <c r="O163">
        <v>2.1669999999999998</v>
      </c>
      <c r="P163">
        <v>3720</v>
      </c>
      <c r="Q163">
        <v>9889</v>
      </c>
      <c r="R163">
        <v>9928</v>
      </c>
      <c r="S163" t="s">
        <v>72</v>
      </c>
      <c r="U163">
        <v>0.44600000000000001</v>
      </c>
      <c r="V163">
        <v>4576</v>
      </c>
      <c r="W163">
        <v>9895</v>
      </c>
      <c r="X163">
        <v>9939</v>
      </c>
      <c r="Y163" t="s">
        <v>72</v>
      </c>
      <c r="AA163">
        <v>0.21</v>
      </c>
      <c r="AB163">
        <v>0</v>
      </c>
      <c r="AC163">
        <v>0</v>
      </c>
      <c r="AD163">
        <v>0</v>
      </c>
      <c r="AE163" t="s">
        <v>68</v>
      </c>
      <c r="AG163">
        <v>0.03</v>
      </c>
      <c r="AH163">
        <v>0</v>
      </c>
      <c r="AI163">
        <v>0</v>
      </c>
      <c r="AJ163">
        <v>0</v>
      </c>
      <c r="AK163" t="s">
        <v>68</v>
      </c>
      <c r="AM163">
        <v>1.4E-2</v>
      </c>
      <c r="AN163">
        <v>0</v>
      </c>
      <c r="AO163">
        <v>0</v>
      </c>
      <c r="AP163">
        <v>0</v>
      </c>
      <c r="AQ163" t="s">
        <v>68</v>
      </c>
    </row>
    <row r="164" spans="1:43" x14ac:dyDescent="0.3">
      <c r="A164" t="s">
        <v>237</v>
      </c>
      <c r="B164">
        <v>148</v>
      </c>
      <c r="C164">
        <v>84</v>
      </c>
      <c r="D164" t="s">
        <v>98</v>
      </c>
      <c r="E164">
        <v>20</v>
      </c>
      <c r="F164">
        <v>0</v>
      </c>
      <c r="G164">
        <v>0</v>
      </c>
      <c r="I164">
        <v>14.798</v>
      </c>
      <c r="J164">
        <v>7290</v>
      </c>
      <c r="K164">
        <v>10030</v>
      </c>
      <c r="L164">
        <v>10059</v>
      </c>
      <c r="M164" t="s">
        <v>72</v>
      </c>
      <c r="O164">
        <v>2.1739999999999999</v>
      </c>
      <c r="P164">
        <v>3722</v>
      </c>
      <c r="Q164">
        <v>9949</v>
      </c>
      <c r="R164">
        <v>9995</v>
      </c>
      <c r="S164" t="s">
        <v>72</v>
      </c>
      <c r="U164">
        <v>0.29799999999999999</v>
      </c>
      <c r="V164">
        <v>4105</v>
      </c>
      <c r="W164">
        <v>9955</v>
      </c>
      <c r="X164">
        <v>9999</v>
      </c>
      <c r="Y164" t="s">
        <v>72</v>
      </c>
      <c r="AA164">
        <v>0.20699999999999999</v>
      </c>
      <c r="AB164">
        <v>0</v>
      </c>
      <c r="AC164">
        <v>0</v>
      </c>
      <c r="AD164">
        <v>0</v>
      </c>
      <c r="AE164" t="s">
        <v>68</v>
      </c>
      <c r="AG164">
        <v>0.03</v>
      </c>
      <c r="AH164">
        <v>0</v>
      </c>
      <c r="AI164">
        <v>0</v>
      </c>
      <c r="AJ164">
        <v>0</v>
      </c>
      <c r="AK164" t="s">
        <v>68</v>
      </c>
      <c r="AM164">
        <v>8.9999999999999993E-3</v>
      </c>
      <c r="AN164">
        <v>0</v>
      </c>
      <c r="AO164">
        <v>0</v>
      </c>
      <c r="AP164">
        <v>0</v>
      </c>
      <c r="AQ164" t="s">
        <v>68</v>
      </c>
    </row>
    <row r="165" spans="1:43" x14ac:dyDescent="0.3">
      <c r="A165" t="s">
        <v>94</v>
      </c>
      <c r="B165">
        <v>149</v>
      </c>
      <c r="C165">
        <v>130</v>
      </c>
      <c r="D165" t="s">
        <v>95</v>
      </c>
      <c r="E165">
        <v>0</v>
      </c>
      <c r="F165">
        <v>0</v>
      </c>
      <c r="G165">
        <v>0</v>
      </c>
      <c r="I165">
        <v>0.17899999999999999</v>
      </c>
      <c r="J165">
        <v>3278</v>
      </c>
      <c r="K165">
        <v>10090</v>
      </c>
      <c r="L165">
        <v>10137</v>
      </c>
      <c r="M165" t="s">
        <v>72</v>
      </c>
      <c r="O165">
        <v>0.98199999999999998</v>
      </c>
      <c r="P165">
        <v>3350</v>
      </c>
      <c r="Q165">
        <v>10009</v>
      </c>
      <c r="R165">
        <v>10052</v>
      </c>
      <c r="S165" t="s">
        <v>72</v>
      </c>
      <c r="U165">
        <v>2.3E-2</v>
      </c>
      <c r="V165">
        <v>3233</v>
      </c>
      <c r="W165">
        <v>10015</v>
      </c>
      <c r="X165">
        <v>10058</v>
      </c>
      <c r="Y165" t="s">
        <v>72</v>
      </c>
      <c r="AA165">
        <v>3.0000000000000001E-3</v>
      </c>
      <c r="AB165">
        <v>0</v>
      </c>
      <c r="AC165">
        <v>0</v>
      </c>
      <c r="AD165">
        <v>0</v>
      </c>
      <c r="AE165" t="s">
        <v>68</v>
      </c>
      <c r="AG165">
        <v>1.4E-2</v>
      </c>
      <c r="AH165">
        <v>0</v>
      </c>
      <c r="AI165">
        <v>0</v>
      </c>
      <c r="AJ165">
        <v>0</v>
      </c>
      <c r="AK165" t="s">
        <v>68</v>
      </c>
      <c r="AM165">
        <v>1E-3</v>
      </c>
      <c r="AN165">
        <v>0</v>
      </c>
      <c r="AO165">
        <v>0</v>
      </c>
      <c r="AP165">
        <v>0</v>
      </c>
      <c r="AQ165" t="s">
        <v>68</v>
      </c>
    </row>
    <row r="166" spans="1:43" x14ac:dyDescent="0.3">
      <c r="A166" t="s">
        <v>94</v>
      </c>
      <c r="B166">
        <v>150</v>
      </c>
      <c r="C166">
        <v>133</v>
      </c>
      <c r="D166" t="s">
        <v>96</v>
      </c>
      <c r="E166">
        <v>0</v>
      </c>
      <c r="F166">
        <v>0</v>
      </c>
      <c r="G166">
        <v>0</v>
      </c>
      <c r="I166">
        <v>1.665</v>
      </c>
      <c r="J166">
        <v>3686</v>
      </c>
      <c r="K166">
        <v>10150</v>
      </c>
      <c r="L166">
        <v>10197</v>
      </c>
      <c r="M166" t="s">
        <v>72</v>
      </c>
      <c r="O166">
        <v>2.2250000000000001</v>
      </c>
      <c r="P166">
        <v>3738</v>
      </c>
      <c r="Q166">
        <v>10069</v>
      </c>
      <c r="R166">
        <v>10113</v>
      </c>
      <c r="S166" t="s">
        <v>72</v>
      </c>
      <c r="U166">
        <v>0.16300000000000001</v>
      </c>
      <c r="V166">
        <v>3677</v>
      </c>
      <c r="W166">
        <v>10075</v>
      </c>
      <c r="X166">
        <v>10119</v>
      </c>
      <c r="Y166" t="s">
        <v>72</v>
      </c>
      <c r="AA166">
        <v>2.3E-2</v>
      </c>
      <c r="AB166">
        <v>0</v>
      </c>
      <c r="AC166">
        <v>0</v>
      </c>
      <c r="AD166">
        <v>0</v>
      </c>
      <c r="AE166" t="s">
        <v>68</v>
      </c>
      <c r="AG166">
        <v>3.1E-2</v>
      </c>
      <c r="AH166">
        <v>0</v>
      </c>
      <c r="AI166">
        <v>0</v>
      </c>
      <c r="AJ166">
        <v>0</v>
      </c>
      <c r="AK166" t="s">
        <v>68</v>
      </c>
      <c r="AM166">
        <v>5.0000000000000001E-3</v>
      </c>
      <c r="AN166">
        <v>0</v>
      </c>
      <c r="AO166">
        <v>0</v>
      </c>
      <c r="AP166">
        <v>0</v>
      </c>
      <c r="AQ166" t="s">
        <v>68</v>
      </c>
    </row>
    <row r="167" spans="1:43" x14ac:dyDescent="0.3">
      <c r="A167" t="s">
        <v>94</v>
      </c>
      <c r="B167">
        <v>151</v>
      </c>
      <c r="C167">
        <v>131</v>
      </c>
      <c r="D167" t="s">
        <v>95</v>
      </c>
      <c r="E167">
        <v>0</v>
      </c>
      <c r="F167">
        <v>0</v>
      </c>
      <c r="G167">
        <v>0</v>
      </c>
      <c r="I167">
        <v>15.118</v>
      </c>
      <c r="J167">
        <v>7378</v>
      </c>
      <c r="K167">
        <v>10210</v>
      </c>
      <c r="L167">
        <v>10238</v>
      </c>
      <c r="M167" t="s">
        <v>72</v>
      </c>
      <c r="O167">
        <v>15.459</v>
      </c>
      <c r="P167">
        <v>7869</v>
      </c>
      <c r="Q167">
        <v>10129</v>
      </c>
      <c r="R167">
        <v>10175</v>
      </c>
      <c r="S167" t="s">
        <v>72</v>
      </c>
      <c r="U167">
        <v>1.51</v>
      </c>
      <c r="V167">
        <v>7948</v>
      </c>
      <c r="W167">
        <v>10135</v>
      </c>
      <c r="X167">
        <v>10180</v>
      </c>
      <c r="Y167" t="s">
        <v>72</v>
      </c>
      <c r="AA167">
        <v>0.21199999999999999</v>
      </c>
      <c r="AB167">
        <v>0</v>
      </c>
      <c r="AC167">
        <v>0</v>
      </c>
      <c r="AD167">
        <v>0</v>
      </c>
      <c r="AE167" t="s">
        <v>68</v>
      </c>
      <c r="AG167">
        <v>0.217</v>
      </c>
      <c r="AH167">
        <v>0</v>
      </c>
      <c r="AI167">
        <v>0</v>
      </c>
      <c r="AJ167">
        <v>0</v>
      </c>
      <c r="AK167" t="s">
        <v>68</v>
      </c>
      <c r="AM167">
        <v>4.7E-2</v>
      </c>
      <c r="AN167">
        <v>0</v>
      </c>
      <c r="AO167">
        <v>0</v>
      </c>
      <c r="AP167">
        <v>0</v>
      </c>
      <c r="AQ167" t="s">
        <v>68</v>
      </c>
    </row>
    <row r="168" spans="1:43" x14ac:dyDescent="0.3">
      <c r="A168" t="s">
        <v>94</v>
      </c>
      <c r="B168">
        <v>152</v>
      </c>
      <c r="C168">
        <v>132</v>
      </c>
      <c r="D168" t="s">
        <v>96</v>
      </c>
      <c r="E168">
        <v>0</v>
      </c>
      <c r="F168">
        <v>0</v>
      </c>
      <c r="G168">
        <v>0</v>
      </c>
      <c r="I168">
        <v>75.495999999999995</v>
      </c>
      <c r="J168">
        <v>23948</v>
      </c>
      <c r="K168">
        <v>10270</v>
      </c>
      <c r="L168">
        <v>10299</v>
      </c>
      <c r="M168" t="s">
        <v>97</v>
      </c>
      <c r="O168">
        <v>74.909000000000006</v>
      </c>
      <c r="P168">
        <v>26427</v>
      </c>
      <c r="Q168">
        <v>10189</v>
      </c>
      <c r="R168">
        <v>10235</v>
      </c>
      <c r="S168" t="s">
        <v>72</v>
      </c>
      <c r="U168">
        <v>7.5270000000000001</v>
      </c>
      <c r="V168">
        <v>27023</v>
      </c>
      <c r="W168">
        <v>10195</v>
      </c>
      <c r="X168">
        <v>10240</v>
      </c>
      <c r="Y168" t="s">
        <v>72</v>
      </c>
      <c r="AA168">
        <v>1.0569999999999999</v>
      </c>
      <c r="AB168">
        <v>0</v>
      </c>
      <c r="AC168">
        <v>0</v>
      </c>
      <c r="AD168">
        <v>0</v>
      </c>
      <c r="AE168" t="s">
        <v>68</v>
      </c>
      <c r="AG168">
        <v>1.0489999999999999</v>
      </c>
      <c r="AH168">
        <v>0</v>
      </c>
      <c r="AI168">
        <v>0</v>
      </c>
      <c r="AJ168">
        <v>0</v>
      </c>
      <c r="AK168" t="s">
        <v>68</v>
      </c>
      <c r="AM168">
        <v>0.23300000000000001</v>
      </c>
      <c r="AN168">
        <v>0</v>
      </c>
      <c r="AO168">
        <v>0</v>
      </c>
      <c r="AP168">
        <v>0</v>
      </c>
      <c r="AQ168" t="s">
        <v>68</v>
      </c>
    </row>
    <row r="169" spans="1:43" x14ac:dyDescent="0.3">
      <c r="A169" t="s">
        <v>69</v>
      </c>
      <c r="B169">
        <v>153</v>
      </c>
      <c r="C169">
        <v>138</v>
      </c>
      <c r="D169" t="s">
        <v>70</v>
      </c>
      <c r="E169">
        <v>0</v>
      </c>
      <c r="F169">
        <v>0</v>
      </c>
      <c r="G169">
        <v>0</v>
      </c>
      <c r="I169">
        <v>150.161</v>
      </c>
      <c r="J169">
        <v>44439</v>
      </c>
      <c r="K169">
        <v>10330</v>
      </c>
      <c r="L169">
        <v>10359</v>
      </c>
      <c r="M169" t="s">
        <v>166</v>
      </c>
      <c r="O169">
        <v>150.684</v>
      </c>
      <c r="P169">
        <v>50081</v>
      </c>
      <c r="Q169">
        <v>10249</v>
      </c>
      <c r="R169">
        <v>10295</v>
      </c>
      <c r="S169" t="s">
        <v>71</v>
      </c>
      <c r="U169">
        <v>15.005000000000001</v>
      </c>
      <c r="V169">
        <v>50726</v>
      </c>
      <c r="W169">
        <v>10255</v>
      </c>
      <c r="X169">
        <v>10301</v>
      </c>
      <c r="Y169" t="s">
        <v>71</v>
      </c>
      <c r="AA169">
        <v>2.1030000000000002</v>
      </c>
      <c r="AB169">
        <v>0</v>
      </c>
      <c r="AC169">
        <v>0</v>
      </c>
      <c r="AD169">
        <v>0</v>
      </c>
      <c r="AE169" t="s">
        <v>68</v>
      </c>
      <c r="AG169">
        <v>2.1110000000000002</v>
      </c>
      <c r="AH169">
        <v>0</v>
      </c>
      <c r="AI169">
        <v>0</v>
      </c>
      <c r="AJ169">
        <v>0</v>
      </c>
      <c r="AK169" t="s">
        <v>68</v>
      </c>
      <c r="AM169">
        <v>0.46400000000000002</v>
      </c>
      <c r="AN169">
        <v>0</v>
      </c>
      <c r="AO169">
        <v>0</v>
      </c>
      <c r="AP169">
        <v>0</v>
      </c>
      <c r="AQ169" t="s">
        <v>68</v>
      </c>
    </row>
    <row r="170" spans="1:43" x14ac:dyDescent="0.3">
      <c r="A170" t="s">
        <v>238</v>
      </c>
      <c r="B170">
        <v>154</v>
      </c>
      <c r="C170">
        <v>85</v>
      </c>
      <c r="D170" t="s">
        <v>99</v>
      </c>
      <c r="E170">
        <v>0</v>
      </c>
      <c r="F170">
        <v>8</v>
      </c>
      <c r="G170">
        <v>1</v>
      </c>
      <c r="I170">
        <v>14.958</v>
      </c>
      <c r="J170">
        <v>7334</v>
      </c>
      <c r="K170">
        <v>10390</v>
      </c>
      <c r="L170">
        <v>10432</v>
      </c>
      <c r="M170" t="s">
        <v>97</v>
      </c>
      <c r="O170">
        <v>1.5429999999999999</v>
      </c>
      <c r="P170">
        <v>3525</v>
      </c>
      <c r="Q170">
        <v>10309</v>
      </c>
      <c r="R170">
        <v>10352</v>
      </c>
      <c r="S170" t="s">
        <v>71</v>
      </c>
      <c r="U170">
        <v>0.29799999999999999</v>
      </c>
      <c r="V170">
        <v>4107</v>
      </c>
      <c r="W170">
        <v>10315</v>
      </c>
      <c r="X170">
        <v>10358</v>
      </c>
      <c r="Y170" t="s">
        <v>72</v>
      </c>
      <c r="AA170">
        <v>0.21</v>
      </c>
      <c r="AB170">
        <v>0</v>
      </c>
      <c r="AC170">
        <v>0</v>
      </c>
      <c r="AD170">
        <v>0</v>
      </c>
      <c r="AE170" t="s">
        <v>68</v>
      </c>
      <c r="AG170">
        <v>2.1999999999999999E-2</v>
      </c>
      <c r="AH170">
        <v>0</v>
      </c>
      <c r="AI170">
        <v>0</v>
      </c>
      <c r="AJ170">
        <v>0</v>
      </c>
      <c r="AK170" t="s">
        <v>68</v>
      </c>
      <c r="AM170">
        <v>8.9999999999999993E-3</v>
      </c>
      <c r="AN170">
        <v>0</v>
      </c>
      <c r="AO170">
        <v>0</v>
      </c>
      <c r="AP170">
        <v>0</v>
      </c>
      <c r="AQ170" t="s">
        <v>68</v>
      </c>
    </row>
    <row r="171" spans="1:43" x14ac:dyDescent="0.3">
      <c r="A171" t="s">
        <v>238</v>
      </c>
      <c r="B171">
        <v>155</v>
      </c>
      <c r="C171">
        <v>85</v>
      </c>
      <c r="D171" t="s">
        <v>99</v>
      </c>
      <c r="E171">
        <v>0</v>
      </c>
      <c r="F171">
        <v>8</v>
      </c>
      <c r="G171">
        <v>2</v>
      </c>
      <c r="I171">
        <v>14.929</v>
      </c>
      <c r="J171">
        <v>7326</v>
      </c>
      <c r="K171">
        <v>10450</v>
      </c>
      <c r="L171">
        <v>10480</v>
      </c>
      <c r="M171" t="s">
        <v>75</v>
      </c>
      <c r="O171">
        <v>1.879</v>
      </c>
      <c r="P171">
        <v>3630</v>
      </c>
      <c r="Q171">
        <v>10369</v>
      </c>
      <c r="R171">
        <v>10415</v>
      </c>
      <c r="S171" t="s">
        <v>72</v>
      </c>
      <c r="U171">
        <v>0.3</v>
      </c>
      <c r="V171">
        <v>4111</v>
      </c>
      <c r="W171">
        <v>10375</v>
      </c>
      <c r="X171">
        <v>10419</v>
      </c>
      <c r="Y171" t="s">
        <v>72</v>
      </c>
      <c r="AA171">
        <v>0.20899999999999999</v>
      </c>
      <c r="AB171">
        <v>0</v>
      </c>
      <c r="AC171">
        <v>0</v>
      </c>
      <c r="AD171">
        <v>0</v>
      </c>
      <c r="AE171" t="s">
        <v>68</v>
      </c>
      <c r="AG171">
        <v>2.5999999999999999E-2</v>
      </c>
      <c r="AH171">
        <v>0</v>
      </c>
      <c r="AI171">
        <v>0</v>
      </c>
      <c r="AJ171">
        <v>0</v>
      </c>
      <c r="AK171" t="s">
        <v>68</v>
      </c>
      <c r="AM171">
        <v>8.9999999999999993E-3</v>
      </c>
      <c r="AN171">
        <v>0</v>
      </c>
      <c r="AO171">
        <v>0</v>
      </c>
      <c r="AP171">
        <v>0</v>
      </c>
      <c r="AQ171" t="s">
        <v>68</v>
      </c>
    </row>
    <row r="172" spans="1:43" x14ac:dyDescent="0.3">
      <c r="A172" t="s">
        <v>239</v>
      </c>
      <c r="B172">
        <v>156</v>
      </c>
      <c r="C172">
        <v>86</v>
      </c>
      <c r="D172" t="s">
        <v>98</v>
      </c>
      <c r="E172">
        <v>20</v>
      </c>
      <c r="F172">
        <v>0</v>
      </c>
      <c r="G172">
        <v>0</v>
      </c>
      <c r="I172">
        <v>14.920999999999999</v>
      </c>
      <c r="J172">
        <v>7324</v>
      </c>
      <c r="K172">
        <v>10510</v>
      </c>
      <c r="L172">
        <v>10539</v>
      </c>
      <c r="M172" t="s">
        <v>72</v>
      </c>
      <c r="O172">
        <v>1.8859999999999999</v>
      </c>
      <c r="P172">
        <v>3632</v>
      </c>
      <c r="Q172">
        <v>10429</v>
      </c>
      <c r="R172">
        <v>10474</v>
      </c>
      <c r="S172" t="s">
        <v>72</v>
      </c>
      <c r="U172">
        <v>0.20200000000000001</v>
      </c>
      <c r="V172">
        <v>3801</v>
      </c>
      <c r="W172">
        <v>10435</v>
      </c>
      <c r="X172">
        <v>10480</v>
      </c>
      <c r="Y172" t="s">
        <v>72</v>
      </c>
      <c r="AA172">
        <v>0.20899999999999999</v>
      </c>
      <c r="AB172">
        <v>0</v>
      </c>
      <c r="AC172">
        <v>0</v>
      </c>
      <c r="AD172">
        <v>0</v>
      </c>
      <c r="AE172" t="s">
        <v>68</v>
      </c>
      <c r="AG172">
        <v>2.5999999999999999E-2</v>
      </c>
      <c r="AH172">
        <v>0</v>
      </c>
      <c r="AI172">
        <v>0</v>
      </c>
      <c r="AJ172">
        <v>0</v>
      </c>
      <c r="AK172" t="s">
        <v>68</v>
      </c>
      <c r="AM172">
        <v>6.0000000000000001E-3</v>
      </c>
      <c r="AN172">
        <v>0</v>
      </c>
      <c r="AO172">
        <v>0</v>
      </c>
      <c r="AP172">
        <v>0</v>
      </c>
      <c r="AQ172" t="s">
        <v>68</v>
      </c>
    </row>
    <row r="173" spans="1:43" x14ac:dyDescent="0.3">
      <c r="A173" t="s">
        <v>240</v>
      </c>
      <c r="B173">
        <v>157</v>
      </c>
      <c r="C173">
        <v>87</v>
      </c>
      <c r="D173" t="s">
        <v>98</v>
      </c>
      <c r="E173">
        <v>20</v>
      </c>
      <c r="F173">
        <v>0</v>
      </c>
      <c r="G173">
        <v>0</v>
      </c>
      <c r="I173">
        <v>14.856</v>
      </c>
      <c r="J173">
        <v>7306</v>
      </c>
      <c r="K173">
        <v>10570</v>
      </c>
      <c r="L173">
        <v>10601</v>
      </c>
      <c r="M173" t="s">
        <v>75</v>
      </c>
      <c r="O173">
        <v>1.786</v>
      </c>
      <c r="P173">
        <v>3601</v>
      </c>
      <c r="Q173">
        <v>10489</v>
      </c>
      <c r="R173">
        <v>10536</v>
      </c>
      <c r="S173" t="s">
        <v>72</v>
      </c>
      <c r="U173">
        <v>0.20100000000000001</v>
      </c>
      <c r="V173">
        <v>3798</v>
      </c>
      <c r="W173">
        <v>10495</v>
      </c>
      <c r="X173">
        <v>10540</v>
      </c>
      <c r="Y173" t="s">
        <v>72</v>
      </c>
      <c r="AA173">
        <v>0.20799999999999999</v>
      </c>
      <c r="AB173">
        <v>0</v>
      </c>
      <c r="AC173">
        <v>0</v>
      </c>
      <c r="AD173">
        <v>0</v>
      </c>
      <c r="AE173" t="s">
        <v>68</v>
      </c>
      <c r="AG173">
        <v>2.5000000000000001E-2</v>
      </c>
      <c r="AH173">
        <v>0</v>
      </c>
      <c r="AI173">
        <v>0</v>
      </c>
      <c r="AJ173">
        <v>0</v>
      </c>
      <c r="AK173" t="s">
        <v>68</v>
      </c>
      <c r="AM173">
        <v>6.0000000000000001E-3</v>
      </c>
      <c r="AN173">
        <v>0</v>
      </c>
      <c r="AO173">
        <v>0</v>
      </c>
      <c r="AP173">
        <v>0</v>
      </c>
      <c r="AQ173" t="s">
        <v>68</v>
      </c>
    </row>
    <row r="174" spans="1:43" x14ac:dyDescent="0.3">
      <c r="A174" t="s">
        <v>241</v>
      </c>
      <c r="B174">
        <v>158</v>
      </c>
      <c r="C174">
        <v>88</v>
      </c>
      <c r="D174" t="s">
        <v>98</v>
      </c>
      <c r="E174">
        <v>20</v>
      </c>
      <c r="F174">
        <v>0</v>
      </c>
      <c r="G174">
        <v>0</v>
      </c>
      <c r="I174">
        <v>14.914</v>
      </c>
      <c r="J174">
        <v>7322</v>
      </c>
      <c r="K174">
        <v>10630</v>
      </c>
      <c r="L174">
        <v>10660</v>
      </c>
      <c r="M174" t="s">
        <v>72</v>
      </c>
      <c r="O174">
        <v>1.607</v>
      </c>
      <c r="P174">
        <v>3545</v>
      </c>
      <c r="Q174">
        <v>10549</v>
      </c>
      <c r="R174">
        <v>10596</v>
      </c>
      <c r="S174" t="s">
        <v>72</v>
      </c>
      <c r="U174">
        <v>0.23300000000000001</v>
      </c>
      <c r="V174">
        <v>3898</v>
      </c>
      <c r="W174">
        <v>10555</v>
      </c>
      <c r="X174">
        <v>10601</v>
      </c>
      <c r="Y174" t="s">
        <v>72</v>
      </c>
      <c r="AA174">
        <v>0.20899999999999999</v>
      </c>
      <c r="AB174">
        <v>0</v>
      </c>
      <c r="AC174">
        <v>0</v>
      </c>
      <c r="AD174">
        <v>0</v>
      </c>
      <c r="AE174" t="s">
        <v>68</v>
      </c>
      <c r="AG174">
        <v>2.3E-2</v>
      </c>
      <c r="AH174">
        <v>0</v>
      </c>
      <c r="AI174">
        <v>0</v>
      </c>
      <c r="AJ174">
        <v>0</v>
      </c>
      <c r="AK174" t="s">
        <v>68</v>
      </c>
      <c r="AM174">
        <v>7.0000000000000001E-3</v>
      </c>
      <c r="AN174">
        <v>0</v>
      </c>
      <c r="AO174">
        <v>0</v>
      </c>
      <c r="AP174">
        <v>0</v>
      </c>
      <c r="AQ174" t="s">
        <v>68</v>
      </c>
    </row>
    <row r="175" spans="1:43" x14ac:dyDescent="0.3">
      <c r="A175" t="s">
        <v>242</v>
      </c>
      <c r="B175">
        <v>159</v>
      </c>
      <c r="C175">
        <v>89</v>
      </c>
      <c r="D175" t="s">
        <v>98</v>
      </c>
      <c r="E175">
        <v>20</v>
      </c>
      <c r="F175">
        <v>0</v>
      </c>
      <c r="G175">
        <v>0</v>
      </c>
      <c r="I175">
        <v>14.488</v>
      </c>
      <c r="J175">
        <v>7205</v>
      </c>
      <c r="K175">
        <v>10690</v>
      </c>
      <c r="L175">
        <v>10720</v>
      </c>
      <c r="M175" t="s">
        <v>75</v>
      </c>
      <c r="O175">
        <v>1.706</v>
      </c>
      <c r="P175">
        <v>3576</v>
      </c>
      <c r="Q175">
        <v>10609</v>
      </c>
      <c r="R175">
        <v>10656</v>
      </c>
      <c r="S175" t="s">
        <v>72</v>
      </c>
      <c r="U175">
        <v>0.245</v>
      </c>
      <c r="V175">
        <v>3936</v>
      </c>
      <c r="W175">
        <v>10615</v>
      </c>
      <c r="X175">
        <v>10659</v>
      </c>
      <c r="Y175" t="s">
        <v>72</v>
      </c>
      <c r="AA175">
        <v>0.20300000000000001</v>
      </c>
      <c r="AB175">
        <v>0</v>
      </c>
      <c r="AC175">
        <v>0</v>
      </c>
      <c r="AD175">
        <v>0</v>
      </c>
      <c r="AE175" t="s">
        <v>68</v>
      </c>
      <c r="AG175">
        <v>2.4E-2</v>
      </c>
      <c r="AH175">
        <v>0</v>
      </c>
      <c r="AI175">
        <v>0</v>
      </c>
      <c r="AJ175">
        <v>0</v>
      </c>
      <c r="AK175" t="s">
        <v>68</v>
      </c>
      <c r="AM175">
        <v>8.0000000000000002E-3</v>
      </c>
      <c r="AN175">
        <v>0</v>
      </c>
      <c r="AO175">
        <v>0</v>
      </c>
      <c r="AP175">
        <v>0</v>
      </c>
      <c r="AQ175" t="s">
        <v>68</v>
      </c>
    </row>
    <row r="176" spans="1:43" x14ac:dyDescent="0.3">
      <c r="A176" t="s">
        <v>243</v>
      </c>
      <c r="B176">
        <v>160</v>
      </c>
      <c r="C176">
        <v>90</v>
      </c>
      <c r="D176" t="s">
        <v>98</v>
      </c>
      <c r="E176">
        <v>20</v>
      </c>
      <c r="F176">
        <v>0</v>
      </c>
      <c r="G176">
        <v>0</v>
      </c>
      <c r="I176">
        <v>14.284000000000001</v>
      </c>
      <c r="J176">
        <v>7149</v>
      </c>
      <c r="K176">
        <v>10750</v>
      </c>
      <c r="L176">
        <v>10781</v>
      </c>
      <c r="M176" t="s">
        <v>75</v>
      </c>
      <c r="O176">
        <v>1.665</v>
      </c>
      <c r="P176">
        <v>3563</v>
      </c>
      <c r="Q176">
        <v>10669</v>
      </c>
      <c r="R176">
        <v>10716</v>
      </c>
      <c r="S176" t="s">
        <v>72</v>
      </c>
      <c r="U176">
        <v>0.218</v>
      </c>
      <c r="V176">
        <v>3852</v>
      </c>
      <c r="W176">
        <v>10675</v>
      </c>
      <c r="X176">
        <v>10718</v>
      </c>
      <c r="Y176" t="s">
        <v>72</v>
      </c>
      <c r="AA176">
        <v>0.2</v>
      </c>
      <c r="AB176">
        <v>0</v>
      </c>
      <c r="AC176">
        <v>0</v>
      </c>
      <c r="AD176">
        <v>0</v>
      </c>
      <c r="AE176" t="s">
        <v>68</v>
      </c>
      <c r="AG176">
        <v>2.3E-2</v>
      </c>
      <c r="AH176">
        <v>0</v>
      </c>
      <c r="AI176">
        <v>0</v>
      </c>
      <c r="AJ176">
        <v>0</v>
      </c>
      <c r="AK176" t="s">
        <v>68</v>
      </c>
      <c r="AM176">
        <v>7.0000000000000001E-3</v>
      </c>
      <c r="AN176">
        <v>0</v>
      </c>
      <c r="AO176">
        <v>0</v>
      </c>
      <c r="AP176">
        <v>0</v>
      </c>
      <c r="AQ176" t="s">
        <v>68</v>
      </c>
    </row>
    <row r="177" spans="1:43" x14ac:dyDescent="0.3">
      <c r="A177" t="s">
        <v>244</v>
      </c>
      <c r="B177">
        <v>161</v>
      </c>
      <c r="C177">
        <v>91</v>
      </c>
      <c r="D177" t="s">
        <v>98</v>
      </c>
      <c r="E177">
        <v>0</v>
      </c>
      <c r="F177">
        <v>0</v>
      </c>
      <c r="G177">
        <v>0</v>
      </c>
      <c r="I177">
        <v>14.353</v>
      </c>
      <c r="J177">
        <v>7168</v>
      </c>
      <c r="K177">
        <v>10810</v>
      </c>
      <c r="L177">
        <v>10841</v>
      </c>
      <c r="M177" t="s">
        <v>75</v>
      </c>
      <c r="O177">
        <v>1.4790000000000001</v>
      </c>
      <c r="P177">
        <v>3505</v>
      </c>
      <c r="Q177">
        <v>10729</v>
      </c>
      <c r="R177">
        <v>10776</v>
      </c>
      <c r="S177" t="s">
        <v>72</v>
      </c>
      <c r="U177">
        <v>0.376</v>
      </c>
      <c r="V177">
        <v>4352</v>
      </c>
      <c r="W177">
        <v>10735</v>
      </c>
      <c r="X177">
        <v>10778</v>
      </c>
      <c r="Y177" t="s">
        <v>72</v>
      </c>
      <c r="AA177">
        <v>0.20100000000000001</v>
      </c>
      <c r="AB177">
        <v>0</v>
      </c>
      <c r="AC177">
        <v>0</v>
      </c>
      <c r="AD177">
        <v>0</v>
      </c>
      <c r="AE177" t="s">
        <v>68</v>
      </c>
      <c r="AG177">
        <v>2.1000000000000001E-2</v>
      </c>
      <c r="AH177">
        <v>0</v>
      </c>
      <c r="AI177">
        <v>0</v>
      </c>
      <c r="AJ177">
        <v>0</v>
      </c>
      <c r="AK177" t="s">
        <v>68</v>
      </c>
      <c r="AM177">
        <v>1.2E-2</v>
      </c>
      <c r="AN177">
        <v>0</v>
      </c>
      <c r="AO177">
        <v>0</v>
      </c>
      <c r="AP177">
        <v>0</v>
      </c>
      <c r="AQ177" t="s">
        <v>68</v>
      </c>
    </row>
    <row r="178" spans="1:43" x14ac:dyDescent="0.3">
      <c r="A178" t="s">
        <v>245</v>
      </c>
      <c r="B178">
        <v>162</v>
      </c>
      <c r="C178">
        <v>92</v>
      </c>
      <c r="D178" t="s">
        <v>98</v>
      </c>
      <c r="E178">
        <v>0</v>
      </c>
      <c r="F178">
        <v>0</v>
      </c>
      <c r="G178">
        <v>0</v>
      </c>
      <c r="I178">
        <v>14.287000000000001</v>
      </c>
      <c r="J178">
        <v>7150</v>
      </c>
      <c r="K178">
        <v>10870</v>
      </c>
      <c r="L178">
        <v>10901</v>
      </c>
      <c r="M178" t="s">
        <v>75</v>
      </c>
      <c r="O178">
        <v>1.677</v>
      </c>
      <c r="P178">
        <v>3567</v>
      </c>
      <c r="Q178">
        <v>10789</v>
      </c>
      <c r="R178">
        <v>10836</v>
      </c>
      <c r="S178" t="s">
        <v>72</v>
      </c>
      <c r="U178">
        <v>0.19700000000000001</v>
      </c>
      <c r="V178">
        <v>3785</v>
      </c>
      <c r="W178">
        <v>10795</v>
      </c>
      <c r="X178">
        <v>10838</v>
      </c>
      <c r="Y178" t="s">
        <v>72</v>
      </c>
      <c r="AA178">
        <v>0.2</v>
      </c>
      <c r="AB178">
        <v>0</v>
      </c>
      <c r="AC178">
        <v>0</v>
      </c>
      <c r="AD178">
        <v>0</v>
      </c>
      <c r="AE178" t="s">
        <v>68</v>
      </c>
      <c r="AG178">
        <v>2.3E-2</v>
      </c>
      <c r="AH178">
        <v>0</v>
      </c>
      <c r="AI178">
        <v>0</v>
      </c>
      <c r="AJ178">
        <v>0</v>
      </c>
      <c r="AK178" t="s">
        <v>68</v>
      </c>
      <c r="AM178">
        <v>6.0000000000000001E-3</v>
      </c>
      <c r="AN178">
        <v>0</v>
      </c>
      <c r="AO178">
        <v>0</v>
      </c>
      <c r="AP178">
        <v>0</v>
      </c>
      <c r="AQ178" t="s">
        <v>68</v>
      </c>
    </row>
    <row r="179" spans="1:43" x14ac:dyDescent="0.3">
      <c r="A179" t="s">
        <v>246</v>
      </c>
      <c r="B179">
        <v>163</v>
      </c>
      <c r="C179">
        <v>93</v>
      </c>
      <c r="D179" t="s">
        <v>98</v>
      </c>
      <c r="E179">
        <v>0</v>
      </c>
      <c r="F179">
        <v>0</v>
      </c>
      <c r="G179">
        <v>0</v>
      </c>
      <c r="I179">
        <v>14.353</v>
      </c>
      <c r="J179">
        <v>7168</v>
      </c>
      <c r="K179">
        <v>10930</v>
      </c>
      <c r="L179">
        <v>10961</v>
      </c>
      <c r="M179" t="s">
        <v>75</v>
      </c>
      <c r="O179">
        <v>1.7190000000000001</v>
      </c>
      <c r="P179">
        <v>3580</v>
      </c>
      <c r="Q179">
        <v>10849</v>
      </c>
      <c r="R179">
        <v>10892</v>
      </c>
      <c r="S179" t="s">
        <v>72</v>
      </c>
      <c r="U179">
        <v>0.221</v>
      </c>
      <c r="V179">
        <v>3861</v>
      </c>
      <c r="W179">
        <v>10855</v>
      </c>
      <c r="X179">
        <v>10898</v>
      </c>
      <c r="Y179" t="s">
        <v>72</v>
      </c>
      <c r="AA179">
        <v>0.20100000000000001</v>
      </c>
      <c r="AB179">
        <v>0</v>
      </c>
      <c r="AC179">
        <v>0</v>
      </c>
      <c r="AD179">
        <v>0</v>
      </c>
      <c r="AE179" t="s">
        <v>68</v>
      </c>
      <c r="AG179">
        <v>2.4E-2</v>
      </c>
      <c r="AH179">
        <v>0</v>
      </c>
      <c r="AI179">
        <v>0</v>
      </c>
      <c r="AJ179">
        <v>0</v>
      </c>
      <c r="AK179" t="s">
        <v>68</v>
      </c>
      <c r="AM179">
        <v>7.0000000000000001E-3</v>
      </c>
      <c r="AN179">
        <v>0</v>
      </c>
      <c r="AO179">
        <v>0</v>
      </c>
      <c r="AP179">
        <v>0</v>
      </c>
      <c r="AQ179" t="s">
        <v>68</v>
      </c>
    </row>
    <row r="180" spans="1:43" x14ac:dyDescent="0.3">
      <c r="A180" t="s">
        <v>247</v>
      </c>
      <c r="B180">
        <v>164</v>
      </c>
      <c r="C180">
        <v>94</v>
      </c>
      <c r="D180" t="s">
        <v>98</v>
      </c>
      <c r="E180">
        <v>0</v>
      </c>
      <c r="F180">
        <v>0</v>
      </c>
      <c r="G180">
        <v>0</v>
      </c>
      <c r="I180">
        <v>13.879</v>
      </c>
      <c r="J180">
        <v>7038</v>
      </c>
      <c r="K180">
        <v>10990</v>
      </c>
      <c r="L180">
        <v>11020</v>
      </c>
      <c r="M180" t="s">
        <v>75</v>
      </c>
      <c r="O180">
        <v>1.1299999999999999</v>
      </c>
      <c r="P180">
        <v>3396</v>
      </c>
      <c r="Q180">
        <v>10909</v>
      </c>
      <c r="R180">
        <v>10956</v>
      </c>
      <c r="S180" t="s">
        <v>72</v>
      </c>
      <c r="U180">
        <v>0.20300000000000001</v>
      </c>
      <c r="V180">
        <v>3804</v>
      </c>
      <c r="W180">
        <v>10915</v>
      </c>
      <c r="X180">
        <v>10959</v>
      </c>
      <c r="Y180" t="s">
        <v>72</v>
      </c>
      <c r="AA180">
        <v>0.19400000000000001</v>
      </c>
      <c r="AB180">
        <v>0</v>
      </c>
      <c r="AC180">
        <v>0</v>
      </c>
      <c r="AD180">
        <v>0</v>
      </c>
      <c r="AE180" t="s">
        <v>68</v>
      </c>
      <c r="AG180">
        <v>1.6E-2</v>
      </c>
      <c r="AH180">
        <v>0</v>
      </c>
      <c r="AI180">
        <v>0</v>
      </c>
      <c r="AJ180">
        <v>0</v>
      </c>
      <c r="AK180" t="s">
        <v>68</v>
      </c>
      <c r="AM180">
        <v>6.0000000000000001E-3</v>
      </c>
      <c r="AN180">
        <v>0</v>
      </c>
      <c r="AO180">
        <v>0</v>
      </c>
      <c r="AP180">
        <v>0</v>
      </c>
      <c r="AQ180" t="s">
        <v>68</v>
      </c>
    </row>
    <row r="181" spans="1:43" x14ac:dyDescent="0.3">
      <c r="A181" t="s">
        <v>94</v>
      </c>
      <c r="B181">
        <v>165</v>
      </c>
      <c r="C181">
        <v>130</v>
      </c>
      <c r="D181" t="s">
        <v>95</v>
      </c>
      <c r="E181">
        <v>0</v>
      </c>
      <c r="F181">
        <v>0</v>
      </c>
      <c r="G181">
        <v>0</v>
      </c>
      <c r="I181">
        <v>5.0999999999999997E-2</v>
      </c>
      <c r="J181">
        <v>3243</v>
      </c>
      <c r="K181">
        <v>11050</v>
      </c>
      <c r="L181">
        <v>11097</v>
      </c>
      <c r="M181" t="s">
        <v>72</v>
      </c>
      <c r="O181">
        <v>0.57499999999999996</v>
      </c>
      <c r="P181">
        <v>3223</v>
      </c>
      <c r="Q181">
        <v>10969</v>
      </c>
      <c r="R181">
        <v>10994</v>
      </c>
      <c r="S181" t="s">
        <v>72</v>
      </c>
      <c r="U181">
        <v>-1.6E-2</v>
      </c>
      <c r="V181">
        <v>3109</v>
      </c>
      <c r="W181">
        <v>10975</v>
      </c>
      <c r="X181">
        <v>11018</v>
      </c>
      <c r="Y181" t="s">
        <v>72</v>
      </c>
      <c r="AA181">
        <v>1E-3</v>
      </c>
      <c r="AB181">
        <v>0</v>
      </c>
      <c r="AC181">
        <v>0</v>
      </c>
      <c r="AD181">
        <v>0</v>
      </c>
      <c r="AE181" t="s">
        <v>68</v>
      </c>
      <c r="AG181">
        <v>8.0000000000000002E-3</v>
      </c>
      <c r="AH181">
        <v>0</v>
      </c>
      <c r="AI181">
        <v>0</v>
      </c>
      <c r="AJ181">
        <v>0</v>
      </c>
      <c r="AK181" t="s">
        <v>68</v>
      </c>
      <c r="AM181">
        <v>-1E-3</v>
      </c>
      <c r="AN181">
        <v>0</v>
      </c>
      <c r="AO181">
        <v>0</v>
      </c>
      <c r="AP181">
        <v>0</v>
      </c>
      <c r="AQ181" t="s">
        <v>68</v>
      </c>
    </row>
    <row r="182" spans="1:43" x14ac:dyDescent="0.3">
      <c r="A182" t="s">
        <v>94</v>
      </c>
      <c r="B182">
        <v>166</v>
      </c>
      <c r="C182">
        <v>133</v>
      </c>
      <c r="D182" t="s">
        <v>96</v>
      </c>
      <c r="E182">
        <v>0</v>
      </c>
      <c r="F182">
        <v>0</v>
      </c>
      <c r="G182">
        <v>0</v>
      </c>
      <c r="I182">
        <v>1.556</v>
      </c>
      <c r="J182">
        <v>3656</v>
      </c>
      <c r="K182">
        <v>11110</v>
      </c>
      <c r="L182">
        <v>11157</v>
      </c>
      <c r="M182" t="s">
        <v>72</v>
      </c>
      <c r="O182">
        <v>1.911</v>
      </c>
      <c r="P182">
        <v>3640</v>
      </c>
      <c r="Q182">
        <v>11029</v>
      </c>
      <c r="R182">
        <v>11076</v>
      </c>
      <c r="S182" t="s">
        <v>72</v>
      </c>
      <c r="U182">
        <v>0.13900000000000001</v>
      </c>
      <c r="V182">
        <v>3602</v>
      </c>
      <c r="W182">
        <v>11035</v>
      </c>
      <c r="X182">
        <v>11079</v>
      </c>
      <c r="Y182" t="s">
        <v>72</v>
      </c>
      <c r="AA182">
        <v>2.1999999999999999E-2</v>
      </c>
      <c r="AB182">
        <v>0</v>
      </c>
      <c r="AC182">
        <v>0</v>
      </c>
      <c r="AD182">
        <v>0</v>
      </c>
      <c r="AE182" t="s">
        <v>68</v>
      </c>
      <c r="AG182">
        <v>2.7E-2</v>
      </c>
      <c r="AH182">
        <v>0</v>
      </c>
      <c r="AI182">
        <v>0</v>
      </c>
      <c r="AJ182">
        <v>0</v>
      </c>
      <c r="AK182" t="s">
        <v>68</v>
      </c>
      <c r="AM182">
        <v>4.0000000000000001E-3</v>
      </c>
      <c r="AN182">
        <v>0</v>
      </c>
      <c r="AO182">
        <v>0</v>
      </c>
      <c r="AP182">
        <v>0</v>
      </c>
      <c r="AQ182" t="s">
        <v>68</v>
      </c>
    </row>
    <row r="183" spans="1:43" x14ac:dyDescent="0.3">
      <c r="A183" t="s">
        <v>94</v>
      </c>
      <c r="B183">
        <v>167</v>
      </c>
      <c r="C183">
        <v>131</v>
      </c>
      <c r="D183" t="s">
        <v>95</v>
      </c>
      <c r="E183">
        <v>0</v>
      </c>
      <c r="F183">
        <v>0</v>
      </c>
      <c r="G183">
        <v>0</v>
      </c>
      <c r="I183">
        <v>15.183999999999999</v>
      </c>
      <c r="J183">
        <v>7396</v>
      </c>
      <c r="K183">
        <v>11170</v>
      </c>
      <c r="L183">
        <v>11217</v>
      </c>
      <c r="M183" t="s">
        <v>72</v>
      </c>
      <c r="O183">
        <v>15.071</v>
      </c>
      <c r="P183">
        <v>7748</v>
      </c>
      <c r="Q183">
        <v>11089</v>
      </c>
      <c r="R183">
        <v>11136</v>
      </c>
      <c r="S183" t="s">
        <v>72</v>
      </c>
      <c r="U183">
        <v>1.492</v>
      </c>
      <c r="V183">
        <v>7889</v>
      </c>
      <c r="W183">
        <v>11095</v>
      </c>
      <c r="X183">
        <v>11140</v>
      </c>
      <c r="Y183" t="s">
        <v>72</v>
      </c>
      <c r="AA183">
        <v>0.21299999999999999</v>
      </c>
      <c r="AB183">
        <v>0</v>
      </c>
      <c r="AC183">
        <v>0</v>
      </c>
      <c r="AD183">
        <v>0</v>
      </c>
      <c r="AE183" t="s">
        <v>68</v>
      </c>
      <c r="AG183">
        <v>0.21099999999999999</v>
      </c>
      <c r="AH183">
        <v>0</v>
      </c>
      <c r="AI183">
        <v>0</v>
      </c>
      <c r="AJ183">
        <v>0</v>
      </c>
      <c r="AK183" t="s">
        <v>68</v>
      </c>
      <c r="AM183">
        <v>4.5999999999999999E-2</v>
      </c>
      <c r="AN183">
        <v>0</v>
      </c>
      <c r="AO183">
        <v>0</v>
      </c>
      <c r="AP183">
        <v>0</v>
      </c>
      <c r="AQ183" t="s">
        <v>68</v>
      </c>
    </row>
    <row r="184" spans="1:43" x14ac:dyDescent="0.3">
      <c r="A184" t="s">
        <v>94</v>
      </c>
      <c r="B184">
        <v>168</v>
      </c>
      <c r="C184">
        <v>132</v>
      </c>
      <c r="D184" t="s">
        <v>96</v>
      </c>
      <c r="E184">
        <v>0</v>
      </c>
      <c r="F184">
        <v>0</v>
      </c>
      <c r="G184">
        <v>0</v>
      </c>
      <c r="I184">
        <v>75.207999999999998</v>
      </c>
      <c r="J184">
        <v>23869</v>
      </c>
      <c r="K184">
        <v>11230</v>
      </c>
      <c r="L184">
        <v>11260</v>
      </c>
      <c r="M184" t="s">
        <v>97</v>
      </c>
      <c r="O184">
        <v>74.597999999999999</v>
      </c>
      <c r="P184">
        <v>26330</v>
      </c>
      <c r="Q184">
        <v>11149</v>
      </c>
      <c r="R184">
        <v>11195</v>
      </c>
      <c r="S184" t="s">
        <v>71</v>
      </c>
      <c r="U184">
        <v>7.4859999999999998</v>
      </c>
      <c r="V184">
        <v>26890</v>
      </c>
      <c r="W184">
        <v>11155</v>
      </c>
      <c r="X184">
        <v>11200</v>
      </c>
      <c r="Y184" t="s">
        <v>72</v>
      </c>
      <c r="AA184">
        <v>1.0529999999999999</v>
      </c>
      <c r="AB184">
        <v>0</v>
      </c>
      <c r="AC184">
        <v>0</v>
      </c>
      <c r="AD184">
        <v>0</v>
      </c>
      <c r="AE184" t="s">
        <v>68</v>
      </c>
      <c r="AG184">
        <v>1.0449999999999999</v>
      </c>
      <c r="AH184">
        <v>0</v>
      </c>
      <c r="AI184">
        <v>0</v>
      </c>
      <c r="AJ184">
        <v>0</v>
      </c>
      <c r="AK184" t="s">
        <v>68</v>
      </c>
      <c r="AM184">
        <v>0.23200000000000001</v>
      </c>
      <c r="AN184">
        <v>0</v>
      </c>
      <c r="AO184">
        <v>0</v>
      </c>
      <c r="AP184">
        <v>0</v>
      </c>
      <c r="AQ184" t="s">
        <v>68</v>
      </c>
    </row>
    <row r="185" spans="1:43" x14ac:dyDescent="0.3">
      <c r="A185" t="s">
        <v>69</v>
      </c>
      <c r="B185">
        <v>169</v>
      </c>
      <c r="C185">
        <v>138</v>
      </c>
      <c r="D185" t="s">
        <v>70</v>
      </c>
      <c r="E185">
        <v>0</v>
      </c>
      <c r="F185">
        <v>0</v>
      </c>
      <c r="G185">
        <v>0</v>
      </c>
      <c r="I185">
        <v>150.161</v>
      </c>
      <c r="J185">
        <v>44439</v>
      </c>
      <c r="K185">
        <v>11290</v>
      </c>
      <c r="L185">
        <v>11320</v>
      </c>
      <c r="M185" t="s">
        <v>166</v>
      </c>
      <c r="O185">
        <v>150.684</v>
      </c>
      <c r="P185">
        <v>50081</v>
      </c>
      <c r="Q185">
        <v>11209</v>
      </c>
      <c r="R185">
        <v>11255</v>
      </c>
      <c r="S185" t="s">
        <v>75</v>
      </c>
      <c r="U185">
        <v>15.005000000000001</v>
      </c>
      <c r="V185">
        <v>50726</v>
      </c>
      <c r="W185">
        <v>11215</v>
      </c>
      <c r="X185">
        <v>11260</v>
      </c>
      <c r="Y185" t="s">
        <v>72</v>
      </c>
      <c r="AA185">
        <v>2.1030000000000002</v>
      </c>
      <c r="AB185">
        <v>0</v>
      </c>
      <c r="AC185">
        <v>0</v>
      </c>
      <c r="AD185">
        <v>0</v>
      </c>
      <c r="AE185" t="s">
        <v>68</v>
      </c>
      <c r="AG185">
        <v>2.1110000000000002</v>
      </c>
      <c r="AH185">
        <v>0</v>
      </c>
      <c r="AI185">
        <v>0</v>
      </c>
      <c r="AJ185">
        <v>0</v>
      </c>
      <c r="AK185" t="s">
        <v>68</v>
      </c>
      <c r="AM185">
        <v>0.46400000000000002</v>
      </c>
      <c r="AN185">
        <v>0</v>
      </c>
      <c r="AO185">
        <v>0</v>
      </c>
      <c r="AP185">
        <v>0</v>
      </c>
      <c r="AQ185" t="s">
        <v>68</v>
      </c>
    </row>
    <row r="186" spans="1:43" x14ac:dyDescent="0.3">
      <c r="A186" t="s">
        <v>92</v>
      </c>
      <c r="B186">
        <v>170</v>
      </c>
      <c r="C186">
        <v>0</v>
      </c>
      <c r="D186" t="s">
        <v>93</v>
      </c>
      <c r="E186">
        <v>0</v>
      </c>
      <c r="F186">
        <v>0</v>
      </c>
      <c r="G186">
        <v>0</v>
      </c>
      <c r="I186">
        <v>0.113</v>
      </c>
      <c r="J186">
        <v>3260</v>
      </c>
      <c r="K186">
        <v>11470</v>
      </c>
      <c r="L186">
        <v>11497</v>
      </c>
      <c r="M186" t="s">
        <v>72</v>
      </c>
      <c r="O186">
        <v>0.42799999999999999</v>
      </c>
      <c r="P186">
        <v>3177</v>
      </c>
      <c r="Q186">
        <v>11389</v>
      </c>
      <c r="R186">
        <v>11436</v>
      </c>
      <c r="S186" t="s">
        <v>72</v>
      </c>
      <c r="U186">
        <v>3.4000000000000002E-2</v>
      </c>
      <c r="V186">
        <v>3268</v>
      </c>
      <c r="W186">
        <v>11395</v>
      </c>
      <c r="X186">
        <v>11442</v>
      </c>
      <c r="Y186" t="s">
        <v>72</v>
      </c>
      <c r="AA186">
        <v>2E-3</v>
      </c>
      <c r="AB186">
        <v>0</v>
      </c>
      <c r="AC186">
        <v>0</v>
      </c>
      <c r="AD186">
        <v>0</v>
      </c>
      <c r="AE186" t="s">
        <v>68</v>
      </c>
      <c r="AG186">
        <v>6.0000000000000001E-3</v>
      </c>
      <c r="AH186">
        <v>0</v>
      </c>
      <c r="AI186">
        <v>0</v>
      </c>
      <c r="AJ186">
        <v>0</v>
      </c>
      <c r="AK186" t="s">
        <v>68</v>
      </c>
      <c r="AM186">
        <v>1E-3</v>
      </c>
      <c r="AN186">
        <v>0</v>
      </c>
      <c r="AO186">
        <v>0</v>
      </c>
      <c r="AP186">
        <v>0</v>
      </c>
      <c r="AQ186" t="s">
        <v>68</v>
      </c>
    </row>
    <row r="187" spans="1:43" x14ac:dyDescent="0.3">
      <c r="A187" t="s">
        <v>248</v>
      </c>
      <c r="B187">
        <v>171</v>
      </c>
      <c r="C187">
        <v>97</v>
      </c>
      <c r="D187" t="s">
        <v>99</v>
      </c>
      <c r="E187">
        <v>0</v>
      </c>
      <c r="F187">
        <v>9</v>
      </c>
      <c r="G187">
        <v>1</v>
      </c>
      <c r="I187">
        <v>0.186</v>
      </c>
      <c r="J187">
        <v>3280</v>
      </c>
      <c r="K187">
        <v>11530</v>
      </c>
      <c r="L187">
        <v>11569</v>
      </c>
      <c r="M187" t="s">
        <v>72</v>
      </c>
      <c r="O187">
        <v>1.101</v>
      </c>
      <c r="P187">
        <v>3387</v>
      </c>
      <c r="Q187">
        <v>11449</v>
      </c>
      <c r="R187">
        <v>11496</v>
      </c>
      <c r="S187" t="s">
        <v>72</v>
      </c>
      <c r="U187">
        <v>4.1000000000000002E-2</v>
      </c>
      <c r="V187">
        <v>3291</v>
      </c>
      <c r="W187">
        <v>11455</v>
      </c>
      <c r="X187">
        <v>11498</v>
      </c>
      <c r="Y187" t="s">
        <v>72</v>
      </c>
      <c r="AA187">
        <v>3.0000000000000001E-3</v>
      </c>
      <c r="AB187">
        <v>0</v>
      </c>
      <c r="AC187">
        <v>0</v>
      </c>
      <c r="AD187">
        <v>0</v>
      </c>
      <c r="AE187" t="s">
        <v>68</v>
      </c>
      <c r="AG187">
        <v>1.4999999999999999E-2</v>
      </c>
      <c r="AH187">
        <v>0</v>
      </c>
      <c r="AI187">
        <v>0</v>
      </c>
      <c r="AJ187">
        <v>0</v>
      </c>
      <c r="AK187" t="s">
        <v>68</v>
      </c>
      <c r="AM187">
        <v>1E-3</v>
      </c>
      <c r="AN187">
        <v>0</v>
      </c>
      <c r="AO187">
        <v>0</v>
      </c>
      <c r="AP187">
        <v>0</v>
      </c>
      <c r="AQ187" t="s">
        <v>68</v>
      </c>
    </row>
    <row r="188" spans="1:43" x14ac:dyDescent="0.3">
      <c r="A188" t="s">
        <v>248</v>
      </c>
      <c r="B188">
        <v>172</v>
      </c>
      <c r="C188">
        <v>97</v>
      </c>
      <c r="D188" t="s">
        <v>99</v>
      </c>
      <c r="E188">
        <v>0</v>
      </c>
      <c r="F188">
        <v>9</v>
      </c>
      <c r="G188">
        <v>2</v>
      </c>
      <c r="I188">
        <v>0.219</v>
      </c>
      <c r="J188">
        <v>3289</v>
      </c>
      <c r="K188">
        <v>11590</v>
      </c>
      <c r="L188">
        <v>11637</v>
      </c>
      <c r="M188" t="s">
        <v>72</v>
      </c>
      <c r="O188">
        <v>1.0720000000000001</v>
      </c>
      <c r="P188">
        <v>3378</v>
      </c>
      <c r="Q188">
        <v>11509</v>
      </c>
      <c r="R188">
        <v>11555</v>
      </c>
      <c r="S188" t="s">
        <v>72</v>
      </c>
      <c r="U188">
        <v>0.04</v>
      </c>
      <c r="V188">
        <v>3288</v>
      </c>
      <c r="W188">
        <v>11515</v>
      </c>
      <c r="X188">
        <v>11558</v>
      </c>
      <c r="Y188" t="s">
        <v>72</v>
      </c>
      <c r="AA188">
        <v>3.0000000000000001E-3</v>
      </c>
      <c r="AB188">
        <v>0</v>
      </c>
      <c r="AC188">
        <v>0</v>
      </c>
      <c r="AD188">
        <v>0</v>
      </c>
      <c r="AE188" t="s">
        <v>68</v>
      </c>
      <c r="AG188">
        <v>1.4999999999999999E-2</v>
      </c>
      <c r="AH188">
        <v>0</v>
      </c>
      <c r="AI188">
        <v>0</v>
      </c>
      <c r="AJ188">
        <v>0</v>
      </c>
      <c r="AK188" t="s">
        <v>68</v>
      </c>
      <c r="AM188">
        <v>1E-3</v>
      </c>
      <c r="AN188">
        <v>0</v>
      </c>
      <c r="AO188">
        <v>0</v>
      </c>
      <c r="AP188">
        <v>0</v>
      </c>
      <c r="AQ188" t="s">
        <v>68</v>
      </c>
    </row>
    <row r="189" spans="1:43" x14ac:dyDescent="0.3">
      <c r="A189" t="s">
        <v>249</v>
      </c>
      <c r="B189">
        <v>173</v>
      </c>
      <c r="C189">
        <v>98</v>
      </c>
      <c r="D189" t="s">
        <v>98</v>
      </c>
      <c r="E189">
        <v>0</v>
      </c>
      <c r="F189">
        <v>0</v>
      </c>
      <c r="G189">
        <v>0</v>
      </c>
      <c r="I189">
        <v>1.0389999999999999</v>
      </c>
      <c r="J189">
        <v>3514</v>
      </c>
      <c r="K189">
        <v>11650</v>
      </c>
      <c r="L189">
        <v>11684</v>
      </c>
      <c r="M189" t="s">
        <v>72</v>
      </c>
      <c r="O189">
        <v>1.1419999999999999</v>
      </c>
      <c r="P189">
        <v>3400</v>
      </c>
      <c r="Q189">
        <v>11569</v>
      </c>
      <c r="R189">
        <v>11616</v>
      </c>
      <c r="S189" t="s">
        <v>72</v>
      </c>
      <c r="U189">
        <v>2.8000000000000001E-2</v>
      </c>
      <c r="V189">
        <v>3251</v>
      </c>
      <c r="W189">
        <v>11575</v>
      </c>
      <c r="X189">
        <v>11620</v>
      </c>
      <c r="Y189" t="s">
        <v>72</v>
      </c>
      <c r="AA189">
        <v>1.4999999999999999E-2</v>
      </c>
      <c r="AB189">
        <v>0</v>
      </c>
      <c r="AC189">
        <v>0</v>
      </c>
      <c r="AD189">
        <v>0</v>
      </c>
      <c r="AE189" t="s">
        <v>68</v>
      </c>
      <c r="AG189">
        <v>1.6E-2</v>
      </c>
      <c r="AH189">
        <v>0</v>
      </c>
      <c r="AI189">
        <v>0</v>
      </c>
      <c r="AJ189">
        <v>0</v>
      </c>
      <c r="AK189" t="s">
        <v>68</v>
      </c>
      <c r="AM189">
        <v>1E-3</v>
      </c>
      <c r="AN189">
        <v>0</v>
      </c>
      <c r="AO189">
        <v>0</v>
      </c>
      <c r="AP189">
        <v>0</v>
      </c>
      <c r="AQ189" t="s">
        <v>68</v>
      </c>
    </row>
    <row r="190" spans="1:43" x14ac:dyDescent="0.3">
      <c r="A190" t="s">
        <v>250</v>
      </c>
      <c r="B190">
        <v>174</v>
      </c>
      <c r="C190">
        <v>99</v>
      </c>
      <c r="D190" t="s">
        <v>98</v>
      </c>
      <c r="E190">
        <v>0</v>
      </c>
      <c r="F190">
        <v>0</v>
      </c>
      <c r="G190">
        <v>0</v>
      </c>
      <c r="I190">
        <v>1.1299999999999999</v>
      </c>
      <c r="J190">
        <v>3539</v>
      </c>
      <c r="K190">
        <v>11710</v>
      </c>
      <c r="L190">
        <v>11740</v>
      </c>
      <c r="M190" t="s">
        <v>72</v>
      </c>
      <c r="O190">
        <v>1.181</v>
      </c>
      <c r="P190">
        <v>3412</v>
      </c>
      <c r="Q190">
        <v>11629</v>
      </c>
      <c r="R190">
        <v>11676</v>
      </c>
      <c r="S190" t="s">
        <v>72</v>
      </c>
      <c r="U190">
        <v>5.8999999999999997E-2</v>
      </c>
      <c r="V190">
        <v>3349</v>
      </c>
      <c r="W190">
        <v>11635</v>
      </c>
      <c r="X190">
        <v>11661</v>
      </c>
      <c r="Y190" t="s">
        <v>72</v>
      </c>
      <c r="AA190">
        <v>1.6E-2</v>
      </c>
      <c r="AB190">
        <v>0</v>
      </c>
      <c r="AC190">
        <v>0</v>
      </c>
      <c r="AD190">
        <v>0</v>
      </c>
      <c r="AE190" t="s">
        <v>68</v>
      </c>
      <c r="AG190">
        <v>1.7000000000000001E-2</v>
      </c>
      <c r="AH190">
        <v>0</v>
      </c>
      <c r="AI190">
        <v>0</v>
      </c>
      <c r="AJ190">
        <v>0</v>
      </c>
      <c r="AK190" t="s">
        <v>68</v>
      </c>
      <c r="AM190">
        <v>2E-3</v>
      </c>
      <c r="AN190">
        <v>0</v>
      </c>
      <c r="AO190">
        <v>0</v>
      </c>
      <c r="AP190">
        <v>0</v>
      </c>
      <c r="AQ190" t="s">
        <v>68</v>
      </c>
    </row>
    <row r="191" spans="1:43" x14ac:dyDescent="0.3">
      <c r="A191" t="s">
        <v>251</v>
      </c>
      <c r="B191">
        <v>175</v>
      </c>
      <c r="C191">
        <v>100</v>
      </c>
      <c r="D191" t="s">
        <v>98</v>
      </c>
      <c r="E191">
        <v>0</v>
      </c>
      <c r="F191">
        <v>0</v>
      </c>
      <c r="G191">
        <v>0</v>
      </c>
      <c r="I191">
        <v>0.41899999999999998</v>
      </c>
      <c r="J191">
        <v>3344</v>
      </c>
      <c r="K191">
        <v>11770</v>
      </c>
      <c r="L191">
        <v>11813</v>
      </c>
      <c r="M191" t="s">
        <v>72</v>
      </c>
      <c r="O191">
        <v>1.4850000000000001</v>
      </c>
      <c r="P191">
        <v>3507</v>
      </c>
      <c r="Q191">
        <v>11689</v>
      </c>
      <c r="R191">
        <v>11736</v>
      </c>
      <c r="S191" t="s">
        <v>72</v>
      </c>
      <c r="U191">
        <v>7.5999999999999998E-2</v>
      </c>
      <c r="V191">
        <v>3401</v>
      </c>
      <c r="W191">
        <v>11695</v>
      </c>
      <c r="X191">
        <v>11738</v>
      </c>
      <c r="Y191" t="s">
        <v>72</v>
      </c>
      <c r="AA191">
        <v>6.0000000000000001E-3</v>
      </c>
      <c r="AB191">
        <v>0</v>
      </c>
      <c r="AC191">
        <v>0</v>
      </c>
      <c r="AD191">
        <v>0</v>
      </c>
      <c r="AE191" t="s">
        <v>68</v>
      </c>
      <c r="AG191">
        <v>2.1000000000000001E-2</v>
      </c>
      <c r="AH191">
        <v>0</v>
      </c>
      <c r="AI191">
        <v>0</v>
      </c>
      <c r="AJ191">
        <v>0</v>
      </c>
      <c r="AK191" t="s">
        <v>68</v>
      </c>
      <c r="AM191">
        <v>2E-3</v>
      </c>
      <c r="AN191">
        <v>0</v>
      </c>
      <c r="AO191">
        <v>0</v>
      </c>
      <c r="AP191">
        <v>0</v>
      </c>
      <c r="AQ191" t="s">
        <v>68</v>
      </c>
    </row>
    <row r="192" spans="1:43" x14ac:dyDescent="0.3">
      <c r="A192" t="s">
        <v>252</v>
      </c>
      <c r="B192">
        <v>176</v>
      </c>
      <c r="C192">
        <v>101</v>
      </c>
      <c r="D192" t="s">
        <v>98</v>
      </c>
      <c r="E192">
        <v>0</v>
      </c>
      <c r="F192">
        <v>0</v>
      </c>
      <c r="G192">
        <v>0</v>
      </c>
      <c r="I192">
        <v>1.0129999999999999</v>
      </c>
      <c r="J192">
        <v>3507</v>
      </c>
      <c r="K192">
        <v>11830</v>
      </c>
      <c r="L192">
        <v>11863</v>
      </c>
      <c r="M192" t="s">
        <v>72</v>
      </c>
      <c r="O192">
        <v>1.0980000000000001</v>
      </c>
      <c r="P192">
        <v>3386</v>
      </c>
      <c r="Q192">
        <v>11749</v>
      </c>
      <c r="R192">
        <v>11796</v>
      </c>
      <c r="S192" t="s">
        <v>72</v>
      </c>
      <c r="U192">
        <v>3.9E-2</v>
      </c>
      <c r="V192">
        <v>3286</v>
      </c>
      <c r="W192">
        <v>11755</v>
      </c>
      <c r="X192">
        <v>11798</v>
      </c>
      <c r="Y192" t="s">
        <v>72</v>
      </c>
      <c r="AA192">
        <v>1.4E-2</v>
      </c>
      <c r="AB192">
        <v>0</v>
      </c>
      <c r="AC192">
        <v>0</v>
      </c>
      <c r="AD192">
        <v>0</v>
      </c>
      <c r="AE192" t="s">
        <v>68</v>
      </c>
      <c r="AG192">
        <v>1.4999999999999999E-2</v>
      </c>
      <c r="AH192">
        <v>0</v>
      </c>
      <c r="AI192">
        <v>0</v>
      </c>
      <c r="AJ192">
        <v>0</v>
      </c>
      <c r="AK192" t="s">
        <v>68</v>
      </c>
      <c r="AM192">
        <v>1E-3</v>
      </c>
      <c r="AN192">
        <v>0</v>
      </c>
      <c r="AO192">
        <v>0</v>
      </c>
      <c r="AP192">
        <v>0</v>
      </c>
      <c r="AQ192" t="s">
        <v>68</v>
      </c>
    </row>
    <row r="193" spans="1:43" x14ac:dyDescent="0.3">
      <c r="A193" t="s">
        <v>253</v>
      </c>
      <c r="B193">
        <v>177</v>
      </c>
      <c r="C193">
        <v>102</v>
      </c>
      <c r="D193" t="s">
        <v>98</v>
      </c>
      <c r="E193">
        <v>0</v>
      </c>
      <c r="F193">
        <v>0</v>
      </c>
      <c r="G193">
        <v>0</v>
      </c>
      <c r="I193">
        <v>0.182</v>
      </c>
      <c r="J193">
        <v>3279</v>
      </c>
      <c r="K193">
        <v>11890</v>
      </c>
      <c r="L193">
        <v>11933</v>
      </c>
      <c r="M193" t="s">
        <v>72</v>
      </c>
      <c r="O193">
        <v>1.1299999999999999</v>
      </c>
      <c r="P193">
        <v>3396</v>
      </c>
      <c r="Q193">
        <v>11809</v>
      </c>
      <c r="R193">
        <v>11856</v>
      </c>
      <c r="S193" t="s">
        <v>72</v>
      </c>
      <c r="U193">
        <v>0.04</v>
      </c>
      <c r="V193">
        <v>3288</v>
      </c>
      <c r="W193">
        <v>11815</v>
      </c>
      <c r="X193">
        <v>11858</v>
      </c>
      <c r="Y193" t="s">
        <v>72</v>
      </c>
      <c r="AA193">
        <v>3.0000000000000001E-3</v>
      </c>
      <c r="AB193">
        <v>0</v>
      </c>
      <c r="AC193">
        <v>0</v>
      </c>
      <c r="AD193">
        <v>0</v>
      </c>
      <c r="AE193" t="s">
        <v>68</v>
      </c>
      <c r="AG193">
        <v>1.6E-2</v>
      </c>
      <c r="AH193">
        <v>0</v>
      </c>
      <c r="AI193">
        <v>0</v>
      </c>
      <c r="AJ193">
        <v>0</v>
      </c>
      <c r="AK193" t="s">
        <v>68</v>
      </c>
      <c r="AM193">
        <v>1E-3</v>
      </c>
      <c r="AN193">
        <v>0</v>
      </c>
      <c r="AO193">
        <v>0</v>
      </c>
      <c r="AP193">
        <v>0</v>
      </c>
      <c r="AQ193" t="s">
        <v>68</v>
      </c>
    </row>
    <row r="194" spans="1:43" x14ac:dyDescent="0.3">
      <c r="A194" t="s">
        <v>254</v>
      </c>
      <c r="B194">
        <v>178</v>
      </c>
      <c r="C194">
        <v>103</v>
      </c>
      <c r="D194" t="s">
        <v>98</v>
      </c>
      <c r="E194">
        <v>0</v>
      </c>
      <c r="F194">
        <v>0</v>
      </c>
      <c r="G194">
        <v>0</v>
      </c>
      <c r="I194">
        <v>0.193</v>
      </c>
      <c r="J194">
        <v>3282</v>
      </c>
      <c r="K194">
        <v>11950</v>
      </c>
      <c r="L194">
        <v>11997</v>
      </c>
      <c r="M194" t="s">
        <v>72</v>
      </c>
      <c r="O194">
        <v>5.3650000000000002</v>
      </c>
      <c r="P194">
        <v>4718</v>
      </c>
      <c r="Q194">
        <v>11869</v>
      </c>
      <c r="R194">
        <v>11915</v>
      </c>
      <c r="S194" t="s">
        <v>72</v>
      </c>
      <c r="U194">
        <v>5.5E-2</v>
      </c>
      <c r="V194">
        <v>3335</v>
      </c>
      <c r="W194">
        <v>11875</v>
      </c>
      <c r="X194">
        <v>11918</v>
      </c>
      <c r="Y194" t="s">
        <v>72</v>
      </c>
      <c r="AA194">
        <v>3.0000000000000001E-3</v>
      </c>
      <c r="AB194">
        <v>0</v>
      </c>
      <c r="AC194">
        <v>0</v>
      </c>
      <c r="AD194">
        <v>0</v>
      </c>
      <c r="AE194" t="s">
        <v>68</v>
      </c>
      <c r="AG194">
        <v>7.4999999999999997E-2</v>
      </c>
      <c r="AH194">
        <v>0</v>
      </c>
      <c r="AI194">
        <v>0</v>
      </c>
      <c r="AJ194">
        <v>0</v>
      </c>
      <c r="AK194" t="s">
        <v>68</v>
      </c>
      <c r="AM194">
        <v>2E-3</v>
      </c>
      <c r="AN194">
        <v>0</v>
      </c>
      <c r="AO194">
        <v>0</v>
      </c>
      <c r="AP194">
        <v>0</v>
      </c>
      <c r="AQ194" t="s">
        <v>68</v>
      </c>
    </row>
    <row r="195" spans="1:43" x14ac:dyDescent="0.3">
      <c r="A195" t="s">
        <v>255</v>
      </c>
      <c r="B195">
        <v>179</v>
      </c>
      <c r="C195">
        <v>104</v>
      </c>
      <c r="D195" t="s">
        <v>98</v>
      </c>
      <c r="E195">
        <v>0</v>
      </c>
      <c r="F195">
        <v>0</v>
      </c>
      <c r="G195">
        <v>0</v>
      </c>
      <c r="I195">
        <v>1.133</v>
      </c>
      <c r="J195">
        <v>3540</v>
      </c>
      <c r="K195">
        <v>12010</v>
      </c>
      <c r="L195">
        <v>12042</v>
      </c>
      <c r="M195" t="s">
        <v>72</v>
      </c>
      <c r="O195">
        <v>3.6629999999999998</v>
      </c>
      <c r="P195">
        <v>4187</v>
      </c>
      <c r="Q195">
        <v>11929</v>
      </c>
      <c r="R195">
        <v>11976</v>
      </c>
      <c r="S195" t="s">
        <v>72</v>
      </c>
      <c r="U195">
        <v>8.1000000000000003E-2</v>
      </c>
      <c r="V195">
        <v>3418</v>
      </c>
      <c r="W195">
        <v>11935</v>
      </c>
      <c r="X195">
        <v>11978</v>
      </c>
      <c r="Y195" t="s">
        <v>72</v>
      </c>
      <c r="AA195">
        <v>1.6E-2</v>
      </c>
      <c r="AB195">
        <v>0</v>
      </c>
      <c r="AC195">
        <v>0</v>
      </c>
      <c r="AD195">
        <v>0</v>
      </c>
      <c r="AE195" t="s">
        <v>68</v>
      </c>
      <c r="AG195">
        <v>5.0999999999999997E-2</v>
      </c>
      <c r="AH195">
        <v>0</v>
      </c>
      <c r="AI195">
        <v>0</v>
      </c>
      <c r="AJ195">
        <v>0</v>
      </c>
      <c r="AK195" t="s">
        <v>68</v>
      </c>
      <c r="AM195">
        <v>3.0000000000000001E-3</v>
      </c>
      <c r="AN195">
        <v>0</v>
      </c>
      <c r="AO195">
        <v>0</v>
      </c>
      <c r="AP195">
        <v>0</v>
      </c>
      <c r="AQ195" t="s">
        <v>68</v>
      </c>
    </row>
    <row r="196" spans="1:43" x14ac:dyDescent="0.3">
      <c r="A196" t="s">
        <v>256</v>
      </c>
      <c r="B196">
        <v>180</v>
      </c>
      <c r="C196">
        <v>105</v>
      </c>
      <c r="D196" t="s">
        <v>98</v>
      </c>
      <c r="E196">
        <v>0</v>
      </c>
      <c r="F196">
        <v>0</v>
      </c>
      <c r="G196">
        <v>0</v>
      </c>
      <c r="I196">
        <v>0.67800000000000005</v>
      </c>
      <c r="J196">
        <v>3415</v>
      </c>
      <c r="K196">
        <v>12070</v>
      </c>
      <c r="L196">
        <v>12100</v>
      </c>
      <c r="M196" t="s">
        <v>72</v>
      </c>
      <c r="O196">
        <v>3.92</v>
      </c>
      <c r="P196">
        <v>4267</v>
      </c>
      <c r="Q196">
        <v>11989</v>
      </c>
      <c r="R196">
        <v>12036</v>
      </c>
      <c r="S196" t="s">
        <v>72</v>
      </c>
      <c r="U196">
        <v>9.7000000000000003E-2</v>
      </c>
      <c r="V196">
        <v>3468</v>
      </c>
      <c r="W196">
        <v>11995</v>
      </c>
      <c r="X196">
        <v>12038</v>
      </c>
      <c r="Y196" t="s">
        <v>72</v>
      </c>
      <c r="AA196">
        <v>8.9999999999999993E-3</v>
      </c>
      <c r="AB196">
        <v>0</v>
      </c>
      <c r="AC196">
        <v>0</v>
      </c>
      <c r="AD196">
        <v>0</v>
      </c>
      <c r="AE196" t="s">
        <v>68</v>
      </c>
      <c r="AG196">
        <v>5.5E-2</v>
      </c>
      <c r="AH196">
        <v>0</v>
      </c>
      <c r="AI196">
        <v>0</v>
      </c>
      <c r="AJ196">
        <v>0</v>
      </c>
      <c r="AK196" t="s">
        <v>68</v>
      </c>
      <c r="AM196">
        <v>3.0000000000000001E-3</v>
      </c>
      <c r="AN196">
        <v>0</v>
      </c>
      <c r="AO196">
        <v>0</v>
      </c>
      <c r="AP196">
        <v>0</v>
      </c>
      <c r="AQ196" t="s">
        <v>68</v>
      </c>
    </row>
    <row r="197" spans="1:43" x14ac:dyDescent="0.3">
      <c r="A197" t="s">
        <v>92</v>
      </c>
      <c r="B197">
        <v>181</v>
      </c>
      <c r="C197">
        <v>0</v>
      </c>
      <c r="D197" t="s">
        <v>93</v>
      </c>
      <c r="E197">
        <v>0</v>
      </c>
      <c r="F197">
        <v>0</v>
      </c>
      <c r="G197">
        <v>0</v>
      </c>
      <c r="I197">
        <v>0.113</v>
      </c>
      <c r="J197">
        <v>3260</v>
      </c>
      <c r="K197">
        <v>12250</v>
      </c>
      <c r="L197">
        <v>12291</v>
      </c>
      <c r="M197" t="s">
        <v>72</v>
      </c>
      <c r="O197">
        <v>0.42799999999999999</v>
      </c>
      <c r="P197">
        <v>3177</v>
      </c>
      <c r="Q197">
        <v>12169</v>
      </c>
      <c r="R197">
        <v>12202</v>
      </c>
      <c r="S197" t="s">
        <v>72</v>
      </c>
      <c r="U197">
        <v>3.4000000000000002E-2</v>
      </c>
      <c r="V197">
        <v>3268</v>
      </c>
      <c r="W197">
        <v>12175</v>
      </c>
      <c r="X197">
        <v>12222</v>
      </c>
      <c r="Y197" t="s">
        <v>72</v>
      </c>
      <c r="AA197">
        <v>2E-3</v>
      </c>
      <c r="AB197">
        <v>0</v>
      </c>
      <c r="AC197">
        <v>0</v>
      </c>
      <c r="AD197">
        <v>0</v>
      </c>
      <c r="AE197" t="s">
        <v>68</v>
      </c>
      <c r="AG197">
        <v>6.0000000000000001E-3</v>
      </c>
      <c r="AH197">
        <v>0</v>
      </c>
      <c r="AI197">
        <v>0</v>
      </c>
      <c r="AJ197">
        <v>0</v>
      </c>
      <c r="AK197" t="s">
        <v>68</v>
      </c>
      <c r="AM197">
        <v>1E-3</v>
      </c>
      <c r="AN197">
        <v>0</v>
      </c>
      <c r="AO197">
        <v>0</v>
      </c>
      <c r="AP197">
        <v>0</v>
      </c>
      <c r="AQ197" t="s">
        <v>68</v>
      </c>
    </row>
    <row r="198" spans="1:43" x14ac:dyDescent="0.3">
      <c r="A198" t="s">
        <v>92</v>
      </c>
      <c r="B198">
        <v>182</v>
      </c>
      <c r="C198">
        <v>0</v>
      </c>
      <c r="D198" t="s">
        <v>93</v>
      </c>
      <c r="E198">
        <v>0</v>
      </c>
      <c r="F198">
        <v>0</v>
      </c>
      <c r="G198">
        <v>0</v>
      </c>
      <c r="I198">
        <v>0.113</v>
      </c>
      <c r="J198">
        <v>3260</v>
      </c>
      <c r="K198">
        <v>12430</v>
      </c>
      <c r="L198">
        <v>12470</v>
      </c>
      <c r="M198" t="s">
        <v>72</v>
      </c>
      <c r="O198">
        <v>0.42799999999999999</v>
      </c>
      <c r="P198">
        <v>3177</v>
      </c>
      <c r="Q198">
        <v>12349</v>
      </c>
      <c r="R198">
        <v>12386</v>
      </c>
      <c r="S198" t="s">
        <v>72</v>
      </c>
      <c r="U198">
        <v>3.4000000000000002E-2</v>
      </c>
      <c r="V198">
        <v>3268</v>
      </c>
      <c r="W198">
        <v>12355</v>
      </c>
      <c r="X198">
        <v>12402</v>
      </c>
      <c r="Y198" t="s">
        <v>72</v>
      </c>
      <c r="AA198">
        <v>2E-3</v>
      </c>
      <c r="AB198">
        <v>0</v>
      </c>
      <c r="AC198">
        <v>0</v>
      </c>
      <c r="AD198">
        <v>0</v>
      </c>
      <c r="AE198" t="s">
        <v>68</v>
      </c>
      <c r="AG198">
        <v>6.0000000000000001E-3</v>
      </c>
      <c r="AH198">
        <v>0</v>
      </c>
      <c r="AI198">
        <v>0</v>
      </c>
      <c r="AJ198">
        <v>0</v>
      </c>
      <c r="AK198" t="s">
        <v>68</v>
      </c>
      <c r="AM198">
        <v>1E-3</v>
      </c>
      <c r="AN198">
        <v>0</v>
      </c>
      <c r="AO198">
        <v>0</v>
      </c>
      <c r="AP198">
        <v>0</v>
      </c>
      <c r="AQ198" t="s">
        <v>68</v>
      </c>
    </row>
    <row r="199" spans="1:43" x14ac:dyDescent="0.3">
      <c r="A199" t="s">
        <v>94</v>
      </c>
      <c r="B199">
        <v>183</v>
      </c>
      <c r="C199">
        <v>130</v>
      </c>
      <c r="D199" t="s">
        <v>95</v>
      </c>
      <c r="E199">
        <v>0</v>
      </c>
      <c r="F199">
        <v>0</v>
      </c>
      <c r="G199">
        <v>0</v>
      </c>
      <c r="I199">
        <v>0.16800000000000001</v>
      </c>
      <c r="J199">
        <v>3275</v>
      </c>
      <c r="K199">
        <v>12490</v>
      </c>
      <c r="L199">
        <v>12537</v>
      </c>
      <c r="M199" t="s">
        <v>72</v>
      </c>
      <c r="O199">
        <v>0.77400000000000002</v>
      </c>
      <c r="P199">
        <v>3285</v>
      </c>
      <c r="Q199">
        <v>12409</v>
      </c>
      <c r="R199">
        <v>12451</v>
      </c>
      <c r="S199" t="s">
        <v>72</v>
      </c>
      <c r="U199">
        <v>1.6E-2</v>
      </c>
      <c r="V199">
        <v>3211</v>
      </c>
      <c r="W199">
        <v>12415</v>
      </c>
      <c r="X199">
        <v>12435</v>
      </c>
      <c r="Y199" t="s">
        <v>260</v>
      </c>
      <c r="AA199">
        <v>2E-3</v>
      </c>
      <c r="AB199">
        <v>0</v>
      </c>
      <c r="AC199">
        <v>0</v>
      </c>
      <c r="AD199">
        <v>0</v>
      </c>
      <c r="AE199" t="s">
        <v>68</v>
      </c>
      <c r="AG199">
        <v>1.0999999999999999E-2</v>
      </c>
      <c r="AH199">
        <v>0</v>
      </c>
      <c r="AI199">
        <v>0</v>
      </c>
      <c r="AJ199">
        <v>0</v>
      </c>
      <c r="AK199" t="s">
        <v>68</v>
      </c>
      <c r="AM199">
        <v>0</v>
      </c>
      <c r="AN199">
        <v>0</v>
      </c>
      <c r="AO199">
        <v>0</v>
      </c>
      <c r="AP199">
        <v>0</v>
      </c>
      <c r="AQ199" t="s">
        <v>68</v>
      </c>
    </row>
    <row r="200" spans="1:43" x14ac:dyDescent="0.3">
      <c r="A200" t="s">
        <v>94</v>
      </c>
      <c r="B200">
        <v>184</v>
      </c>
      <c r="C200">
        <v>133</v>
      </c>
      <c r="D200" t="s">
        <v>96</v>
      </c>
      <c r="E200">
        <v>0</v>
      </c>
      <c r="F200">
        <v>0</v>
      </c>
      <c r="G200">
        <v>0</v>
      </c>
      <c r="I200">
        <v>1.633</v>
      </c>
      <c r="J200">
        <v>3677</v>
      </c>
      <c r="K200">
        <v>12550</v>
      </c>
      <c r="L200">
        <v>12597</v>
      </c>
      <c r="M200" t="s">
        <v>72</v>
      </c>
      <c r="O200">
        <v>2.0939999999999999</v>
      </c>
      <c r="P200">
        <v>3697</v>
      </c>
      <c r="Q200">
        <v>12469</v>
      </c>
      <c r="R200">
        <v>12516</v>
      </c>
      <c r="S200" t="s">
        <v>72</v>
      </c>
      <c r="U200">
        <v>0.151</v>
      </c>
      <c r="V200">
        <v>3638</v>
      </c>
      <c r="W200">
        <v>12475</v>
      </c>
      <c r="X200">
        <v>12518</v>
      </c>
      <c r="Y200" t="s">
        <v>72</v>
      </c>
      <c r="AA200">
        <v>2.3E-2</v>
      </c>
      <c r="AB200">
        <v>0</v>
      </c>
      <c r="AC200">
        <v>0</v>
      </c>
      <c r="AD200">
        <v>0</v>
      </c>
      <c r="AE200" t="s">
        <v>68</v>
      </c>
      <c r="AG200">
        <v>2.9000000000000001E-2</v>
      </c>
      <c r="AH200">
        <v>0</v>
      </c>
      <c r="AI200">
        <v>0</v>
      </c>
      <c r="AJ200">
        <v>0</v>
      </c>
      <c r="AK200" t="s">
        <v>68</v>
      </c>
      <c r="AM200">
        <v>5.0000000000000001E-3</v>
      </c>
      <c r="AN200">
        <v>0</v>
      </c>
      <c r="AO200">
        <v>0</v>
      </c>
      <c r="AP200">
        <v>0</v>
      </c>
      <c r="AQ200" t="s">
        <v>68</v>
      </c>
    </row>
    <row r="201" spans="1:43" x14ac:dyDescent="0.3">
      <c r="A201" t="s">
        <v>94</v>
      </c>
      <c r="B201">
        <v>185</v>
      </c>
      <c r="C201">
        <v>131</v>
      </c>
      <c r="D201" t="s">
        <v>95</v>
      </c>
      <c r="E201">
        <v>0</v>
      </c>
      <c r="F201">
        <v>0</v>
      </c>
      <c r="G201">
        <v>0</v>
      </c>
      <c r="I201">
        <v>14.929</v>
      </c>
      <c r="J201">
        <v>7326</v>
      </c>
      <c r="K201">
        <v>12610</v>
      </c>
      <c r="L201">
        <v>12642</v>
      </c>
      <c r="M201" t="s">
        <v>71</v>
      </c>
      <c r="O201">
        <v>15.43</v>
      </c>
      <c r="P201">
        <v>7860</v>
      </c>
      <c r="Q201">
        <v>12529</v>
      </c>
      <c r="R201">
        <v>12576</v>
      </c>
      <c r="S201" t="s">
        <v>72</v>
      </c>
      <c r="U201">
        <v>1.498</v>
      </c>
      <c r="V201">
        <v>7909</v>
      </c>
      <c r="W201">
        <v>12535</v>
      </c>
      <c r="X201">
        <v>12580</v>
      </c>
      <c r="Y201" t="s">
        <v>72</v>
      </c>
      <c r="AA201">
        <v>0.20899999999999999</v>
      </c>
      <c r="AB201">
        <v>0</v>
      </c>
      <c r="AC201">
        <v>0</v>
      </c>
      <c r="AD201">
        <v>0</v>
      </c>
      <c r="AE201" t="s">
        <v>68</v>
      </c>
      <c r="AG201">
        <v>0.216</v>
      </c>
      <c r="AH201">
        <v>0</v>
      </c>
      <c r="AI201">
        <v>0</v>
      </c>
      <c r="AJ201">
        <v>0</v>
      </c>
      <c r="AK201" t="s">
        <v>68</v>
      </c>
      <c r="AM201">
        <v>4.5999999999999999E-2</v>
      </c>
      <c r="AN201">
        <v>0</v>
      </c>
      <c r="AO201">
        <v>0</v>
      </c>
      <c r="AP201">
        <v>0</v>
      </c>
      <c r="AQ201" t="s">
        <v>68</v>
      </c>
    </row>
    <row r="202" spans="1:43" x14ac:dyDescent="0.3">
      <c r="A202" t="s">
        <v>94</v>
      </c>
      <c r="B202">
        <v>186</v>
      </c>
      <c r="C202">
        <v>132</v>
      </c>
      <c r="D202" t="s">
        <v>96</v>
      </c>
      <c r="E202">
        <v>0</v>
      </c>
      <c r="F202">
        <v>0</v>
      </c>
      <c r="G202">
        <v>0</v>
      </c>
      <c r="I202">
        <v>74.665000000000006</v>
      </c>
      <c r="J202">
        <v>23720</v>
      </c>
      <c r="K202">
        <v>12670</v>
      </c>
      <c r="L202">
        <v>12700</v>
      </c>
      <c r="M202" t="s">
        <v>97</v>
      </c>
      <c r="O202">
        <v>75.156000000000006</v>
      </c>
      <c r="P202">
        <v>26504</v>
      </c>
      <c r="Q202">
        <v>12589</v>
      </c>
      <c r="R202">
        <v>12635</v>
      </c>
      <c r="S202" t="s">
        <v>71</v>
      </c>
      <c r="U202">
        <v>7.4870000000000001</v>
      </c>
      <c r="V202">
        <v>26894</v>
      </c>
      <c r="W202">
        <v>12595</v>
      </c>
      <c r="X202">
        <v>12640</v>
      </c>
      <c r="Y202" t="s">
        <v>72</v>
      </c>
      <c r="AA202">
        <v>1.046</v>
      </c>
      <c r="AB202">
        <v>0</v>
      </c>
      <c r="AC202">
        <v>0</v>
      </c>
      <c r="AD202">
        <v>0</v>
      </c>
      <c r="AE202" t="s">
        <v>68</v>
      </c>
      <c r="AG202">
        <v>1.0529999999999999</v>
      </c>
      <c r="AH202">
        <v>0</v>
      </c>
      <c r="AI202">
        <v>0</v>
      </c>
      <c r="AJ202">
        <v>0</v>
      </c>
      <c r="AK202" t="s">
        <v>68</v>
      </c>
      <c r="AM202">
        <v>0.23200000000000001</v>
      </c>
      <c r="AN202">
        <v>0</v>
      </c>
      <c r="AO202">
        <v>0</v>
      </c>
      <c r="AP202">
        <v>0</v>
      </c>
      <c r="AQ202" t="s">
        <v>68</v>
      </c>
    </row>
    <row r="203" spans="1:43" x14ac:dyDescent="0.3">
      <c r="A203" t="s">
        <v>69</v>
      </c>
      <c r="B203">
        <v>187</v>
      </c>
      <c r="C203">
        <v>138</v>
      </c>
      <c r="D203" t="s">
        <v>70</v>
      </c>
      <c r="E203">
        <v>0</v>
      </c>
      <c r="F203">
        <v>0</v>
      </c>
      <c r="G203">
        <v>0</v>
      </c>
      <c r="I203">
        <v>150.161</v>
      </c>
      <c r="J203">
        <v>44439</v>
      </c>
      <c r="K203">
        <v>12730</v>
      </c>
      <c r="L203">
        <v>12760</v>
      </c>
      <c r="M203" t="s">
        <v>166</v>
      </c>
      <c r="O203">
        <v>150.684</v>
      </c>
      <c r="P203">
        <v>50081</v>
      </c>
      <c r="Q203">
        <v>12649</v>
      </c>
      <c r="R203">
        <v>12695</v>
      </c>
      <c r="S203" t="s">
        <v>75</v>
      </c>
      <c r="U203">
        <v>15.005000000000001</v>
      </c>
      <c r="V203">
        <v>50726</v>
      </c>
      <c r="W203">
        <v>12655</v>
      </c>
      <c r="X203">
        <v>12701</v>
      </c>
      <c r="Y203" t="s">
        <v>260</v>
      </c>
      <c r="AA203">
        <v>2.1030000000000002</v>
      </c>
      <c r="AB203">
        <v>0</v>
      </c>
      <c r="AC203">
        <v>0</v>
      </c>
      <c r="AD203">
        <v>0</v>
      </c>
      <c r="AE203" t="s">
        <v>68</v>
      </c>
      <c r="AG203">
        <v>2.1110000000000002</v>
      </c>
      <c r="AH203">
        <v>0</v>
      </c>
      <c r="AI203">
        <v>0</v>
      </c>
      <c r="AJ203">
        <v>0</v>
      </c>
      <c r="AK203" t="s">
        <v>68</v>
      </c>
      <c r="AM203">
        <v>0.46400000000000002</v>
      </c>
      <c r="AN203">
        <v>0</v>
      </c>
      <c r="AO203">
        <v>0</v>
      </c>
      <c r="AP203">
        <v>0</v>
      </c>
      <c r="AQ203" t="s">
        <v>68</v>
      </c>
    </row>
    <row r="204" spans="1:43" x14ac:dyDescent="0.3">
      <c r="A204" t="s">
        <v>92</v>
      </c>
      <c r="B204">
        <v>188</v>
      </c>
      <c r="C204">
        <v>0</v>
      </c>
      <c r="D204" t="s">
        <v>93</v>
      </c>
      <c r="E204">
        <v>0</v>
      </c>
      <c r="F204">
        <v>0</v>
      </c>
      <c r="G204">
        <v>0</v>
      </c>
      <c r="I204">
        <v>0.113</v>
      </c>
      <c r="J204">
        <v>3260</v>
      </c>
      <c r="K204">
        <v>12910</v>
      </c>
      <c r="L204">
        <v>12949</v>
      </c>
      <c r="M204" t="s">
        <v>72</v>
      </c>
      <c r="O204">
        <v>0.42799999999999999</v>
      </c>
      <c r="P204">
        <v>3177</v>
      </c>
      <c r="Q204">
        <v>12829</v>
      </c>
      <c r="R204">
        <v>12856</v>
      </c>
      <c r="S204" t="s">
        <v>72</v>
      </c>
      <c r="U204">
        <v>3.4000000000000002E-2</v>
      </c>
      <c r="V204">
        <v>3268</v>
      </c>
      <c r="W204">
        <v>12835</v>
      </c>
      <c r="X204">
        <v>12862</v>
      </c>
      <c r="Y204" t="s">
        <v>72</v>
      </c>
      <c r="AA204">
        <v>2E-3</v>
      </c>
      <c r="AB204">
        <v>0</v>
      </c>
      <c r="AC204">
        <v>0</v>
      </c>
      <c r="AD204">
        <v>0</v>
      </c>
      <c r="AE204" t="s">
        <v>68</v>
      </c>
      <c r="AG204">
        <v>6.0000000000000001E-3</v>
      </c>
      <c r="AH204">
        <v>0</v>
      </c>
      <c r="AI204">
        <v>0</v>
      </c>
      <c r="AJ204">
        <v>0</v>
      </c>
      <c r="AK204" t="s">
        <v>68</v>
      </c>
      <c r="AM204">
        <v>1E-3</v>
      </c>
      <c r="AN204">
        <v>0</v>
      </c>
      <c r="AO204">
        <v>0</v>
      </c>
      <c r="AP204">
        <v>0</v>
      </c>
      <c r="AQ204" t="s">
        <v>68</v>
      </c>
    </row>
    <row r="205" spans="1:43" x14ac:dyDescent="0.3">
      <c r="A205" t="s">
        <v>151</v>
      </c>
      <c r="B205">
        <v>189</v>
      </c>
      <c r="C205">
        <v>121</v>
      </c>
      <c r="D205" t="s">
        <v>106</v>
      </c>
      <c r="E205">
        <v>0</v>
      </c>
      <c r="F205">
        <v>1</v>
      </c>
      <c r="G205">
        <v>1</v>
      </c>
      <c r="I205">
        <v>1.075</v>
      </c>
      <c r="J205">
        <v>3524</v>
      </c>
      <c r="K205">
        <v>12970</v>
      </c>
      <c r="L205">
        <v>13013</v>
      </c>
      <c r="M205" t="s">
        <v>72</v>
      </c>
      <c r="O205">
        <v>1.649</v>
      </c>
      <c r="P205">
        <v>3558</v>
      </c>
      <c r="Q205">
        <v>12889</v>
      </c>
      <c r="R205">
        <v>12927</v>
      </c>
      <c r="S205" t="s">
        <v>260</v>
      </c>
      <c r="U205">
        <v>0.46200000000000002</v>
      </c>
      <c r="V205">
        <v>4624</v>
      </c>
      <c r="W205">
        <v>12895</v>
      </c>
      <c r="X205">
        <v>12937</v>
      </c>
      <c r="Y205" t="s">
        <v>260</v>
      </c>
      <c r="AA205">
        <v>1.4999999999999999E-2</v>
      </c>
      <c r="AB205">
        <v>0</v>
      </c>
      <c r="AC205">
        <v>0</v>
      </c>
      <c r="AD205">
        <v>0</v>
      </c>
      <c r="AE205" t="s">
        <v>68</v>
      </c>
      <c r="AG205">
        <v>2.3E-2</v>
      </c>
      <c r="AH205">
        <v>0</v>
      </c>
      <c r="AI205">
        <v>0</v>
      </c>
      <c r="AJ205">
        <v>0</v>
      </c>
      <c r="AK205" t="s">
        <v>68</v>
      </c>
      <c r="AM205">
        <v>1.4E-2</v>
      </c>
      <c r="AN205">
        <v>0</v>
      </c>
      <c r="AO205">
        <v>0</v>
      </c>
      <c r="AP205">
        <v>0</v>
      </c>
      <c r="AQ205" t="s">
        <v>68</v>
      </c>
    </row>
    <row r="206" spans="1:43" x14ac:dyDescent="0.3">
      <c r="A206" t="s">
        <v>151</v>
      </c>
      <c r="B206">
        <v>190</v>
      </c>
      <c r="C206">
        <v>121</v>
      </c>
      <c r="D206" t="s">
        <v>106</v>
      </c>
      <c r="E206">
        <v>0</v>
      </c>
      <c r="F206">
        <v>1</v>
      </c>
      <c r="G206">
        <v>2</v>
      </c>
      <c r="I206">
        <v>1.137</v>
      </c>
      <c r="J206">
        <v>3541</v>
      </c>
      <c r="K206">
        <v>13030</v>
      </c>
      <c r="L206">
        <v>13058</v>
      </c>
      <c r="M206" t="s">
        <v>72</v>
      </c>
      <c r="O206">
        <v>1.7090000000000001</v>
      </c>
      <c r="P206">
        <v>3577</v>
      </c>
      <c r="Q206">
        <v>12949</v>
      </c>
      <c r="R206">
        <v>12989</v>
      </c>
      <c r="S206" t="s">
        <v>260</v>
      </c>
      <c r="U206">
        <v>0.47799999999999998</v>
      </c>
      <c r="V206">
        <v>4676</v>
      </c>
      <c r="W206">
        <v>12955</v>
      </c>
      <c r="X206">
        <v>12992</v>
      </c>
      <c r="Y206" t="s">
        <v>260</v>
      </c>
      <c r="AA206">
        <v>1.6E-2</v>
      </c>
      <c r="AB206">
        <v>0</v>
      </c>
      <c r="AC206">
        <v>0</v>
      </c>
      <c r="AD206">
        <v>0</v>
      </c>
      <c r="AE206" t="s">
        <v>68</v>
      </c>
      <c r="AG206">
        <v>2.4E-2</v>
      </c>
      <c r="AH206">
        <v>0</v>
      </c>
      <c r="AI206">
        <v>0</v>
      </c>
      <c r="AJ206">
        <v>0</v>
      </c>
      <c r="AK206" t="s">
        <v>68</v>
      </c>
      <c r="AM206">
        <v>1.4999999999999999E-2</v>
      </c>
      <c r="AN206">
        <v>0</v>
      </c>
      <c r="AO206">
        <v>0</v>
      </c>
      <c r="AP206">
        <v>0</v>
      </c>
      <c r="AQ206" t="s">
        <v>68</v>
      </c>
    </row>
    <row r="207" spans="1:43" x14ac:dyDescent="0.3">
      <c r="A207" t="s">
        <v>151</v>
      </c>
      <c r="B207">
        <v>191</v>
      </c>
      <c r="C207">
        <v>121</v>
      </c>
      <c r="D207" t="s">
        <v>106</v>
      </c>
      <c r="E207">
        <v>0</v>
      </c>
      <c r="F207">
        <v>1</v>
      </c>
      <c r="G207">
        <v>3</v>
      </c>
      <c r="I207">
        <v>1.1080000000000001</v>
      </c>
      <c r="J207">
        <v>3533</v>
      </c>
      <c r="K207">
        <v>13090</v>
      </c>
      <c r="L207">
        <v>13121</v>
      </c>
      <c r="M207" t="s">
        <v>72</v>
      </c>
      <c r="O207">
        <v>1.671</v>
      </c>
      <c r="P207">
        <v>3565</v>
      </c>
      <c r="Q207">
        <v>13009</v>
      </c>
      <c r="R207">
        <v>13047</v>
      </c>
      <c r="S207" t="s">
        <v>260</v>
      </c>
      <c r="U207">
        <v>0.47</v>
      </c>
      <c r="V207">
        <v>4652</v>
      </c>
      <c r="W207">
        <v>13015</v>
      </c>
      <c r="X207">
        <v>13053</v>
      </c>
      <c r="Y207" t="s">
        <v>260</v>
      </c>
      <c r="AA207">
        <v>1.6E-2</v>
      </c>
      <c r="AB207">
        <v>0</v>
      </c>
      <c r="AC207">
        <v>0</v>
      </c>
      <c r="AD207">
        <v>0</v>
      </c>
      <c r="AE207" t="s">
        <v>68</v>
      </c>
      <c r="AG207">
        <v>2.3E-2</v>
      </c>
      <c r="AH207">
        <v>0</v>
      </c>
      <c r="AI207">
        <v>0</v>
      </c>
      <c r="AJ207">
        <v>0</v>
      </c>
      <c r="AK207" t="s">
        <v>68</v>
      </c>
      <c r="AM207">
        <v>1.4999999999999999E-2</v>
      </c>
      <c r="AN207">
        <v>0</v>
      </c>
      <c r="AO207">
        <v>0</v>
      </c>
      <c r="AP207">
        <v>0</v>
      </c>
      <c r="AQ207" t="s">
        <v>68</v>
      </c>
    </row>
    <row r="208" spans="1:43" x14ac:dyDescent="0.3">
      <c r="A208" t="s">
        <v>257</v>
      </c>
      <c r="B208">
        <v>192</v>
      </c>
      <c r="C208">
        <v>122</v>
      </c>
      <c r="D208" t="s">
        <v>106</v>
      </c>
      <c r="E208">
        <v>0</v>
      </c>
      <c r="F208">
        <v>2</v>
      </c>
      <c r="G208">
        <v>1</v>
      </c>
      <c r="I208">
        <v>2.1320000000000001</v>
      </c>
      <c r="J208">
        <v>3814</v>
      </c>
      <c r="K208">
        <v>13150</v>
      </c>
      <c r="L208">
        <v>13179</v>
      </c>
      <c r="M208" t="s">
        <v>72</v>
      </c>
      <c r="O208">
        <v>2.6960000000000002</v>
      </c>
      <c r="P208">
        <v>3885</v>
      </c>
      <c r="Q208">
        <v>13069</v>
      </c>
      <c r="R208">
        <v>13112</v>
      </c>
      <c r="S208" t="s">
        <v>260</v>
      </c>
      <c r="U208">
        <v>0.94</v>
      </c>
      <c r="V208">
        <v>6140</v>
      </c>
      <c r="W208">
        <v>13075</v>
      </c>
      <c r="X208">
        <v>13117</v>
      </c>
      <c r="Y208" t="s">
        <v>260</v>
      </c>
      <c r="AA208">
        <v>0.03</v>
      </c>
      <c r="AB208">
        <v>0</v>
      </c>
      <c r="AC208">
        <v>0</v>
      </c>
      <c r="AD208">
        <v>0</v>
      </c>
      <c r="AE208" t="s">
        <v>68</v>
      </c>
      <c r="AG208">
        <v>3.7999999999999999E-2</v>
      </c>
      <c r="AH208">
        <v>0</v>
      </c>
      <c r="AI208">
        <v>0</v>
      </c>
      <c r="AJ208">
        <v>0</v>
      </c>
      <c r="AK208" t="s">
        <v>68</v>
      </c>
      <c r="AM208">
        <v>2.9000000000000001E-2</v>
      </c>
      <c r="AN208">
        <v>0</v>
      </c>
      <c r="AO208">
        <v>0</v>
      </c>
      <c r="AP208">
        <v>0</v>
      </c>
      <c r="AQ208" t="s">
        <v>68</v>
      </c>
    </row>
    <row r="209" spans="1:43" x14ac:dyDescent="0.3">
      <c r="A209" t="s">
        <v>257</v>
      </c>
      <c r="B209">
        <v>193</v>
      </c>
      <c r="C209">
        <v>122</v>
      </c>
      <c r="D209" t="s">
        <v>106</v>
      </c>
      <c r="E209">
        <v>0</v>
      </c>
      <c r="F209">
        <v>2</v>
      </c>
      <c r="G209">
        <v>2</v>
      </c>
      <c r="I209">
        <v>2.121</v>
      </c>
      <c r="J209">
        <v>3811</v>
      </c>
      <c r="K209">
        <v>13210</v>
      </c>
      <c r="L209">
        <v>13237</v>
      </c>
      <c r="M209" t="s">
        <v>72</v>
      </c>
      <c r="O209">
        <v>2.6640000000000001</v>
      </c>
      <c r="P209">
        <v>3875</v>
      </c>
      <c r="Q209">
        <v>13129</v>
      </c>
      <c r="R209">
        <v>13169</v>
      </c>
      <c r="S209" t="s">
        <v>260</v>
      </c>
      <c r="U209">
        <v>0.94099999999999995</v>
      </c>
      <c r="V209">
        <v>6143</v>
      </c>
      <c r="W209">
        <v>13135</v>
      </c>
      <c r="X209">
        <v>13177</v>
      </c>
      <c r="Y209" t="s">
        <v>260</v>
      </c>
      <c r="AA209">
        <v>0.03</v>
      </c>
      <c r="AB209">
        <v>0</v>
      </c>
      <c r="AC209">
        <v>0</v>
      </c>
      <c r="AD209">
        <v>0</v>
      </c>
      <c r="AE209" t="s">
        <v>68</v>
      </c>
      <c r="AG209">
        <v>3.6999999999999998E-2</v>
      </c>
      <c r="AH209">
        <v>0</v>
      </c>
      <c r="AI209">
        <v>0</v>
      </c>
      <c r="AJ209">
        <v>0</v>
      </c>
      <c r="AK209" t="s">
        <v>68</v>
      </c>
      <c r="AM209">
        <v>2.9000000000000001E-2</v>
      </c>
      <c r="AN209">
        <v>0</v>
      </c>
      <c r="AO209">
        <v>0</v>
      </c>
      <c r="AP209">
        <v>0</v>
      </c>
      <c r="AQ209" t="s">
        <v>68</v>
      </c>
    </row>
    <row r="210" spans="1:43" x14ac:dyDescent="0.3">
      <c r="A210" t="s">
        <v>257</v>
      </c>
      <c r="B210">
        <v>194</v>
      </c>
      <c r="C210">
        <v>122</v>
      </c>
      <c r="D210" t="s">
        <v>106</v>
      </c>
      <c r="E210">
        <v>0</v>
      </c>
      <c r="F210">
        <v>2</v>
      </c>
      <c r="G210">
        <v>3</v>
      </c>
      <c r="I210">
        <v>2.1749999999999998</v>
      </c>
      <c r="J210">
        <v>3826</v>
      </c>
      <c r="K210">
        <v>13270</v>
      </c>
      <c r="L210">
        <v>13317</v>
      </c>
      <c r="M210" t="s">
        <v>72</v>
      </c>
      <c r="O210">
        <v>2.6480000000000001</v>
      </c>
      <c r="P210">
        <v>3870</v>
      </c>
      <c r="Q210">
        <v>13189</v>
      </c>
      <c r="R210">
        <v>13232</v>
      </c>
      <c r="S210" t="s">
        <v>260</v>
      </c>
      <c r="U210">
        <v>0.93899999999999995</v>
      </c>
      <c r="V210">
        <v>6139</v>
      </c>
      <c r="W210">
        <v>13195</v>
      </c>
      <c r="X210">
        <v>13236</v>
      </c>
      <c r="Y210" t="s">
        <v>260</v>
      </c>
      <c r="AA210">
        <v>0.03</v>
      </c>
      <c r="AB210">
        <v>0</v>
      </c>
      <c r="AC210">
        <v>0</v>
      </c>
      <c r="AD210">
        <v>0</v>
      </c>
      <c r="AE210" t="s">
        <v>68</v>
      </c>
      <c r="AG210">
        <v>3.6999999999999998E-2</v>
      </c>
      <c r="AH210">
        <v>0</v>
      </c>
      <c r="AI210">
        <v>0</v>
      </c>
      <c r="AJ210">
        <v>0</v>
      </c>
      <c r="AK210" t="s">
        <v>68</v>
      </c>
      <c r="AM210">
        <v>2.9000000000000001E-2</v>
      </c>
      <c r="AN210">
        <v>0</v>
      </c>
      <c r="AO210">
        <v>0</v>
      </c>
      <c r="AP210">
        <v>0</v>
      </c>
      <c r="AQ210" t="s">
        <v>68</v>
      </c>
    </row>
    <row r="211" spans="1:43" x14ac:dyDescent="0.3">
      <c r="A211" t="s">
        <v>153</v>
      </c>
      <c r="B211">
        <v>195</v>
      </c>
      <c r="C211">
        <v>123</v>
      </c>
      <c r="D211" t="s">
        <v>106</v>
      </c>
      <c r="E211">
        <v>0</v>
      </c>
      <c r="F211">
        <v>3</v>
      </c>
      <c r="G211">
        <v>1</v>
      </c>
      <c r="I211">
        <v>10.41</v>
      </c>
      <c r="J211">
        <v>6086</v>
      </c>
      <c r="K211">
        <v>13330</v>
      </c>
      <c r="L211">
        <v>13358</v>
      </c>
      <c r="M211" t="s">
        <v>72</v>
      </c>
      <c r="O211">
        <v>10.545</v>
      </c>
      <c r="P211">
        <v>6335</v>
      </c>
      <c r="Q211">
        <v>13249</v>
      </c>
      <c r="R211">
        <v>13295</v>
      </c>
      <c r="S211" t="s">
        <v>72</v>
      </c>
      <c r="U211">
        <v>4.6970000000000001</v>
      </c>
      <c r="V211">
        <v>18051</v>
      </c>
      <c r="W211">
        <v>13255</v>
      </c>
      <c r="X211">
        <v>13296</v>
      </c>
      <c r="Y211" t="s">
        <v>260</v>
      </c>
      <c r="AA211">
        <v>0.14599999999999999</v>
      </c>
      <c r="AB211">
        <v>0</v>
      </c>
      <c r="AC211">
        <v>0</v>
      </c>
      <c r="AD211">
        <v>0</v>
      </c>
      <c r="AE211" t="s">
        <v>68</v>
      </c>
      <c r="AG211">
        <v>0.14799999999999999</v>
      </c>
      <c r="AH211">
        <v>0</v>
      </c>
      <c r="AI211">
        <v>0</v>
      </c>
      <c r="AJ211">
        <v>0</v>
      </c>
      <c r="AK211" t="s">
        <v>68</v>
      </c>
      <c r="AM211">
        <v>0.14499999999999999</v>
      </c>
      <c r="AN211">
        <v>0</v>
      </c>
      <c r="AO211">
        <v>0</v>
      </c>
      <c r="AP211">
        <v>0</v>
      </c>
      <c r="AQ211" t="s">
        <v>68</v>
      </c>
    </row>
    <row r="212" spans="1:43" x14ac:dyDescent="0.3">
      <c r="A212" t="s">
        <v>153</v>
      </c>
      <c r="B212">
        <v>196</v>
      </c>
      <c r="C212">
        <v>123</v>
      </c>
      <c r="D212" t="s">
        <v>106</v>
      </c>
      <c r="E212">
        <v>0</v>
      </c>
      <c r="F212">
        <v>3</v>
      </c>
      <c r="G212">
        <v>2</v>
      </c>
      <c r="I212">
        <v>10.340999999999999</v>
      </c>
      <c r="J212">
        <v>6067</v>
      </c>
      <c r="K212">
        <v>13390</v>
      </c>
      <c r="L212">
        <v>13417</v>
      </c>
      <c r="M212" t="s">
        <v>72</v>
      </c>
      <c r="O212">
        <v>10.49</v>
      </c>
      <c r="P212">
        <v>6318</v>
      </c>
      <c r="Q212">
        <v>13309</v>
      </c>
      <c r="R212">
        <v>13356</v>
      </c>
      <c r="S212" t="s">
        <v>72</v>
      </c>
      <c r="U212">
        <v>4.6929999999999996</v>
      </c>
      <c r="V212">
        <v>18038</v>
      </c>
      <c r="W212">
        <v>13315</v>
      </c>
      <c r="X212">
        <v>13355</v>
      </c>
      <c r="Y212" t="s">
        <v>260</v>
      </c>
      <c r="AA212">
        <v>0.14499999999999999</v>
      </c>
      <c r="AB212">
        <v>0</v>
      </c>
      <c r="AC212">
        <v>0</v>
      </c>
      <c r="AD212">
        <v>0</v>
      </c>
      <c r="AE212" t="s">
        <v>68</v>
      </c>
      <c r="AG212">
        <v>0.14699999999999999</v>
      </c>
      <c r="AH212">
        <v>0</v>
      </c>
      <c r="AI212">
        <v>0</v>
      </c>
      <c r="AJ212">
        <v>0</v>
      </c>
      <c r="AK212" t="s">
        <v>68</v>
      </c>
      <c r="AM212">
        <v>0.14499999999999999</v>
      </c>
      <c r="AN212">
        <v>0</v>
      </c>
      <c r="AO212">
        <v>0</v>
      </c>
      <c r="AP212">
        <v>0</v>
      </c>
      <c r="AQ212" t="s">
        <v>68</v>
      </c>
    </row>
    <row r="213" spans="1:43" x14ac:dyDescent="0.3">
      <c r="A213" t="s">
        <v>153</v>
      </c>
      <c r="B213">
        <v>197</v>
      </c>
      <c r="C213">
        <v>123</v>
      </c>
      <c r="D213" t="s">
        <v>106</v>
      </c>
      <c r="E213">
        <v>0</v>
      </c>
      <c r="F213">
        <v>3</v>
      </c>
      <c r="G213">
        <v>3</v>
      </c>
      <c r="I213">
        <v>10.56</v>
      </c>
      <c r="J213">
        <v>6127</v>
      </c>
      <c r="K213">
        <v>13450</v>
      </c>
      <c r="L213">
        <v>13477</v>
      </c>
      <c r="M213" t="s">
        <v>260</v>
      </c>
      <c r="O213">
        <v>10.471</v>
      </c>
      <c r="P213">
        <v>6312</v>
      </c>
      <c r="Q213">
        <v>13369</v>
      </c>
      <c r="R213">
        <v>13415</v>
      </c>
      <c r="S213" t="s">
        <v>72</v>
      </c>
      <c r="U213">
        <v>4.694</v>
      </c>
      <c r="V213">
        <v>18041</v>
      </c>
      <c r="W213">
        <v>13375</v>
      </c>
      <c r="X213">
        <v>13414</v>
      </c>
      <c r="Y213" t="s">
        <v>260</v>
      </c>
      <c r="AA213">
        <v>0.14799999999999999</v>
      </c>
      <c r="AB213">
        <v>0</v>
      </c>
      <c r="AC213">
        <v>0</v>
      </c>
      <c r="AD213">
        <v>0</v>
      </c>
      <c r="AE213" t="s">
        <v>68</v>
      </c>
      <c r="AG213">
        <v>0.14699999999999999</v>
      </c>
      <c r="AH213">
        <v>0</v>
      </c>
      <c r="AI213">
        <v>0</v>
      </c>
      <c r="AJ213">
        <v>0</v>
      </c>
      <c r="AK213" t="s">
        <v>68</v>
      </c>
      <c r="AM213">
        <v>0.14499999999999999</v>
      </c>
      <c r="AN213">
        <v>0</v>
      </c>
      <c r="AO213">
        <v>0</v>
      </c>
      <c r="AP213">
        <v>0</v>
      </c>
      <c r="AQ213" t="s">
        <v>68</v>
      </c>
    </row>
    <row r="214" spans="1:43" x14ac:dyDescent="0.3">
      <c r="A214" t="s">
        <v>92</v>
      </c>
      <c r="B214">
        <v>198</v>
      </c>
      <c r="C214">
        <v>0</v>
      </c>
      <c r="D214" t="s">
        <v>93</v>
      </c>
      <c r="E214">
        <v>0</v>
      </c>
      <c r="F214">
        <v>0</v>
      </c>
      <c r="G214">
        <v>0</v>
      </c>
      <c r="I214">
        <v>0.113</v>
      </c>
      <c r="J214">
        <v>3260</v>
      </c>
      <c r="K214">
        <v>13630</v>
      </c>
      <c r="L214">
        <v>13659</v>
      </c>
      <c r="M214" t="s">
        <v>72</v>
      </c>
      <c r="O214">
        <v>0.42799999999999999</v>
      </c>
      <c r="P214">
        <v>3177</v>
      </c>
      <c r="Q214">
        <v>13549</v>
      </c>
      <c r="R214">
        <v>13596</v>
      </c>
      <c r="S214" t="s">
        <v>72</v>
      </c>
      <c r="U214">
        <v>3.4000000000000002E-2</v>
      </c>
      <c r="V214">
        <v>3268</v>
      </c>
      <c r="W214">
        <v>13555</v>
      </c>
      <c r="X214">
        <v>13602</v>
      </c>
      <c r="Y214" t="s">
        <v>72</v>
      </c>
      <c r="AA214">
        <v>2E-3</v>
      </c>
      <c r="AB214">
        <v>0</v>
      </c>
      <c r="AC214">
        <v>0</v>
      </c>
      <c r="AD214">
        <v>0</v>
      </c>
      <c r="AE214" t="s">
        <v>68</v>
      </c>
      <c r="AG214">
        <v>6.0000000000000001E-3</v>
      </c>
      <c r="AH214">
        <v>0</v>
      </c>
      <c r="AI214">
        <v>0</v>
      </c>
      <c r="AJ214">
        <v>0</v>
      </c>
      <c r="AK214" t="s">
        <v>68</v>
      </c>
      <c r="AM214">
        <v>1E-3</v>
      </c>
      <c r="AN214">
        <v>0</v>
      </c>
      <c r="AO214">
        <v>0</v>
      </c>
      <c r="AP214">
        <v>0</v>
      </c>
      <c r="AQ214" t="s">
        <v>68</v>
      </c>
    </row>
    <row r="215" spans="1:43" x14ac:dyDescent="0.3">
      <c r="A215" t="s">
        <v>107</v>
      </c>
      <c r="B215">
        <v>199</v>
      </c>
      <c r="C215">
        <v>133</v>
      </c>
      <c r="D215" t="s">
        <v>98</v>
      </c>
      <c r="E215">
        <v>2</v>
      </c>
      <c r="F215">
        <v>0</v>
      </c>
      <c r="G215">
        <v>0</v>
      </c>
      <c r="I215">
        <v>1.651</v>
      </c>
      <c r="J215">
        <v>3682</v>
      </c>
      <c r="K215">
        <v>13690</v>
      </c>
      <c r="L215">
        <v>13733</v>
      </c>
      <c r="M215" t="s">
        <v>72</v>
      </c>
      <c r="O215">
        <v>2.0649999999999999</v>
      </c>
      <c r="P215">
        <v>3688</v>
      </c>
      <c r="Q215">
        <v>13609</v>
      </c>
      <c r="R215">
        <v>13656</v>
      </c>
      <c r="S215" t="s">
        <v>72</v>
      </c>
      <c r="U215">
        <v>0.14199999999999999</v>
      </c>
      <c r="V215">
        <v>3610</v>
      </c>
      <c r="W215">
        <v>13615</v>
      </c>
      <c r="X215">
        <v>13651</v>
      </c>
      <c r="Y215" t="s">
        <v>260</v>
      </c>
      <c r="AA215">
        <v>2.3E-2</v>
      </c>
      <c r="AB215">
        <v>0</v>
      </c>
      <c r="AC215">
        <v>0</v>
      </c>
      <c r="AD215">
        <v>0</v>
      </c>
      <c r="AE215" t="s">
        <v>68</v>
      </c>
      <c r="AG215">
        <v>2.9000000000000001E-2</v>
      </c>
      <c r="AH215">
        <v>0</v>
      </c>
      <c r="AI215">
        <v>0</v>
      </c>
      <c r="AJ215">
        <v>0</v>
      </c>
      <c r="AK215" t="s">
        <v>68</v>
      </c>
      <c r="AM215">
        <v>4.0000000000000001E-3</v>
      </c>
      <c r="AN215">
        <v>0</v>
      </c>
      <c r="AO215">
        <v>0</v>
      </c>
      <c r="AP215">
        <v>0</v>
      </c>
      <c r="AQ215" t="s">
        <v>68</v>
      </c>
    </row>
    <row r="216" spans="1:43" x14ac:dyDescent="0.3">
      <c r="A216" t="s">
        <v>107</v>
      </c>
      <c r="B216">
        <v>200</v>
      </c>
      <c r="C216">
        <v>133</v>
      </c>
      <c r="D216" t="s">
        <v>98</v>
      </c>
      <c r="E216">
        <v>2</v>
      </c>
      <c r="F216">
        <v>0</v>
      </c>
      <c r="G216">
        <v>0</v>
      </c>
      <c r="I216">
        <v>1.64</v>
      </c>
      <c r="J216">
        <v>3679</v>
      </c>
      <c r="K216">
        <v>13750</v>
      </c>
      <c r="L216">
        <v>13778</v>
      </c>
      <c r="M216" t="s">
        <v>260</v>
      </c>
      <c r="O216">
        <v>2.0590000000000002</v>
      </c>
      <c r="P216">
        <v>3686</v>
      </c>
      <c r="Q216">
        <v>13669</v>
      </c>
      <c r="R216">
        <v>13716</v>
      </c>
      <c r="S216" t="s">
        <v>72</v>
      </c>
      <c r="U216">
        <v>0.14000000000000001</v>
      </c>
      <c r="V216">
        <v>3605</v>
      </c>
      <c r="W216">
        <v>13675</v>
      </c>
      <c r="X216">
        <v>13718</v>
      </c>
      <c r="Y216" t="s">
        <v>72</v>
      </c>
      <c r="AA216">
        <v>2.3E-2</v>
      </c>
      <c r="AB216">
        <v>0</v>
      </c>
      <c r="AC216">
        <v>0</v>
      </c>
      <c r="AD216">
        <v>0</v>
      </c>
      <c r="AE216" t="s">
        <v>68</v>
      </c>
      <c r="AG216">
        <v>2.9000000000000001E-2</v>
      </c>
      <c r="AH216">
        <v>0</v>
      </c>
      <c r="AI216">
        <v>0</v>
      </c>
      <c r="AJ216">
        <v>0</v>
      </c>
      <c r="AK216" t="s">
        <v>68</v>
      </c>
      <c r="AM216">
        <v>4.0000000000000001E-3</v>
      </c>
      <c r="AN216">
        <v>0</v>
      </c>
      <c r="AO216">
        <v>0</v>
      </c>
      <c r="AP216">
        <v>0</v>
      </c>
      <c r="AQ216" t="s">
        <v>68</v>
      </c>
    </row>
    <row r="217" spans="1:43" x14ac:dyDescent="0.3">
      <c r="A217" t="s">
        <v>107</v>
      </c>
      <c r="B217">
        <v>201</v>
      </c>
      <c r="C217">
        <v>133</v>
      </c>
      <c r="D217" t="s">
        <v>98</v>
      </c>
      <c r="E217">
        <v>2</v>
      </c>
      <c r="F217">
        <v>0</v>
      </c>
      <c r="G217">
        <v>0</v>
      </c>
      <c r="I217">
        <v>1.5960000000000001</v>
      </c>
      <c r="J217">
        <v>3667</v>
      </c>
      <c r="K217">
        <v>13810</v>
      </c>
      <c r="L217">
        <v>13839</v>
      </c>
      <c r="M217" t="s">
        <v>260</v>
      </c>
      <c r="O217">
        <v>2.0870000000000002</v>
      </c>
      <c r="P217">
        <v>3695</v>
      </c>
      <c r="Q217">
        <v>13729</v>
      </c>
      <c r="R217">
        <v>13776</v>
      </c>
      <c r="S217" t="s">
        <v>72</v>
      </c>
      <c r="U217">
        <v>0.14399999999999999</v>
      </c>
      <c r="V217">
        <v>3617</v>
      </c>
      <c r="W217">
        <v>13735</v>
      </c>
      <c r="X217">
        <v>13777</v>
      </c>
      <c r="Y217" t="s">
        <v>72</v>
      </c>
      <c r="AA217">
        <v>2.1999999999999999E-2</v>
      </c>
      <c r="AB217">
        <v>0</v>
      </c>
      <c r="AC217">
        <v>0</v>
      </c>
      <c r="AD217">
        <v>0</v>
      </c>
      <c r="AE217" t="s">
        <v>68</v>
      </c>
      <c r="AG217">
        <v>2.9000000000000001E-2</v>
      </c>
      <c r="AH217">
        <v>0</v>
      </c>
      <c r="AI217">
        <v>0</v>
      </c>
      <c r="AJ217">
        <v>0</v>
      </c>
      <c r="AK217" t="s">
        <v>68</v>
      </c>
      <c r="AM217">
        <v>4.0000000000000001E-3</v>
      </c>
      <c r="AN217">
        <v>0</v>
      </c>
      <c r="AO217">
        <v>0</v>
      </c>
      <c r="AP217">
        <v>0</v>
      </c>
      <c r="AQ217" t="s">
        <v>68</v>
      </c>
    </row>
    <row r="218" spans="1:43" x14ac:dyDescent="0.3">
      <c r="A218" t="s">
        <v>107</v>
      </c>
      <c r="B218">
        <v>202</v>
      </c>
      <c r="C218">
        <v>133</v>
      </c>
      <c r="D218" t="s">
        <v>98</v>
      </c>
      <c r="E218">
        <v>2</v>
      </c>
      <c r="F218">
        <v>0</v>
      </c>
      <c r="G218">
        <v>0</v>
      </c>
      <c r="I218">
        <v>1.538</v>
      </c>
      <c r="J218">
        <v>3651</v>
      </c>
      <c r="K218">
        <v>13870</v>
      </c>
      <c r="L218">
        <v>13901</v>
      </c>
      <c r="M218" t="s">
        <v>260</v>
      </c>
      <c r="O218">
        <v>2.0710000000000002</v>
      </c>
      <c r="P218">
        <v>3690</v>
      </c>
      <c r="Q218">
        <v>13789</v>
      </c>
      <c r="R218">
        <v>13836</v>
      </c>
      <c r="S218" t="s">
        <v>72</v>
      </c>
      <c r="U218">
        <v>0.13800000000000001</v>
      </c>
      <c r="V218">
        <v>3597</v>
      </c>
      <c r="W218">
        <v>13795</v>
      </c>
      <c r="X218">
        <v>13835</v>
      </c>
      <c r="Y218" t="s">
        <v>72</v>
      </c>
      <c r="AA218">
        <v>2.1999999999999999E-2</v>
      </c>
      <c r="AB218">
        <v>0</v>
      </c>
      <c r="AC218">
        <v>0</v>
      </c>
      <c r="AD218">
        <v>0</v>
      </c>
      <c r="AE218" t="s">
        <v>68</v>
      </c>
      <c r="AG218">
        <v>2.9000000000000001E-2</v>
      </c>
      <c r="AH218">
        <v>0</v>
      </c>
      <c r="AI218">
        <v>0</v>
      </c>
      <c r="AJ218">
        <v>0</v>
      </c>
      <c r="AK218" t="s">
        <v>68</v>
      </c>
      <c r="AM218">
        <v>4.0000000000000001E-3</v>
      </c>
      <c r="AN218">
        <v>0</v>
      </c>
      <c r="AO218">
        <v>0</v>
      </c>
      <c r="AP218">
        <v>0</v>
      </c>
      <c r="AQ218" t="s">
        <v>68</v>
      </c>
    </row>
    <row r="219" spans="1:43" x14ac:dyDescent="0.3">
      <c r="A219" t="s">
        <v>107</v>
      </c>
      <c r="B219">
        <v>203</v>
      </c>
      <c r="C219">
        <v>133</v>
      </c>
      <c r="D219" t="s">
        <v>98</v>
      </c>
      <c r="E219">
        <v>2</v>
      </c>
      <c r="F219">
        <v>0</v>
      </c>
      <c r="G219">
        <v>0</v>
      </c>
      <c r="I219">
        <v>1.625</v>
      </c>
      <c r="J219">
        <v>3675</v>
      </c>
      <c r="K219">
        <v>13930</v>
      </c>
      <c r="L219">
        <v>13958</v>
      </c>
      <c r="M219" t="s">
        <v>260</v>
      </c>
      <c r="O219">
        <v>2.161</v>
      </c>
      <c r="P219">
        <v>3718</v>
      </c>
      <c r="Q219">
        <v>13849</v>
      </c>
      <c r="R219">
        <v>13895</v>
      </c>
      <c r="S219" t="s">
        <v>72</v>
      </c>
      <c r="U219">
        <v>0.14399999999999999</v>
      </c>
      <c r="V219">
        <v>3618</v>
      </c>
      <c r="W219">
        <v>13855</v>
      </c>
      <c r="X219">
        <v>13891</v>
      </c>
      <c r="Y219" t="s">
        <v>260</v>
      </c>
      <c r="AA219">
        <v>2.3E-2</v>
      </c>
      <c r="AB219">
        <v>0</v>
      </c>
      <c r="AC219">
        <v>0</v>
      </c>
      <c r="AD219">
        <v>0</v>
      </c>
      <c r="AE219" t="s">
        <v>68</v>
      </c>
      <c r="AG219">
        <v>0.03</v>
      </c>
      <c r="AH219">
        <v>0</v>
      </c>
      <c r="AI219">
        <v>0</v>
      </c>
      <c r="AJ219">
        <v>0</v>
      </c>
      <c r="AK219" t="s">
        <v>68</v>
      </c>
      <c r="AM219">
        <v>4.0000000000000001E-3</v>
      </c>
      <c r="AN219">
        <v>0</v>
      </c>
      <c r="AO219">
        <v>0</v>
      </c>
      <c r="AP219">
        <v>0</v>
      </c>
      <c r="AQ219" t="s">
        <v>68</v>
      </c>
    </row>
    <row r="220" spans="1:43" x14ac:dyDescent="0.3">
      <c r="A220" t="s">
        <v>107</v>
      </c>
      <c r="B220">
        <v>204</v>
      </c>
      <c r="C220">
        <v>133</v>
      </c>
      <c r="D220" t="s">
        <v>98</v>
      </c>
      <c r="E220">
        <v>2</v>
      </c>
      <c r="F220">
        <v>0</v>
      </c>
      <c r="G220">
        <v>0</v>
      </c>
      <c r="I220">
        <v>1.5489999999999999</v>
      </c>
      <c r="J220">
        <v>3654</v>
      </c>
      <c r="K220">
        <v>13990</v>
      </c>
      <c r="L220">
        <v>14020</v>
      </c>
      <c r="M220" t="s">
        <v>260</v>
      </c>
      <c r="O220">
        <v>2.1</v>
      </c>
      <c r="P220">
        <v>3699</v>
      </c>
      <c r="Q220">
        <v>13909</v>
      </c>
      <c r="R220">
        <v>13956</v>
      </c>
      <c r="S220" t="s">
        <v>72</v>
      </c>
      <c r="U220">
        <v>0.14699999999999999</v>
      </c>
      <c r="V220">
        <v>3626</v>
      </c>
      <c r="W220">
        <v>13915</v>
      </c>
      <c r="X220">
        <v>13949</v>
      </c>
      <c r="Y220" t="s">
        <v>260</v>
      </c>
      <c r="AA220">
        <v>2.1999999999999999E-2</v>
      </c>
      <c r="AB220">
        <v>0</v>
      </c>
      <c r="AC220">
        <v>0</v>
      </c>
      <c r="AD220">
        <v>0</v>
      </c>
      <c r="AE220" t="s">
        <v>68</v>
      </c>
      <c r="AG220">
        <v>2.9000000000000001E-2</v>
      </c>
      <c r="AH220">
        <v>0</v>
      </c>
      <c r="AI220">
        <v>0</v>
      </c>
      <c r="AJ220">
        <v>0</v>
      </c>
      <c r="AK220" t="s">
        <v>68</v>
      </c>
      <c r="AM220">
        <v>5.0000000000000001E-3</v>
      </c>
      <c r="AN220">
        <v>0</v>
      </c>
      <c r="AO220">
        <v>0</v>
      </c>
      <c r="AP220">
        <v>0</v>
      </c>
      <c r="AQ220" t="s">
        <v>68</v>
      </c>
    </row>
    <row r="221" spans="1:43" x14ac:dyDescent="0.3">
      <c r="A221" t="s">
        <v>107</v>
      </c>
      <c r="B221">
        <v>205</v>
      </c>
      <c r="C221">
        <v>133</v>
      </c>
      <c r="D221" t="s">
        <v>98</v>
      </c>
      <c r="E221">
        <v>2</v>
      </c>
      <c r="F221">
        <v>0</v>
      </c>
      <c r="G221">
        <v>0</v>
      </c>
      <c r="I221">
        <v>1.516</v>
      </c>
      <c r="J221">
        <v>3645</v>
      </c>
      <c r="K221">
        <v>14050</v>
      </c>
      <c r="L221">
        <v>14080</v>
      </c>
      <c r="M221" t="s">
        <v>260</v>
      </c>
      <c r="O221">
        <v>2.0939999999999999</v>
      </c>
      <c r="P221">
        <v>3697</v>
      </c>
      <c r="Q221">
        <v>13969</v>
      </c>
      <c r="R221">
        <v>14016</v>
      </c>
      <c r="S221" t="s">
        <v>72</v>
      </c>
      <c r="U221">
        <v>0.14299999999999999</v>
      </c>
      <c r="V221">
        <v>3613</v>
      </c>
      <c r="W221">
        <v>13975</v>
      </c>
      <c r="X221">
        <v>14014</v>
      </c>
      <c r="Y221" t="s">
        <v>260</v>
      </c>
      <c r="AA221">
        <v>2.1000000000000001E-2</v>
      </c>
      <c r="AB221">
        <v>0</v>
      </c>
      <c r="AC221">
        <v>0</v>
      </c>
      <c r="AD221">
        <v>0</v>
      </c>
      <c r="AE221" t="s">
        <v>68</v>
      </c>
      <c r="AG221">
        <v>2.9000000000000001E-2</v>
      </c>
      <c r="AH221">
        <v>0</v>
      </c>
      <c r="AI221">
        <v>0</v>
      </c>
      <c r="AJ221">
        <v>0</v>
      </c>
      <c r="AK221" t="s">
        <v>68</v>
      </c>
      <c r="AM221">
        <v>4.0000000000000001E-3</v>
      </c>
      <c r="AN221">
        <v>0</v>
      </c>
      <c r="AO221">
        <v>0</v>
      </c>
      <c r="AP221">
        <v>0</v>
      </c>
      <c r="AQ221" t="s">
        <v>68</v>
      </c>
    </row>
    <row r="222" spans="1:43" x14ac:dyDescent="0.3">
      <c r="A222" t="s">
        <v>107</v>
      </c>
      <c r="B222">
        <v>206</v>
      </c>
      <c r="C222">
        <v>133</v>
      </c>
      <c r="D222" t="s">
        <v>98</v>
      </c>
      <c r="E222">
        <v>2</v>
      </c>
      <c r="F222">
        <v>0</v>
      </c>
      <c r="G222">
        <v>0</v>
      </c>
      <c r="I222">
        <v>1.5089999999999999</v>
      </c>
      <c r="J222">
        <v>3643</v>
      </c>
      <c r="K222">
        <v>14110</v>
      </c>
      <c r="L222">
        <v>14138</v>
      </c>
      <c r="M222" t="s">
        <v>260</v>
      </c>
      <c r="O222">
        <v>2.129</v>
      </c>
      <c r="P222">
        <v>3708</v>
      </c>
      <c r="Q222">
        <v>14029</v>
      </c>
      <c r="R222">
        <v>14076</v>
      </c>
      <c r="S222" t="s">
        <v>72</v>
      </c>
      <c r="U222">
        <v>0.14399999999999999</v>
      </c>
      <c r="V222">
        <v>3617</v>
      </c>
      <c r="W222">
        <v>14035</v>
      </c>
      <c r="X222">
        <v>14072</v>
      </c>
      <c r="Y222" t="s">
        <v>260</v>
      </c>
      <c r="AA222">
        <v>2.1000000000000001E-2</v>
      </c>
      <c r="AB222">
        <v>0</v>
      </c>
      <c r="AC222">
        <v>0</v>
      </c>
      <c r="AD222">
        <v>0</v>
      </c>
      <c r="AE222" t="s">
        <v>68</v>
      </c>
      <c r="AG222">
        <v>0.03</v>
      </c>
      <c r="AH222">
        <v>0</v>
      </c>
      <c r="AI222">
        <v>0</v>
      </c>
      <c r="AJ222">
        <v>0</v>
      </c>
      <c r="AK222" t="s">
        <v>68</v>
      </c>
      <c r="AM222">
        <v>4.0000000000000001E-3</v>
      </c>
      <c r="AN222">
        <v>0</v>
      </c>
      <c r="AO222">
        <v>0</v>
      </c>
      <c r="AP222">
        <v>0</v>
      </c>
      <c r="AQ222" t="s">
        <v>68</v>
      </c>
    </row>
    <row r="223" spans="1:43" x14ac:dyDescent="0.3">
      <c r="A223" t="s">
        <v>107</v>
      </c>
      <c r="B223">
        <v>207</v>
      </c>
      <c r="C223">
        <v>133</v>
      </c>
      <c r="D223" t="s">
        <v>98</v>
      </c>
      <c r="E223">
        <v>2</v>
      </c>
      <c r="F223">
        <v>0</v>
      </c>
      <c r="G223">
        <v>0</v>
      </c>
      <c r="I223">
        <v>1.589</v>
      </c>
      <c r="J223">
        <v>3665</v>
      </c>
      <c r="K223">
        <v>14170</v>
      </c>
      <c r="L223">
        <v>14196</v>
      </c>
      <c r="M223" t="s">
        <v>260</v>
      </c>
      <c r="O223">
        <v>2.1320000000000001</v>
      </c>
      <c r="P223">
        <v>3709</v>
      </c>
      <c r="Q223">
        <v>14089</v>
      </c>
      <c r="R223">
        <v>14136</v>
      </c>
      <c r="S223" t="s">
        <v>72</v>
      </c>
      <c r="U223">
        <v>0.14799999999999999</v>
      </c>
      <c r="V223">
        <v>3630</v>
      </c>
      <c r="W223">
        <v>14095</v>
      </c>
      <c r="X223">
        <v>14133</v>
      </c>
      <c r="Y223" t="s">
        <v>260</v>
      </c>
      <c r="AA223">
        <v>2.1999999999999999E-2</v>
      </c>
      <c r="AB223">
        <v>0</v>
      </c>
      <c r="AC223">
        <v>0</v>
      </c>
      <c r="AD223">
        <v>0</v>
      </c>
      <c r="AE223" t="s">
        <v>68</v>
      </c>
      <c r="AG223">
        <v>0.03</v>
      </c>
      <c r="AH223">
        <v>0</v>
      </c>
      <c r="AI223">
        <v>0</v>
      </c>
      <c r="AJ223">
        <v>0</v>
      </c>
      <c r="AK223" t="s">
        <v>68</v>
      </c>
      <c r="AM223">
        <v>5.0000000000000001E-3</v>
      </c>
      <c r="AN223">
        <v>0</v>
      </c>
      <c r="AO223">
        <v>0</v>
      </c>
      <c r="AP223">
        <v>0</v>
      </c>
      <c r="AQ223" t="s">
        <v>68</v>
      </c>
    </row>
    <row r="224" spans="1:43" x14ac:dyDescent="0.3">
      <c r="A224" t="s">
        <v>89</v>
      </c>
      <c r="B224">
        <v>208</v>
      </c>
      <c r="C224">
        <v>135</v>
      </c>
      <c r="D224" t="s">
        <v>90</v>
      </c>
      <c r="E224">
        <v>0</v>
      </c>
      <c r="F224">
        <v>6</v>
      </c>
      <c r="G224">
        <v>1</v>
      </c>
      <c r="I224">
        <v>163.50800000000001</v>
      </c>
      <c r="J224">
        <v>48102</v>
      </c>
      <c r="K224">
        <v>14230</v>
      </c>
      <c r="L224">
        <v>14258</v>
      </c>
      <c r="M224" t="s">
        <v>260</v>
      </c>
      <c r="O224">
        <v>0.86699999999999999</v>
      </c>
      <c r="P224">
        <v>3314</v>
      </c>
      <c r="Q224">
        <v>14149</v>
      </c>
      <c r="R224">
        <v>14196</v>
      </c>
      <c r="S224" t="s">
        <v>72</v>
      </c>
      <c r="U224">
        <v>1.4E-2</v>
      </c>
      <c r="V224">
        <v>3206</v>
      </c>
      <c r="W224">
        <v>14155</v>
      </c>
      <c r="X224">
        <v>14198</v>
      </c>
      <c r="Y224" t="s">
        <v>72</v>
      </c>
      <c r="AA224">
        <v>2.29</v>
      </c>
      <c r="AB224">
        <v>0</v>
      </c>
      <c r="AC224">
        <v>0</v>
      </c>
      <c r="AD224">
        <v>0</v>
      </c>
      <c r="AE224" t="s">
        <v>68</v>
      </c>
      <c r="AG224">
        <v>1.2E-2</v>
      </c>
      <c r="AH224">
        <v>0</v>
      </c>
      <c r="AI224">
        <v>0</v>
      </c>
      <c r="AJ224">
        <v>0</v>
      </c>
      <c r="AK224" t="s">
        <v>68</v>
      </c>
      <c r="AM224">
        <v>0</v>
      </c>
      <c r="AN224">
        <v>0</v>
      </c>
      <c r="AO224">
        <v>0</v>
      </c>
      <c r="AP224">
        <v>0</v>
      </c>
      <c r="AQ224" t="s">
        <v>68</v>
      </c>
    </row>
    <row r="225" spans="1:43" x14ac:dyDescent="0.3">
      <c r="A225" t="s">
        <v>91</v>
      </c>
      <c r="B225">
        <v>209</v>
      </c>
      <c r="C225">
        <v>136</v>
      </c>
      <c r="D225" t="s">
        <v>90</v>
      </c>
      <c r="E225">
        <v>0</v>
      </c>
      <c r="F225">
        <v>6</v>
      </c>
      <c r="G225">
        <v>2</v>
      </c>
      <c r="I225">
        <v>155.38999999999999</v>
      </c>
      <c r="J225">
        <v>45874</v>
      </c>
      <c r="K225">
        <v>14290</v>
      </c>
      <c r="L225">
        <v>14315</v>
      </c>
      <c r="M225" t="s">
        <v>260</v>
      </c>
      <c r="O225">
        <v>1.54</v>
      </c>
      <c r="P225">
        <v>3524</v>
      </c>
      <c r="Q225">
        <v>14209</v>
      </c>
      <c r="R225">
        <v>14256</v>
      </c>
      <c r="S225" t="s">
        <v>72</v>
      </c>
      <c r="U225">
        <v>15.545999999999999</v>
      </c>
      <c r="V225">
        <v>52441</v>
      </c>
      <c r="W225">
        <v>14215</v>
      </c>
      <c r="X225">
        <v>14258</v>
      </c>
      <c r="Y225" t="s">
        <v>260</v>
      </c>
      <c r="AA225">
        <v>2.1760000000000002</v>
      </c>
      <c r="AB225">
        <v>0</v>
      </c>
      <c r="AC225">
        <v>0</v>
      </c>
      <c r="AD225">
        <v>0</v>
      </c>
      <c r="AE225" t="s">
        <v>68</v>
      </c>
      <c r="AG225">
        <v>2.1999999999999999E-2</v>
      </c>
      <c r="AH225">
        <v>0</v>
      </c>
      <c r="AI225">
        <v>0</v>
      </c>
      <c r="AJ225">
        <v>0</v>
      </c>
      <c r="AK225" t="s">
        <v>68</v>
      </c>
      <c r="AM225">
        <v>0.48099999999999998</v>
      </c>
      <c r="AN225">
        <v>0</v>
      </c>
      <c r="AO225">
        <v>0</v>
      </c>
      <c r="AP225">
        <v>0</v>
      </c>
      <c r="AQ225" t="s">
        <v>68</v>
      </c>
    </row>
    <row r="226" spans="1:43" x14ac:dyDescent="0.3">
      <c r="A226" t="s">
        <v>92</v>
      </c>
      <c r="B226">
        <v>210</v>
      </c>
      <c r="C226">
        <v>0</v>
      </c>
      <c r="D226" t="s">
        <v>93</v>
      </c>
      <c r="E226">
        <v>0</v>
      </c>
      <c r="F226">
        <v>0</v>
      </c>
      <c r="G226">
        <v>0</v>
      </c>
      <c r="I226">
        <v>0.113</v>
      </c>
      <c r="J226">
        <v>3260</v>
      </c>
      <c r="K226">
        <v>14470</v>
      </c>
      <c r="L226">
        <v>14498</v>
      </c>
      <c r="M226" t="s">
        <v>72</v>
      </c>
      <c r="O226">
        <v>0.42799999999999999</v>
      </c>
      <c r="P226">
        <v>3177</v>
      </c>
      <c r="Q226">
        <v>14389</v>
      </c>
      <c r="R226">
        <v>14428</v>
      </c>
      <c r="S226" t="s">
        <v>72</v>
      </c>
      <c r="U226">
        <v>3.4000000000000002E-2</v>
      </c>
      <c r="V226">
        <v>3268</v>
      </c>
      <c r="W226">
        <v>14395</v>
      </c>
      <c r="X226">
        <v>14442</v>
      </c>
      <c r="Y226" t="s">
        <v>72</v>
      </c>
      <c r="AA226">
        <v>2E-3</v>
      </c>
      <c r="AB226">
        <v>0</v>
      </c>
      <c r="AC226">
        <v>0</v>
      </c>
      <c r="AD226">
        <v>0</v>
      </c>
      <c r="AE226" t="s">
        <v>68</v>
      </c>
      <c r="AG226">
        <v>6.0000000000000001E-3</v>
      </c>
      <c r="AH226">
        <v>0</v>
      </c>
      <c r="AI226">
        <v>0</v>
      </c>
      <c r="AJ226">
        <v>0</v>
      </c>
      <c r="AK226" t="s">
        <v>68</v>
      </c>
      <c r="AM226">
        <v>1E-3</v>
      </c>
      <c r="AN226">
        <v>0</v>
      </c>
      <c r="AO226">
        <v>0</v>
      </c>
      <c r="AP226">
        <v>0</v>
      </c>
      <c r="AQ226" t="s">
        <v>68</v>
      </c>
    </row>
    <row r="227" spans="1:43" x14ac:dyDescent="0.3">
      <c r="A227" t="s">
        <v>69</v>
      </c>
      <c r="B227">
        <v>211</v>
      </c>
      <c r="C227">
        <v>138</v>
      </c>
      <c r="D227" t="s">
        <v>70</v>
      </c>
      <c r="E227">
        <v>0</v>
      </c>
      <c r="F227">
        <v>0</v>
      </c>
      <c r="G227">
        <v>0</v>
      </c>
      <c r="I227">
        <v>150.161</v>
      </c>
      <c r="J227">
        <v>44439</v>
      </c>
      <c r="K227">
        <v>14530</v>
      </c>
      <c r="L227">
        <v>14560</v>
      </c>
      <c r="M227" t="s">
        <v>166</v>
      </c>
      <c r="O227">
        <v>150.684</v>
      </c>
      <c r="P227">
        <v>50081</v>
      </c>
      <c r="Q227">
        <v>14449</v>
      </c>
      <c r="R227">
        <v>14496</v>
      </c>
      <c r="S227" t="s">
        <v>260</v>
      </c>
      <c r="U227">
        <v>15.005000000000001</v>
      </c>
      <c r="V227">
        <v>50726</v>
      </c>
      <c r="W227">
        <v>14455</v>
      </c>
      <c r="X227">
        <v>14499</v>
      </c>
      <c r="Y227" t="s">
        <v>260</v>
      </c>
      <c r="AA227">
        <v>2.1030000000000002</v>
      </c>
      <c r="AB227">
        <v>0</v>
      </c>
      <c r="AC227">
        <v>0</v>
      </c>
      <c r="AD227">
        <v>0</v>
      </c>
      <c r="AE227" t="s">
        <v>68</v>
      </c>
      <c r="AG227">
        <v>2.1110000000000002</v>
      </c>
      <c r="AH227">
        <v>0</v>
      </c>
      <c r="AI227">
        <v>0</v>
      </c>
      <c r="AJ227">
        <v>0</v>
      </c>
      <c r="AK227" t="s">
        <v>68</v>
      </c>
      <c r="AM227">
        <v>0.46400000000000002</v>
      </c>
      <c r="AN227">
        <v>0</v>
      </c>
      <c r="AO227">
        <v>0</v>
      </c>
      <c r="AP227">
        <v>0</v>
      </c>
      <c r="AQ227" t="s">
        <v>68</v>
      </c>
    </row>
    <row r="228" spans="1:43" x14ac:dyDescent="0.3">
      <c r="A228" t="s">
        <v>108</v>
      </c>
      <c r="B228">
        <v>212</v>
      </c>
      <c r="C228">
        <v>0</v>
      </c>
      <c r="D228" t="s">
        <v>109</v>
      </c>
      <c r="E228">
        <v>0</v>
      </c>
      <c r="F228">
        <v>0</v>
      </c>
      <c r="G228">
        <v>0</v>
      </c>
      <c r="I228">
        <v>0.113</v>
      </c>
      <c r="J228">
        <v>3260</v>
      </c>
      <c r="K228">
        <v>14703</v>
      </c>
      <c r="L228">
        <v>14709</v>
      </c>
      <c r="M228" t="s">
        <v>110</v>
      </c>
      <c r="O228">
        <v>0.42799999999999999</v>
      </c>
      <c r="P228">
        <v>3177</v>
      </c>
      <c r="Q228">
        <v>14649</v>
      </c>
      <c r="R228">
        <v>14655</v>
      </c>
      <c r="S228" t="s">
        <v>110</v>
      </c>
      <c r="U228">
        <v>3.4000000000000002E-2</v>
      </c>
      <c r="V228">
        <v>3268</v>
      </c>
      <c r="W228">
        <v>14655</v>
      </c>
      <c r="X228">
        <v>14661</v>
      </c>
      <c r="Y228" t="s">
        <v>110</v>
      </c>
      <c r="AA228">
        <v>2E-3</v>
      </c>
      <c r="AB228">
        <v>0</v>
      </c>
      <c r="AC228">
        <v>0</v>
      </c>
      <c r="AD228">
        <v>0</v>
      </c>
      <c r="AE228" t="s">
        <v>68</v>
      </c>
      <c r="AG228">
        <v>6.0000000000000001E-3</v>
      </c>
      <c r="AH228">
        <v>0</v>
      </c>
      <c r="AI228">
        <v>0</v>
      </c>
      <c r="AJ228">
        <v>0</v>
      </c>
      <c r="AK228" t="s">
        <v>68</v>
      </c>
      <c r="AM228">
        <v>1E-3</v>
      </c>
      <c r="AN228">
        <v>0</v>
      </c>
      <c r="AO228">
        <v>0</v>
      </c>
      <c r="AP228">
        <v>0</v>
      </c>
      <c r="AQ22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78"/>
  <sheetViews>
    <sheetView zoomScale="85" zoomScaleNormal="85" workbookViewId="0">
      <selection activeCell="A4" sqref="A4:XFD8"/>
    </sheetView>
  </sheetViews>
  <sheetFormatPr defaultRowHeight="14.4" x14ac:dyDescent="0.3"/>
  <cols>
    <col min="1" max="1" width="16.6640625" customWidth="1"/>
    <col min="15" max="15" width="15.109375" customWidth="1"/>
  </cols>
  <sheetData>
    <row r="3" spans="1:24" ht="15" thickBot="1" x14ac:dyDescent="0.35"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2" t="s">
        <v>0</v>
      </c>
      <c r="B4" s="3"/>
      <c r="C4" s="3"/>
      <c r="D4" s="4"/>
      <c r="F4" s="2" t="s">
        <v>1</v>
      </c>
      <c r="G4" s="3"/>
      <c r="H4" s="3"/>
      <c r="I4" s="4"/>
      <c r="K4" s="2" t="s">
        <v>2</v>
      </c>
      <c r="L4" s="3"/>
      <c r="M4" s="3"/>
      <c r="N4" s="4"/>
      <c r="P4" s="5"/>
      <c r="Q4" s="5"/>
      <c r="R4" s="5"/>
      <c r="S4" s="5"/>
      <c r="T4" s="5"/>
      <c r="U4" s="1"/>
      <c r="V4" s="5"/>
      <c r="W4" s="5"/>
      <c r="X4" s="5"/>
    </row>
    <row r="5" spans="1:24" ht="15" thickBot="1" x14ac:dyDescent="0.35">
      <c r="A5" s="6" t="s">
        <v>3</v>
      </c>
      <c r="B5" s="7" t="s">
        <v>4</v>
      </c>
      <c r="C5" s="7" t="s">
        <v>5</v>
      </c>
      <c r="D5" s="8" t="s">
        <v>6</v>
      </c>
      <c r="F5" s="6"/>
      <c r="G5" s="7" t="s">
        <v>4</v>
      </c>
      <c r="H5" s="7" t="s">
        <v>5</v>
      </c>
      <c r="I5" s="8" t="s">
        <v>6</v>
      </c>
      <c r="J5" s="9"/>
      <c r="K5" s="6"/>
      <c r="L5" s="7" t="s">
        <v>4</v>
      </c>
      <c r="M5" s="7" t="s">
        <v>5</v>
      </c>
      <c r="N5" s="8" t="s">
        <v>6</v>
      </c>
      <c r="O5" s="9"/>
      <c r="P5" s="1"/>
      <c r="Q5" s="1"/>
      <c r="R5" s="1"/>
      <c r="S5" s="1"/>
      <c r="T5" s="9"/>
      <c r="U5" s="1"/>
      <c r="V5" s="1"/>
      <c r="W5" s="1"/>
      <c r="X5" s="1"/>
    </row>
    <row r="6" spans="1:24" x14ac:dyDescent="0.3">
      <c r="A6" s="10">
        <v>10</v>
      </c>
      <c r="B6" s="11">
        <f>AVERAGE(I23:I29)*A6/C14</f>
        <v>1.1071962857142856</v>
      </c>
      <c r="C6" s="12">
        <f>AVERAGE(O23:O29)*A6/C15</f>
        <v>1.6771355785714284</v>
      </c>
      <c r="D6" s="12">
        <f>AVERAGE(U23:U29)*A6/C16</f>
        <v>1.0461726618705034</v>
      </c>
      <c r="F6" s="13" t="s">
        <v>7</v>
      </c>
      <c r="G6" s="14">
        <f>_xlfn.STDEV.S(I48:I58)</f>
        <v>5.3455069398930209E-2</v>
      </c>
      <c r="H6" s="15">
        <f>_xlfn.STDEV.S(O48:O58)</f>
        <v>3.4528168854493904E-2</v>
      </c>
      <c r="I6" s="15">
        <f>_xlfn.STDEV.S(U48:U58)</f>
        <v>3.1224989991991922E-3</v>
      </c>
      <c r="K6" s="16" t="s">
        <v>8</v>
      </c>
      <c r="L6" s="17">
        <f>COUNTIF(G61:G81, 1)</f>
        <v>9</v>
      </c>
      <c r="M6" s="17">
        <f>L6</f>
        <v>9</v>
      </c>
      <c r="N6" s="17">
        <f>M6</f>
        <v>9</v>
      </c>
      <c r="P6" s="1"/>
      <c r="Q6" s="18"/>
      <c r="R6" s="18"/>
      <c r="S6" s="18"/>
      <c r="T6" s="1"/>
      <c r="U6" s="1"/>
      <c r="V6" s="1"/>
      <c r="W6" s="1"/>
      <c r="X6" s="1"/>
    </row>
    <row r="7" spans="1:24" x14ac:dyDescent="0.3">
      <c r="A7" s="10">
        <v>5</v>
      </c>
      <c r="B7" s="11">
        <f>AVERAGE(I31:I37)*A7/C14</f>
        <v>1.0718460428571428</v>
      </c>
      <c r="C7" s="12">
        <f>AVERAGE(O31:O37)*A7/C15</f>
        <v>1.3353054000000002</v>
      </c>
      <c r="D7" s="12">
        <f>AVERAGE(U31:U37)*A7/C16</f>
        <v>1.0461726618705034</v>
      </c>
      <c r="F7" s="19" t="s">
        <v>9</v>
      </c>
      <c r="G7" s="20">
        <f>G6*3.143</f>
        <v>0.16800928312083763</v>
      </c>
      <c r="H7" s="21">
        <f>H6*3.365</f>
        <v>0.116187288195372</v>
      </c>
      <c r="I7" s="21">
        <f>I6*3.143</f>
        <v>9.8140143544830603E-3</v>
      </c>
      <c r="K7" s="22" t="s">
        <v>10</v>
      </c>
      <c r="L7" s="23">
        <f>AVERAGE(N61:N81)</f>
        <v>0.97025488286327188</v>
      </c>
      <c r="M7" s="23">
        <f>AVERAGE(T61:T76)</f>
        <v>0.85659728492026055</v>
      </c>
      <c r="N7" s="23">
        <f>AVERAGE(Z61:Z76)</f>
        <v>0.97480814031408447</v>
      </c>
      <c r="P7" s="1"/>
      <c r="Q7" s="11"/>
      <c r="R7" s="11"/>
      <c r="S7" s="11"/>
      <c r="T7" s="1"/>
      <c r="U7" s="1"/>
      <c r="V7" s="1"/>
      <c r="W7" s="1"/>
      <c r="X7" s="1"/>
    </row>
    <row r="8" spans="1:24" ht="15" thickBot="1" x14ac:dyDescent="0.35">
      <c r="A8" s="24">
        <v>1</v>
      </c>
      <c r="B8" s="25">
        <f>AVERAGE(I39:I45)*A8/C14</f>
        <v>1.044199485</v>
      </c>
      <c r="C8" s="26">
        <f>AVERAGE(O39:O45)*A8/C15</f>
        <v>1.0507025957142857</v>
      </c>
      <c r="D8" s="26">
        <f>AVERAGE(U39:U45)*A8/C16</f>
        <v>1.0449855155875298</v>
      </c>
      <c r="F8" s="27" t="s">
        <v>11</v>
      </c>
      <c r="G8" s="28">
        <f>G7*14.0067/1000</f>
        <v>2.3532556258886363E-3</v>
      </c>
      <c r="H8" s="29">
        <f>H7*30.94/1000</f>
        <v>3.5948346967648094E-3</v>
      </c>
      <c r="I8" s="29">
        <f>I7*30.94/1000</f>
        <v>3.0364560412770593E-4</v>
      </c>
      <c r="K8" s="30"/>
      <c r="L8" s="31"/>
      <c r="M8" s="31"/>
      <c r="N8" s="32"/>
      <c r="P8" s="1"/>
      <c r="Q8" s="1"/>
      <c r="R8" s="1"/>
      <c r="S8" s="1"/>
      <c r="T8" s="1"/>
      <c r="U8" s="1"/>
      <c r="V8" s="1"/>
      <c r="W8" s="11"/>
      <c r="X8" s="11"/>
    </row>
    <row r="9" spans="1:24" x14ac:dyDescent="0.3">
      <c r="P9" s="1"/>
      <c r="Q9" s="1"/>
      <c r="R9" s="1"/>
      <c r="S9" s="1"/>
      <c r="T9" s="1"/>
      <c r="U9" s="1"/>
      <c r="V9" s="1"/>
      <c r="W9" s="1"/>
      <c r="X9" s="1"/>
    </row>
    <row r="12" spans="1:24" x14ac:dyDescent="0.3">
      <c r="A12" t="s">
        <v>28</v>
      </c>
      <c r="B12" t="s">
        <v>22</v>
      </c>
      <c r="C12" t="s">
        <v>29</v>
      </c>
    </row>
    <row r="13" spans="1:24" x14ac:dyDescent="0.3">
      <c r="A13" t="s">
        <v>258</v>
      </c>
      <c r="B13" s="43" t="s">
        <v>139</v>
      </c>
      <c r="C13" s="43" t="s">
        <v>140</v>
      </c>
    </row>
    <row r="14" spans="1:24" x14ac:dyDescent="0.3">
      <c r="A14" t="s">
        <v>12</v>
      </c>
      <c r="B14">
        <v>0.14000000000000001</v>
      </c>
      <c r="C14" s="33">
        <f>B14*1000/14.0067</f>
        <v>9.9952165749248572</v>
      </c>
    </row>
    <row r="15" spans="1:24" x14ac:dyDescent="0.3">
      <c r="A15" t="s">
        <v>5</v>
      </c>
      <c r="B15">
        <v>0.14000000000000001</v>
      </c>
      <c r="C15" s="33">
        <f>B15*1000/14.0067</f>
        <v>9.9952165749248572</v>
      </c>
    </row>
    <row r="16" spans="1:24" x14ac:dyDescent="0.3">
      <c r="A16" t="s">
        <v>13</v>
      </c>
      <c r="B16">
        <v>0.13900000000000001</v>
      </c>
      <c r="C16" s="33">
        <f>B16*1000/30.94</f>
        <v>4.4925662572721397</v>
      </c>
    </row>
    <row r="17" spans="1:43" x14ac:dyDescent="0.3">
      <c r="A17" t="s">
        <v>14</v>
      </c>
      <c r="B17">
        <v>0.32400000000000001</v>
      </c>
      <c r="C17" s="33">
        <f>B17*1000/14.0067</f>
        <v>23.131786930540382</v>
      </c>
    </row>
    <row r="18" spans="1:43" x14ac:dyDescent="0.3">
      <c r="A18" t="s">
        <v>15</v>
      </c>
      <c r="B18">
        <v>0.17100000000000001</v>
      </c>
      <c r="C18" s="33">
        <f>B18*1000/30.94</f>
        <v>5.5268261150614091</v>
      </c>
    </row>
    <row r="21" spans="1:43" s="7" customFormat="1" ht="16.8" customHeight="1" thickBot="1" x14ac:dyDescent="0.35">
      <c r="A21" s="7" t="s">
        <v>16</v>
      </c>
    </row>
    <row r="22" spans="1:43" s="35" customFormat="1" ht="15" thickBot="1" x14ac:dyDescent="0.35">
      <c r="A22" s="34" t="s">
        <v>17</v>
      </c>
    </row>
    <row r="23" spans="1:43" x14ac:dyDescent="0.3">
      <c r="A23" t="s">
        <v>151</v>
      </c>
      <c r="B23">
        <v>189</v>
      </c>
      <c r="C23">
        <v>121</v>
      </c>
      <c r="D23" t="s">
        <v>106</v>
      </c>
      <c r="E23">
        <v>0</v>
      </c>
      <c r="F23">
        <v>1</v>
      </c>
      <c r="G23">
        <v>1</v>
      </c>
      <c r="I23">
        <v>1.075</v>
      </c>
      <c r="J23">
        <v>3524</v>
      </c>
      <c r="K23">
        <v>12970</v>
      </c>
      <c r="L23">
        <v>13013</v>
      </c>
      <c r="M23" t="s">
        <v>72</v>
      </c>
      <c r="O23">
        <v>1.649</v>
      </c>
      <c r="P23">
        <v>3558</v>
      </c>
      <c r="Q23">
        <v>12889</v>
      </c>
      <c r="R23">
        <v>12927</v>
      </c>
      <c r="S23" t="s">
        <v>260</v>
      </c>
      <c r="U23">
        <v>0.46200000000000002</v>
      </c>
      <c r="V23">
        <v>4624</v>
      </c>
      <c r="W23">
        <v>12895</v>
      </c>
      <c r="X23">
        <v>12937</v>
      </c>
      <c r="Y23" t="s">
        <v>260</v>
      </c>
      <c r="AA23">
        <v>1.4999999999999999E-2</v>
      </c>
      <c r="AB23">
        <v>0</v>
      </c>
      <c r="AC23">
        <v>0</v>
      </c>
      <c r="AD23">
        <v>0</v>
      </c>
      <c r="AE23" t="s">
        <v>68</v>
      </c>
      <c r="AG23">
        <v>2.3E-2</v>
      </c>
      <c r="AH23">
        <v>0</v>
      </c>
      <c r="AI23">
        <v>0</v>
      </c>
      <c r="AJ23">
        <v>0</v>
      </c>
      <c r="AK23" t="s">
        <v>68</v>
      </c>
      <c r="AM23">
        <v>1.4E-2</v>
      </c>
      <c r="AN23">
        <v>0</v>
      </c>
      <c r="AO23">
        <v>0</v>
      </c>
      <c r="AP23">
        <v>0</v>
      </c>
      <c r="AQ23" t="s">
        <v>68</v>
      </c>
    </row>
    <row r="24" spans="1:43" x14ac:dyDescent="0.3">
      <c r="A24" t="s">
        <v>151</v>
      </c>
      <c r="B24">
        <v>190</v>
      </c>
      <c r="C24">
        <v>121</v>
      </c>
      <c r="D24" t="s">
        <v>106</v>
      </c>
      <c r="E24">
        <v>0</v>
      </c>
      <c r="F24">
        <v>1</v>
      </c>
      <c r="G24">
        <v>2</v>
      </c>
      <c r="I24">
        <v>1.137</v>
      </c>
      <c r="J24">
        <v>3541</v>
      </c>
      <c r="K24">
        <v>13030</v>
      </c>
      <c r="L24">
        <v>13058</v>
      </c>
      <c r="M24" t="s">
        <v>72</v>
      </c>
      <c r="O24">
        <v>1.7090000000000001</v>
      </c>
      <c r="P24">
        <v>3577</v>
      </c>
      <c r="Q24">
        <v>12949</v>
      </c>
      <c r="R24">
        <v>12989</v>
      </c>
      <c r="S24" t="s">
        <v>260</v>
      </c>
      <c r="U24">
        <v>0.47799999999999998</v>
      </c>
      <c r="V24">
        <v>4676</v>
      </c>
      <c r="W24">
        <v>12955</v>
      </c>
      <c r="X24">
        <v>12992</v>
      </c>
      <c r="Y24" t="s">
        <v>260</v>
      </c>
      <c r="AA24">
        <v>1.6E-2</v>
      </c>
      <c r="AB24">
        <v>0</v>
      </c>
      <c r="AC24">
        <v>0</v>
      </c>
      <c r="AD24">
        <v>0</v>
      </c>
      <c r="AE24" t="s">
        <v>68</v>
      </c>
      <c r="AG24">
        <v>2.4E-2</v>
      </c>
      <c r="AH24">
        <v>0</v>
      </c>
      <c r="AI24">
        <v>0</v>
      </c>
      <c r="AJ24">
        <v>0</v>
      </c>
      <c r="AK24" t="s">
        <v>68</v>
      </c>
      <c r="AM24">
        <v>1.4999999999999999E-2</v>
      </c>
      <c r="AN24">
        <v>0</v>
      </c>
      <c r="AO24">
        <v>0</v>
      </c>
      <c r="AP24">
        <v>0</v>
      </c>
      <c r="AQ24" t="s">
        <v>68</v>
      </c>
    </row>
    <row r="25" spans="1:43" x14ac:dyDescent="0.3">
      <c r="A25" t="s">
        <v>151</v>
      </c>
      <c r="B25">
        <v>191</v>
      </c>
      <c r="C25">
        <v>121</v>
      </c>
      <c r="D25" t="s">
        <v>106</v>
      </c>
      <c r="E25">
        <v>0</v>
      </c>
      <c r="F25">
        <v>1</v>
      </c>
      <c r="G25">
        <v>3</v>
      </c>
      <c r="I25">
        <v>1.1080000000000001</v>
      </c>
      <c r="J25">
        <v>3533</v>
      </c>
      <c r="K25">
        <v>13090</v>
      </c>
      <c r="L25">
        <v>13121</v>
      </c>
      <c r="M25" t="s">
        <v>72</v>
      </c>
      <c r="O25">
        <v>1.671</v>
      </c>
      <c r="P25">
        <v>3565</v>
      </c>
      <c r="Q25">
        <v>13009</v>
      </c>
      <c r="R25">
        <v>13047</v>
      </c>
      <c r="S25" t="s">
        <v>260</v>
      </c>
      <c r="U25">
        <v>0.47</v>
      </c>
      <c r="V25">
        <v>4652</v>
      </c>
      <c r="W25">
        <v>13015</v>
      </c>
      <c r="X25">
        <v>13053</v>
      </c>
      <c r="Y25" t="s">
        <v>260</v>
      </c>
      <c r="AA25">
        <v>1.6E-2</v>
      </c>
      <c r="AB25">
        <v>0</v>
      </c>
      <c r="AC25">
        <v>0</v>
      </c>
      <c r="AD25">
        <v>0</v>
      </c>
      <c r="AE25" t="s">
        <v>68</v>
      </c>
      <c r="AG25">
        <v>2.3E-2</v>
      </c>
      <c r="AH25">
        <v>0</v>
      </c>
      <c r="AI25">
        <v>0</v>
      </c>
      <c r="AJ25">
        <v>0</v>
      </c>
      <c r="AK25" t="s">
        <v>68</v>
      </c>
      <c r="AM25">
        <v>1.4999999999999999E-2</v>
      </c>
      <c r="AN25">
        <v>0</v>
      </c>
      <c r="AO25">
        <v>0</v>
      </c>
      <c r="AP25">
        <v>0</v>
      </c>
      <c r="AQ25" t="s">
        <v>68</v>
      </c>
    </row>
    <row r="30" spans="1:43" s="7" customFormat="1" ht="21.6" customHeight="1" thickBot="1" x14ac:dyDescent="0.35">
      <c r="A30" s="7" t="s">
        <v>18</v>
      </c>
    </row>
    <row r="31" spans="1:43" x14ac:dyDescent="0.3">
      <c r="A31" t="s">
        <v>257</v>
      </c>
      <c r="B31">
        <v>192</v>
      </c>
      <c r="C31">
        <v>122</v>
      </c>
      <c r="D31" t="s">
        <v>106</v>
      </c>
      <c r="E31">
        <v>0</v>
      </c>
      <c r="F31">
        <v>2</v>
      </c>
      <c r="G31">
        <v>1</v>
      </c>
      <c r="I31">
        <v>2.1320000000000001</v>
      </c>
      <c r="J31">
        <v>3814</v>
      </c>
      <c r="K31">
        <v>13150</v>
      </c>
      <c r="L31">
        <v>13179</v>
      </c>
      <c r="M31" t="s">
        <v>72</v>
      </c>
      <c r="O31">
        <v>2.6960000000000002</v>
      </c>
      <c r="P31">
        <v>3885</v>
      </c>
      <c r="Q31">
        <v>13069</v>
      </c>
      <c r="R31">
        <v>13112</v>
      </c>
      <c r="S31" t="s">
        <v>260</v>
      </c>
      <c r="U31">
        <v>0.94</v>
      </c>
      <c r="V31">
        <v>6140</v>
      </c>
      <c r="W31">
        <v>13075</v>
      </c>
      <c r="X31">
        <v>13117</v>
      </c>
      <c r="Y31" t="s">
        <v>260</v>
      </c>
      <c r="AA31">
        <v>0.03</v>
      </c>
      <c r="AB31">
        <v>0</v>
      </c>
      <c r="AC31">
        <v>0</v>
      </c>
      <c r="AD31">
        <v>0</v>
      </c>
      <c r="AE31" t="s">
        <v>68</v>
      </c>
      <c r="AG31">
        <v>3.7999999999999999E-2</v>
      </c>
      <c r="AH31">
        <v>0</v>
      </c>
      <c r="AI31">
        <v>0</v>
      </c>
      <c r="AJ31">
        <v>0</v>
      </c>
      <c r="AK31" t="s">
        <v>68</v>
      </c>
      <c r="AM31">
        <v>2.9000000000000001E-2</v>
      </c>
      <c r="AN31">
        <v>0</v>
      </c>
      <c r="AO31">
        <v>0</v>
      </c>
      <c r="AP31">
        <v>0</v>
      </c>
      <c r="AQ31" t="s">
        <v>68</v>
      </c>
    </row>
    <row r="32" spans="1:43" x14ac:dyDescent="0.3">
      <c r="A32" t="s">
        <v>257</v>
      </c>
      <c r="B32">
        <v>193</v>
      </c>
      <c r="C32">
        <v>122</v>
      </c>
      <c r="D32" t="s">
        <v>106</v>
      </c>
      <c r="E32">
        <v>0</v>
      </c>
      <c r="F32">
        <v>2</v>
      </c>
      <c r="G32">
        <v>2</v>
      </c>
      <c r="I32">
        <v>2.121</v>
      </c>
      <c r="J32">
        <v>3811</v>
      </c>
      <c r="K32">
        <v>13210</v>
      </c>
      <c r="L32">
        <v>13237</v>
      </c>
      <c r="M32" t="s">
        <v>72</v>
      </c>
      <c r="O32">
        <v>2.6640000000000001</v>
      </c>
      <c r="P32">
        <v>3875</v>
      </c>
      <c r="Q32">
        <v>13129</v>
      </c>
      <c r="R32">
        <v>13169</v>
      </c>
      <c r="S32" t="s">
        <v>260</v>
      </c>
      <c r="U32">
        <v>0.94099999999999995</v>
      </c>
      <c r="V32">
        <v>6143</v>
      </c>
      <c r="W32">
        <v>13135</v>
      </c>
      <c r="X32">
        <v>13177</v>
      </c>
      <c r="Y32" t="s">
        <v>260</v>
      </c>
      <c r="AA32">
        <v>0.03</v>
      </c>
      <c r="AB32">
        <v>0</v>
      </c>
      <c r="AC32">
        <v>0</v>
      </c>
      <c r="AD32">
        <v>0</v>
      </c>
      <c r="AE32" t="s">
        <v>68</v>
      </c>
      <c r="AG32">
        <v>3.6999999999999998E-2</v>
      </c>
      <c r="AH32">
        <v>0</v>
      </c>
      <c r="AI32">
        <v>0</v>
      </c>
      <c r="AJ32">
        <v>0</v>
      </c>
      <c r="AK32" t="s">
        <v>68</v>
      </c>
      <c r="AM32">
        <v>2.9000000000000001E-2</v>
      </c>
      <c r="AN32">
        <v>0</v>
      </c>
      <c r="AO32">
        <v>0</v>
      </c>
      <c r="AP32">
        <v>0</v>
      </c>
      <c r="AQ32" t="s">
        <v>68</v>
      </c>
    </row>
    <row r="33" spans="1:43" x14ac:dyDescent="0.3">
      <c r="A33" t="s">
        <v>257</v>
      </c>
      <c r="B33">
        <v>194</v>
      </c>
      <c r="C33">
        <v>122</v>
      </c>
      <c r="D33" t="s">
        <v>106</v>
      </c>
      <c r="E33">
        <v>0</v>
      </c>
      <c r="F33">
        <v>2</v>
      </c>
      <c r="G33">
        <v>3</v>
      </c>
      <c r="I33">
        <v>2.1749999999999998</v>
      </c>
      <c r="J33">
        <v>3826</v>
      </c>
      <c r="K33">
        <v>13270</v>
      </c>
      <c r="L33">
        <v>13317</v>
      </c>
      <c r="M33" t="s">
        <v>72</v>
      </c>
      <c r="O33">
        <v>2.6480000000000001</v>
      </c>
      <c r="P33">
        <v>3870</v>
      </c>
      <c r="Q33">
        <v>13189</v>
      </c>
      <c r="R33">
        <v>13232</v>
      </c>
      <c r="S33" t="s">
        <v>260</v>
      </c>
      <c r="U33">
        <v>0.93899999999999995</v>
      </c>
      <c r="V33">
        <v>6139</v>
      </c>
      <c r="W33">
        <v>13195</v>
      </c>
      <c r="X33">
        <v>13236</v>
      </c>
      <c r="Y33" t="s">
        <v>260</v>
      </c>
      <c r="AA33">
        <v>0.03</v>
      </c>
      <c r="AB33">
        <v>0</v>
      </c>
      <c r="AC33">
        <v>0</v>
      </c>
      <c r="AD33">
        <v>0</v>
      </c>
      <c r="AE33" t="s">
        <v>68</v>
      </c>
      <c r="AG33">
        <v>3.6999999999999998E-2</v>
      </c>
      <c r="AH33">
        <v>0</v>
      </c>
      <c r="AI33">
        <v>0</v>
      </c>
      <c r="AJ33">
        <v>0</v>
      </c>
      <c r="AK33" t="s">
        <v>68</v>
      </c>
      <c r="AM33">
        <v>2.9000000000000001E-2</v>
      </c>
      <c r="AN33">
        <v>0</v>
      </c>
      <c r="AO33">
        <v>0</v>
      </c>
      <c r="AP33">
        <v>0</v>
      </c>
      <c r="AQ33" t="s">
        <v>68</v>
      </c>
    </row>
    <row r="38" spans="1:43" s="7" customFormat="1" ht="15" thickBot="1" x14ac:dyDescent="0.35">
      <c r="A38" s="7" t="s">
        <v>19</v>
      </c>
    </row>
    <row r="39" spans="1:43" x14ac:dyDescent="0.3">
      <c r="A39" t="s">
        <v>153</v>
      </c>
      <c r="B39">
        <v>195</v>
      </c>
      <c r="C39">
        <v>123</v>
      </c>
      <c r="D39" t="s">
        <v>106</v>
      </c>
      <c r="E39">
        <v>0</v>
      </c>
      <c r="F39">
        <v>3</v>
      </c>
      <c r="G39">
        <v>1</v>
      </c>
      <c r="I39">
        <v>10.41</v>
      </c>
      <c r="J39">
        <v>6086</v>
      </c>
      <c r="K39">
        <v>13330</v>
      </c>
      <c r="L39">
        <v>13358</v>
      </c>
      <c r="M39" t="s">
        <v>72</v>
      </c>
      <c r="O39">
        <v>10.545</v>
      </c>
      <c r="P39">
        <v>6335</v>
      </c>
      <c r="Q39">
        <v>13249</v>
      </c>
      <c r="R39">
        <v>13295</v>
      </c>
      <c r="S39" t="s">
        <v>72</v>
      </c>
      <c r="U39">
        <v>4.6970000000000001</v>
      </c>
      <c r="V39">
        <v>18051</v>
      </c>
      <c r="W39">
        <v>13255</v>
      </c>
      <c r="X39">
        <v>13296</v>
      </c>
      <c r="Y39" t="s">
        <v>260</v>
      </c>
      <c r="AA39">
        <v>0.14599999999999999</v>
      </c>
      <c r="AB39">
        <v>0</v>
      </c>
      <c r="AC39">
        <v>0</v>
      </c>
      <c r="AD39">
        <v>0</v>
      </c>
      <c r="AE39" t="s">
        <v>68</v>
      </c>
      <c r="AG39">
        <v>0.14799999999999999</v>
      </c>
      <c r="AH39">
        <v>0</v>
      </c>
      <c r="AI39">
        <v>0</v>
      </c>
      <c r="AJ39">
        <v>0</v>
      </c>
      <c r="AK39" t="s">
        <v>68</v>
      </c>
      <c r="AM39">
        <v>0.14499999999999999</v>
      </c>
      <c r="AN39">
        <v>0</v>
      </c>
      <c r="AO39">
        <v>0</v>
      </c>
      <c r="AP39">
        <v>0</v>
      </c>
      <c r="AQ39" t="s">
        <v>68</v>
      </c>
    </row>
    <row r="40" spans="1:43" x14ac:dyDescent="0.3">
      <c r="A40" t="s">
        <v>153</v>
      </c>
      <c r="B40">
        <v>196</v>
      </c>
      <c r="C40">
        <v>123</v>
      </c>
      <c r="D40" t="s">
        <v>106</v>
      </c>
      <c r="E40">
        <v>0</v>
      </c>
      <c r="F40">
        <v>3</v>
      </c>
      <c r="G40">
        <v>2</v>
      </c>
      <c r="I40">
        <v>10.340999999999999</v>
      </c>
      <c r="J40">
        <v>6067</v>
      </c>
      <c r="K40">
        <v>13390</v>
      </c>
      <c r="L40">
        <v>13417</v>
      </c>
      <c r="M40" t="s">
        <v>72</v>
      </c>
      <c r="O40">
        <v>10.49</v>
      </c>
      <c r="P40">
        <v>6318</v>
      </c>
      <c r="Q40">
        <v>13309</v>
      </c>
      <c r="R40">
        <v>13356</v>
      </c>
      <c r="S40" t="s">
        <v>72</v>
      </c>
      <c r="U40">
        <v>4.6929999999999996</v>
      </c>
      <c r="V40">
        <v>18038</v>
      </c>
      <c r="W40">
        <v>13315</v>
      </c>
      <c r="X40">
        <v>13355</v>
      </c>
      <c r="Y40" t="s">
        <v>260</v>
      </c>
      <c r="AA40">
        <v>0.14499999999999999</v>
      </c>
      <c r="AB40">
        <v>0</v>
      </c>
      <c r="AC40">
        <v>0</v>
      </c>
      <c r="AD40">
        <v>0</v>
      </c>
      <c r="AE40" t="s">
        <v>68</v>
      </c>
      <c r="AG40">
        <v>0.14699999999999999</v>
      </c>
      <c r="AH40">
        <v>0</v>
      </c>
      <c r="AI40">
        <v>0</v>
      </c>
      <c r="AJ40">
        <v>0</v>
      </c>
      <c r="AK40" t="s">
        <v>68</v>
      </c>
      <c r="AM40">
        <v>0.14499999999999999</v>
      </c>
      <c r="AN40">
        <v>0</v>
      </c>
      <c r="AO40">
        <v>0</v>
      </c>
      <c r="AP40">
        <v>0</v>
      </c>
      <c r="AQ40" t="s">
        <v>68</v>
      </c>
    </row>
    <row r="41" spans="1:43" x14ac:dyDescent="0.3">
      <c r="A41" t="s">
        <v>153</v>
      </c>
      <c r="B41">
        <v>197</v>
      </c>
      <c r="C41">
        <v>123</v>
      </c>
      <c r="D41" t="s">
        <v>106</v>
      </c>
      <c r="E41">
        <v>0</v>
      </c>
      <c r="F41">
        <v>3</v>
      </c>
      <c r="G41">
        <v>3</v>
      </c>
      <c r="I41">
        <v>10.56</v>
      </c>
      <c r="J41">
        <v>6127</v>
      </c>
      <c r="K41">
        <v>13450</v>
      </c>
      <c r="L41">
        <v>13477</v>
      </c>
      <c r="M41" t="s">
        <v>260</v>
      </c>
      <c r="O41">
        <v>10.471</v>
      </c>
      <c r="P41">
        <v>6312</v>
      </c>
      <c r="Q41">
        <v>13369</v>
      </c>
      <c r="R41">
        <v>13415</v>
      </c>
      <c r="S41" t="s">
        <v>72</v>
      </c>
      <c r="U41">
        <v>4.694</v>
      </c>
      <c r="V41">
        <v>18041</v>
      </c>
      <c r="W41">
        <v>13375</v>
      </c>
      <c r="X41">
        <v>13414</v>
      </c>
      <c r="Y41" t="s">
        <v>260</v>
      </c>
      <c r="AA41">
        <v>0.14799999999999999</v>
      </c>
      <c r="AB41">
        <v>0</v>
      </c>
      <c r="AC41">
        <v>0</v>
      </c>
      <c r="AD41">
        <v>0</v>
      </c>
      <c r="AE41" t="s">
        <v>68</v>
      </c>
      <c r="AG41">
        <v>0.14699999999999999</v>
      </c>
      <c r="AH41">
        <v>0</v>
      </c>
      <c r="AI41">
        <v>0</v>
      </c>
      <c r="AJ41">
        <v>0</v>
      </c>
      <c r="AK41" t="s">
        <v>68</v>
      </c>
      <c r="AM41">
        <v>0.14499999999999999</v>
      </c>
      <c r="AN41">
        <v>0</v>
      </c>
      <c r="AO41">
        <v>0</v>
      </c>
      <c r="AP41">
        <v>0</v>
      </c>
      <c r="AQ41" t="s">
        <v>68</v>
      </c>
    </row>
    <row r="47" spans="1:43" s="7" customFormat="1" ht="15" thickBot="1" x14ac:dyDescent="0.35">
      <c r="A47" s="7" t="s">
        <v>20</v>
      </c>
    </row>
    <row r="48" spans="1:43" x14ac:dyDescent="0.3">
      <c r="A48" t="s">
        <v>107</v>
      </c>
      <c r="B48">
        <v>199</v>
      </c>
      <c r="C48">
        <v>133</v>
      </c>
      <c r="D48" t="s">
        <v>98</v>
      </c>
      <c r="E48">
        <v>2</v>
      </c>
      <c r="F48">
        <v>0</v>
      </c>
      <c r="G48">
        <v>0</v>
      </c>
      <c r="I48">
        <v>1.651</v>
      </c>
      <c r="J48">
        <v>3682</v>
      </c>
      <c r="K48">
        <v>13690</v>
      </c>
      <c r="L48">
        <v>13733</v>
      </c>
      <c r="M48" t="s">
        <v>72</v>
      </c>
      <c r="O48">
        <v>2.0649999999999999</v>
      </c>
      <c r="P48">
        <v>3688</v>
      </c>
      <c r="Q48">
        <v>13609</v>
      </c>
      <c r="R48">
        <v>13656</v>
      </c>
      <c r="S48" t="s">
        <v>72</v>
      </c>
      <c r="U48">
        <v>0.14199999999999999</v>
      </c>
      <c r="V48">
        <v>3610</v>
      </c>
      <c r="W48">
        <v>13615</v>
      </c>
      <c r="X48">
        <v>13651</v>
      </c>
      <c r="Y48" t="s">
        <v>260</v>
      </c>
      <c r="AA48">
        <v>2.3E-2</v>
      </c>
      <c r="AB48">
        <v>0</v>
      </c>
      <c r="AC48">
        <v>0</v>
      </c>
      <c r="AD48">
        <v>0</v>
      </c>
      <c r="AE48" t="s">
        <v>68</v>
      </c>
      <c r="AG48">
        <v>2.9000000000000001E-2</v>
      </c>
      <c r="AH48">
        <v>0</v>
      </c>
      <c r="AI48">
        <v>0</v>
      </c>
      <c r="AJ48">
        <v>0</v>
      </c>
      <c r="AK48" t="s">
        <v>68</v>
      </c>
      <c r="AM48">
        <v>4.0000000000000001E-3</v>
      </c>
      <c r="AN48">
        <v>0</v>
      </c>
      <c r="AO48">
        <v>0</v>
      </c>
      <c r="AP48">
        <v>0</v>
      </c>
      <c r="AQ48" t="s">
        <v>68</v>
      </c>
    </row>
    <row r="49" spans="1:43" x14ac:dyDescent="0.3">
      <c r="A49" t="s">
        <v>107</v>
      </c>
      <c r="B49">
        <v>200</v>
      </c>
      <c r="C49">
        <v>133</v>
      </c>
      <c r="D49" t="s">
        <v>98</v>
      </c>
      <c r="E49">
        <v>2</v>
      </c>
      <c r="F49">
        <v>0</v>
      </c>
      <c r="G49">
        <v>0</v>
      </c>
      <c r="I49">
        <v>1.64</v>
      </c>
      <c r="J49">
        <v>3679</v>
      </c>
      <c r="K49">
        <v>13750</v>
      </c>
      <c r="L49">
        <v>13778</v>
      </c>
      <c r="M49" t="s">
        <v>260</v>
      </c>
      <c r="O49">
        <v>2.0590000000000002</v>
      </c>
      <c r="P49">
        <v>3686</v>
      </c>
      <c r="Q49">
        <v>13669</v>
      </c>
      <c r="R49">
        <v>13716</v>
      </c>
      <c r="S49" t="s">
        <v>72</v>
      </c>
      <c r="U49">
        <v>0.14000000000000001</v>
      </c>
      <c r="V49">
        <v>3605</v>
      </c>
      <c r="W49">
        <v>13675</v>
      </c>
      <c r="X49">
        <v>13718</v>
      </c>
      <c r="Y49" t="s">
        <v>72</v>
      </c>
      <c r="AA49">
        <v>2.3E-2</v>
      </c>
      <c r="AB49">
        <v>0</v>
      </c>
      <c r="AC49">
        <v>0</v>
      </c>
      <c r="AD49">
        <v>0</v>
      </c>
      <c r="AE49" t="s">
        <v>68</v>
      </c>
      <c r="AG49">
        <v>2.9000000000000001E-2</v>
      </c>
      <c r="AH49">
        <v>0</v>
      </c>
      <c r="AI49">
        <v>0</v>
      </c>
      <c r="AJ49">
        <v>0</v>
      </c>
      <c r="AK49" t="s">
        <v>68</v>
      </c>
      <c r="AM49">
        <v>4.0000000000000001E-3</v>
      </c>
      <c r="AN49">
        <v>0</v>
      </c>
      <c r="AO49">
        <v>0</v>
      </c>
      <c r="AP49">
        <v>0</v>
      </c>
      <c r="AQ49" t="s">
        <v>68</v>
      </c>
    </row>
    <row r="50" spans="1:43" x14ac:dyDescent="0.3">
      <c r="A50" t="s">
        <v>107</v>
      </c>
      <c r="B50">
        <v>201</v>
      </c>
      <c r="C50">
        <v>133</v>
      </c>
      <c r="D50" t="s">
        <v>98</v>
      </c>
      <c r="E50">
        <v>2</v>
      </c>
      <c r="F50">
        <v>0</v>
      </c>
      <c r="G50">
        <v>0</v>
      </c>
      <c r="I50">
        <v>1.5960000000000001</v>
      </c>
      <c r="J50">
        <v>3667</v>
      </c>
      <c r="K50">
        <v>13810</v>
      </c>
      <c r="L50">
        <v>13839</v>
      </c>
      <c r="M50" t="s">
        <v>260</v>
      </c>
      <c r="O50">
        <v>2.0870000000000002</v>
      </c>
      <c r="P50">
        <v>3695</v>
      </c>
      <c r="Q50">
        <v>13729</v>
      </c>
      <c r="R50">
        <v>13776</v>
      </c>
      <c r="S50" t="s">
        <v>72</v>
      </c>
      <c r="U50">
        <v>0.14399999999999999</v>
      </c>
      <c r="V50">
        <v>3617</v>
      </c>
      <c r="W50">
        <v>13735</v>
      </c>
      <c r="X50">
        <v>13777</v>
      </c>
      <c r="Y50" t="s">
        <v>72</v>
      </c>
      <c r="AA50">
        <v>2.1999999999999999E-2</v>
      </c>
      <c r="AB50">
        <v>0</v>
      </c>
      <c r="AC50">
        <v>0</v>
      </c>
      <c r="AD50">
        <v>0</v>
      </c>
      <c r="AE50" t="s">
        <v>68</v>
      </c>
      <c r="AG50">
        <v>2.9000000000000001E-2</v>
      </c>
      <c r="AH50">
        <v>0</v>
      </c>
      <c r="AI50">
        <v>0</v>
      </c>
      <c r="AJ50">
        <v>0</v>
      </c>
      <c r="AK50" t="s">
        <v>68</v>
      </c>
      <c r="AM50">
        <v>4.0000000000000001E-3</v>
      </c>
      <c r="AN50">
        <v>0</v>
      </c>
      <c r="AO50">
        <v>0</v>
      </c>
      <c r="AP50">
        <v>0</v>
      </c>
      <c r="AQ50" t="s">
        <v>68</v>
      </c>
    </row>
    <row r="51" spans="1:43" x14ac:dyDescent="0.3">
      <c r="A51" t="s">
        <v>107</v>
      </c>
      <c r="B51">
        <v>202</v>
      </c>
      <c r="C51">
        <v>133</v>
      </c>
      <c r="D51" t="s">
        <v>98</v>
      </c>
      <c r="E51">
        <v>2</v>
      </c>
      <c r="F51">
        <v>0</v>
      </c>
      <c r="G51">
        <v>0</v>
      </c>
      <c r="I51">
        <v>1.538</v>
      </c>
      <c r="J51">
        <v>3651</v>
      </c>
      <c r="K51">
        <v>13870</v>
      </c>
      <c r="L51">
        <v>13901</v>
      </c>
      <c r="M51" t="s">
        <v>260</v>
      </c>
      <c r="O51">
        <v>2.0710000000000002</v>
      </c>
      <c r="P51">
        <v>3690</v>
      </c>
      <c r="Q51">
        <v>13789</v>
      </c>
      <c r="R51">
        <v>13836</v>
      </c>
      <c r="S51" t="s">
        <v>72</v>
      </c>
      <c r="U51">
        <v>0.13800000000000001</v>
      </c>
      <c r="V51">
        <v>3597</v>
      </c>
      <c r="W51">
        <v>13795</v>
      </c>
      <c r="X51">
        <v>13835</v>
      </c>
      <c r="Y51" t="s">
        <v>72</v>
      </c>
      <c r="AA51">
        <v>2.1999999999999999E-2</v>
      </c>
      <c r="AB51">
        <v>0</v>
      </c>
      <c r="AC51">
        <v>0</v>
      </c>
      <c r="AD51">
        <v>0</v>
      </c>
      <c r="AE51" t="s">
        <v>68</v>
      </c>
      <c r="AG51">
        <v>2.9000000000000001E-2</v>
      </c>
      <c r="AH51">
        <v>0</v>
      </c>
      <c r="AI51">
        <v>0</v>
      </c>
      <c r="AJ51">
        <v>0</v>
      </c>
      <c r="AK51" t="s">
        <v>68</v>
      </c>
      <c r="AM51">
        <v>4.0000000000000001E-3</v>
      </c>
      <c r="AN51">
        <v>0</v>
      </c>
      <c r="AO51">
        <v>0</v>
      </c>
      <c r="AP51">
        <v>0</v>
      </c>
      <c r="AQ51" t="s">
        <v>68</v>
      </c>
    </row>
    <row r="52" spans="1:43" x14ac:dyDescent="0.3">
      <c r="A52" t="s">
        <v>107</v>
      </c>
      <c r="B52">
        <v>203</v>
      </c>
      <c r="C52">
        <v>133</v>
      </c>
      <c r="D52" t="s">
        <v>98</v>
      </c>
      <c r="E52">
        <v>2</v>
      </c>
      <c r="F52">
        <v>0</v>
      </c>
      <c r="G52">
        <v>0</v>
      </c>
      <c r="I52">
        <v>1.625</v>
      </c>
      <c r="J52">
        <v>3675</v>
      </c>
      <c r="K52">
        <v>13930</v>
      </c>
      <c r="L52">
        <v>13958</v>
      </c>
      <c r="M52" t="s">
        <v>260</v>
      </c>
      <c r="O52">
        <v>2.161</v>
      </c>
      <c r="P52">
        <v>3718</v>
      </c>
      <c r="Q52">
        <v>13849</v>
      </c>
      <c r="R52">
        <v>13895</v>
      </c>
      <c r="S52" t="s">
        <v>72</v>
      </c>
      <c r="U52">
        <v>0.14399999999999999</v>
      </c>
      <c r="V52">
        <v>3618</v>
      </c>
      <c r="W52">
        <v>13855</v>
      </c>
      <c r="X52">
        <v>13891</v>
      </c>
      <c r="Y52" t="s">
        <v>260</v>
      </c>
      <c r="AA52">
        <v>2.3E-2</v>
      </c>
      <c r="AB52">
        <v>0</v>
      </c>
      <c r="AC52">
        <v>0</v>
      </c>
      <c r="AD52">
        <v>0</v>
      </c>
      <c r="AE52" t="s">
        <v>68</v>
      </c>
      <c r="AG52">
        <v>0.03</v>
      </c>
      <c r="AH52">
        <v>0</v>
      </c>
      <c r="AI52">
        <v>0</v>
      </c>
      <c r="AJ52">
        <v>0</v>
      </c>
      <c r="AK52" t="s">
        <v>68</v>
      </c>
      <c r="AM52">
        <v>4.0000000000000001E-3</v>
      </c>
      <c r="AN52">
        <v>0</v>
      </c>
      <c r="AO52">
        <v>0</v>
      </c>
      <c r="AP52">
        <v>0</v>
      </c>
      <c r="AQ52" t="s">
        <v>68</v>
      </c>
    </row>
    <row r="53" spans="1:43" x14ac:dyDescent="0.3">
      <c r="A53" t="s">
        <v>107</v>
      </c>
      <c r="B53">
        <v>204</v>
      </c>
      <c r="C53">
        <v>133</v>
      </c>
      <c r="D53" t="s">
        <v>98</v>
      </c>
      <c r="E53">
        <v>2</v>
      </c>
      <c r="F53">
        <v>0</v>
      </c>
      <c r="G53">
        <v>0</v>
      </c>
      <c r="I53">
        <v>1.5489999999999999</v>
      </c>
      <c r="J53">
        <v>3654</v>
      </c>
      <c r="K53">
        <v>13990</v>
      </c>
      <c r="L53">
        <v>14020</v>
      </c>
      <c r="M53" t="s">
        <v>260</v>
      </c>
      <c r="O53">
        <v>2.1</v>
      </c>
      <c r="P53">
        <v>3699</v>
      </c>
      <c r="Q53">
        <v>13909</v>
      </c>
      <c r="R53">
        <v>13956</v>
      </c>
      <c r="S53" t="s">
        <v>72</v>
      </c>
      <c r="U53">
        <v>0.14699999999999999</v>
      </c>
      <c r="V53">
        <v>3626</v>
      </c>
      <c r="W53">
        <v>13915</v>
      </c>
      <c r="X53">
        <v>13949</v>
      </c>
      <c r="Y53" t="s">
        <v>260</v>
      </c>
      <c r="AA53">
        <v>2.1999999999999999E-2</v>
      </c>
      <c r="AB53">
        <v>0</v>
      </c>
      <c r="AC53">
        <v>0</v>
      </c>
      <c r="AD53">
        <v>0</v>
      </c>
      <c r="AE53" t="s">
        <v>68</v>
      </c>
      <c r="AG53">
        <v>2.9000000000000001E-2</v>
      </c>
      <c r="AH53">
        <v>0</v>
      </c>
      <c r="AI53">
        <v>0</v>
      </c>
      <c r="AJ53">
        <v>0</v>
      </c>
      <c r="AK53" t="s">
        <v>68</v>
      </c>
      <c r="AM53">
        <v>5.0000000000000001E-3</v>
      </c>
      <c r="AN53">
        <v>0</v>
      </c>
      <c r="AO53">
        <v>0</v>
      </c>
      <c r="AP53">
        <v>0</v>
      </c>
      <c r="AQ53" t="s">
        <v>68</v>
      </c>
    </row>
    <row r="54" spans="1:43" x14ac:dyDescent="0.3">
      <c r="A54" t="s">
        <v>107</v>
      </c>
      <c r="B54">
        <v>205</v>
      </c>
      <c r="C54">
        <v>133</v>
      </c>
      <c r="D54" t="s">
        <v>98</v>
      </c>
      <c r="E54">
        <v>2</v>
      </c>
      <c r="F54">
        <v>0</v>
      </c>
      <c r="G54">
        <v>0</v>
      </c>
      <c r="I54">
        <v>1.516</v>
      </c>
      <c r="J54">
        <v>3645</v>
      </c>
      <c r="K54">
        <v>14050</v>
      </c>
      <c r="L54">
        <v>14080</v>
      </c>
      <c r="M54" t="s">
        <v>260</v>
      </c>
      <c r="O54">
        <v>2.0939999999999999</v>
      </c>
      <c r="P54">
        <v>3697</v>
      </c>
      <c r="Q54">
        <v>13969</v>
      </c>
      <c r="R54">
        <v>14016</v>
      </c>
      <c r="S54" t="s">
        <v>72</v>
      </c>
      <c r="U54">
        <v>0.14299999999999999</v>
      </c>
      <c r="V54">
        <v>3613</v>
      </c>
      <c r="W54">
        <v>13975</v>
      </c>
      <c r="X54">
        <v>14014</v>
      </c>
      <c r="Y54" t="s">
        <v>260</v>
      </c>
      <c r="AA54">
        <v>2.1000000000000001E-2</v>
      </c>
      <c r="AB54">
        <v>0</v>
      </c>
      <c r="AC54">
        <v>0</v>
      </c>
      <c r="AD54">
        <v>0</v>
      </c>
      <c r="AE54" t="s">
        <v>68</v>
      </c>
      <c r="AG54">
        <v>2.9000000000000001E-2</v>
      </c>
      <c r="AH54">
        <v>0</v>
      </c>
      <c r="AI54">
        <v>0</v>
      </c>
      <c r="AJ54">
        <v>0</v>
      </c>
      <c r="AK54" t="s">
        <v>68</v>
      </c>
      <c r="AM54">
        <v>4.0000000000000001E-3</v>
      </c>
      <c r="AN54">
        <v>0</v>
      </c>
      <c r="AO54">
        <v>0</v>
      </c>
      <c r="AP54">
        <v>0</v>
      </c>
      <c r="AQ54" t="s">
        <v>68</v>
      </c>
    </row>
    <row r="55" spans="1:43" x14ac:dyDescent="0.3">
      <c r="A55" t="s">
        <v>107</v>
      </c>
      <c r="B55">
        <v>206</v>
      </c>
      <c r="C55">
        <v>133</v>
      </c>
      <c r="D55" t="s">
        <v>98</v>
      </c>
      <c r="E55">
        <v>2</v>
      </c>
      <c r="F55">
        <v>0</v>
      </c>
      <c r="G55">
        <v>0</v>
      </c>
      <c r="I55">
        <v>1.5089999999999999</v>
      </c>
      <c r="J55">
        <v>3643</v>
      </c>
      <c r="K55">
        <v>14110</v>
      </c>
      <c r="L55">
        <v>14138</v>
      </c>
      <c r="M55" t="s">
        <v>260</v>
      </c>
      <c r="O55">
        <v>2.129</v>
      </c>
      <c r="P55">
        <v>3708</v>
      </c>
      <c r="Q55">
        <v>14029</v>
      </c>
      <c r="R55">
        <v>14076</v>
      </c>
      <c r="S55" t="s">
        <v>72</v>
      </c>
      <c r="U55">
        <v>0.14399999999999999</v>
      </c>
      <c r="V55">
        <v>3617</v>
      </c>
      <c r="W55">
        <v>14035</v>
      </c>
      <c r="X55">
        <v>14072</v>
      </c>
      <c r="Y55" t="s">
        <v>260</v>
      </c>
      <c r="AA55">
        <v>2.1000000000000001E-2</v>
      </c>
      <c r="AB55">
        <v>0</v>
      </c>
      <c r="AC55">
        <v>0</v>
      </c>
      <c r="AD55">
        <v>0</v>
      </c>
      <c r="AE55" t="s">
        <v>68</v>
      </c>
      <c r="AG55">
        <v>0.03</v>
      </c>
      <c r="AH55">
        <v>0</v>
      </c>
      <c r="AI55">
        <v>0</v>
      </c>
      <c r="AJ55">
        <v>0</v>
      </c>
      <c r="AK55" t="s">
        <v>68</v>
      </c>
      <c r="AM55">
        <v>4.0000000000000001E-3</v>
      </c>
      <c r="AN55">
        <v>0</v>
      </c>
      <c r="AO55">
        <v>0</v>
      </c>
      <c r="AP55">
        <v>0</v>
      </c>
      <c r="AQ55" t="s">
        <v>68</v>
      </c>
    </row>
    <row r="56" spans="1:43" x14ac:dyDescent="0.3">
      <c r="A56" t="s">
        <v>107</v>
      </c>
      <c r="B56">
        <v>207</v>
      </c>
      <c r="C56">
        <v>133</v>
      </c>
      <c r="D56" t="s">
        <v>98</v>
      </c>
      <c r="E56">
        <v>2</v>
      </c>
      <c r="F56">
        <v>0</v>
      </c>
      <c r="G56">
        <v>0</v>
      </c>
      <c r="I56">
        <v>1.589</v>
      </c>
      <c r="J56">
        <v>3665</v>
      </c>
      <c r="K56">
        <v>14170</v>
      </c>
      <c r="L56">
        <v>14196</v>
      </c>
      <c r="M56" t="s">
        <v>260</v>
      </c>
      <c r="O56">
        <v>2.1320000000000001</v>
      </c>
      <c r="P56">
        <v>3709</v>
      </c>
      <c r="Q56">
        <v>14089</v>
      </c>
      <c r="R56">
        <v>14136</v>
      </c>
      <c r="S56" t="s">
        <v>72</v>
      </c>
      <c r="U56">
        <v>0.14799999999999999</v>
      </c>
      <c r="V56">
        <v>3630</v>
      </c>
      <c r="W56">
        <v>14095</v>
      </c>
      <c r="X56">
        <v>14133</v>
      </c>
      <c r="Y56" t="s">
        <v>260</v>
      </c>
      <c r="AA56">
        <v>2.1999999999999999E-2</v>
      </c>
      <c r="AB56">
        <v>0</v>
      </c>
      <c r="AC56">
        <v>0</v>
      </c>
      <c r="AD56">
        <v>0</v>
      </c>
      <c r="AE56" t="s">
        <v>68</v>
      </c>
      <c r="AG56">
        <v>0.03</v>
      </c>
      <c r="AH56">
        <v>0</v>
      </c>
      <c r="AI56">
        <v>0</v>
      </c>
      <c r="AJ56">
        <v>0</v>
      </c>
      <c r="AK56" t="s">
        <v>68</v>
      </c>
      <c r="AM56">
        <v>5.0000000000000001E-3</v>
      </c>
      <c r="AN56">
        <v>0</v>
      </c>
      <c r="AO56">
        <v>0</v>
      </c>
      <c r="AP56">
        <v>0</v>
      </c>
      <c r="AQ56" t="s">
        <v>68</v>
      </c>
    </row>
    <row r="60" spans="1:43" s="7" customFormat="1" ht="15" thickBot="1" x14ac:dyDescent="0.35">
      <c r="A60" s="7" t="s">
        <v>21</v>
      </c>
    </row>
    <row r="61" spans="1:43" x14ac:dyDescent="0.3">
      <c r="A61" t="s">
        <v>154</v>
      </c>
      <c r="B61">
        <v>28</v>
      </c>
      <c r="C61">
        <v>1</v>
      </c>
      <c r="D61" t="s">
        <v>99</v>
      </c>
      <c r="E61">
        <v>0</v>
      </c>
      <c r="F61">
        <v>1</v>
      </c>
      <c r="G61">
        <v>1</v>
      </c>
      <c r="I61">
        <v>15.701000000000001</v>
      </c>
      <c r="J61">
        <v>7538</v>
      </c>
      <c r="K61">
        <v>2470</v>
      </c>
      <c r="L61">
        <v>2500</v>
      </c>
      <c r="M61" t="s">
        <v>71</v>
      </c>
      <c r="N61">
        <f>I61/I62</f>
        <v>0.99354552932987406</v>
      </c>
      <c r="O61">
        <v>1.44</v>
      </c>
      <c r="P61">
        <v>3493</v>
      </c>
      <c r="Q61">
        <v>2389</v>
      </c>
      <c r="R61">
        <v>2432</v>
      </c>
      <c r="S61" t="s">
        <v>72</v>
      </c>
      <c r="T61">
        <f>O61/O62</f>
        <v>1.0442349528643944</v>
      </c>
      <c r="U61">
        <v>0.14399999999999999</v>
      </c>
      <c r="V61">
        <v>3617</v>
      </c>
      <c r="W61">
        <v>2395</v>
      </c>
      <c r="X61">
        <v>2438</v>
      </c>
      <c r="Y61" t="s">
        <v>72</v>
      </c>
      <c r="Z61">
        <f>U61/U62</f>
        <v>1</v>
      </c>
      <c r="AA61">
        <v>0.22</v>
      </c>
      <c r="AB61">
        <v>0</v>
      </c>
      <c r="AC61">
        <v>0</v>
      </c>
      <c r="AD61">
        <v>0</v>
      </c>
      <c r="AE61" t="s">
        <v>68</v>
      </c>
      <c r="AG61">
        <v>0.02</v>
      </c>
      <c r="AH61">
        <v>0</v>
      </c>
      <c r="AI61">
        <v>0</v>
      </c>
      <c r="AJ61">
        <v>0</v>
      </c>
      <c r="AK61" t="s">
        <v>68</v>
      </c>
      <c r="AM61">
        <v>4.0000000000000001E-3</v>
      </c>
      <c r="AN61">
        <v>0</v>
      </c>
      <c r="AO61">
        <v>0</v>
      </c>
      <c r="AP61">
        <v>0</v>
      </c>
      <c r="AQ61" t="s">
        <v>68</v>
      </c>
    </row>
    <row r="62" spans="1:43" x14ac:dyDescent="0.3">
      <c r="A62" t="s">
        <v>154</v>
      </c>
      <c r="B62">
        <v>29</v>
      </c>
      <c r="C62">
        <v>1</v>
      </c>
      <c r="D62" t="s">
        <v>99</v>
      </c>
      <c r="E62">
        <v>0</v>
      </c>
      <c r="F62">
        <v>1</v>
      </c>
      <c r="G62">
        <v>2</v>
      </c>
      <c r="I62">
        <v>15.803000000000001</v>
      </c>
      <c r="J62">
        <v>7566</v>
      </c>
      <c r="K62">
        <v>2530</v>
      </c>
      <c r="L62">
        <v>2558</v>
      </c>
      <c r="M62" t="s">
        <v>72</v>
      </c>
      <c r="O62">
        <v>1.379</v>
      </c>
      <c r="P62">
        <v>3474</v>
      </c>
      <c r="Q62">
        <v>2449</v>
      </c>
      <c r="R62">
        <v>2496</v>
      </c>
      <c r="S62" t="s">
        <v>72</v>
      </c>
      <c r="U62">
        <v>0.14399999999999999</v>
      </c>
      <c r="V62">
        <v>3618</v>
      </c>
      <c r="W62">
        <v>2455</v>
      </c>
      <c r="X62">
        <v>2498</v>
      </c>
      <c r="Y62" t="s">
        <v>72</v>
      </c>
      <c r="AA62">
        <v>0.221</v>
      </c>
      <c r="AB62">
        <v>0</v>
      </c>
      <c r="AC62">
        <v>0</v>
      </c>
      <c r="AD62">
        <v>0</v>
      </c>
      <c r="AE62" t="s">
        <v>68</v>
      </c>
      <c r="AG62">
        <v>1.9E-2</v>
      </c>
      <c r="AH62">
        <v>0</v>
      </c>
      <c r="AI62">
        <v>0</v>
      </c>
      <c r="AJ62">
        <v>0</v>
      </c>
      <c r="AK62" t="s">
        <v>68</v>
      </c>
      <c r="AM62">
        <v>4.0000000000000001E-3</v>
      </c>
      <c r="AN62">
        <v>0</v>
      </c>
      <c r="AO62">
        <v>0</v>
      </c>
      <c r="AP62">
        <v>0</v>
      </c>
      <c r="AQ62" t="s">
        <v>68</v>
      </c>
    </row>
    <row r="63" spans="1:43" x14ac:dyDescent="0.3">
      <c r="A63" t="s">
        <v>167</v>
      </c>
      <c r="B63">
        <v>45</v>
      </c>
      <c r="C63">
        <v>13</v>
      </c>
      <c r="D63" t="s">
        <v>99</v>
      </c>
      <c r="E63">
        <v>0</v>
      </c>
      <c r="F63">
        <v>2</v>
      </c>
      <c r="G63">
        <v>1</v>
      </c>
      <c r="I63">
        <v>17.148</v>
      </c>
      <c r="J63">
        <v>7935</v>
      </c>
      <c r="K63">
        <v>3490</v>
      </c>
      <c r="L63">
        <v>3532</v>
      </c>
      <c r="M63" t="s">
        <v>72</v>
      </c>
      <c r="N63">
        <f t="shared" ref="N63:N78" si="0">I63/I64</f>
        <v>0.95150371767839315</v>
      </c>
      <c r="O63">
        <v>0.84099999999999997</v>
      </c>
      <c r="P63">
        <v>3306</v>
      </c>
      <c r="Q63">
        <v>3409</v>
      </c>
      <c r="R63">
        <v>3452</v>
      </c>
      <c r="S63" t="s">
        <v>72</v>
      </c>
      <c r="T63">
        <f t="shared" ref="T63:T78" si="1">O63/O64</f>
        <v>0.80171591992373692</v>
      </c>
      <c r="U63">
        <v>6.3E-2</v>
      </c>
      <c r="V63">
        <v>3362</v>
      </c>
      <c r="W63">
        <v>3415</v>
      </c>
      <c r="X63">
        <v>3458</v>
      </c>
      <c r="Y63" t="s">
        <v>72</v>
      </c>
      <c r="Z63">
        <f t="shared" ref="Z63:Z78" si="2">U63/U64</f>
        <v>0.95454545454545447</v>
      </c>
      <c r="AA63">
        <v>0.24</v>
      </c>
      <c r="AB63">
        <v>0</v>
      </c>
      <c r="AC63">
        <v>0</v>
      </c>
      <c r="AD63">
        <v>0</v>
      </c>
      <c r="AE63" t="s">
        <v>68</v>
      </c>
      <c r="AG63">
        <v>1.2E-2</v>
      </c>
      <c r="AH63">
        <v>0</v>
      </c>
      <c r="AI63">
        <v>0</v>
      </c>
      <c r="AJ63">
        <v>0</v>
      </c>
      <c r="AK63" t="s">
        <v>68</v>
      </c>
      <c r="AM63">
        <v>2E-3</v>
      </c>
      <c r="AN63">
        <v>0</v>
      </c>
      <c r="AO63">
        <v>0</v>
      </c>
      <c r="AP63">
        <v>0</v>
      </c>
      <c r="AQ63" t="s">
        <v>68</v>
      </c>
    </row>
    <row r="64" spans="1:43" x14ac:dyDescent="0.3">
      <c r="A64" t="s">
        <v>167</v>
      </c>
      <c r="B64">
        <v>46</v>
      </c>
      <c r="C64">
        <v>13</v>
      </c>
      <c r="D64" t="s">
        <v>99</v>
      </c>
      <c r="E64">
        <v>0</v>
      </c>
      <c r="F64">
        <v>2</v>
      </c>
      <c r="G64">
        <v>2</v>
      </c>
      <c r="I64">
        <v>18.021999999999998</v>
      </c>
      <c r="J64">
        <v>8175</v>
      </c>
      <c r="K64">
        <v>3550</v>
      </c>
      <c r="L64">
        <v>3579</v>
      </c>
      <c r="M64" t="s">
        <v>71</v>
      </c>
      <c r="O64">
        <v>1.0489999999999999</v>
      </c>
      <c r="P64">
        <v>3371</v>
      </c>
      <c r="Q64">
        <v>3469</v>
      </c>
      <c r="R64">
        <v>3500</v>
      </c>
      <c r="S64" t="s">
        <v>72</v>
      </c>
      <c r="U64">
        <v>6.6000000000000003E-2</v>
      </c>
      <c r="V64">
        <v>3370</v>
      </c>
      <c r="W64">
        <v>3475</v>
      </c>
      <c r="X64">
        <v>3518</v>
      </c>
      <c r="Y64" t="s">
        <v>72</v>
      </c>
      <c r="AA64">
        <v>0.252</v>
      </c>
      <c r="AB64">
        <v>0</v>
      </c>
      <c r="AC64">
        <v>0</v>
      </c>
      <c r="AD64">
        <v>0</v>
      </c>
      <c r="AE64" t="s">
        <v>68</v>
      </c>
      <c r="AG64">
        <v>1.4999999999999999E-2</v>
      </c>
      <c r="AH64">
        <v>0</v>
      </c>
      <c r="AI64">
        <v>0</v>
      </c>
      <c r="AJ64">
        <v>0</v>
      </c>
      <c r="AK64" t="s">
        <v>68</v>
      </c>
      <c r="AM64">
        <v>2E-3</v>
      </c>
      <c r="AN64">
        <v>0</v>
      </c>
      <c r="AO64">
        <v>0</v>
      </c>
      <c r="AP64">
        <v>0</v>
      </c>
      <c r="AQ64" t="s">
        <v>68</v>
      </c>
    </row>
    <row r="65" spans="1:43" x14ac:dyDescent="0.3">
      <c r="A65" t="s">
        <v>179</v>
      </c>
      <c r="B65">
        <v>62</v>
      </c>
      <c r="C65">
        <v>25</v>
      </c>
      <c r="D65" t="s">
        <v>99</v>
      </c>
      <c r="E65">
        <v>0</v>
      </c>
      <c r="F65">
        <v>3</v>
      </c>
      <c r="G65">
        <v>1</v>
      </c>
      <c r="I65">
        <v>14.98</v>
      </c>
      <c r="J65">
        <v>7340</v>
      </c>
      <c r="K65">
        <v>4510</v>
      </c>
      <c r="L65">
        <v>4553</v>
      </c>
      <c r="M65" t="s">
        <v>71</v>
      </c>
      <c r="N65">
        <f t="shared" ref="N65:N78" si="3">I65/I66</f>
        <v>0.96346797015693342</v>
      </c>
      <c r="O65">
        <v>0.84799999999999998</v>
      </c>
      <c r="P65">
        <v>3308</v>
      </c>
      <c r="Q65">
        <v>4429</v>
      </c>
      <c r="R65">
        <v>4472</v>
      </c>
      <c r="S65" t="s">
        <v>72</v>
      </c>
      <c r="T65">
        <f t="shared" ref="T65:T78" si="4">O65/O66</f>
        <v>0.79849340866290008</v>
      </c>
      <c r="U65">
        <v>8.5000000000000006E-2</v>
      </c>
      <c r="V65">
        <v>3429</v>
      </c>
      <c r="W65">
        <v>4435</v>
      </c>
      <c r="X65">
        <v>4478</v>
      </c>
      <c r="Y65" t="s">
        <v>72</v>
      </c>
      <c r="Z65">
        <f t="shared" ref="Z65:Z78" si="5">U65/U66</f>
        <v>0.98837209302325602</v>
      </c>
      <c r="AA65">
        <v>0.21</v>
      </c>
      <c r="AB65">
        <v>0</v>
      </c>
      <c r="AC65">
        <v>0</v>
      </c>
      <c r="AD65">
        <v>0</v>
      </c>
      <c r="AE65" t="s">
        <v>68</v>
      </c>
      <c r="AG65">
        <v>1.2E-2</v>
      </c>
      <c r="AH65">
        <v>0</v>
      </c>
      <c r="AI65">
        <v>0</v>
      </c>
      <c r="AJ65">
        <v>0</v>
      </c>
      <c r="AK65" t="s">
        <v>68</v>
      </c>
      <c r="AM65">
        <v>3.0000000000000001E-3</v>
      </c>
      <c r="AN65">
        <v>0</v>
      </c>
      <c r="AO65">
        <v>0</v>
      </c>
      <c r="AP65">
        <v>0</v>
      </c>
      <c r="AQ65" t="s">
        <v>68</v>
      </c>
    </row>
    <row r="66" spans="1:43" x14ac:dyDescent="0.3">
      <c r="A66" t="s">
        <v>179</v>
      </c>
      <c r="B66">
        <v>63</v>
      </c>
      <c r="C66">
        <v>25</v>
      </c>
      <c r="D66" t="s">
        <v>99</v>
      </c>
      <c r="E66">
        <v>0</v>
      </c>
      <c r="F66">
        <v>3</v>
      </c>
      <c r="G66">
        <v>2</v>
      </c>
      <c r="I66">
        <v>15.548</v>
      </c>
      <c r="J66">
        <v>7496</v>
      </c>
      <c r="K66">
        <v>4570</v>
      </c>
      <c r="L66">
        <v>4599</v>
      </c>
      <c r="M66" t="s">
        <v>75</v>
      </c>
      <c r="O66">
        <v>1.0620000000000001</v>
      </c>
      <c r="P66">
        <v>3375</v>
      </c>
      <c r="Q66">
        <v>4489</v>
      </c>
      <c r="R66">
        <v>4535</v>
      </c>
      <c r="S66" t="s">
        <v>72</v>
      </c>
      <c r="U66">
        <v>8.5999999999999993E-2</v>
      </c>
      <c r="V66">
        <v>3435</v>
      </c>
      <c r="W66">
        <v>4495</v>
      </c>
      <c r="X66">
        <v>4538</v>
      </c>
      <c r="Y66" t="s">
        <v>72</v>
      </c>
      <c r="AA66">
        <v>0.218</v>
      </c>
      <c r="AB66">
        <v>0</v>
      </c>
      <c r="AC66">
        <v>0</v>
      </c>
      <c r="AD66">
        <v>0</v>
      </c>
      <c r="AE66" t="s">
        <v>68</v>
      </c>
      <c r="AG66">
        <v>1.4999999999999999E-2</v>
      </c>
      <c r="AH66">
        <v>0</v>
      </c>
      <c r="AI66">
        <v>0</v>
      </c>
      <c r="AJ66">
        <v>0</v>
      </c>
      <c r="AK66" t="s">
        <v>68</v>
      </c>
      <c r="AM66">
        <v>3.0000000000000001E-3</v>
      </c>
      <c r="AN66">
        <v>0</v>
      </c>
      <c r="AO66">
        <v>0</v>
      </c>
      <c r="AP66">
        <v>0</v>
      </c>
      <c r="AQ66" t="s">
        <v>68</v>
      </c>
    </row>
    <row r="67" spans="1:43" x14ac:dyDescent="0.3">
      <c r="A67" t="s">
        <v>189</v>
      </c>
      <c r="B67">
        <v>79</v>
      </c>
      <c r="C67">
        <v>37</v>
      </c>
      <c r="D67" t="s">
        <v>99</v>
      </c>
      <c r="E67">
        <v>0</v>
      </c>
      <c r="F67">
        <v>4</v>
      </c>
      <c r="G67">
        <v>1</v>
      </c>
      <c r="I67">
        <v>15.089</v>
      </c>
      <c r="J67">
        <v>7370</v>
      </c>
      <c r="K67">
        <v>5530</v>
      </c>
      <c r="L67">
        <v>5573</v>
      </c>
      <c r="M67" t="s">
        <v>72</v>
      </c>
      <c r="N67">
        <f t="shared" ref="N67:N78" si="6">I67/I68</f>
        <v>0.93604218362282876</v>
      </c>
      <c r="O67">
        <v>0.72899999999999998</v>
      </c>
      <c r="P67">
        <v>3271</v>
      </c>
      <c r="Q67">
        <v>5449</v>
      </c>
      <c r="R67">
        <v>5492</v>
      </c>
      <c r="S67" t="s">
        <v>72</v>
      </c>
      <c r="T67">
        <f t="shared" ref="T67:T78" si="7">O67/O68</f>
        <v>0.67813953488372092</v>
      </c>
      <c r="U67">
        <v>0.13</v>
      </c>
      <c r="V67">
        <v>3574</v>
      </c>
      <c r="W67">
        <v>5455</v>
      </c>
      <c r="X67">
        <v>5498</v>
      </c>
      <c r="Y67" t="s">
        <v>72</v>
      </c>
      <c r="Z67">
        <f t="shared" ref="Z67:Z78" si="8">U67/U68</f>
        <v>0.93525179856115104</v>
      </c>
      <c r="AA67">
        <v>0.21099999999999999</v>
      </c>
      <c r="AB67">
        <v>0</v>
      </c>
      <c r="AC67">
        <v>0</v>
      </c>
      <c r="AD67">
        <v>0</v>
      </c>
      <c r="AE67" t="s">
        <v>68</v>
      </c>
      <c r="AG67">
        <v>0.01</v>
      </c>
      <c r="AH67">
        <v>0</v>
      </c>
      <c r="AI67">
        <v>0</v>
      </c>
      <c r="AJ67">
        <v>0</v>
      </c>
      <c r="AK67" t="s">
        <v>68</v>
      </c>
      <c r="AM67">
        <v>4.0000000000000001E-3</v>
      </c>
      <c r="AN67">
        <v>0</v>
      </c>
      <c r="AO67">
        <v>0</v>
      </c>
      <c r="AP67">
        <v>0</v>
      </c>
      <c r="AQ67" t="s">
        <v>68</v>
      </c>
    </row>
    <row r="68" spans="1:43" x14ac:dyDescent="0.3">
      <c r="A68" t="s">
        <v>189</v>
      </c>
      <c r="B68">
        <v>80</v>
      </c>
      <c r="C68">
        <v>37</v>
      </c>
      <c r="D68" t="s">
        <v>99</v>
      </c>
      <c r="E68">
        <v>0</v>
      </c>
      <c r="F68">
        <v>4</v>
      </c>
      <c r="G68">
        <v>2</v>
      </c>
      <c r="I68">
        <v>16.12</v>
      </c>
      <c r="J68">
        <v>7653</v>
      </c>
      <c r="K68">
        <v>5590</v>
      </c>
      <c r="L68">
        <v>5618</v>
      </c>
      <c r="M68" t="s">
        <v>72</v>
      </c>
      <c r="O68">
        <v>1.075</v>
      </c>
      <c r="P68">
        <v>3379</v>
      </c>
      <c r="Q68">
        <v>5509</v>
      </c>
      <c r="R68">
        <v>5553</v>
      </c>
      <c r="S68" t="s">
        <v>72</v>
      </c>
      <c r="U68">
        <v>0.13900000000000001</v>
      </c>
      <c r="V68">
        <v>3601</v>
      </c>
      <c r="W68">
        <v>5515</v>
      </c>
      <c r="X68">
        <v>5540</v>
      </c>
      <c r="Y68" t="s">
        <v>72</v>
      </c>
      <c r="AA68">
        <v>0.22600000000000001</v>
      </c>
      <c r="AB68">
        <v>0</v>
      </c>
      <c r="AC68">
        <v>0</v>
      </c>
      <c r="AD68">
        <v>0</v>
      </c>
      <c r="AE68" t="s">
        <v>68</v>
      </c>
      <c r="AG68">
        <v>1.4999999999999999E-2</v>
      </c>
      <c r="AH68">
        <v>0</v>
      </c>
      <c r="AI68">
        <v>0</v>
      </c>
      <c r="AJ68">
        <v>0</v>
      </c>
      <c r="AK68" t="s">
        <v>68</v>
      </c>
      <c r="AM68">
        <v>4.0000000000000001E-3</v>
      </c>
      <c r="AN68">
        <v>0</v>
      </c>
      <c r="AO68">
        <v>0</v>
      </c>
      <c r="AP68">
        <v>0</v>
      </c>
      <c r="AQ68" t="s">
        <v>68</v>
      </c>
    </row>
    <row r="69" spans="1:43" x14ac:dyDescent="0.3">
      <c r="A69" t="s">
        <v>202</v>
      </c>
      <c r="B69">
        <v>100</v>
      </c>
      <c r="C69">
        <v>49</v>
      </c>
      <c r="D69" t="s">
        <v>99</v>
      </c>
      <c r="E69">
        <v>0</v>
      </c>
      <c r="F69">
        <v>5</v>
      </c>
      <c r="G69">
        <v>1</v>
      </c>
      <c r="I69">
        <v>14.233000000000001</v>
      </c>
      <c r="J69">
        <v>7135</v>
      </c>
      <c r="K69">
        <v>7030</v>
      </c>
      <c r="L69">
        <v>7061</v>
      </c>
      <c r="M69" t="s">
        <v>75</v>
      </c>
      <c r="N69">
        <f t="shared" ref="N69:N78" si="9">I69/I70</f>
        <v>1.0201404816513762</v>
      </c>
      <c r="O69">
        <v>1.94</v>
      </c>
      <c r="P69">
        <v>3649</v>
      </c>
      <c r="Q69">
        <v>6949</v>
      </c>
      <c r="R69">
        <v>6993</v>
      </c>
      <c r="S69" t="s">
        <v>72</v>
      </c>
      <c r="T69">
        <f t="shared" ref="T69:T78" si="10">O69/O70</f>
        <v>1.0083160083160083</v>
      </c>
      <c r="U69">
        <v>0.27600000000000002</v>
      </c>
      <c r="V69">
        <v>4035</v>
      </c>
      <c r="W69">
        <v>6955</v>
      </c>
      <c r="X69">
        <v>6998</v>
      </c>
      <c r="Y69" t="s">
        <v>72</v>
      </c>
      <c r="Z69">
        <f t="shared" ref="Z69:Z78" si="11">U69/U70</f>
        <v>0.97526501766784468</v>
      </c>
      <c r="AA69">
        <v>0.19900000000000001</v>
      </c>
      <c r="AB69">
        <v>0</v>
      </c>
      <c r="AC69">
        <v>0</v>
      </c>
      <c r="AD69">
        <v>0</v>
      </c>
      <c r="AE69" t="s">
        <v>68</v>
      </c>
      <c r="AG69">
        <v>2.7E-2</v>
      </c>
      <c r="AH69">
        <v>0</v>
      </c>
      <c r="AI69">
        <v>0</v>
      </c>
      <c r="AJ69">
        <v>0</v>
      </c>
      <c r="AK69" t="s">
        <v>68</v>
      </c>
      <c r="AM69">
        <v>8.9999999999999993E-3</v>
      </c>
      <c r="AN69">
        <v>0</v>
      </c>
      <c r="AO69">
        <v>0</v>
      </c>
      <c r="AP69">
        <v>0</v>
      </c>
      <c r="AQ69" t="s">
        <v>68</v>
      </c>
    </row>
    <row r="70" spans="1:43" x14ac:dyDescent="0.3">
      <c r="A70" t="s">
        <v>202</v>
      </c>
      <c r="B70">
        <v>101</v>
      </c>
      <c r="C70">
        <v>49</v>
      </c>
      <c r="D70" t="s">
        <v>99</v>
      </c>
      <c r="E70">
        <v>0</v>
      </c>
      <c r="F70">
        <v>5</v>
      </c>
      <c r="G70">
        <v>2</v>
      </c>
      <c r="I70">
        <v>13.952</v>
      </c>
      <c r="J70">
        <v>7058</v>
      </c>
      <c r="K70">
        <v>7090</v>
      </c>
      <c r="L70">
        <v>7121</v>
      </c>
      <c r="M70" t="s">
        <v>71</v>
      </c>
      <c r="O70">
        <v>1.9239999999999999</v>
      </c>
      <c r="P70">
        <v>3644</v>
      </c>
      <c r="Q70">
        <v>7009</v>
      </c>
      <c r="R70">
        <v>7055</v>
      </c>
      <c r="S70" t="s">
        <v>72</v>
      </c>
      <c r="U70">
        <v>0.28299999999999997</v>
      </c>
      <c r="V70">
        <v>4059</v>
      </c>
      <c r="W70">
        <v>7015</v>
      </c>
      <c r="X70">
        <v>7058</v>
      </c>
      <c r="Y70" t="s">
        <v>72</v>
      </c>
      <c r="AA70">
        <v>0.19500000000000001</v>
      </c>
      <c r="AB70">
        <v>0</v>
      </c>
      <c r="AC70">
        <v>0</v>
      </c>
      <c r="AD70">
        <v>0</v>
      </c>
      <c r="AE70" t="s">
        <v>68</v>
      </c>
      <c r="AG70">
        <v>2.7E-2</v>
      </c>
      <c r="AH70">
        <v>0</v>
      </c>
      <c r="AI70">
        <v>0</v>
      </c>
      <c r="AJ70">
        <v>0</v>
      </c>
      <c r="AK70" t="s">
        <v>68</v>
      </c>
      <c r="AM70">
        <v>8.9999999999999993E-3</v>
      </c>
      <c r="AN70">
        <v>0</v>
      </c>
      <c r="AO70">
        <v>0</v>
      </c>
      <c r="AP70">
        <v>0</v>
      </c>
      <c r="AQ70" t="s">
        <v>68</v>
      </c>
    </row>
    <row r="71" spans="1:43" x14ac:dyDescent="0.3">
      <c r="A71" t="s">
        <v>214</v>
      </c>
      <c r="B71">
        <v>118</v>
      </c>
      <c r="C71">
        <v>61</v>
      </c>
      <c r="D71" t="s">
        <v>99</v>
      </c>
      <c r="E71">
        <v>0</v>
      </c>
      <c r="F71">
        <v>6</v>
      </c>
      <c r="G71">
        <v>1</v>
      </c>
      <c r="I71">
        <v>14.597</v>
      </c>
      <c r="J71">
        <v>7235</v>
      </c>
      <c r="K71">
        <v>8110</v>
      </c>
      <c r="L71">
        <v>8153</v>
      </c>
      <c r="M71" t="s">
        <v>97</v>
      </c>
      <c r="N71">
        <f t="shared" ref="N71:N78" si="12">I71/I72</f>
        <v>1.0075234676974048</v>
      </c>
      <c r="O71">
        <v>1.1299999999999999</v>
      </c>
      <c r="P71">
        <v>3396</v>
      </c>
      <c r="Q71">
        <v>8029</v>
      </c>
      <c r="R71">
        <v>8072</v>
      </c>
      <c r="S71" t="s">
        <v>71</v>
      </c>
      <c r="T71">
        <f t="shared" ref="T71:T78" si="13">O71/O72</f>
        <v>0.67221891731112426</v>
      </c>
      <c r="U71">
        <v>0.216</v>
      </c>
      <c r="V71">
        <v>3845</v>
      </c>
      <c r="W71">
        <v>8035</v>
      </c>
      <c r="X71">
        <v>8078</v>
      </c>
      <c r="Y71" t="s">
        <v>72</v>
      </c>
      <c r="Z71">
        <f t="shared" ref="Z71:Z78" si="14">U71/U72</f>
        <v>0.94736842105263153</v>
      </c>
      <c r="AA71">
        <v>0.20399999999999999</v>
      </c>
      <c r="AB71">
        <v>0</v>
      </c>
      <c r="AC71">
        <v>0</v>
      </c>
      <c r="AD71">
        <v>0</v>
      </c>
      <c r="AE71" t="s">
        <v>68</v>
      </c>
      <c r="AG71">
        <v>1.6E-2</v>
      </c>
      <c r="AH71">
        <v>0</v>
      </c>
      <c r="AI71">
        <v>0</v>
      </c>
      <c r="AJ71">
        <v>0</v>
      </c>
      <c r="AK71" t="s">
        <v>68</v>
      </c>
      <c r="AM71">
        <v>7.0000000000000001E-3</v>
      </c>
      <c r="AN71">
        <v>0</v>
      </c>
      <c r="AO71">
        <v>0</v>
      </c>
      <c r="AP71">
        <v>0</v>
      </c>
      <c r="AQ71" t="s">
        <v>68</v>
      </c>
    </row>
    <row r="72" spans="1:43" x14ac:dyDescent="0.3">
      <c r="A72" t="s">
        <v>214</v>
      </c>
      <c r="B72">
        <v>119</v>
      </c>
      <c r="C72">
        <v>61</v>
      </c>
      <c r="D72" t="s">
        <v>99</v>
      </c>
      <c r="E72">
        <v>0</v>
      </c>
      <c r="F72">
        <v>6</v>
      </c>
      <c r="G72">
        <v>2</v>
      </c>
      <c r="I72">
        <v>14.488</v>
      </c>
      <c r="J72">
        <v>7205</v>
      </c>
      <c r="K72">
        <v>8170</v>
      </c>
      <c r="L72">
        <v>8201</v>
      </c>
      <c r="M72" t="s">
        <v>72</v>
      </c>
      <c r="O72">
        <v>1.681</v>
      </c>
      <c r="P72">
        <v>3568</v>
      </c>
      <c r="Q72">
        <v>8089</v>
      </c>
      <c r="R72">
        <v>8136</v>
      </c>
      <c r="S72" t="s">
        <v>72</v>
      </c>
      <c r="U72">
        <v>0.22800000000000001</v>
      </c>
      <c r="V72">
        <v>3883</v>
      </c>
      <c r="W72">
        <v>8095</v>
      </c>
      <c r="X72">
        <v>8138</v>
      </c>
      <c r="Y72" t="s">
        <v>72</v>
      </c>
      <c r="AA72">
        <v>0.20300000000000001</v>
      </c>
      <c r="AB72">
        <v>0</v>
      </c>
      <c r="AC72">
        <v>0</v>
      </c>
      <c r="AD72">
        <v>0</v>
      </c>
      <c r="AE72" t="s">
        <v>68</v>
      </c>
      <c r="AG72">
        <v>2.4E-2</v>
      </c>
      <c r="AH72">
        <v>0</v>
      </c>
      <c r="AI72">
        <v>0</v>
      </c>
      <c r="AJ72">
        <v>0</v>
      </c>
      <c r="AK72" t="s">
        <v>68</v>
      </c>
      <c r="AM72">
        <v>7.0000000000000001E-3</v>
      </c>
      <c r="AN72">
        <v>0</v>
      </c>
      <c r="AO72">
        <v>0</v>
      </c>
      <c r="AP72">
        <v>0</v>
      </c>
      <c r="AQ72" t="s">
        <v>68</v>
      </c>
    </row>
    <row r="73" spans="1:43" x14ac:dyDescent="0.3">
      <c r="A73" t="s">
        <v>226</v>
      </c>
      <c r="B73">
        <v>136</v>
      </c>
      <c r="C73">
        <v>73</v>
      </c>
      <c r="D73" t="s">
        <v>99</v>
      </c>
      <c r="E73">
        <v>0</v>
      </c>
      <c r="F73">
        <v>7</v>
      </c>
      <c r="G73">
        <v>1</v>
      </c>
      <c r="I73">
        <v>14.651999999999999</v>
      </c>
      <c r="J73">
        <v>7250</v>
      </c>
      <c r="K73">
        <v>9310</v>
      </c>
      <c r="L73">
        <v>9341</v>
      </c>
      <c r="M73" t="s">
        <v>75</v>
      </c>
      <c r="N73">
        <f t="shared" ref="N73:N78" si="15">I73/I74</f>
        <v>1.0088129991737813</v>
      </c>
      <c r="O73">
        <v>2.2029999999999998</v>
      </c>
      <c r="P73">
        <v>3731</v>
      </c>
      <c r="Q73">
        <v>9229</v>
      </c>
      <c r="R73">
        <v>9275</v>
      </c>
      <c r="S73" t="s">
        <v>72</v>
      </c>
      <c r="T73">
        <f t="shared" ref="T73:T78" si="16">O73/O74</f>
        <v>1.0284780578898225</v>
      </c>
      <c r="U73">
        <v>0.23200000000000001</v>
      </c>
      <c r="V73">
        <v>3895</v>
      </c>
      <c r="W73">
        <v>9235</v>
      </c>
      <c r="X73">
        <v>9279</v>
      </c>
      <c r="Y73" t="s">
        <v>72</v>
      </c>
      <c r="Z73">
        <f t="shared" ref="Z73:Z78" si="17">U73/U74</f>
        <v>1.0043290043290043</v>
      </c>
      <c r="AA73">
        <v>0.20499999999999999</v>
      </c>
      <c r="AB73">
        <v>0</v>
      </c>
      <c r="AC73">
        <v>0</v>
      </c>
      <c r="AD73">
        <v>0</v>
      </c>
      <c r="AE73" t="s">
        <v>68</v>
      </c>
      <c r="AG73">
        <v>3.1E-2</v>
      </c>
      <c r="AH73">
        <v>0</v>
      </c>
      <c r="AI73">
        <v>0</v>
      </c>
      <c r="AJ73">
        <v>0</v>
      </c>
      <c r="AK73" t="s">
        <v>68</v>
      </c>
      <c r="AM73">
        <v>7.0000000000000001E-3</v>
      </c>
      <c r="AN73">
        <v>0</v>
      </c>
      <c r="AO73">
        <v>0</v>
      </c>
      <c r="AP73">
        <v>0</v>
      </c>
      <c r="AQ73" t="s">
        <v>68</v>
      </c>
    </row>
    <row r="74" spans="1:43" x14ac:dyDescent="0.3">
      <c r="A74" t="s">
        <v>226</v>
      </c>
      <c r="B74">
        <v>137</v>
      </c>
      <c r="C74">
        <v>73</v>
      </c>
      <c r="D74" t="s">
        <v>99</v>
      </c>
      <c r="E74">
        <v>0</v>
      </c>
      <c r="F74">
        <v>7</v>
      </c>
      <c r="G74">
        <v>2</v>
      </c>
      <c r="I74">
        <v>14.523999999999999</v>
      </c>
      <c r="J74">
        <v>7215</v>
      </c>
      <c r="K74">
        <v>9370</v>
      </c>
      <c r="L74">
        <v>9401</v>
      </c>
      <c r="M74" t="s">
        <v>75</v>
      </c>
      <c r="O74">
        <v>2.1419999999999999</v>
      </c>
      <c r="P74">
        <v>3712</v>
      </c>
      <c r="Q74">
        <v>9289</v>
      </c>
      <c r="R74">
        <v>9336</v>
      </c>
      <c r="S74" t="s">
        <v>72</v>
      </c>
      <c r="U74">
        <v>0.23100000000000001</v>
      </c>
      <c r="V74">
        <v>3894</v>
      </c>
      <c r="W74">
        <v>9295</v>
      </c>
      <c r="X74">
        <v>9338</v>
      </c>
      <c r="Y74" t="s">
        <v>72</v>
      </c>
      <c r="AA74">
        <v>0.20300000000000001</v>
      </c>
      <c r="AB74">
        <v>0</v>
      </c>
      <c r="AC74">
        <v>0</v>
      </c>
      <c r="AD74">
        <v>0</v>
      </c>
      <c r="AE74" t="s">
        <v>68</v>
      </c>
      <c r="AG74">
        <v>0.03</v>
      </c>
      <c r="AH74">
        <v>0</v>
      </c>
      <c r="AI74">
        <v>0</v>
      </c>
      <c r="AJ74">
        <v>0</v>
      </c>
      <c r="AK74" t="s">
        <v>68</v>
      </c>
      <c r="AM74">
        <v>7.0000000000000001E-3</v>
      </c>
      <c r="AN74">
        <v>0</v>
      </c>
      <c r="AO74">
        <v>0</v>
      </c>
      <c r="AP74">
        <v>0</v>
      </c>
      <c r="AQ74" t="s">
        <v>68</v>
      </c>
    </row>
    <row r="75" spans="1:43" x14ac:dyDescent="0.3">
      <c r="A75" t="s">
        <v>238</v>
      </c>
      <c r="B75">
        <v>154</v>
      </c>
      <c r="C75">
        <v>85</v>
      </c>
      <c r="D75" t="s">
        <v>99</v>
      </c>
      <c r="E75">
        <v>0</v>
      </c>
      <c r="F75">
        <v>8</v>
      </c>
      <c r="G75">
        <v>1</v>
      </c>
      <c r="I75">
        <v>14.958</v>
      </c>
      <c r="J75">
        <v>7334</v>
      </c>
      <c r="K75">
        <v>10390</v>
      </c>
      <c r="L75">
        <v>10432</v>
      </c>
      <c r="M75" t="s">
        <v>97</v>
      </c>
      <c r="N75">
        <f t="shared" ref="N75:N78" si="18">I75/I76</f>
        <v>1.0019425279657044</v>
      </c>
      <c r="O75">
        <v>1.5429999999999999</v>
      </c>
      <c r="P75">
        <v>3525</v>
      </c>
      <c r="Q75">
        <v>10309</v>
      </c>
      <c r="R75">
        <v>10352</v>
      </c>
      <c r="S75" t="s">
        <v>71</v>
      </c>
      <c r="T75">
        <f t="shared" ref="T75:T78" si="19">O75/O76</f>
        <v>0.82118147951037779</v>
      </c>
      <c r="U75">
        <v>0.29799999999999999</v>
      </c>
      <c r="V75">
        <v>4107</v>
      </c>
      <c r="W75">
        <v>10315</v>
      </c>
      <c r="X75">
        <v>10358</v>
      </c>
      <c r="Y75" t="s">
        <v>72</v>
      </c>
      <c r="Z75">
        <f t="shared" ref="Z75:Z78" si="20">U75/U76</f>
        <v>0.99333333333333329</v>
      </c>
      <c r="AA75">
        <v>0.21</v>
      </c>
      <c r="AB75">
        <v>0</v>
      </c>
      <c r="AC75">
        <v>0</v>
      </c>
      <c r="AD75">
        <v>0</v>
      </c>
      <c r="AE75" t="s">
        <v>68</v>
      </c>
      <c r="AG75">
        <v>2.1999999999999999E-2</v>
      </c>
      <c r="AH75">
        <v>0</v>
      </c>
      <c r="AI75">
        <v>0</v>
      </c>
      <c r="AJ75">
        <v>0</v>
      </c>
      <c r="AK75" t="s">
        <v>68</v>
      </c>
      <c r="AM75">
        <v>8.9999999999999993E-3</v>
      </c>
      <c r="AN75">
        <v>0</v>
      </c>
      <c r="AO75">
        <v>0</v>
      </c>
      <c r="AP75">
        <v>0</v>
      </c>
      <c r="AQ75" t="s">
        <v>68</v>
      </c>
    </row>
    <row r="76" spans="1:43" x14ac:dyDescent="0.3">
      <c r="A76" t="s">
        <v>238</v>
      </c>
      <c r="B76">
        <v>155</v>
      </c>
      <c r="C76">
        <v>85</v>
      </c>
      <c r="D76" t="s">
        <v>99</v>
      </c>
      <c r="E76">
        <v>0</v>
      </c>
      <c r="F76">
        <v>8</v>
      </c>
      <c r="G76">
        <v>2</v>
      </c>
      <c r="I76">
        <v>14.929</v>
      </c>
      <c r="J76">
        <v>7326</v>
      </c>
      <c r="K76">
        <v>10450</v>
      </c>
      <c r="L76">
        <v>10480</v>
      </c>
      <c r="M76" t="s">
        <v>75</v>
      </c>
      <c r="O76">
        <v>1.879</v>
      </c>
      <c r="P76">
        <v>3630</v>
      </c>
      <c r="Q76">
        <v>10369</v>
      </c>
      <c r="R76">
        <v>10415</v>
      </c>
      <c r="S76" t="s">
        <v>72</v>
      </c>
      <c r="U76">
        <v>0.3</v>
      </c>
      <c r="V76">
        <v>4111</v>
      </c>
      <c r="W76">
        <v>10375</v>
      </c>
      <c r="X76">
        <v>10419</v>
      </c>
      <c r="Y76" t="s">
        <v>72</v>
      </c>
      <c r="AA76">
        <v>0.20899999999999999</v>
      </c>
      <c r="AB76">
        <v>0</v>
      </c>
      <c r="AC76">
        <v>0</v>
      </c>
      <c r="AD76">
        <v>0</v>
      </c>
      <c r="AE76" t="s">
        <v>68</v>
      </c>
      <c r="AG76">
        <v>2.5999999999999999E-2</v>
      </c>
      <c r="AH76">
        <v>0</v>
      </c>
      <c r="AI76">
        <v>0</v>
      </c>
      <c r="AJ76">
        <v>0</v>
      </c>
      <c r="AK76" t="s">
        <v>68</v>
      </c>
      <c r="AM76">
        <v>8.9999999999999993E-3</v>
      </c>
      <c r="AN76">
        <v>0</v>
      </c>
      <c r="AO76">
        <v>0</v>
      </c>
      <c r="AP76">
        <v>0</v>
      </c>
      <c r="AQ76" t="s">
        <v>68</v>
      </c>
    </row>
    <row r="77" spans="1:43" x14ac:dyDescent="0.3">
      <c r="A77" t="s">
        <v>248</v>
      </c>
      <c r="B77">
        <v>171</v>
      </c>
      <c r="C77">
        <v>97</v>
      </c>
      <c r="D77" t="s">
        <v>99</v>
      </c>
      <c r="E77">
        <v>0</v>
      </c>
      <c r="F77">
        <v>9</v>
      </c>
      <c r="G77">
        <v>1</v>
      </c>
      <c r="I77">
        <v>0.186</v>
      </c>
      <c r="J77">
        <v>3280</v>
      </c>
      <c r="K77">
        <v>11530</v>
      </c>
      <c r="L77">
        <v>11569</v>
      </c>
      <c r="M77" t="s">
        <v>72</v>
      </c>
      <c r="N77">
        <f t="shared" ref="N77:N78" si="21">I77/I78</f>
        <v>0.84931506849315064</v>
      </c>
      <c r="O77">
        <v>1.101</v>
      </c>
      <c r="P77">
        <v>3387</v>
      </c>
      <c r="Q77">
        <v>11449</v>
      </c>
      <c r="R77">
        <v>11496</v>
      </c>
      <c r="S77" t="s">
        <v>72</v>
      </c>
      <c r="T77">
        <f t="shared" ref="T77:T78" si="22">O77/O78</f>
        <v>1.02705223880597</v>
      </c>
      <c r="U77">
        <v>4.1000000000000002E-2</v>
      </c>
      <c r="V77">
        <v>3291</v>
      </c>
      <c r="W77">
        <v>11455</v>
      </c>
      <c r="X77">
        <v>11498</v>
      </c>
      <c r="Y77" t="s">
        <v>72</v>
      </c>
      <c r="Z77">
        <f t="shared" ref="Z77:Z78" si="23">U77/U78</f>
        <v>1.0249999999999999</v>
      </c>
      <c r="AA77">
        <v>3.0000000000000001E-3</v>
      </c>
      <c r="AB77">
        <v>0</v>
      </c>
      <c r="AC77">
        <v>0</v>
      </c>
      <c r="AD77">
        <v>0</v>
      </c>
      <c r="AE77" t="s">
        <v>68</v>
      </c>
      <c r="AG77">
        <v>1.4999999999999999E-2</v>
      </c>
      <c r="AH77">
        <v>0</v>
      </c>
      <c r="AI77">
        <v>0</v>
      </c>
      <c r="AJ77">
        <v>0</v>
      </c>
      <c r="AK77" t="s">
        <v>68</v>
      </c>
      <c r="AM77">
        <v>1E-3</v>
      </c>
      <c r="AN77">
        <v>0</v>
      </c>
      <c r="AO77">
        <v>0</v>
      </c>
      <c r="AP77">
        <v>0</v>
      </c>
      <c r="AQ77" t="s">
        <v>68</v>
      </c>
    </row>
    <row r="78" spans="1:43" x14ac:dyDescent="0.3">
      <c r="A78" t="s">
        <v>248</v>
      </c>
      <c r="B78">
        <v>172</v>
      </c>
      <c r="C78">
        <v>97</v>
      </c>
      <c r="D78" t="s">
        <v>99</v>
      </c>
      <c r="E78">
        <v>0</v>
      </c>
      <c r="F78">
        <v>9</v>
      </c>
      <c r="G78">
        <v>2</v>
      </c>
      <c r="I78">
        <v>0.219</v>
      </c>
      <c r="J78">
        <v>3289</v>
      </c>
      <c r="K78">
        <v>11590</v>
      </c>
      <c r="L78">
        <v>11637</v>
      </c>
      <c r="M78" t="s">
        <v>72</v>
      </c>
      <c r="O78">
        <v>1.0720000000000001</v>
      </c>
      <c r="P78">
        <v>3378</v>
      </c>
      <c r="Q78">
        <v>11509</v>
      </c>
      <c r="R78">
        <v>11555</v>
      </c>
      <c r="S78" t="s">
        <v>72</v>
      </c>
      <c r="U78">
        <v>0.04</v>
      </c>
      <c r="V78">
        <v>3288</v>
      </c>
      <c r="W78">
        <v>11515</v>
      </c>
      <c r="X78">
        <v>11558</v>
      </c>
      <c r="Y78" t="s">
        <v>72</v>
      </c>
      <c r="AA78">
        <v>3.0000000000000001E-3</v>
      </c>
      <c r="AB78">
        <v>0</v>
      </c>
      <c r="AC78">
        <v>0</v>
      </c>
      <c r="AD78">
        <v>0</v>
      </c>
      <c r="AE78" t="s">
        <v>68</v>
      </c>
      <c r="AG78">
        <v>1.4999999999999999E-2</v>
      </c>
      <c r="AH78">
        <v>0</v>
      </c>
      <c r="AI78">
        <v>0</v>
      </c>
      <c r="AJ78">
        <v>0</v>
      </c>
      <c r="AK78" t="s">
        <v>68</v>
      </c>
      <c r="AM78">
        <v>1E-3</v>
      </c>
      <c r="AN78">
        <v>0</v>
      </c>
      <c r="AO78">
        <v>0</v>
      </c>
      <c r="AP78">
        <v>0</v>
      </c>
      <c r="AQ7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3"/>
  <sheetViews>
    <sheetView tabSelected="1" workbookViewId="0">
      <selection activeCell="C217" sqref="C217"/>
    </sheetView>
  </sheetViews>
  <sheetFormatPr defaultRowHeight="14.4" x14ac:dyDescent="0.3"/>
  <cols>
    <col min="1" max="1" width="18.33203125" customWidth="1"/>
    <col min="2" max="2" width="14.33203125" customWidth="1"/>
    <col min="3" max="3" width="13.5546875" customWidth="1"/>
    <col min="4" max="4" width="10.77734375" customWidth="1"/>
    <col min="5" max="5" width="11.88671875" customWidth="1"/>
    <col min="6" max="7" width="10.44140625" customWidth="1"/>
    <col min="8" max="8" width="12.6640625" customWidth="1"/>
    <col min="9" max="9" width="10.21875" customWidth="1"/>
    <col min="10" max="10" width="11.33203125" customWidth="1"/>
    <col min="11" max="11" width="11.44140625" customWidth="1"/>
    <col min="12" max="12" width="14.21875" customWidth="1"/>
    <col min="13" max="13" width="11.5546875" customWidth="1"/>
    <col min="14" max="14" width="12.6640625" customWidth="1"/>
    <col min="15" max="15" width="10.21875" customWidth="1"/>
    <col min="16" max="16" width="12.33203125" customWidth="1"/>
    <col min="17" max="17" width="12.44140625" customWidth="1"/>
    <col min="18" max="18" width="15.21875" customWidth="1"/>
    <col min="19" max="19" width="12.5546875" customWidth="1"/>
    <col min="20" max="20" width="12.6640625" customWidth="1"/>
    <col min="21" max="21" width="10.21875" customWidth="1"/>
    <col min="22" max="22" width="12.33203125" customWidth="1"/>
    <col min="23" max="23" width="12.44140625" customWidth="1"/>
    <col min="24" max="24" width="15.21875" customWidth="1"/>
    <col min="25" max="25" width="13.5546875" customWidth="1"/>
    <col min="26" max="26" width="11.44140625" customWidth="1"/>
    <col min="27" max="27" width="12.21875" customWidth="1"/>
    <col min="28" max="28" width="13.33203125" customWidth="1"/>
    <col min="29" max="29" width="13.44140625" customWidth="1"/>
    <col min="30" max="30" width="16.21875" customWidth="1"/>
    <col min="31" max="31" width="13.5546875" customWidth="1"/>
    <col min="32" max="32" width="11.44140625" customWidth="1"/>
    <col min="33" max="33" width="12.21875" customWidth="1"/>
    <col min="34" max="34" width="13.33203125" customWidth="1"/>
    <col min="35" max="35" width="13.44140625" customWidth="1"/>
    <col min="36" max="36" width="16.21875" customWidth="1"/>
    <col min="37" max="37" width="13.5546875" customWidth="1"/>
    <col min="38" max="38" width="11.44140625" customWidth="1"/>
    <col min="39" max="39" width="12.21875" customWidth="1"/>
    <col min="40" max="40" width="13.33203125" customWidth="1"/>
    <col min="41" max="41" width="13.44140625" customWidth="1"/>
    <col min="42" max="42" width="16.21875" customWidth="1"/>
    <col min="43" max="43" width="13.5546875" customWidth="1"/>
    <col min="44" max="44" width="11.44140625" customWidth="1"/>
    <col min="45" max="45" width="12.21875" customWidth="1"/>
    <col min="46" max="46" width="13.33203125" customWidth="1"/>
    <col min="47" max="47" width="13.44140625" customWidth="1"/>
    <col min="48" max="48" width="16.21875" customWidth="1"/>
    <col min="49" max="49" width="13.5546875" customWidth="1"/>
  </cols>
  <sheetData>
    <row r="1" spans="1:49" x14ac:dyDescent="0.3">
      <c r="A1" t="s">
        <v>50</v>
      </c>
      <c r="B1" s="36" t="s">
        <v>51</v>
      </c>
      <c r="C1" s="36" t="s">
        <v>52</v>
      </c>
      <c r="D1" s="36" t="s">
        <v>53</v>
      </c>
      <c r="E1" s="36" t="s">
        <v>54</v>
      </c>
      <c r="F1" t="s">
        <v>111</v>
      </c>
      <c r="G1" t="s">
        <v>112</v>
      </c>
      <c r="H1" s="36" t="s">
        <v>55</v>
      </c>
      <c r="I1" s="36" t="s">
        <v>56</v>
      </c>
      <c r="J1" s="36" t="s">
        <v>57</v>
      </c>
      <c r="K1" s="36" t="s">
        <v>58</v>
      </c>
      <c r="L1" s="36" t="s">
        <v>59</v>
      </c>
      <c r="M1" s="36" t="s">
        <v>60</v>
      </c>
      <c r="N1" s="36" t="s">
        <v>61</v>
      </c>
      <c r="O1" s="36" t="s">
        <v>62</v>
      </c>
      <c r="P1" s="36" t="s">
        <v>113</v>
      </c>
      <c r="Q1" s="36" t="s">
        <v>114</v>
      </c>
      <c r="R1" s="36" t="s">
        <v>115</v>
      </c>
      <c r="S1" s="36" t="s">
        <v>116</v>
      </c>
      <c r="T1" s="36" t="s">
        <v>63</v>
      </c>
      <c r="U1" s="36" t="s">
        <v>64</v>
      </c>
      <c r="V1" s="36" t="s">
        <v>117</v>
      </c>
      <c r="W1" s="36" t="s">
        <v>118</v>
      </c>
      <c r="X1" s="36" t="s">
        <v>119</v>
      </c>
      <c r="Y1" s="36" t="s">
        <v>120</v>
      </c>
      <c r="Z1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spans="1:49" hidden="1" x14ac:dyDescent="0.3">
      <c r="A2" t="s">
        <v>65</v>
      </c>
      <c r="B2">
        <v>1</v>
      </c>
      <c r="C2">
        <v>138</v>
      </c>
      <c r="D2" t="s">
        <v>66</v>
      </c>
      <c r="E2">
        <v>0</v>
      </c>
      <c r="F2">
        <v>0</v>
      </c>
      <c r="G2">
        <v>0</v>
      </c>
      <c r="I2">
        <v>152.32499999999999</v>
      </c>
      <c r="J2">
        <v>45033</v>
      </c>
      <c r="K2">
        <v>610</v>
      </c>
      <c r="L2">
        <v>640</v>
      </c>
      <c r="M2" t="s">
        <v>67</v>
      </c>
      <c r="O2">
        <v>151.34399999999999</v>
      </c>
      <c r="P2">
        <v>50287</v>
      </c>
      <c r="Q2">
        <v>529</v>
      </c>
      <c r="R2">
        <v>574</v>
      </c>
      <c r="S2" t="s">
        <v>67</v>
      </c>
      <c r="U2">
        <v>15</v>
      </c>
      <c r="V2">
        <v>50712</v>
      </c>
      <c r="W2">
        <v>535</v>
      </c>
      <c r="X2">
        <v>580</v>
      </c>
      <c r="Y2" t="s">
        <v>67</v>
      </c>
      <c r="AA2">
        <v>2.1339999999999999</v>
      </c>
      <c r="AB2">
        <v>0</v>
      </c>
      <c r="AC2">
        <v>0</v>
      </c>
      <c r="AD2">
        <v>0</v>
      </c>
      <c r="AE2" t="s">
        <v>68</v>
      </c>
      <c r="AG2">
        <v>2.12</v>
      </c>
      <c r="AH2">
        <v>0</v>
      </c>
      <c r="AI2">
        <v>0</v>
      </c>
      <c r="AJ2">
        <v>0</v>
      </c>
      <c r="AK2" t="s">
        <v>68</v>
      </c>
      <c r="AM2">
        <v>0.46400000000000002</v>
      </c>
      <c r="AN2">
        <v>0</v>
      </c>
      <c r="AO2">
        <v>0</v>
      </c>
      <c r="AP2">
        <v>0</v>
      </c>
      <c r="AQ2" t="s">
        <v>68</v>
      </c>
    </row>
    <row r="3" spans="1:49" hidden="1" x14ac:dyDescent="0.3">
      <c r="A3" t="s">
        <v>69</v>
      </c>
      <c r="B3">
        <v>2</v>
      </c>
      <c r="C3">
        <v>138</v>
      </c>
      <c r="D3" t="s">
        <v>70</v>
      </c>
      <c r="E3">
        <v>0</v>
      </c>
      <c r="F3">
        <v>0</v>
      </c>
      <c r="G3">
        <v>0</v>
      </c>
      <c r="I3">
        <v>150.161</v>
      </c>
      <c r="J3">
        <v>44439</v>
      </c>
      <c r="K3">
        <v>670</v>
      </c>
      <c r="L3">
        <v>700</v>
      </c>
      <c r="M3" t="s">
        <v>149</v>
      </c>
      <c r="O3">
        <v>150.684</v>
      </c>
      <c r="P3">
        <v>50081</v>
      </c>
      <c r="Q3">
        <v>589</v>
      </c>
      <c r="R3">
        <v>635</v>
      </c>
      <c r="S3" t="s">
        <v>75</v>
      </c>
      <c r="U3">
        <v>15.005000000000001</v>
      </c>
      <c r="V3">
        <v>50726</v>
      </c>
      <c r="W3">
        <v>595</v>
      </c>
      <c r="X3">
        <v>640</v>
      </c>
      <c r="Y3" t="s">
        <v>71</v>
      </c>
      <c r="AA3">
        <v>2.1030000000000002</v>
      </c>
      <c r="AB3">
        <v>0</v>
      </c>
      <c r="AC3">
        <v>0</v>
      </c>
      <c r="AD3">
        <v>0</v>
      </c>
      <c r="AE3" t="s">
        <v>68</v>
      </c>
      <c r="AG3">
        <v>2.1110000000000002</v>
      </c>
      <c r="AH3">
        <v>0</v>
      </c>
      <c r="AI3">
        <v>0</v>
      </c>
      <c r="AJ3">
        <v>0</v>
      </c>
      <c r="AK3" t="s">
        <v>68</v>
      </c>
      <c r="AM3">
        <v>0.46400000000000002</v>
      </c>
      <c r="AN3">
        <v>0</v>
      </c>
      <c r="AO3">
        <v>0</v>
      </c>
      <c r="AP3">
        <v>0</v>
      </c>
      <c r="AQ3" t="s">
        <v>68</v>
      </c>
    </row>
    <row r="4" spans="1:49" hidden="1" x14ac:dyDescent="0.3">
      <c r="A4" t="s">
        <v>73</v>
      </c>
      <c r="B4">
        <v>3</v>
      </c>
      <c r="C4">
        <v>138</v>
      </c>
      <c r="D4" t="s">
        <v>74</v>
      </c>
      <c r="E4">
        <v>0</v>
      </c>
      <c r="F4">
        <v>1</v>
      </c>
      <c r="G4">
        <v>1</v>
      </c>
      <c r="I4">
        <v>150.10300000000001</v>
      </c>
      <c r="J4">
        <v>44423</v>
      </c>
      <c r="K4">
        <v>730</v>
      </c>
      <c r="L4">
        <v>760</v>
      </c>
      <c r="M4" t="s">
        <v>149</v>
      </c>
      <c r="O4">
        <v>150.62299999999999</v>
      </c>
      <c r="P4">
        <v>50062</v>
      </c>
      <c r="Q4">
        <v>649</v>
      </c>
      <c r="R4">
        <v>695</v>
      </c>
      <c r="S4" t="s">
        <v>71</v>
      </c>
      <c r="U4">
        <v>15.009</v>
      </c>
      <c r="V4">
        <v>50738</v>
      </c>
      <c r="W4">
        <v>655</v>
      </c>
      <c r="X4">
        <v>701</v>
      </c>
      <c r="Y4" t="s">
        <v>71</v>
      </c>
      <c r="AA4">
        <v>2.1019999999999999</v>
      </c>
      <c r="AB4">
        <v>0</v>
      </c>
      <c r="AC4">
        <v>0</v>
      </c>
      <c r="AD4">
        <v>0</v>
      </c>
      <c r="AE4" t="s">
        <v>68</v>
      </c>
      <c r="AG4">
        <v>2.11</v>
      </c>
      <c r="AH4">
        <v>0</v>
      </c>
      <c r="AI4">
        <v>0</v>
      </c>
      <c r="AJ4">
        <v>0</v>
      </c>
      <c r="AK4" t="s">
        <v>68</v>
      </c>
      <c r="AM4">
        <v>0.46400000000000002</v>
      </c>
      <c r="AN4">
        <v>0</v>
      </c>
      <c r="AO4">
        <v>0</v>
      </c>
      <c r="AP4">
        <v>0</v>
      </c>
      <c r="AQ4" t="s">
        <v>68</v>
      </c>
    </row>
    <row r="5" spans="1:49" hidden="1" x14ac:dyDescent="0.3">
      <c r="A5" t="s">
        <v>76</v>
      </c>
      <c r="B5">
        <v>4</v>
      </c>
      <c r="C5">
        <v>907</v>
      </c>
      <c r="D5" t="s">
        <v>77</v>
      </c>
      <c r="E5">
        <v>0</v>
      </c>
      <c r="F5">
        <v>1</v>
      </c>
      <c r="G5">
        <v>2</v>
      </c>
      <c r="I5">
        <v>7.9139999999999997</v>
      </c>
      <c r="J5">
        <v>5401</v>
      </c>
      <c r="K5">
        <v>790</v>
      </c>
      <c r="L5">
        <v>832</v>
      </c>
      <c r="M5" t="s">
        <v>166</v>
      </c>
      <c r="O5">
        <v>7.2</v>
      </c>
      <c r="P5">
        <v>5291</v>
      </c>
      <c r="Q5">
        <v>709</v>
      </c>
      <c r="R5">
        <v>751</v>
      </c>
      <c r="S5" t="s">
        <v>72</v>
      </c>
      <c r="U5">
        <v>0.73299999999999998</v>
      </c>
      <c r="V5">
        <v>5483</v>
      </c>
      <c r="W5">
        <v>715</v>
      </c>
      <c r="X5">
        <v>758</v>
      </c>
      <c r="Y5" t="s">
        <v>72</v>
      </c>
      <c r="AA5">
        <v>0.111</v>
      </c>
      <c r="AB5">
        <v>0</v>
      </c>
      <c r="AC5">
        <v>0</v>
      </c>
      <c r="AD5">
        <v>0</v>
      </c>
      <c r="AE5" t="s">
        <v>68</v>
      </c>
      <c r="AG5">
        <v>0.10100000000000001</v>
      </c>
      <c r="AH5">
        <v>0</v>
      </c>
      <c r="AI5">
        <v>0</v>
      </c>
      <c r="AJ5">
        <v>0</v>
      </c>
      <c r="AK5" t="s">
        <v>68</v>
      </c>
      <c r="AM5">
        <v>2.3E-2</v>
      </c>
      <c r="AN5">
        <v>0</v>
      </c>
      <c r="AO5">
        <v>0</v>
      </c>
      <c r="AP5">
        <v>0</v>
      </c>
      <c r="AQ5" t="s">
        <v>68</v>
      </c>
    </row>
    <row r="6" spans="1:49" hidden="1" x14ac:dyDescent="0.3">
      <c r="A6" t="s">
        <v>76</v>
      </c>
      <c r="B6">
        <v>5</v>
      </c>
      <c r="C6">
        <v>907</v>
      </c>
      <c r="D6" t="s">
        <v>77</v>
      </c>
      <c r="E6">
        <v>0</v>
      </c>
      <c r="F6">
        <v>1</v>
      </c>
      <c r="G6">
        <v>3</v>
      </c>
      <c r="I6">
        <v>7.9</v>
      </c>
      <c r="J6">
        <v>5397</v>
      </c>
      <c r="K6">
        <v>850</v>
      </c>
      <c r="L6">
        <v>897</v>
      </c>
      <c r="M6" t="s">
        <v>72</v>
      </c>
      <c r="O6">
        <v>7.1970000000000001</v>
      </c>
      <c r="P6">
        <v>5290</v>
      </c>
      <c r="Q6">
        <v>769</v>
      </c>
      <c r="R6">
        <v>816</v>
      </c>
      <c r="S6" t="s">
        <v>72</v>
      </c>
      <c r="U6">
        <v>0.73199999999999998</v>
      </c>
      <c r="V6">
        <v>5482</v>
      </c>
      <c r="W6">
        <v>775</v>
      </c>
      <c r="X6">
        <v>819</v>
      </c>
      <c r="Y6" t="s">
        <v>72</v>
      </c>
      <c r="AA6">
        <v>0.111</v>
      </c>
      <c r="AB6">
        <v>0</v>
      </c>
      <c r="AC6">
        <v>0</v>
      </c>
      <c r="AD6">
        <v>0</v>
      </c>
      <c r="AE6" t="s">
        <v>68</v>
      </c>
      <c r="AG6">
        <v>0.10100000000000001</v>
      </c>
      <c r="AH6">
        <v>0</v>
      </c>
      <c r="AI6">
        <v>0</v>
      </c>
      <c r="AJ6">
        <v>0</v>
      </c>
      <c r="AK6" t="s">
        <v>68</v>
      </c>
      <c r="AM6">
        <v>2.3E-2</v>
      </c>
      <c r="AN6">
        <v>0</v>
      </c>
      <c r="AO6">
        <v>0</v>
      </c>
      <c r="AP6">
        <v>0</v>
      </c>
      <c r="AQ6" t="s">
        <v>68</v>
      </c>
      <c r="AS6" s="36"/>
      <c r="AT6" s="36"/>
      <c r="AU6" s="36"/>
      <c r="AV6" s="36"/>
      <c r="AW6" s="36"/>
    </row>
    <row r="7" spans="1:49" hidden="1" x14ac:dyDescent="0.3">
      <c r="A7" t="s">
        <v>78</v>
      </c>
      <c r="B7">
        <v>6</v>
      </c>
      <c r="C7">
        <v>901</v>
      </c>
      <c r="D7" t="s">
        <v>79</v>
      </c>
      <c r="E7">
        <v>0</v>
      </c>
      <c r="F7">
        <v>0</v>
      </c>
      <c r="G7">
        <v>0</v>
      </c>
      <c r="H7">
        <v>150</v>
      </c>
      <c r="I7">
        <v>150.518</v>
      </c>
      <c r="J7">
        <v>44537</v>
      </c>
      <c r="K7">
        <v>910</v>
      </c>
      <c r="L7">
        <v>941</v>
      </c>
      <c r="M7" t="s">
        <v>149</v>
      </c>
      <c r="N7">
        <v>150</v>
      </c>
      <c r="O7">
        <v>150.47</v>
      </c>
      <c r="P7">
        <v>50014</v>
      </c>
      <c r="Q7">
        <v>829</v>
      </c>
      <c r="R7">
        <v>875</v>
      </c>
      <c r="S7" t="s">
        <v>71</v>
      </c>
      <c r="T7">
        <v>15</v>
      </c>
      <c r="U7">
        <v>15.004</v>
      </c>
      <c r="V7">
        <v>50723</v>
      </c>
      <c r="W7">
        <v>835</v>
      </c>
      <c r="X7">
        <v>881</v>
      </c>
      <c r="Y7" t="s">
        <v>71</v>
      </c>
      <c r="AA7">
        <v>2.1080000000000001</v>
      </c>
      <c r="AB7">
        <v>0</v>
      </c>
      <c r="AC7">
        <v>0</v>
      </c>
      <c r="AD7">
        <v>0</v>
      </c>
      <c r="AE7" t="s">
        <v>68</v>
      </c>
      <c r="AG7">
        <v>2.1080000000000001</v>
      </c>
      <c r="AH7">
        <v>0</v>
      </c>
      <c r="AI7">
        <v>0</v>
      </c>
      <c r="AJ7">
        <v>0</v>
      </c>
      <c r="AK7" t="s">
        <v>68</v>
      </c>
      <c r="AM7">
        <v>0.46400000000000002</v>
      </c>
      <c r="AN7">
        <v>0</v>
      </c>
      <c r="AO7">
        <v>0</v>
      </c>
      <c r="AP7">
        <v>0</v>
      </c>
      <c r="AQ7" t="s">
        <v>68</v>
      </c>
    </row>
    <row r="8" spans="1:49" hidden="1" x14ac:dyDescent="0.3">
      <c r="A8" t="s">
        <v>80</v>
      </c>
      <c r="B8">
        <v>7</v>
      </c>
      <c r="C8">
        <v>902</v>
      </c>
      <c r="D8" t="s">
        <v>79</v>
      </c>
      <c r="E8">
        <v>0</v>
      </c>
      <c r="F8">
        <v>0</v>
      </c>
      <c r="G8">
        <v>0</v>
      </c>
      <c r="H8">
        <v>112.5</v>
      </c>
      <c r="I8">
        <v>112.15600000000001</v>
      </c>
      <c r="J8">
        <v>34009</v>
      </c>
      <c r="K8">
        <v>970</v>
      </c>
      <c r="L8">
        <v>1000</v>
      </c>
      <c r="M8" t="s">
        <v>97</v>
      </c>
      <c r="N8">
        <v>112.5</v>
      </c>
      <c r="O8">
        <v>112.28400000000001</v>
      </c>
      <c r="P8">
        <v>38094</v>
      </c>
      <c r="Q8">
        <v>889</v>
      </c>
      <c r="R8">
        <v>935</v>
      </c>
      <c r="S8" t="s">
        <v>71</v>
      </c>
      <c r="T8">
        <v>11.25</v>
      </c>
      <c r="U8">
        <v>11.227</v>
      </c>
      <c r="V8">
        <v>38749</v>
      </c>
      <c r="W8">
        <v>895</v>
      </c>
      <c r="X8">
        <v>941</v>
      </c>
      <c r="Y8" t="s">
        <v>72</v>
      </c>
      <c r="AA8">
        <v>1.571</v>
      </c>
      <c r="AB8">
        <v>0</v>
      </c>
      <c r="AC8">
        <v>0</v>
      </c>
      <c r="AD8">
        <v>0</v>
      </c>
      <c r="AE8" t="s">
        <v>68</v>
      </c>
      <c r="AG8">
        <v>1.573</v>
      </c>
      <c r="AH8">
        <v>0</v>
      </c>
      <c r="AI8">
        <v>0</v>
      </c>
      <c r="AJ8">
        <v>0</v>
      </c>
      <c r="AK8" t="s">
        <v>68</v>
      </c>
      <c r="AM8">
        <v>0.34699999999999998</v>
      </c>
      <c r="AN8">
        <v>0</v>
      </c>
      <c r="AO8">
        <v>0</v>
      </c>
      <c r="AP8">
        <v>0</v>
      </c>
      <c r="AQ8" t="s">
        <v>68</v>
      </c>
    </row>
    <row r="9" spans="1:49" hidden="1" x14ac:dyDescent="0.3">
      <c r="A9" t="s">
        <v>81</v>
      </c>
      <c r="B9">
        <v>8</v>
      </c>
      <c r="C9">
        <v>903</v>
      </c>
      <c r="D9" t="s">
        <v>79</v>
      </c>
      <c r="E9">
        <v>0</v>
      </c>
      <c r="F9">
        <v>0</v>
      </c>
      <c r="G9">
        <v>0</v>
      </c>
      <c r="H9">
        <v>75</v>
      </c>
      <c r="I9">
        <v>74.281999999999996</v>
      </c>
      <c r="J9">
        <v>23615</v>
      </c>
      <c r="K9">
        <v>1030</v>
      </c>
      <c r="L9">
        <v>1060</v>
      </c>
      <c r="M9" t="s">
        <v>166</v>
      </c>
      <c r="N9">
        <v>75</v>
      </c>
      <c r="O9">
        <v>74.472999999999999</v>
      </c>
      <c r="P9">
        <v>26291</v>
      </c>
      <c r="Q9">
        <v>949</v>
      </c>
      <c r="R9">
        <v>995</v>
      </c>
      <c r="S9" t="s">
        <v>72</v>
      </c>
      <c r="T9">
        <v>7.5</v>
      </c>
      <c r="U9">
        <v>7.5179999999999998</v>
      </c>
      <c r="V9">
        <v>26993</v>
      </c>
      <c r="W9">
        <v>955</v>
      </c>
      <c r="X9">
        <v>1001</v>
      </c>
      <c r="Y9" t="s">
        <v>72</v>
      </c>
      <c r="AA9">
        <v>1.04</v>
      </c>
      <c r="AB9">
        <v>0</v>
      </c>
      <c r="AC9">
        <v>0</v>
      </c>
      <c r="AD9">
        <v>0</v>
      </c>
      <c r="AE9" t="s">
        <v>68</v>
      </c>
      <c r="AG9">
        <v>1.0429999999999999</v>
      </c>
      <c r="AH9">
        <v>0</v>
      </c>
      <c r="AI9">
        <v>0</v>
      </c>
      <c r="AJ9">
        <v>0</v>
      </c>
      <c r="AK9" t="s">
        <v>68</v>
      </c>
      <c r="AM9">
        <v>0.23300000000000001</v>
      </c>
      <c r="AN9">
        <v>0</v>
      </c>
      <c r="AO9">
        <v>0</v>
      </c>
      <c r="AP9">
        <v>0</v>
      </c>
      <c r="AQ9" t="s">
        <v>68</v>
      </c>
    </row>
    <row r="10" spans="1:49" hidden="1" x14ac:dyDescent="0.3">
      <c r="A10" t="s">
        <v>82</v>
      </c>
      <c r="B10">
        <v>9</v>
      </c>
      <c r="C10">
        <v>904</v>
      </c>
      <c r="D10" t="s">
        <v>79</v>
      </c>
      <c r="E10">
        <v>0</v>
      </c>
      <c r="F10">
        <v>0</v>
      </c>
      <c r="G10">
        <v>0</v>
      </c>
      <c r="H10">
        <v>37.5</v>
      </c>
      <c r="I10">
        <v>37.793999999999997</v>
      </c>
      <c r="J10">
        <v>13601</v>
      </c>
      <c r="K10">
        <v>1090</v>
      </c>
      <c r="L10">
        <v>1118</v>
      </c>
      <c r="M10" t="s">
        <v>71</v>
      </c>
      <c r="N10">
        <v>37.5</v>
      </c>
      <c r="O10">
        <v>37.54</v>
      </c>
      <c r="P10">
        <v>14762</v>
      </c>
      <c r="Q10">
        <v>1009</v>
      </c>
      <c r="R10">
        <v>1056</v>
      </c>
      <c r="S10" t="s">
        <v>72</v>
      </c>
      <c r="T10">
        <v>3.75</v>
      </c>
      <c r="U10">
        <v>3.774</v>
      </c>
      <c r="V10">
        <v>15126</v>
      </c>
      <c r="W10">
        <v>1015</v>
      </c>
      <c r="X10">
        <v>1062</v>
      </c>
      <c r="Y10" t="s">
        <v>72</v>
      </c>
      <c r="AA10">
        <v>0.52900000000000003</v>
      </c>
      <c r="AB10">
        <v>0</v>
      </c>
      <c r="AC10">
        <v>0</v>
      </c>
      <c r="AD10">
        <v>0</v>
      </c>
      <c r="AE10" t="s">
        <v>68</v>
      </c>
      <c r="AG10">
        <v>0.52600000000000002</v>
      </c>
      <c r="AH10">
        <v>0</v>
      </c>
      <c r="AI10">
        <v>0</v>
      </c>
      <c r="AJ10">
        <v>0</v>
      </c>
      <c r="AK10" t="s">
        <v>68</v>
      </c>
      <c r="AM10">
        <v>0.11700000000000001</v>
      </c>
      <c r="AN10">
        <v>0</v>
      </c>
      <c r="AO10">
        <v>0</v>
      </c>
      <c r="AP10">
        <v>0</v>
      </c>
      <c r="AQ10" t="s">
        <v>68</v>
      </c>
    </row>
    <row r="11" spans="1:49" hidden="1" x14ac:dyDescent="0.3">
      <c r="A11" t="s">
        <v>83</v>
      </c>
      <c r="B11">
        <v>10</v>
      </c>
      <c r="C11">
        <v>905</v>
      </c>
      <c r="D11" t="s">
        <v>79</v>
      </c>
      <c r="E11">
        <v>0</v>
      </c>
      <c r="F11">
        <v>0</v>
      </c>
      <c r="G11">
        <v>0</v>
      </c>
      <c r="H11">
        <v>22.5</v>
      </c>
      <c r="I11">
        <v>22.594999999999999</v>
      </c>
      <c r="J11">
        <v>9430</v>
      </c>
      <c r="K11">
        <v>1150</v>
      </c>
      <c r="L11">
        <v>1180</v>
      </c>
      <c r="M11" t="s">
        <v>75</v>
      </c>
      <c r="N11">
        <v>22.5</v>
      </c>
      <c r="O11">
        <v>22.300999999999998</v>
      </c>
      <c r="P11">
        <v>10005</v>
      </c>
      <c r="Q11">
        <v>1069</v>
      </c>
      <c r="R11">
        <v>1115</v>
      </c>
      <c r="S11" t="s">
        <v>72</v>
      </c>
      <c r="T11">
        <v>2.25</v>
      </c>
      <c r="U11">
        <v>2.2519999999999998</v>
      </c>
      <c r="V11">
        <v>10300</v>
      </c>
      <c r="W11">
        <v>1075</v>
      </c>
      <c r="X11">
        <v>1122</v>
      </c>
      <c r="Y11" t="s">
        <v>72</v>
      </c>
      <c r="AA11">
        <v>0.316</v>
      </c>
      <c r="AB11">
        <v>0</v>
      </c>
      <c r="AC11">
        <v>0</v>
      </c>
      <c r="AD11">
        <v>0</v>
      </c>
      <c r="AE11" t="s">
        <v>68</v>
      </c>
      <c r="AG11">
        <v>0.312</v>
      </c>
      <c r="AH11">
        <v>0</v>
      </c>
      <c r="AI11">
        <v>0</v>
      </c>
      <c r="AJ11">
        <v>0</v>
      </c>
      <c r="AK11" t="s">
        <v>68</v>
      </c>
      <c r="AM11">
        <v>7.0000000000000007E-2</v>
      </c>
      <c r="AN11">
        <v>0</v>
      </c>
      <c r="AO11">
        <v>0</v>
      </c>
      <c r="AP11">
        <v>0</v>
      </c>
      <c r="AQ11" t="s">
        <v>68</v>
      </c>
    </row>
    <row r="12" spans="1:49" hidden="1" x14ac:dyDescent="0.3">
      <c r="A12" t="s">
        <v>84</v>
      </c>
      <c r="B12">
        <v>11</v>
      </c>
      <c r="C12">
        <v>906</v>
      </c>
      <c r="D12" t="s">
        <v>79</v>
      </c>
      <c r="E12">
        <v>0</v>
      </c>
      <c r="F12">
        <v>0</v>
      </c>
      <c r="G12">
        <v>0</v>
      </c>
      <c r="H12">
        <v>15</v>
      </c>
      <c r="I12">
        <v>15.147</v>
      </c>
      <c r="J12">
        <v>7386</v>
      </c>
      <c r="K12">
        <v>1210</v>
      </c>
      <c r="L12">
        <v>1239</v>
      </c>
      <c r="M12" t="s">
        <v>72</v>
      </c>
      <c r="N12">
        <v>15</v>
      </c>
      <c r="O12">
        <v>14.795999999999999</v>
      </c>
      <c r="P12">
        <v>7662</v>
      </c>
      <c r="Q12">
        <v>1129</v>
      </c>
      <c r="R12">
        <v>1175</v>
      </c>
      <c r="S12" t="s">
        <v>72</v>
      </c>
      <c r="T12">
        <v>1.5</v>
      </c>
      <c r="U12">
        <v>1.4930000000000001</v>
      </c>
      <c r="V12">
        <v>7895</v>
      </c>
      <c r="W12">
        <v>1135</v>
      </c>
      <c r="X12">
        <v>1181</v>
      </c>
      <c r="Y12" t="s">
        <v>72</v>
      </c>
      <c r="AA12">
        <v>0.21199999999999999</v>
      </c>
      <c r="AB12">
        <v>0</v>
      </c>
      <c r="AC12">
        <v>0</v>
      </c>
      <c r="AD12">
        <v>0</v>
      </c>
      <c r="AE12" t="s">
        <v>68</v>
      </c>
      <c r="AG12">
        <v>0.20699999999999999</v>
      </c>
      <c r="AH12">
        <v>0</v>
      </c>
      <c r="AI12">
        <v>0</v>
      </c>
      <c r="AJ12">
        <v>0</v>
      </c>
      <c r="AK12" t="s">
        <v>68</v>
      </c>
      <c r="AM12">
        <v>4.5999999999999999E-2</v>
      </c>
      <c r="AN12">
        <v>0</v>
      </c>
      <c r="AO12">
        <v>0</v>
      </c>
      <c r="AP12">
        <v>0</v>
      </c>
      <c r="AQ12" t="s">
        <v>68</v>
      </c>
    </row>
    <row r="13" spans="1:49" hidden="1" x14ac:dyDescent="0.3">
      <c r="A13" t="s">
        <v>85</v>
      </c>
      <c r="B13">
        <v>12</v>
      </c>
      <c r="C13">
        <v>907</v>
      </c>
      <c r="D13" t="s">
        <v>79</v>
      </c>
      <c r="E13">
        <v>0</v>
      </c>
      <c r="F13">
        <v>0</v>
      </c>
      <c r="G13">
        <v>0</v>
      </c>
      <c r="H13">
        <v>7.5</v>
      </c>
      <c r="I13">
        <v>7.2220000000000004</v>
      </c>
      <c r="J13">
        <v>5211</v>
      </c>
      <c r="K13">
        <v>1270</v>
      </c>
      <c r="L13">
        <v>1298</v>
      </c>
      <c r="M13" t="s">
        <v>72</v>
      </c>
      <c r="N13">
        <v>7.5</v>
      </c>
      <c r="O13">
        <v>7.1550000000000002</v>
      </c>
      <c r="P13">
        <v>5277</v>
      </c>
      <c r="Q13">
        <v>1189</v>
      </c>
      <c r="R13">
        <v>1236</v>
      </c>
      <c r="S13" t="s">
        <v>72</v>
      </c>
      <c r="T13">
        <v>0.75</v>
      </c>
      <c r="U13">
        <v>0.72799999999999998</v>
      </c>
      <c r="V13">
        <v>5468</v>
      </c>
      <c r="W13">
        <v>1195</v>
      </c>
      <c r="X13">
        <v>1241</v>
      </c>
      <c r="Y13" t="s">
        <v>72</v>
      </c>
      <c r="AA13">
        <v>0.10100000000000001</v>
      </c>
      <c r="AB13">
        <v>0</v>
      </c>
      <c r="AC13">
        <v>0</v>
      </c>
      <c r="AD13">
        <v>0</v>
      </c>
      <c r="AE13" t="s">
        <v>68</v>
      </c>
      <c r="AG13">
        <v>0.1</v>
      </c>
      <c r="AH13">
        <v>0</v>
      </c>
      <c r="AI13">
        <v>0</v>
      </c>
      <c r="AJ13">
        <v>0</v>
      </c>
      <c r="AK13" t="s">
        <v>68</v>
      </c>
      <c r="AM13">
        <v>2.3E-2</v>
      </c>
      <c r="AN13">
        <v>0</v>
      </c>
      <c r="AO13">
        <v>0</v>
      </c>
      <c r="AP13">
        <v>0</v>
      </c>
      <c r="AQ13" t="s">
        <v>68</v>
      </c>
    </row>
    <row r="14" spans="1:49" hidden="1" x14ac:dyDescent="0.3">
      <c r="A14" t="s">
        <v>86</v>
      </c>
      <c r="B14">
        <v>13</v>
      </c>
      <c r="C14">
        <v>908</v>
      </c>
      <c r="D14" t="s">
        <v>79</v>
      </c>
      <c r="E14">
        <v>0</v>
      </c>
      <c r="F14">
        <v>0</v>
      </c>
      <c r="G14">
        <v>0</v>
      </c>
      <c r="H14">
        <v>3.75</v>
      </c>
      <c r="I14">
        <v>3.8039999999999998</v>
      </c>
      <c r="J14">
        <v>4273</v>
      </c>
      <c r="K14">
        <v>1330</v>
      </c>
      <c r="L14">
        <v>1360</v>
      </c>
      <c r="M14" t="s">
        <v>72</v>
      </c>
      <c r="N14">
        <v>3.75</v>
      </c>
      <c r="O14">
        <v>3.8140000000000001</v>
      </c>
      <c r="P14">
        <v>4234</v>
      </c>
      <c r="Q14">
        <v>1249</v>
      </c>
      <c r="R14">
        <v>1296</v>
      </c>
      <c r="S14" t="s">
        <v>72</v>
      </c>
      <c r="T14">
        <v>0.375</v>
      </c>
      <c r="U14">
        <v>0.371</v>
      </c>
      <c r="V14">
        <v>4336</v>
      </c>
      <c r="W14">
        <v>1255</v>
      </c>
      <c r="X14">
        <v>1300</v>
      </c>
      <c r="Y14" t="s">
        <v>72</v>
      </c>
      <c r="AA14">
        <v>5.2999999999999999E-2</v>
      </c>
      <c r="AB14">
        <v>0</v>
      </c>
      <c r="AC14">
        <v>0</v>
      </c>
      <c r="AD14">
        <v>0</v>
      </c>
      <c r="AE14" t="s">
        <v>68</v>
      </c>
      <c r="AG14">
        <v>5.2999999999999999E-2</v>
      </c>
      <c r="AH14">
        <v>0</v>
      </c>
      <c r="AI14">
        <v>0</v>
      </c>
      <c r="AJ14">
        <v>0</v>
      </c>
      <c r="AK14" t="s">
        <v>68</v>
      </c>
      <c r="AM14">
        <v>1.0999999999999999E-2</v>
      </c>
      <c r="AN14">
        <v>0</v>
      </c>
      <c r="AO14">
        <v>0</v>
      </c>
      <c r="AP14">
        <v>0</v>
      </c>
      <c r="AQ14" t="s">
        <v>68</v>
      </c>
    </row>
    <row r="15" spans="1:49" hidden="1" x14ac:dyDescent="0.3">
      <c r="A15" t="s">
        <v>87</v>
      </c>
      <c r="B15">
        <v>14</v>
      </c>
      <c r="C15">
        <v>909</v>
      </c>
      <c r="D15" t="s">
        <v>79</v>
      </c>
      <c r="E15">
        <v>0</v>
      </c>
      <c r="F15">
        <v>0</v>
      </c>
      <c r="G15">
        <v>0</v>
      </c>
      <c r="H15">
        <v>1.5</v>
      </c>
      <c r="I15">
        <v>1.64</v>
      </c>
      <c r="J15">
        <v>3679</v>
      </c>
      <c r="K15">
        <v>1390</v>
      </c>
      <c r="L15">
        <v>1433</v>
      </c>
      <c r="M15" t="s">
        <v>72</v>
      </c>
      <c r="N15">
        <v>1.5</v>
      </c>
      <c r="O15">
        <v>1.821</v>
      </c>
      <c r="P15">
        <v>3612</v>
      </c>
      <c r="Q15">
        <v>1309</v>
      </c>
      <c r="R15">
        <v>1356</v>
      </c>
      <c r="S15" t="s">
        <v>72</v>
      </c>
      <c r="T15">
        <v>0.15</v>
      </c>
      <c r="U15">
        <v>0.152</v>
      </c>
      <c r="V15">
        <v>3643</v>
      </c>
      <c r="W15">
        <v>1315</v>
      </c>
      <c r="X15">
        <v>1359</v>
      </c>
      <c r="Y15" t="s">
        <v>72</v>
      </c>
      <c r="AA15">
        <v>2.3E-2</v>
      </c>
      <c r="AB15">
        <v>0</v>
      </c>
      <c r="AC15">
        <v>0</v>
      </c>
      <c r="AD15">
        <v>0</v>
      </c>
      <c r="AE15" t="s">
        <v>68</v>
      </c>
      <c r="AG15">
        <v>2.5999999999999999E-2</v>
      </c>
      <c r="AH15">
        <v>0</v>
      </c>
      <c r="AI15">
        <v>0</v>
      </c>
      <c r="AJ15">
        <v>0</v>
      </c>
      <c r="AK15" t="s">
        <v>68</v>
      </c>
      <c r="AM15">
        <v>5.0000000000000001E-3</v>
      </c>
      <c r="AN15">
        <v>0</v>
      </c>
      <c r="AO15">
        <v>0</v>
      </c>
      <c r="AP15">
        <v>0</v>
      </c>
      <c r="AQ15" t="s">
        <v>68</v>
      </c>
    </row>
    <row r="16" spans="1:49" hidden="1" x14ac:dyDescent="0.3">
      <c r="A16" t="s">
        <v>88</v>
      </c>
      <c r="B16">
        <v>15</v>
      </c>
      <c r="C16">
        <v>910</v>
      </c>
      <c r="D16" t="s">
        <v>79</v>
      </c>
      <c r="E16">
        <v>0</v>
      </c>
      <c r="F16">
        <v>0</v>
      </c>
      <c r="G16">
        <v>0</v>
      </c>
      <c r="H16">
        <v>0</v>
      </c>
      <c r="I16">
        <v>9.0999999999999998E-2</v>
      </c>
      <c r="J16">
        <v>3254</v>
      </c>
      <c r="K16">
        <v>1450</v>
      </c>
      <c r="L16">
        <v>1497</v>
      </c>
      <c r="M16" t="s">
        <v>72</v>
      </c>
      <c r="N16">
        <v>0</v>
      </c>
      <c r="O16">
        <v>0.59499999999999997</v>
      </c>
      <c r="P16">
        <v>3229</v>
      </c>
      <c r="Q16">
        <v>1369</v>
      </c>
      <c r="R16">
        <v>1415</v>
      </c>
      <c r="S16" t="s">
        <v>260</v>
      </c>
      <c r="T16">
        <v>0</v>
      </c>
      <c r="U16">
        <v>6.0000000000000001E-3</v>
      </c>
      <c r="V16">
        <v>3180</v>
      </c>
      <c r="W16">
        <v>1375</v>
      </c>
      <c r="X16">
        <v>1400</v>
      </c>
      <c r="Y16" t="s">
        <v>72</v>
      </c>
      <c r="AA16">
        <v>1E-3</v>
      </c>
      <c r="AB16">
        <v>0</v>
      </c>
      <c r="AC16">
        <v>0</v>
      </c>
      <c r="AD16">
        <v>0</v>
      </c>
      <c r="AE16" t="s">
        <v>68</v>
      </c>
      <c r="AG16">
        <v>8.0000000000000002E-3</v>
      </c>
      <c r="AH16">
        <v>0</v>
      </c>
      <c r="AI16">
        <v>0</v>
      </c>
      <c r="AJ16">
        <v>0</v>
      </c>
      <c r="AK16" t="s">
        <v>68</v>
      </c>
      <c r="AM16">
        <v>0</v>
      </c>
      <c r="AN16">
        <v>0</v>
      </c>
      <c r="AO16">
        <v>0</v>
      </c>
      <c r="AP16">
        <v>0</v>
      </c>
      <c r="AQ16" t="s">
        <v>68</v>
      </c>
    </row>
    <row r="17" spans="1:43" hidden="1" x14ac:dyDescent="0.3">
      <c r="A17" t="s">
        <v>89</v>
      </c>
      <c r="B17">
        <v>16</v>
      </c>
      <c r="C17">
        <v>135</v>
      </c>
      <c r="D17" t="s">
        <v>90</v>
      </c>
      <c r="E17">
        <v>0</v>
      </c>
      <c r="F17">
        <v>8</v>
      </c>
      <c r="G17">
        <v>1</v>
      </c>
      <c r="I17">
        <v>156.41399999999999</v>
      </c>
      <c r="J17">
        <v>46155</v>
      </c>
      <c r="K17">
        <v>1510</v>
      </c>
      <c r="L17">
        <v>1540</v>
      </c>
      <c r="M17" t="s">
        <v>150</v>
      </c>
      <c r="O17">
        <v>0.81200000000000006</v>
      </c>
      <c r="P17">
        <v>3297</v>
      </c>
      <c r="Q17">
        <v>1429</v>
      </c>
      <c r="R17">
        <v>1472</v>
      </c>
      <c r="S17" t="s">
        <v>72</v>
      </c>
      <c r="U17">
        <v>1.6E-2</v>
      </c>
      <c r="V17">
        <v>3212</v>
      </c>
      <c r="W17">
        <v>1435</v>
      </c>
      <c r="X17">
        <v>1478</v>
      </c>
      <c r="Y17" t="s">
        <v>72</v>
      </c>
      <c r="AA17">
        <v>2.1909999999999998</v>
      </c>
      <c r="AB17">
        <v>0</v>
      </c>
      <c r="AC17">
        <v>0</v>
      </c>
      <c r="AD17">
        <v>0</v>
      </c>
      <c r="AE17" t="s">
        <v>68</v>
      </c>
      <c r="AG17">
        <v>1.0999999999999999E-2</v>
      </c>
      <c r="AH17">
        <v>0</v>
      </c>
      <c r="AI17">
        <v>0</v>
      </c>
      <c r="AJ17">
        <v>0</v>
      </c>
      <c r="AK17" t="s">
        <v>68</v>
      </c>
      <c r="AM17">
        <v>0</v>
      </c>
      <c r="AN17">
        <v>0</v>
      </c>
      <c r="AO17">
        <v>0</v>
      </c>
      <c r="AP17">
        <v>0</v>
      </c>
      <c r="AQ17" t="s">
        <v>68</v>
      </c>
    </row>
    <row r="18" spans="1:43" hidden="1" x14ac:dyDescent="0.3">
      <c r="A18" t="s">
        <v>91</v>
      </c>
      <c r="B18">
        <v>17</v>
      </c>
      <c r="C18">
        <v>136</v>
      </c>
      <c r="D18" t="s">
        <v>90</v>
      </c>
      <c r="E18">
        <v>0</v>
      </c>
      <c r="F18">
        <v>8</v>
      </c>
      <c r="G18">
        <v>2</v>
      </c>
      <c r="I18">
        <v>152.88999999999999</v>
      </c>
      <c r="J18">
        <v>45188</v>
      </c>
      <c r="K18">
        <v>1570</v>
      </c>
      <c r="L18">
        <v>1598</v>
      </c>
      <c r="M18" t="s">
        <v>166</v>
      </c>
      <c r="O18">
        <v>1.53</v>
      </c>
      <c r="P18">
        <v>3521</v>
      </c>
      <c r="Q18">
        <v>1489</v>
      </c>
      <c r="R18">
        <v>1536</v>
      </c>
      <c r="S18" t="s">
        <v>72</v>
      </c>
      <c r="U18">
        <v>15.561</v>
      </c>
      <c r="V18">
        <v>52489</v>
      </c>
      <c r="W18">
        <v>1495</v>
      </c>
      <c r="X18">
        <v>1540</v>
      </c>
      <c r="Y18" t="s">
        <v>71</v>
      </c>
      <c r="AA18">
        <v>2.141</v>
      </c>
      <c r="AB18">
        <v>0</v>
      </c>
      <c r="AC18">
        <v>0</v>
      </c>
      <c r="AD18">
        <v>0</v>
      </c>
      <c r="AE18" t="s">
        <v>68</v>
      </c>
      <c r="AG18">
        <v>2.1000000000000001E-2</v>
      </c>
      <c r="AH18">
        <v>0</v>
      </c>
      <c r="AI18">
        <v>0</v>
      </c>
      <c r="AJ18">
        <v>0</v>
      </c>
      <c r="AK18" t="s">
        <v>68</v>
      </c>
      <c r="AM18">
        <v>0.48099999999999998</v>
      </c>
      <c r="AN18">
        <v>0</v>
      </c>
      <c r="AO18">
        <v>0</v>
      </c>
      <c r="AP18">
        <v>0</v>
      </c>
      <c r="AQ18" t="s">
        <v>68</v>
      </c>
    </row>
    <row r="19" spans="1:43" hidden="1" x14ac:dyDescent="0.3">
      <c r="A19" t="s">
        <v>92</v>
      </c>
      <c r="B19">
        <v>18</v>
      </c>
      <c r="C19">
        <v>0</v>
      </c>
      <c r="D19" t="s">
        <v>93</v>
      </c>
      <c r="E19">
        <v>0</v>
      </c>
      <c r="F19">
        <v>0</v>
      </c>
      <c r="G19">
        <v>0</v>
      </c>
      <c r="I19">
        <v>0.113</v>
      </c>
      <c r="J19">
        <v>3260</v>
      </c>
      <c r="K19">
        <v>1750</v>
      </c>
      <c r="L19">
        <v>1797</v>
      </c>
      <c r="M19" t="s">
        <v>72</v>
      </c>
      <c r="O19">
        <v>0.42799999999999999</v>
      </c>
      <c r="P19">
        <v>3177</v>
      </c>
      <c r="Q19">
        <v>1669</v>
      </c>
      <c r="R19">
        <v>1701</v>
      </c>
      <c r="S19" t="s">
        <v>72</v>
      </c>
      <c r="U19">
        <v>3.4000000000000002E-2</v>
      </c>
      <c r="V19">
        <v>3268</v>
      </c>
      <c r="W19">
        <v>1675</v>
      </c>
      <c r="X19">
        <v>1722</v>
      </c>
      <c r="Y19" t="s">
        <v>72</v>
      </c>
      <c r="AA19">
        <v>2E-3</v>
      </c>
      <c r="AB19">
        <v>0</v>
      </c>
      <c r="AC19">
        <v>0</v>
      </c>
      <c r="AD19">
        <v>0</v>
      </c>
      <c r="AE19" t="s">
        <v>68</v>
      </c>
      <c r="AG19">
        <v>6.0000000000000001E-3</v>
      </c>
      <c r="AH19">
        <v>0</v>
      </c>
      <c r="AI19">
        <v>0</v>
      </c>
      <c r="AJ19">
        <v>0</v>
      </c>
      <c r="AK19" t="s">
        <v>68</v>
      </c>
      <c r="AM19">
        <v>1E-3</v>
      </c>
      <c r="AN19">
        <v>0</v>
      </c>
      <c r="AO19">
        <v>0</v>
      </c>
      <c r="AP19">
        <v>0</v>
      </c>
      <c r="AQ19" t="s">
        <v>68</v>
      </c>
    </row>
    <row r="20" spans="1:43" hidden="1" x14ac:dyDescent="0.3">
      <c r="A20" t="s">
        <v>94</v>
      </c>
      <c r="B20">
        <v>19</v>
      </c>
      <c r="C20">
        <v>130</v>
      </c>
      <c r="D20" t="s">
        <v>95</v>
      </c>
      <c r="E20">
        <v>0</v>
      </c>
      <c r="F20">
        <v>0</v>
      </c>
      <c r="G20">
        <v>0</v>
      </c>
      <c r="I20">
        <v>0.12</v>
      </c>
      <c r="J20">
        <v>3262</v>
      </c>
      <c r="K20">
        <v>1810</v>
      </c>
      <c r="L20">
        <v>1857</v>
      </c>
      <c r="M20" t="s">
        <v>72</v>
      </c>
      <c r="O20">
        <v>0.56899999999999995</v>
      </c>
      <c r="P20">
        <v>3221</v>
      </c>
      <c r="Q20">
        <v>1729</v>
      </c>
      <c r="R20">
        <v>1776</v>
      </c>
      <c r="S20" t="s">
        <v>72</v>
      </c>
      <c r="U20">
        <v>0</v>
      </c>
      <c r="V20">
        <v>3160</v>
      </c>
      <c r="W20">
        <v>1735</v>
      </c>
      <c r="X20">
        <v>1778</v>
      </c>
      <c r="Y20" t="s">
        <v>72</v>
      </c>
      <c r="AA20">
        <v>2E-3</v>
      </c>
      <c r="AB20">
        <v>0</v>
      </c>
      <c r="AC20">
        <v>0</v>
      </c>
      <c r="AD20">
        <v>0</v>
      </c>
      <c r="AE20" t="s">
        <v>68</v>
      </c>
      <c r="AG20">
        <v>8.0000000000000002E-3</v>
      </c>
      <c r="AH20">
        <v>0</v>
      </c>
      <c r="AI20">
        <v>0</v>
      </c>
      <c r="AJ20">
        <v>0</v>
      </c>
      <c r="AK20" t="s">
        <v>68</v>
      </c>
      <c r="AM20">
        <v>0</v>
      </c>
      <c r="AN20">
        <v>0</v>
      </c>
      <c r="AO20">
        <v>0</v>
      </c>
      <c r="AP20">
        <v>0</v>
      </c>
      <c r="AQ20" t="s">
        <v>68</v>
      </c>
    </row>
    <row r="21" spans="1:43" hidden="1" x14ac:dyDescent="0.3">
      <c r="A21" t="s">
        <v>94</v>
      </c>
      <c r="B21">
        <v>20</v>
      </c>
      <c r="C21">
        <v>133</v>
      </c>
      <c r="D21" t="s">
        <v>96</v>
      </c>
      <c r="E21">
        <v>0</v>
      </c>
      <c r="F21">
        <v>0</v>
      </c>
      <c r="G21">
        <v>0</v>
      </c>
      <c r="I21">
        <v>1.585</v>
      </c>
      <c r="J21">
        <v>3664</v>
      </c>
      <c r="K21">
        <v>1870</v>
      </c>
      <c r="L21">
        <v>1917</v>
      </c>
      <c r="M21" t="s">
        <v>72</v>
      </c>
      <c r="O21">
        <v>1.7889999999999999</v>
      </c>
      <c r="P21">
        <v>3602</v>
      </c>
      <c r="Q21">
        <v>1789</v>
      </c>
      <c r="R21">
        <v>1836</v>
      </c>
      <c r="S21" t="s">
        <v>72</v>
      </c>
      <c r="U21">
        <v>0.14599999999999999</v>
      </c>
      <c r="V21">
        <v>3624</v>
      </c>
      <c r="W21">
        <v>1795</v>
      </c>
      <c r="X21">
        <v>1837</v>
      </c>
      <c r="Y21" t="s">
        <v>72</v>
      </c>
      <c r="AA21">
        <v>2.1999999999999999E-2</v>
      </c>
      <c r="AB21">
        <v>0</v>
      </c>
      <c r="AC21">
        <v>0</v>
      </c>
      <c r="AD21">
        <v>0</v>
      </c>
      <c r="AE21" t="s">
        <v>68</v>
      </c>
      <c r="AG21">
        <v>2.5000000000000001E-2</v>
      </c>
      <c r="AH21">
        <v>0</v>
      </c>
      <c r="AI21">
        <v>0</v>
      </c>
      <c r="AJ21">
        <v>0</v>
      </c>
      <c r="AK21" t="s">
        <v>68</v>
      </c>
      <c r="AM21">
        <v>5.0000000000000001E-3</v>
      </c>
      <c r="AN21">
        <v>0</v>
      </c>
      <c r="AO21">
        <v>0</v>
      </c>
      <c r="AP21">
        <v>0</v>
      </c>
      <c r="AQ21" t="s">
        <v>68</v>
      </c>
    </row>
    <row r="22" spans="1:43" hidden="1" x14ac:dyDescent="0.3">
      <c r="A22" t="s">
        <v>94</v>
      </c>
      <c r="B22">
        <v>21</v>
      </c>
      <c r="C22">
        <v>131</v>
      </c>
      <c r="D22" t="s">
        <v>95</v>
      </c>
      <c r="E22">
        <v>0</v>
      </c>
      <c r="F22">
        <v>0</v>
      </c>
      <c r="G22">
        <v>0</v>
      </c>
      <c r="I22">
        <v>14.994</v>
      </c>
      <c r="J22">
        <v>7344</v>
      </c>
      <c r="K22">
        <v>1930</v>
      </c>
      <c r="L22">
        <v>1959</v>
      </c>
      <c r="M22" t="s">
        <v>71</v>
      </c>
      <c r="O22">
        <v>15.138</v>
      </c>
      <c r="P22">
        <v>7769</v>
      </c>
      <c r="Q22">
        <v>1849</v>
      </c>
      <c r="R22">
        <v>1895</v>
      </c>
      <c r="S22" t="s">
        <v>72</v>
      </c>
      <c r="U22">
        <v>1.4950000000000001</v>
      </c>
      <c r="V22">
        <v>7899</v>
      </c>
      <c r="W22">
        <v>1855</v>
      </c>
      <c r="X22">
        <v>1900</v>
      </c>
      <c r="Y22" t="s">
        <v>72</v>
      </c>
      <c r="AA22">
        <v>0.21</v>
      </c>
      <c r="AB22">
        <v>0</v>
      </c>
      <c r="AC22">
        <v>0</v>
      </c>
      <c r="AD22">
        <v>0</v>
      </c>
      <c r="AE22" t="s">
        <v>68</v>
      </c>
      <c r="AG22">
        <v>0.21199999999999999</v>
      </c>
      <c r="AH22">
        <v>0</v>
      </c>
      <c r="AI22">
        <v>0</v>
      </c>
      <c r="AJ22">
        <v>0</v>
      </c>
      <c r="AK22" t="s">
        <v>68</v>
      </c>
      <c r="AM22">
        <v>4.5999999999999999E-2</v>
      </c>
      <c r="AN22">
        <v>0</v>
      </c>
      <c r="AO22">
        <v>0</v>
      </c>
      <c r="AP22">
        <v>0</v>
      </c>
      <c r="AQ22" t="s">
        <v>68</v>
      </c>
    </row>
    <row r="23" spans="1:43" hidden="1" x14ac:dyDescent="0.3">
      <c r="A23" t="s">
        <v>94</v>
      </c>
      <c r="B23">
        <v>22</v>
      </c>
      <c r="C23">
        <v>132</v>
      </c>
      <c r="D23" t="s">
        <v>96</v>
      </c>
      <c r="E23">
        <v>0</v>
      </c>
      <c r="F23">
        <v>0</v>
      </c>
      <c r="G23">
        <v>0</v>
      </c>
      <c r="I23">
        <v>74.037999999999997</v>
      </c>
      <c r="J23">
        <v>23548</v>
      </c>
      <c r="K23">
        <v>1990</v>
      </c>
      <c r="L23">
        <v>2019</v>
      </c>
      <c r="M23" t="s">
        <v>97</v>
      </c>
      <c r="O23">
        <v>74.775000000000006</v>
      </c>
      <c r="P23">
        <v>26385</v>
      </c>
      <c r="Q23">
        <v>1909</v>
      </c>
      <c r="R23">
        <v>1955</v>
      </c>
      <c r="S23" t="s">
        <v>72</v>
      </c>
      <c r="U23">
        <v>7.4909999999999997</v>
      </c>
      <c r="V23">
        <v>26906</v>
      </c>
      <c r="W23">
        <v>1915</v>
      </c>
      <c r="X23">
        <v>1960</v>
      </c>
      <c r="Y23" t="s">
        <v>72</v>
      </c>
      <c r="AA23">
        <v>1.0369999999999999</v>
      </c>
      <c r="AB23">
        <v>0</v>
      </c>
      <c r="AC23">
        <v>0</v>
      </c>
      <c r="AD23">
        <v>0</v>
      </c>
      <c r="AE23" t="s">
        <v>68</v>
      </c>
      <c r="AG23">
        <v>1.0469999999999999</v>
      </c>
      <c r="AH23">
        <v>0</v>
      </c>
      <c r="AI23">
        <v>0</v>
      </c>
      <c r="AJ23">
        <v>0</v>
      </c>
      <c r="AK23" t="s">
        <v>68</v>
      </c>
      <c r="AM23">
        <v>0.23200000000000001</v>
      </c>
      <c r="AN23">
        <v>0</v>
      </c>
      <c r="AO23">
        <v>0</v>
      </c>
      <c r="AP23">
        <v>0</v>
      </c>
      <c r="AQ23" t="s">
        <v>68</v>
      </c>
    </row>
    <row r="24" spans="1:43" hidden="1" x14ac:dyDescent="0.3">
      <c r="A24" t="s">
        <v>69</v>
      </c>
      <c r="B24">
        <v>23</v>
      </c>
      <c r="C24">
        <v>138</v>
      </c>
      <c r="D24" t="s">
        <v>70</v>
      </c>
      <c r="E24">
        <v>0</v>
      </c>
      <c r="F24">
        <v>0</v>
      </c>
      <c r="G24">
        <v>0</v>
      </c>
      <c r="I24">
        <v>150.161</v>
      </c>
      <c r="J24">
        <v>44439</v>
      </c>
      <c r="K24">
        <v>2050</v>
      </c>
      <c r="L24">
        <v>2079</v>
      </c>
      <c r="M24" t="s">
        <v>166</v>
      </c>
      <c r="O24">
        <v>150.684</v>
      </c>
      <c r="P24">
        <v>50081</v>
      </c>
      <c r="Q24">
        <v>1969</v>
      </c>
      <c r="R24">
        <v>2015</v>
      </c>
      <c r="S24" t="s">
        <v>75</v>
      </c>
      <c r="U24">
        <v>15.005000000000001</v>
      </c>
      <c r="V24">
        <v>50726</v>
      </c>
      <c r="W24">
        <v>1975</v>
      </c>
      <c r="X24">
        <v>2020</v>
      </c>
      <c r="Y24" t="s">
        <v>71</v>
      </c>
      <c r="AA24">
        <v>2.1030000000000002</v>
      </c>
      <c r="AB24">
        <v>0</v>
      </c>
      <c r="AC24">
        <v>0</v>
      </c>
      <c r="AD24">
        <v>0</v>
      </c>
      <c r="AE24" t="s">
        <v>68</v>
      </c>
      <c r="AG24">
        <v>2.1110000000000002</v>
      </c>
      <c r="AH24">
        <v>0</v>
      </c>
      <c r="AI24">
        <v>0</v>
      </c>
      <c r="AJ24">
        <v>0</v>
      </c>
      <c r="AK24" t="s">
        <v>68</v>
      </c>
      <c r="AM24">
        <v>0.46400000000000002</v>
      </c>
      <c r="AN24">
        <v>0</v>
      </c>
      <c r="AO24">
        <v>0</v>
      </c>
      <c r="AP24">
        <v>0</v>
      </c>
      <c r="AQ24" t="s">
        <v>68</v>
      </c>
    </row>
    <row r="25" spans="1:43" hidden="1" x14ac:dyDescent="0.3">
      <c r="A25" t="s">
        <v>92</v>
      </c>
      <c r="B25">
        <v>24</v>
      </c>
      <c r="C25">
        <v>0</v>
      </c>
      <c r="D25" t="s">
        <v>93</v>
      </c>
      <c r="E25">
        <v>0</v>
      </c>
      <c r="F25">
        <v>0</v>
      </c>
      <c r="G25">
        <v>0</v>
      </c>
      <c r="I25">
        <v>0.113</v>
      </c>
      <c r="J25">
        <v>3260</v>
      </c>
      <c r="K25">
        <v>2230</v>
      </c>
      <c r="L25">
        <v>2267</v>
      </c>
      <c r="M25" t="s">
        <v>72</v>
      </c>
      <c r="O25">
        <v>0.42799999999999999</v>
      </c>
      <c r="P25">
        <v>3177</v>
      </c>
      <c r="Q25">
        <v>2149</v>
      </c>
      <c r="R25">
        <v>2196</v>
      </c>
      <c r="S25" t="s">
        <v>72</v>
      </c>
      <c r="U25">
        <v>3.4000000000000002E-2</v>
      </c>
      <c r="V25">
        <v>3268</v>
      </c>
      <c r="W25">
        <v>2155</v>
      </c>
      <c r="X25">
        <v>2202</v>
      </c>
      <c r="Y25" t="s">
        <v>72</v>
      </c>
      <c r="AA25">
        <v>2E-3</v>
      </c>
      <c r="AB25">
        <v>0</v>
      </c>
      <c r="AC25">
        <v>0</v>
      </c>
      <c r="AD25">
        <v>0</v>
      </c>
      <c r="AE25" t="s">
        <v>68</v>
      </c>
      <c r="AG25">
        <v>6.0000000000000001E-3</v>
      </c>
      <c r="AH25">
        <v>0</v>
      </c>
      <c r="AI25">
        <v>0</v>
      </c>
      <c r="AJ25">
        <v>0</v>
      </c>
      <c r="AK25" t="s">
        <v>68</v>
      </c>
      <c r="AM25">
        <v>1E-3</v>
      </c>
      <c r="AN25">
        <v>0</v>
      </c>
      <c r="AO25">
        <v>0</v>
      </c>
      <c r="AP25">
        <v>0</v>
      </c>
      <c r="AQ25" t="s">
        <v>68</v>
      </c>
    </row>
    <row r="26" spans="1:43" hidden="1" x14ac:dyDescent="0.3">
      <c r="A26" t="s">
        <v>151</v>
      </c>
      <c r="B26">
        <v>25</v>
      </c>
      <c r="C26">
        <v>121</v>
      </c>
      <c r="D26" t="s">
        <v>98</v>
      </c>
      <c r="E26">
        <v>0</v>
      </c>
      <c r="F26">
        <v>0</v>
      </c>
      <c r="G26">
        <v>0</v>
      </c>
      <c r="I26">
        <v>1.1659999999999999</v>
      </c>
      <c r="J26">
        <v>3549</v>
      </c>
      <c r="K26">
        <v>2290</v>
      </c>
      <c r="L26">
        <v>2318</v>
      </c>
      <c r="M26" t="s">
        <v>72</v>
      </c>
      <c r="O26">
        <v>1.383</v>
      </c>
      <c r="P26">
        <v>3475</v>
      </c>
      <c r="Q26">
        <v>2209</v>
      </c>
      <c r="R26">
        <v>2256</v>
      </c>
      <c r="S26" t="s">
        <v>72</v>
      </c>
      <c r="U26">
        <v>0.47299999999999998</v>
      </c>
      <c r="V26">
        <v>4660</v>
      </c>
      <c r="W26">
        <v>2215</v>
      </c>
      <c r="X26">
        <v>2260</v>
      </c>
      <c r="Y26" t="s">
        <v>72</v>
      </c>
      <c r="AA26">
        <v>1.6E-2</v>
      </c>
      <c r="AB26">
        <v>0</v>
      </c>
      <c r="AC26">
        <v>0</v>
      </c>
      <c r="AD26">
        <v>0</v>
      </c>
      <c r="AE26" t="s">
        <v>68</v>
      </c>
      <c r="AG26">
        <v>1.9E-2</v>
      </c>
      <c r="AH26">
        <v>0</v>
      </c>
      <c r="AI26">
        <v>0</v>
      </c>
      <c r="AJ26">
        <v>0</v>
      </c>
      <c r="AK26" t="s">
        <v>68</v>
      </c>
      <c r="AM26">
        <v>1.4999999999999999E-2</v>
      </c>
      <c r="AN26">
        <v>0</v>
      </c>
      <c r="AO26">
        <v>0</v>
      </c>
      <c r="AP26">
        <v>0</v>
      </c>
      <c r="AQ26" t="s">
        <v>68</v>
      </c>
    </row>
    <row r="27" spans="1:43" hidden="1" x14ac:dyDescent="0.3">
      <c r="A27" t="s">
        <v>152</v>
      </c>
      <c r="B27">
        <v>26</v>
      </c>
      <c r="C27">
        <v>122</v>
      </c>
      <c r="D27" t="s">
        <v>98</v>
      </c>
      <c r="E27">
        <v>0</v>
      </c>
      <c r="F27">
        <v>0</v>
      </c>
      <c r="G27">
        <v>0</v>
      </c>
      <c r="I27">
        <v>2.1280000000000001</v>
      </c>
      <c r="J27">
        <v>3813</v>
      </c>
      <c r="K27">
        <v>2350</v>
      </c>
      <c r="L27">
        <v>2378</v>
      </c>
      <c r="M27" t="s">
        <v>72</v>
      </c>
      <c r="O27">
        <v>2.36</v>
      </c>
      <c r="P27">
        <v>3780</v>
      </c>
      <c r="Q27">
        <v>2269</v>
      </c>
      <c r="R27">
        <v>2316</v>
      </c>
      <c r="S27" t="s">
        <v>72</v>
      </c>
      <c r="U27">
        <v>0.93600000000000005</v>
      </c>
      <c r="V27">
        <v>6128</v>
      </c>
      <c r="W27">
        <v>2275</v>
      </c>
      <c r="X27">
        <v>2320</v>
      </c>
      <c r="Y27" t="s">
        <v>72</v>
      </c>
      <c r="AA27">
        <v>0.03</v>
      </c>
      <c r="AB27">
        <v>0</v>
      </c>
      <c r="AC27">
        <v>0</v>
      </c>
      <c r="AD27">
        <v>0</v>
      </c>
      <c r="AE27" t="s">
        <v>68</v>
      </c>
      <c r="AG27">
        <v>3.3000000000000002E-2</v>
      </c>
      <c r="AH27">
        <v>0</v>
      </c>
      <c r="AI27">
        <v>0</v>
      </c>
      <c r="AJ27">
        <v>0</v>
      </c>
      <c r="AK27" t="s">
        <v>68</v>
      </c>
      <c r="AM27">
        <v>2.9000000000000001E-2</v>
      </c>
      <c r="AN27">
        <v>0</v>
      </c>
      <c r="AO27">
        <v>0</v>
      </c>
      <c r="AP27">
        <v>0</v>
      </c>
      <c r="AQ27" t="s">
        <v>68</v>
      </c>
    </row>
    <row r="28" spans="1:43" hidden="1" x14ac:dyDescent="0.3">
      <c r="A28" t="s">
        <v>153</v>
      </c>
      <c r="B28">
        <v>27</v>
      </c>
      <c r="C28">
        <v>123</v>
      </c>
      <c r="D28" t="s">
        <v>98</v>
      </c>
      <c r="E28">
        <v>0</v>
      </c>
      <c r="F28">
        <v>0</v>
      </c>
      <c r="G28">
        <v>0</v>
      </c>
      <c r="I28">
        <v>10.221</v>
      </c>
      <c r="J28">
        <v>6034</v>
      </c>
      <c r="K28">
        <v>2410</v>
      </c>
      <c r="L28">
        <v>2438</v>
      </c>
      <c r="M28" t="s">
        <v>72</v>
      </c>
      <c r="O28">
        <v>10.327</v>
      </c>
      <c r="P28">
        <v>6267</v>
      </c>
      <c r="Q28">
        <v>2329</v>
      </c>
      <c r="R28">
        <v>2375</v>
      </c>
      <c r="S28" t="s">
        <v>72</v>
      </c>
      <c r="U28">
        <v>4.7160000000000002</v>
      </c>
      <c r="V28">
        <v>18110</v>
      </c>
      <c r="W28">
        <v>2335</v>
      </c>
      <c r="X28">
        <v>2381</v>
      </c>
      <c r="Y28" t="s">
        <v>72</v>
      </c>
      <c r="AA28">
        <v>0.14299999999999999</v>
      </c>
      <c r="AB28">
        <v>0</v>
      </c>
      <c r="AC28">
        <v>0</v>
      </c>
      <c r="AD28">
        <v>0</v>
      </c>
      <c r="AE28" t="s">
        <v>68</v>
      </c>
      <c r="AG28">
        <v>0.14499999999999999</v>
      </c>
      <c r="AH28">
        <v>0</v>
      </c>
      <c r="AI28">
        <v>0</v>
      </c>
      <c r="AJ28">
        <v>0</v>
      </c>
      <c r="AK28" t="s">
        <v>68</v>
      </c>
      <c r="AM28">
        <v>0.14599999999999999</v>
      </c>
      <c r="AN28">
        <v>0</v>
      </c>
      <c r="AO28">
        <v>0</v>
      </c>
      <c r="AP28">
        <v>0</v>
      </c>
      <c r="AQ28" t="s">
        <v>68</v>
      </c>
    </row>
    <row r="29" spans="1:43" x14ac:dyDescent="0.3">
      <c r="A29" t="s">
        <v>154</v>
      </c>
      <c r="B29">
        <v>28</v>
      </c>
      <c r="C29">
        <v>1</v>
      </c>
      <c r="D29" t="s">
        <v>99</v>
      </c>
      <c r="E29">
        <v>0</v>
      </c>
      <c r="F29">
        <v>1</v>
      </c>
      <c r="G29">
        <v>1</v>
      </c>
      <c r="I29">
        <v>15.701000000000001</v>
      </c>
      <c r="J29">
        <v>7538</v>
      </c>
      <c r="K29">
        <v>2470</v>
      </c>
      <c r="L29">
        <v>2500</v>
      </c>
      <c r="M29" t="s">
        <v>71</v>
      </c>
      <c r="O29">
        <v>1.44</v>
      </c>
      <c r="P29">
        <v>3493</v>
      </c>
      <c r="Q29">
        <v>2389</v>
      </c>
      <c r="R29">
        <v>2432</v>
      </c>
      <c r="S29" t="s">
        <v>72</v>
      </c>
      <c r="U29">
        <v>0.14399999999999999</v>
      </c>
      <c r="V29">
        <v>3617</v>
      </c>
      <c r="W29">
        <v>2395</v>
      </c>
      <c r="X29">
        <v>2438</v>
      </c>
      <c r="Y29" t="s">
        <v>72</v>
      </c>
      <c r="AA29">
        <v>0.22</v>
      </c>
      <c r="AB29">
        <v>0</v>
      </c>
      <c r="AC29">
        <v>0</v>
      </c>
      <c r="AD29">
        <v>0</v>
      </c>
      <c r="AE29" t="s">
        <v>68</v>
      </c>
      <c r="AG29">
        <v>0.02</v>
      </c>
      <c r="AH29">
        <v>0</v>
      </c>
      <c r="AI29">
        <v>0</v>
      </c>
      <c r="AJ29">
        <v>0</v>
      </c>
      <c r="AK29" t="s">
        <v>68</v>
      </c>
      <c r="AM29">
        <v>4.0000000000000001E-3</v>
      </c>
      <c r="AN29">
        <v>0</v>
      </c>
      <c r="AO29">
        <v>0</v>
      </c>
      <c r="AP29">
        <v>0</v>
      </c>
      <c r="AQ29" t="s">
        <v>68</v>
      </c>
    </row>
    <row r="30" spans="1:43" x14ac:dyDescent="0.3">
      <c r="A30" t="s">
        <v>154</v>
      </c>
      <c r="B30">
        <v>29</v>
      </c>
      <c r="C30">
        <v>1</v>
      </c>
      <c r="D30" t="s">
        <v>99</v>
      </c>
      <c r="E30">
        <v>0</v>
      </c>
      <c r="F30">
        <v>1</v>
      </c>
      <c r="G30">
        <v>2</v>
      </c>
      <c r="I30">
        <v>15.803000000000001</v>
      </c>
      <c r="J30">
        <v>7566</v>
      </c>
      <c r="K30">
        <v>2530</v>
      </c>
      <c r="L30">
        <v>2558</v>
      </c>
      <c r="M30" t="s">
        <v>72</v>
      </c>
      <c r="O30">
        <v>1.379</v>
      </c>
      <c r="P30">
        <v>3474</v>
      </c>
      <c r="Q30">
        <v>2449</v>
      </c>
      <c r="R30">
        <v>2496</v>
      </c>
      <c r="S30" t="s">
        <v>72</v>
      </c>
      <c r="U30">
        <v>0.14399999999999999</v>
      </c>
      <c r="V30">
        <v>3618</v>
      </c>
      <c r="W30">
        <v>2455</v>
      </c>
      <c r="X30">
        <v>2498</v>
      </c>
      <c r="Y30" t="s">
        <v>72</v>
      </c>
      <c r="AA30">
        <v>0.221</v>
      </c>
      <c r="AB30">
        <v>0</v>
      </c>
      <c r="AC30">
        <v>0</v>
      </c>
      <c r="AD30">
        <v>0</v>
      </c>
      <c r="AE30" t="s">
        <v>68</v>
      </c>
      <c r="AG30">
        <v>1.9E-2</v>
      </c>
      <c r="AH30">
        <v>0</v>
      </c>
      <c r="AI30">
        <v>0</v>
      </c>
      <c r="AJ30">
        <v>0</v>
      </c>
      <c r="AK30" t="s">
        <v>68</v>
      </c>
      <c r="AM30">
        <v>4.0000000000000001E-3</v>
      </c>
      <c r="AN30">
        <v>0</v>
      </c>
      <c r="AO30">
        <v>0</v>
      </c>
      <c r="AP30">
        <v>0</v>
      </c>
      <c r="AQ30" t="s">
        <v>68</v>
      </c>
    </row>
    <row r="31" spans="1:43" hidden="1" x14ac:dyDescent="0.3">
      <c r="A31" t="s">
        <v>155</v>
      </c>
      <c r="B31">
        <v>30</v>
      </c>
      <c r="C31">
        <v>2</v>
      </c>
      <c r="D31" t="s">
        <v>98</v>
      </c>
      <c r="E31">
        <v>20</v>
      </c>
      <c r="F31">
        <v>0</v>
      </c>
      <c r="G31">
        <v>0</v>
      </c>
      <c r="I31">
        <v>15.974</v>
      </c>
      <c r="J31">
        <v>7613</v>
      </c>
      <c r="K31">
        <v>2590</v>
      </c>
      <c r="L31">
        <v>2618</v>
      </c>
      <c r="M31" t="s">
        <v>72</v>
      </c>
      <c r="O31">
        <v>0.995</v>
      </c>
      <c r="P31">
        <v>3354</v>
      </c>
      <c r="Q31">
        <v>2509</v>
      </c>
      <c r="R31">
        <v>2556</v>
      </c>
      <c r="S31" t="s">
        <v>72</v>
      </c>
      <c r="U31">
        <v>6.0999999999999999E-2</v>
      </c>
      <c r="V31">
        <v>3355</v>
      </c>
      <c r="W31">
        <v>2515</v>
      </c>
      <c r="X31">
        <v>2559</v>
      </c>
      <c r="Y31" t="s">
        <v>72</v>
      </c>
      <c r="AA31">
        <v>0.224</v>
      </c>
      <c r="AB31">
        <v>0</v>
      </c>
      <c r="AC31">
        <v>0</v>
      </c>
      <c r="AD31">
        <v>0</v>
      </c>
      <c r="AE31" t="s">
        <v>68</v>
      </c>
      <c r="AG31">
        <v>1.4E-2</v>
      </c>
      <c r="AH31">
        <v>0</v>
      </c>
      <c r="AI31">
        <v>0</v>
      </c>
      <c r="AJ31">
        <v>0</v>
      </c>
      <c r="AK31" t="s">
        <v>68</v>
      </c>
      <c r="AM31">
        <v>2E-3</v>
      </c>
      <c r="AN31">
        <v>0</v>
      </c>
      <c r="AO31">
        <v>0</v>
      </c>
      <c r="AP31">
        <v>0</v>
      </c>
      <c r="AQ31" t="s">
        <v>68</v>
      </c>
    </row>
    <row r="32" spans="1:43" hidden="1" x14ac:dyDescent="0.3">
      <c r="A32" t="s">
        <v>156</v>
      </c>
      <c r="B32">
        <v>31</v>
      </c>
      <c r="C32">
        <v>3</v>
      </c>
      <c r="D32" t="s">
        <v>98</v>
      </c>
      <c r="E32">
        <v>20</v>
      </c>
      <c r="F32">
        <v>0</v>
      </c>
      <c r="G32">
        <v>0</v>
      </c>
      <c r="I32">
        <v>16.222000000000001</v>
      </c>
      <c r="J32">
        <v>7681</v>
      </c>
      <c r="K32">
        <v>2650</v>
      </c>
      <c r="L32">
        <v>2680</v>
      </c>
      <c r="M32" t="s">
        <v>75</v>
      </c>
      <c r="O32">
        <v>1.1140000000000001</v>
      </c>
      <c r="P32">
        <v>3391</v>
      </c>
      <c r="Q32">
        <v>2569</v>
      </c>
      <c r="R32">
        <v>2614</v>
      </c>
      <c r="S32" t="s">
        <v>72</v>
      </c>
      <c r="U32">
        <v>9.5000000000000001E-2</v>
      </c>
      <c r="V32">
        <v>3462</v>
      </c>
      <c r="W32">
        <v>2575</v>
      </c>
      <c r="X32">
        <v>2620</v>
      </c>
      <c r="Y32" t="s">
        <v>72</v>
      </c>
      <c r="AA32">
        <v>0.22700000000000001</v>
      </c>
      <c r="AB32">
        <v>0</v>
      </c>
      <c r="AC32">
        <v>0</v>
      </c>
      <c r="AD32">
        <v>0</v>
      </c>
      <c r="AE32" t="s">
        <v>68</v>
      </c>
      <c r="AG32">
        <v>1.6E-2</v>
      </c>
      <c r="AH32">
        <v>0</v>
      </c>
      <c r="AI32">
        <v>0</v>
      </c>
      <c r="AJ32">
        <v>0</v>
      </c>
      <c r="AK32" t="s">
        <v>68</v>
      </c>
      <c r="AM32">
        <v>3.0000000000000001E-3</v>
      </c>
      <c r="AN32">
        <v>0</v>
      </c>
      <c r="AO32">
        <v>0</v>
      </c>
      <c r="AP32">
        <v>0</v>
      </c>
      <c r="AQ32" t="s">
        <v>68</v>
      </c>
    </row>
    <row r="33" spans="1:43" hidden="1" x14ac:dyDescent="0.3">
      <c r="A33" t="s">
        <v>157</v>
      </c>
      <c r="B33">
        <v>32</v>
      </c>
      <c r="C33">
        <v>4</v>
      </c>
      <c r="D33" t="s">
        <v>98</v>
      </c>
      <c r="E33">
        <v>20</v>
      </c>
      <c r="F33">
        <v>0</v>
      </c>
      <c r="G33">
        <v>0</v>
      </c>
      <c r="I33">
        <v>16.936</v>
      </c>
      <c r="J33">
        <v>7877</v>
      </c>
      <c r="K33">
        <v>2710</v>
      </c>
      <c r="L33">
        <v>2738</v>
      </c>
      <c r="M33" t="s">
        <v>72</v>
      </c>
      <c r="O33">
        <v>1.21</v>
      </c>
      <c r="P33">
        <v>3421</v>
      </c>
      <c r="Q33">
        <v>2629</v>
      </c>
      <c r="R33">
        <v>2657</v>
      </c>
      <c r="S33" t="s">
        <v>72</v>
      </c>
      <c r="U33">
        <v>6.8000000000000005E-2</v>
      </c>
      <c r="V33">
        <v>3376</v>
      </c>
      <c r="W33">
        <v>2635</v>
      </c>
      <c r="X33">
        <v>2678</v>
      </c>
      <c r="Y33" t="s">
        <v>72</v>
      </c>
      <c r="AA33">
        <v>0.23699999999999999</v>
      </c>
      <c r="AB33">
        <v>0</v>
      </c>
      <c r="AC33">
        <v>0</v>
      </c>
      <c r="AD33">
        <v>0</v>
      </c>
      <c r="AE33" t="s">
        <v>68</v>
      </c>
      <c r="AG33">
        <v>1.7000000000000001E-2</v>
      </c>
      <c r="AH33">
        <v>0</v>
      </c>
      <c r="AI33">
        <v>0</v>
      </c>
      <c r="AJ33">
        <v>0</v>
      </c>
      <c r="AK33" t="s">
        <v>68</v>
      </c>
      <c r="AM33">
        <v>2E-3</v>
      </c>
      <c r="AN33">
        <v>0</v>
      </c>
      <c r="AO33">
        <v>0</v>
      </c>
      <c r="AP33">
        <v>0</v>
      </c>
      <c r="AQ33" t="s">
        <v>68</v>
      </c>
    </row>
    <row r="34" spans="1:43" hidden="1" x14ac:dyDescent="0.3">
      <c r="A34" t="s">
        <v>158</v>
      </c>
      <c r="B34">
        <v>33</v>
      </c>
      <c r="C34">
        <v>5</v>
      </c>
      <c r="D34" t="s">
        <v>98</v>
      </c>
      <c r="E34">
        <v>20</v>
      </c>
      <c r="F34">
        <v>0</v>
      </c>
      <c r="G34">
        <v>0</v>
      </c>
      <c r="I34">
        <v>16.856000000000002</v>
      </c>
      <c r="J34">
        <v>7855</v>
      </c>
      <c r="K34">
        <v>2770</v>
      </c>
      <c r="L34">
        <v>2798</v>
      </c>
      <c r="M34" t="s">
        <v>72</v>
      </c>
      <c r="O34">
        <v>1.264</v>
      </c>
      <c r="P34">
        <v>3438</v>
      </c>
      <c r="Q34">
        <v>2689</v>
      </c>
      <c r="R34">
        <v>2734</v>
      </c>
      <c r="S34" t="s">
        <v>72</v>
      </c>
      <c r="U34">
        <v>0.14000000000000001</v>
      </c>
      <c r="V34">
        <v>3605</v>
      </c>
      <c r="W34">
        <v>2695</v>
      </c>
      <c r="X34">
        <v>2729</v>
      </c>
      <c r="Y34" t="s">
        <v>72</v>
      </c>
      <c r="AA34">
        <v>0.23599999999999999</v>
      </c>
      <c r="AB34">
        <v>0</v>
      </c>
      <c r="AC34">
        <v>0</v>
      </c>
      <c r="AD34">
        <v>0</v>
      </c>
      <c r="AE34" t="s">
        <v>68</v>
      </c>
      <c r="AG34">
        <v>1.7999999999999999E-2</v>
      </c>
      <c r="AH34">
        <v>0</v>
      </c>
      <c r="AI34">
        <v>0</v>
      </c>
      <c r="AJ34">
        <v>0</v>
      </c>
      <c r="AK34" t="s">
        <v>68</v>
      </c>
      <c r="AM34">
        <v>4.0000000000000001E-3</v>
      </c>
      <c r="AN34">
        <v>0</v>
      </c>
      <c r="AO34">
        <v>0</v>
      </c>
      <c r="AP34">
        <v>0</v>
      </c>
      <c r="AQ34" t="s">
        <v>68</v>
      </c>
    </row>
    <row r="35" spans="1:43" hidden="1" x14ac:dyDescent="0.3">
      <c r="A35" t="s">
        <v>159</v>
      </c>
      <c r="B35">
        <v>34</v>
      </c>
      <c r="C35">
        <v>6</v>
      </c>
      <c r="D35" t="s">
        <v>98</v>
      </c>
      <c r="E35">
        <v>20</v>
      </c>
      <c r="F35">
        <v>0</v>
      </c>
      <c r="G35">
        <v>0</v>
      </c>
      <c r="I35">
        <v>16.925999999999998</v>
      </c>
      <c r="J35">
        <v>7874</v>
      </c>
      <c r="K35">
        <v>2830</v>
      </c>
      <c r="L35">
        <v>2858</v>
      </c>
      <c r="M35" t="s">
        <v>75</v>
      </c>
      <c r="O35">
        <v>1.056</v>
      </c>
      <c r="P35">
        <v>3373</v>
      </c>
      <c r="Q35">
        <v>2749</v>
      </c>
      <c r="R35">
        <v>2795</v>
      </c>
      <c r="S35" t="s">
        <v>72</v>
      </c>
      <c r="U35">
        <v>0.13900000000000001</v>
      </c>
      <c r="V35">
        <v>3600</v>
      </c>
      <c r="W35">
        <v>2755</v>
      </c>
      <c r="X35">
        <v>2798</v>
      </c>
      <c r="Y35" t="s">
        <v>72</v>
      </c>
      <c r="AA35">
        <v>0.23699999999999999</v>
      </c>
      <c r="AB35">
        <v>0</v>
      </c>
      <c r="AC35">
        <v>0</v>
      </c>
      <c r="AD35">
        <v>0</v>
      </c>
      <c r="AE35" t="s">
        <v>68</v>
      </c>
      <c r="AG35">
        <v>1.4999999999999999E-2</v>
      </c>
      <c r="AH35">
        <v>0</v>
      </c>
      <c r="AI35">
        <v>0</v>
      </c>
      <c r="AJ35">
        <v>0</v>
      </c>
      <c r="AK35" t="s">
        <v>68</v>
      </c>
      <c r="AM35">
        <v>4.0000000000000001E-3</v>
      </c>
      <c r="AN35">
        <v>0</v>
      </c>
      <c r="AO35">
        <v>0</v>
      </c>
      <c r="AP35">
        <v>0</v>
      </c>
      <c r="AQ35" t="s">
        <v>68</v>
      </c>
    </row>
    <row r="36" spans="1:43" hidden="1" x14ac:dyDescent="0.3">
      <c r="A36" t="s">
        <v>160</v>
      </c>
      <c r="B36">
        <v>35</v>
      </c>
      <c r="C36">
        <v>7</v>
      </c>
      <c r="D36" t="s">
        <v>98</v>
      </c>
      <c r="E36">
        <v>20</v>
      </c>
      <c r="F36">
        <v>0</v>
      </c>
      <c r="G36">
        <v>0</v>
      </c>
      <c r="I36">
        <v>17.318999999999999</v>
      </c>
      <c r="J36">
        <v>7982</v>
      </c>
      <c r="K36">
        <v>2890</v>
      </c>
      <c r="L36">
        <v>2918</v>
      </c>
      <c r="M36" t="s">
        <v>72</v>
      </c>
      <c r="O36">
        <v>1.2669999999999999</v>
      </c>
      <c r="P36">
        <v>3439</v>
      </c>
      <c r="Q36">
        <v>2809</v>
      </c>
      <c r="R36">
        <v>2853</v>
      </c>
      <c r="S36" t="s">
        <v>72</v>
      </c>
      <c r="U36">
        <v>6.5000000000000002E-2</v>
      </c>
      <c r="V36">
        <v>3366</v>
      </c>
      <c r="W36">
        <v>2815</v>
      </c>
      <c r="X36">
        <v>2858</v>
      </c>
      <c r="Y36" t="s">
        <v>72</v>
      </c>
      <c r="AA36">
        <v>0.24299999999999999</v>
      </c>
      <c r="AB36">
        <v>0</v>
      </c>
      <c r="AC36">
        <v>0</v>
      </c>
      <c r="AD36">
        <v>0</v>
      </c>
      <c r="AE36" t="s">
        <v>68</v>
      </c>
      <c r="AG36">
        <v>1.7999999999999999E-2</v>
      </c>
      <c r="AH36">
        <v>0</v>
      </c>
      <c r="AI36">
        <v>0</v>
      </c>
      <c r="AJ36">
        <v>0</v>
      </c>
      <c r="AK36" t="s">
        <v>68</v>
      </c>
      <c r="AM36">
        <v>2E-3</v>
      </c>
      <c r="AN36">
        <v>0</v>
      </c>
      <c r="AO36">
        <v>0</v>
      </c>
      <c r="AP36">
        <v>0</v>
      </c>
      <c r="AQ36" t="s">
        <v>68</v>
      </c>
    </row>
    <row r="37" spans="1:43" hidden="1" x14ac:dyDescent="0.3">
      <c r="A37" t="s">
        <v>161</v>
      </c>
      <c r="B37">
        <v>36</v>
      </c>
      <c r="C37">
        <v>8</v>
      </c>
      <c r="D37" t="s">
        <v>98</v>
      </c>
      <c r="E37">
        <v>20</v>
      </c>
      <c r="F37">
        <v>0</v>
      </c>
      <c r="G37">
        <v>0</v>
      </c>
      <c r="I37">
        <v>17.724</v>
      </c>
      <c r="J37">
        <v>8093</v>
      </c>
      <c r="K37">
        <v>2950</v>
      </c>
      <c r="L37">
        <v>2978</v>
      </c>
      <c r="M37" t="s">
        <v>72</v>
      </c>
      <c r="O37">
        <v>1.0209999999999999</v>
      </c>
      <c r="P37">
        <v>3362</v>
      </c>
      <c r="Q37">
        <v>2869</v>
      </c>
      <c r="R37">
        <v>2915</v>
      </c>
      <c r="S37" t="s">
        <v>72</v>
      </c>
      <c r="U37">
        <v>6.8000000000000005E-2</v>
      </c>
      <c r="V37">
        <v>3377</v>
      </c>
      <c r="W37">
        <v>2875</v>
      </c>
      <c r="X37">
        <v>2918</v>
      </c>
      <c r="Y37" t="s">
        <v>72</v>
      </c>
      <c r="AA37">
        <v>0.248</v>
      </c>
      <c r="AB37">
        <v>0</v>
      </c>
      <c r="AC37">
        <v>0</v>
      </c>
      <c r="AD37">
        <v>0</v>
      </c>
      <c r="AE37" t="s">
        <v>68</v>
      </c>
      <c r="AG37">
        <v>1.4E-2</v>
      </c>
      <c r="AH37">
        <v>0</v>
      </c>
      <c r="AI37">
        <v>0</v>
      </c>
      <c r="AJ37">
        <v>0</v>
      </c>
      <c r="AK37" t="s">
        <v>68</v>
      </c>
      <c r="AM37">
        <v>2E-3</v>
      </c>
      <c r="AN37">
        <v>0</v>
      </c>
      <c r="AO37">
        <v>0</v>
      </c>
      <c r="AP37">
        <v>0</v>
      </c>
      <c r="AQ37" t="s">
        <v>68</v>
      </c>
    </row>
    <row r="38" spans="1:43" hidden="1" x14ac:dyDescent="0.3">
      <c r="A38" t="s">
        <v>162</v>
      </c>
      <c r="B38">
        <v>37</v>
      </c>
      <c r="C38">
        <v>9</v>
      </c>
      <c r="D38" t="s">
        <v>98</v>
      </c>
      <c r="E38">
        <v>20</v>
      </c>
      <c r="F38">
        <v>0</v>
      </c>
      <c r="G38">
        <v>0</v>
      </c>
      <c r="I38">
        <v>17.806999999999999</v>
      </c>
      <c r="J38">
        <v>8116</v>
      </c>
      <c r="K38">
        <v>3010</v>
      </c>
      <c r="L38">
        <v>3053</v>
      </c>
      <c r="M38" t="s">
        <v>72</v>
      </c>
      <c r="O38">
        <v>1.0009999999999999</v>
      </c>
      <c r="P38">
        <v>3356</v>
      </c>
      <c r="Q38">
        <v>2929</v>
      </c>
      <c r="R38">
        <v>2975</v>
      </c>
      <c r="S38" t="s">
        <v>72</v>
      </c>
      <c r="U38">
        <v>8.1000000000000003E-2</v>
      </c>
      <c r="V38">
        <v>3418</v>
      </c>
      <c r="W38">
        <v>2935</v>
      </c>
      <c r="X38">
        <v>2978</v>
      </c>
      <c r="Y38" t="s">
        <v>72</v>
      </c>
      <c r="AA38">
        <v>0.249</v>
      </c>
      <c r="AB38">
        <v>0</v>
      </c>
      <c r="AC38">
        <v>0</v>
      </c>
      <c r="AD38">
        <v>0</v>
      </c>
      <c r="AE38" t="s">
        <v>68</v>
      </c>
      <c r="AG38">
        <v>1.4E-2</v>
      </c>
      <c r="AH38">
        <v>0</v>
      </c>
      <c r="AI38">
        <v>0</v>
      </c>
      <c r="AJ38">
        <v>0</v>
      </c>
      <c r="AK38" t="s">
        <v>68</v>
      </c>
      <c r="AM38">
        <v>3.0000000000000001E-3</v>
      </c>
      <c r="AN38">
        <v>0</v>
      </c>
      <c r="AO38">
        <v>0</v>
      </c>
      <c r="AP38">
        <v>0</v>
      </c>
      <c r="AQ38" t="s">
        <v>68</v>
      </c>
    </row>
    <row r="39" spans="1:43" hidden="1" x14ac:dyDescent="0.3">
      <c r="A39" t="s">
        <v>163</v>
      </c>
      <c r="B39">
        <v>38</v>
      </c>
      <c r="C39">
        <v>10</v>
      </c>
      <c r="D39" t="s">
        <v>98</v>
      </c>
      <c r="E39">
        <v>20</v>
      </c>
      <c r="F39">
        <v>0</v>
      </c>
      <c r="G39">
        <v>0</v>
      </c>
      <c r="I39">
        <v>18.044</v>
      </c>
      <c r="J39">
        <v>8181</v>
      </c>
      <c r="K39">
        <v>3070</v>
      </c>
      <c r="L39">
        <v>3113</v>
      </c>
      <c r="M39" t="s">
        <v>72</v>
      </c>
      <c r="O39">
        <v>1.226</v>
      </c>
      <c r="P39">
        <v>3426</v>
      </c>
      <c r="Q39">
        <v>2989</v>
      </c>
      <c r="R39">
        <v>3035</v>
      </c>
      <c r="S39" t="s">
        <v>72</v>
      </c>
      <c r="U39">
        <v>7.0000000000000007E-2</v>
      </c>
      <c r="V39">
        <v>3384</v>
      </c>
      <c r="W39">
        <v>2995</v>
      </c>
      <c r="X39">
        <v>3038</v>
      </c>
      <c r="Y39" t="s">
        <v>72</v>
      </c>
      <c r="AA39">
        <v>0.253</v>
      </c>
      <c r="AB39">
        <v>0</v>
      </c>
      <c r="AC39">
        <v>0</v>
      </c>
      <c r="AD39">
        <v>0</v>
      </c>
      <c r="AE39" t="s">
        <v>68</v>
      </c>
      <c r="AG39">
        <v>1.7000000000000001E-2</v>
      </c>
      <c r="AH39">
        <v>0</v>
      </c>
      <c r="AI39">
        <v>0</v>
      </c>
      <c r="AJ39">
        <v>0</v>
      </c>
      <c r="AK39" t="s">
        <v>68</v>
      </c>
      <c r="AM39">
        <v>2E-3</v>
      </c>
      <c r="AN39">
        <v>0</v>
      </c>
      <c r="AO39">
        <v>0</v>
      </c>
      <c r="AP39">
        <v>0</v>
      </c>
      <c r="AQ39" t="s">
        <v>68</v>
      </c>
    </row>
    <row r="40" spans="1:43" hidden="1" x14ac:dyDescent="0.3">
      <c r="A40" t="s">
        <v>164</v>
      </c>
      <c r="B40">
        <v>39</v>
      </c>
      <c r="C40">
        <v>11</v>
      </c>
      <c r="D40" t="s">
        <v>98</v>
      </c>
      <c r="E40">
        <v>20</v>
      </c>
      <c r="F40">
        <v>0</v>
      </c>
      <c r="G40">
        <v>0</v>
      </c>
      <c r="I40">
        <v>18.03</v>
      </c>
      <c r="J40">
        <v>8177</v>
      </c>
      <c r="K40">
        <v>3130</v>
      </c>
      <c r="L40">
        <v>3173</v>
      </c>
      <c r="M40" t="s">
        <v>72</v>
      </c>
      <c r="O40">
        <v>1.0980000000000001</v>
      </c>
      <c r="P40">
        <v>3386</v>
      </c>
      <c r="Q40">
        <v>3049</v>
      </c>
      <c r="R40">
        <v>3094</v>
      </c>
      <c r="S40" t="s">
        <v>72</v>
      </c>
      <c r="U40">
        <v>6.2E-2</v>
      </c>
      <c r="V40">
        <v>3358</v>
      </c>
      <c r="W40">
        <v>3055</v>
      </c>
      <c r="X40">
        <v>3098</v>
      </c>
      <c r="Y40" t="s">
        <v>72</v>
      </c>
      <c r="AA40">
        <v>0.253</v>
      </c>
      <c r="AB40">
        <v>0</v>
      </c>
      <c r="AC40">
        <v>0</v>
      </c>
      <c r="AD40">
        <v>0</v>
      </c>
      <c r="AE40" t="s">
        <v>68</v>
      </c>
      <c r="AG40">
        <v>1.4999999999999999E-2</v>
      </c>
      <c r="AH40">
        <v>0</v>
      </c>
      <c r="AI40">
        <v>0</v>
      </c>
      <c r="AJ40">
        <v>0</v>
      </c>
      <c r="AK40" t="s">
        <v>68</v>
      </c>
      <c r="AM40">
        <v>2E-3</v>
      </c>
      <c r="AN40">
        <v>0</v>
      </c>
      <c r="AO40">
        <v>0</v>
      </c>
      <c r="AP40">
        <v>0</v>
      </c>
      <c r="AQ40" t="s">
        <v>68</v>
      </c>
    </row>
    <row r="41" spans="1:43" hidden="1" x14ac:dyDescent="0.3">
      <c r="A41" t="s">
        <v>165</v>
      </c>
      <c r="B41">
        <v>40</v>
      </c>
      <c r="C41">
        <v>12</v>
      </c>
      <c r="D41" t="s">
        <v>98</v>
      </c>
      <c r="E41">
        <v>20</v>
      </c>
      <c r="F41">
        <v>0</v>
      </c>
      <c r="G41">
        <v>0</v>
      </c>
      <c r="I41">
        <v>18.081</v>
      </c>
      <c r="J41">
        <v>8191</v>
      </c>
      <c r="K41">
        <v>3190</v>
      </c>
      <c r="L41">
        <v>3233</v>
      </c>
      <c r="M41" t="s">
        <v>72</v>
      </c>
      <c r="O41">
        <v>1.0169999999999999</v>
      </c>
      <c r="P41">
        <v>3361</v>
      </c>
      <c r="Q41">
        <v>3109</v>
      </c>
      <c r="R41">
        <v>3154</v>
      </c>
      <c r="S41" t="s">
        <v>72</v>
      </c>
      <c r="U41">
        <v>8.7999999999999995E-2</v>
      </c>
      <c r="V41">
        <v>3440</v>
      </c>
      <c r="W41">
        <v>3115</v>
      </c>
      <c r="X41">
        <v>3157</v>
      </c>
      <c r="Y41" t="s">
        <v>72</v>
      </c>
      <c r="AA41">
        <v>0.253</v>
      </c>
      <c r="AB41">
        <v>0</v>
      </c>
      <c r="AC41">
        <v>0</v>
      </c>
      <c r="AD41">
        <v>0</v>
      </c>
      <c r="AE41" t="s">
        <v>68</v>
      </c>
      <c r="AG41">
        <v>1.4E-2</v>
      </c>
      <c r="AH41">
        <v>0</v>
      </c>
      <c r="AI41">
        <v>0</v>
      </c>
      <c r="AJ41">
        <v>0</v>
      </c>
      <c r="AK41" t="s">
        <v>68</v>
      </c>
      <c r="AM41">
        <v>3.0000000000000001E-3</v>
      </c>
      <c r="AN41">
        <v>0</v>
      </c>
      <c r="AO41">
        <v>0</v>
      </c>
      <c r="AP41">
        <v>0</v>
      </c>
      <c r="AQ41" t="s">
        <v>68</v>
      </c>
    </row>
    <row r="42" spans="1:43" hidden="1" x14ac:dyDescent="0.3">
      <c r="A42" t="s">
        <v>94</v>
      </c>
      <c r="B42">
        <v>41</v>
      </c>
      <c r="C42">
        <v>130</v>
      </c>
      <c r="D42" t="s">
        <v>95</v>
      </c>
      <c r="E42">
        <v>0</v>
      </c>
      <c r="F42">
        <v>0</v>
      </c>
      <c r="G42">
        <v>0</v>
      </c>
      <c r="I42">
        <v>-0.109</v>
      </c>
      <c r="J42">
        <v>3199</v>
      </c>
      <c r="K42">
        <v>3250</v>
      </c>
      <c r="L42">
        <v>3297</v>
      </c>
      <c r="M42" t="s">
        <v>72</v>
      </c>
      <c r="O42">
        <v>0.22900000000000001</v>
      </c>
      <c r="P42">
        <v>3115</v>
      </c>
      <c r="Q42">
        <v>3169</v>
      </c>
      <c r="R42">
        <v>3194</v>
      </c>
      <c r="S42" t="s">
        <v>72</v>
      </c>
      <c r="U42">
        <v>-0.01</v>
      </c>
      <c r="V42">
        <v>3128</v>
      </c>
      <c r="W42">
        <v>3175</v>
      </c>
      <c r="X42">
        <v>3218</v>
      </c>
      <c r="Y42" t="s">
        <v>72</v>
      </c>
      <c r="AA42">
        <v>-2E-3</v>
      </c>
      <c r="AB42">
        <v>0</v>
      </c>
      <c r="AC42">
        <v>0</v>
      </c>
      <c r="AD42">
        <v>0</v>
      </c>
      <c r="AE42" t="s">
        <v>68</v>
      </c>
      <c r="AG42">
        <v>3.0000000000000001E-3</v>
      </c>
      <c r="AH42">
        <v>0</v>
      </c>
      <c r="AI42">
        <v>0</v>
      </c>
      <c r="AJ42">
        <v>0</v>
      </c>
      <c r="AK42" t="s">
        <v>68</v>
      </c>
      <c r="AM42">
        <v>0</v>
      </c>
      <c r="AN42">
        <v>0</v>
      </c>
      <c r="AO42">
        <v>0</v>
      </c>
      <c r="AP42">
        <v>0</v>
      </c>
      <c r="AQ42" t="s">
        <v>68</v>
      </c>
    </row>
    <row r="43" spans="1:43" hidden="1" x14ac:dyDescent="0.3">
      <c r="A43" t="s">
        <v>94</v>
      </c>
      <c r="B43">
        <v>42</v>
      </c>
      <c r="C43">
        <v>133</v>
      </c>
      <c r="D43" t="s">
        <v>96</v>
      </c>
      <c r="E43">
        <v>0</v>
      </c>
      <c r="F43">
        <v>0</v>
      </c>
      <c r="G43">
        <v>0</v>
      </c>
      <c r="I43">
        <v>1.6539999999999999</v>
      </c>
      <c r="J43">
        <v>3683</v>
      </c>
      <c r="K43">
        <v>3310</v>
      </c>
      <c r="L43">
        <v>3357</v>
      </c>
      <c r="M43" t="s">
        <v>72</v>
      </c>
      <c r="O43">
        <v>1.5429999999999999</v>
      </c>
      <c r="P43">
        <v>3525</v>
      </c>
      <c r="Q43">
        <v>3229</v>
      </c>
      <c r="R43">
        <v>3270</v>
      </c>
      <c r="S43" t="s">
        <v>72</v>
      </c>
      <c r="U43">
        <v>0.13500000000000001</v>
      </c>
      <c r="V43">
        <v>3590</v>
      </c>
      <c r="W43">
        <v>3235</v>
      </c>
      <c r="X43">
        <v>3279</v>
      </c>
      <c r="Y43" t="s">
        <v>72</v>
      </c>
      <c r="AA43">
        <v>2.3E-2</v>
      </c>
      <c r="AB43">
        <v>0</v>
      </c>
      <c r="AC43">
        <v>0</v>
      </c>
      <c r="AD43">
        <v>0</v>
      </c>
      <c r="AE43" t="s">
        <v>68</v>
      </c>
      <c r="AG43">
        <v>2.1999999999999999E-2</v>
      </c>
      <c r="AH43">
        <v>0</v>
      </c>
      <c r="AI43">
        <v>0</v>
      </c>
      <c r="AJ43">
        <v>0</v>
      </c>
      <c r="AK43" t="s">
        <v>68</v>
      </c>
      <c r="AM43">
        <v>4.0000000000000001E-3</v>
      </c>
      <c r="AN43">
        <v>0</v>
      </c>
      <c r="AO43">
        <v>0</v>
      </c>
      <c r="AP43">
        <v>0</v>
      </c>
      <c r="AQ43" t="s">
        <v>68</v>
      </c>
    </row>
    <row r="44" spans="1:43" hidden="1" x14ac:dyDescent="0.3">
      <c r="A44" t="s">
        <v>94</v>
      </c>
      <c r="B44">
        <v>43</v>
      </c>
      <c r="C44">
        <v>131</v>
      </c>
      <c r="D44" t="s">
        <v>95</v>
      </c>
      <c r="E44">
        <v>0</v>
      </c>
      <c r="F44">
        <v>0</v>
      </c>
      <c r="G44">
        <v>0</v>
      </c>
      <c r="I44">
        <v>15.147</v>
      </c>
      <c r="J44">
        <v>7386</v>
      </c>
      <c r="K44">
        <v>3370</v>
      </c>
      <c r="L44">
        <v>3417</v>
      </c>
      <c r="M44" t="s">
        <v>72</v>
      </c>
      <c r="O44">
        <v>14.923999999999999</v>
      </c>
      <c r="P44">
        <v>7702</v>
      </c>
      <c r="Q44">
        <v>3289</v>
      </c>
      <c r="R44">
        <v>3336</v>
      </c>
      <c r="S44" t="s">
        <v>72</v>
      </c>
      <c r="U44">
        <v>1.484</v>
      </c>
      <c r="V44">
        <v>7866</v>
      </c>
      <c r="W44">
        <v>3295</v>
      </c>
      <c r="X44">
        <v>3340</v>
      </c>
      <c r="Y44" t="s">
        <v>72</v>
      </c>
      <c r="AA44">
        <v>0.21199999999999999</v>
      </c>
      <c r="AB44">
        <v>0</v>
      </c>
      <c r="AC44">
        <v>0</v>
      </c>
      <c r="AD44">
        <v>0</v>
      </c>
      <c r="AE44" t="s">
        <v>68</v>
      </c>
      <c r="AG44">
        <v>0.20899999999999999</v>
      </c>
      <c r="AH44">
        <v>0</v>
      </c>
      <c r="AI44">
        <v>0</v>
      </c>
      <c r="AJ44">
        <v>0</v>
      </c>
      <c r="AK44" t="s">
        <v>68</v>
      </c>
      <c r="AM44">
        <v>4.5999999999999999E-2</v>
      </c>
      <c r="AN44">
        <v>0</v>
      </c>
      <c r="AO44">
        <v>0</v>
      </c>
      <c r="AP44">
        <v>0</v>
      </c>
      <c r="AQ44" t="s">
        <v>68</v>
      </c>
    </row>
    <row r="45" spans="1:43" hidden="1" x14ac:dyDescent="0.3">
      <c r="A45" t="s">
        <v>94</v>
      </c>
      <c r="B45">
        <v>44</v>
      </c>
      <c r="C45">
        <v>132</v>
      </c>
      <c r="D45" t="s">
        <v>96</v>
      </c>
      <c r="E45">
        <v>0</v>
      </c>
      <c r="F45">
        <v>0</v>
      </c>
      <c r="G45">
        <v>0</v>
      </c>
      <c r="I45">
        <v>71.965000000000003</v>
      </c>
      <c r="J45">
        <v>22979</v>
      </c>
      <c r="K45">
        <v>3430</v>
      </c>
      <c r="L45">
        <v>3459</v>
      </c>
      <c r="M45" t="s">
        <v>97</v>
      </c>
      <c r="O45">
        <v>74.566000000000003</v>
      </c>
      <c r="P45">
        <v>26320</v>
      </c>
      <c r="Q45">
        <v>3349</v>
      </c>
      <c r="R45">
        <v>3395</v>
      </c>
      <c r="S45" t="s">
        <v>72</v>
      </c>
      <c r="U45">
        <v>7.4889999999999999</v>
      </c>
      <c r="V45">
        <v>26900</v>
      </c>
      <c r="W45">
        <v>3355</v>
      </c>
      <c r="X45">
        <v>3400</v>
      </c>
      <c r="Y45" t="s">
        <v>72</v>
      </c>
      <c r="AA45">
        <v>1.008</v>
      </c>
      <c r="AB45">
        <v>0</v>
      </c>
      <c r="AC45">
        <v>0</v>
      </c>
      <c r="AD45">
        <v>0</v>
      </c>
      <c r="AE45" t="s">
        <v>68</v>
      </c>
      <c r="AG45">
        <v>1.044</v>
      </c>
      <c r="AH45">
        <v>0</v>
      </c>
      <c r="AI45">
        <v>0</v>
      </c>
      <c r="AJ45">
        <v>0</v>
      </c>
      <c r="AK45" t="s">
        <v>68</v>
      </c>
      <c r="AM45">
        <v>0.23200000000000001</v>
      </c>
      <c r="AN45">
        <v>0</v>
      </c>
      <c r="AO45">
        <v>0</v>
      </c>
      <c r="AP45">
        <v>0</v>
      </c>
      <c r="AQ45" t="s">
        <v>68</v>
      </c>
    </row>
    <row r="46" spans="1:43" x14ac:dyDescent="0.3">
      <c r="A46" t="s">
        <v>167</v>
      </c>
      <c r="B46">
        <v>45</v>
      </c>
      <c r="C46">
        <v>13</v>
      </c>
      <c r="D46" t="s">
        <v>99</v>
      </c>
      <c r="E46">
        <v>0</v>
      </c>
      <c r="F46">
        <v>2</v>
      </c>
      <c r="G46">
        <v>1</v>
      </c>
      <c r="I46">
        <v>17.148</v>
      </c>
      <c r="J46">
        <v>7935</v>
      </c>
      <c r="K46">
        <v>3490</v>
      </c>
      <c r="L46">
        <v>3532</v>
      </c>
      <c r="M46" t="s">
        <v>72</v>
      </c>
      <c r="O46">
        <v>0.84099999999999997</v>
      </c>
      <c r="P46">
        <v>3306</v>
      </c>
      <c r="Q46">
        <v>3409</v>
      </c>
      <c r="R46">
        <v>3452</v>
      </c>
      <c r="S46" t="s">
        <v>72</v>
      </c>
      <c r="U46">
        <v>6.3E-2</v>
      </c>
      <c r="V46">
        <v>3362</v>
      </c>
      <c r="W46">
        <v>3415</v>
      </c>
      <c r="X46">
        <v>3458</v>
      </c>
      <c r="Y46" t="s">
        <v>72</v>
      </c>
      <c r="AA46">
        <v>0.24</v>
      </c>
      <c r="AB46">
        <v>0</v>
      </c>
      <c r="AC46">
        <v>0</v>
      </c>
      <c r="AD46">
        <v>0</v>
      </c>
      <c r="AE46" t="s">
        <v>68</v>
      </c>
      <c r="AG46">
        <v>1.2E-2</v>
      </c>
      <c r="AH46">
        <v>0</v>
      </c>
      <c r="AI46">
        <v>0</v>
      </c>
      <c r="AJ46">
        <v>0</v>
      </c>
      <c r="AK46" t="s">
        <v>68</v>
      </c>
      <c r="AM46">
        <v>2E-3</v>
      </c>
      <c r="AN46">
        <v>0</v>
      </c>
      <c r="AO46">
        <v>0</v>
      </c>
      <c r="AP46">
        <v>0</v>
      </c>
      <c r="AQ46" t="s">
        <v>68</v>
      </c>
    </row>
    <row r="47" spans="1:43" x14ac:dyDescent="0.3">
      <c r="A47" t="s">
        <v>167</v>
      </c>
      <c r="B47">
        <v>46</v>
      </c>
      <c r="C47">
        <v>13</v>
      </c>
      <c r="D47" t="s">
        <v>99</v>
      </c>
      <c r="E47">
        <v>0</v>
      </c>
      <c r="F47">
        <v>2</v>
      </c>
      <c r="G47">
        <v>2</v>
      </c>
      <c r="I47">
        <v>18.021999999999998</v>
      </c>
      <c r="J47">
        <v>8175</v>
      </c>
      <c r="K47">
        <v>3550</v>
      </c>
      <c r="L47">
        <v>3579</v>
      </c>
      <c r="M47" t="s">
        <v>71</v>
      </c>
      <c r="O47">
        <v>1.0489999999999999</v>
      </c>
      <c r="P47">
        <v>3371</v>
      </c>
      <c r="Q47">
        <v>3469</v>
      </c>
      <c r="R47">
        <v>3500</v>
      </c>
      <c r="S47" t="s">
        <v>72</v>
      </c>
      <c r="U47">
        <v>6.6000000000000003E-2</v>
      </c>
      <c r="V47">
        <v>3370</v>
      </c>
      <c r="W47">
        <v>3475</v>
      </c>
      <c r="X47">
        <v>3518</v>
      </c>
      <c r="Y47" t="s">
        <v>72</v>
      </c>
      <c r="AA47">
        <v>0.252</v>
      </c>
      <c r="AB47">
        <v>0</v>
      </c>
      <c r="AC47">
        <v>0</v>
      </c>
      <c r="AD47">
        <v>0</v>
      </c>
      <c r="AE47" t="s">
        <v>68</v>
      </c>
      <c r="AG47">
        <v>1.4999999999999999E-2</v>
      </c>
      <c r="AH47">
        <v>0</v>
      </c>
      <c r="AI47">
        <v>0</v>
      </c>
      <c r="AJ47">
        <v>0</v>
      </c>
      <c r="AK47" t="s">
        <v>68</v>
      </c>
      <c r="AM47">
        <v>2E-3</v>
      </c>
      <c r="AN47">
        <v>0</v>
      </c>
      <c r="AO47">
        <v>0</v>
      </c>
      <c r="AP47">
        <v>0</v>
      </c>
      <c r="AQ47" t="s">
        <v>68</v>
      </c>
    </row>
    <row r="48" spans="1:43" hidden="1" x14ac:dyDescent="0.3">
      <c r="A48" t="s">
        <v>168</v>
      </c>
      <c r="B48">
        <v>47</v>
      </c>
      <c r="C48">
        <v>14</v>
      </c>
      <c r="D48" t="s">
        <v>98</v>
      </c>
      <c r="E48">
        <v>20</v>
      </c>
      <c r="F48">
        <v>0</v>
      </c>
      <c r="G48">
        <v>0</v>
      </c>
      <c r="I48">
        <v>17.850999999999999</v>
      </c>
      <c r="J48">
        <v>8128</v>
      </c>
      <c r="K48">
        <v>3610</v>
      </c>
      <c r="L48">
        <v>3640</v>
      </c>
      <c r="M48" t="s">
        <v>75</v>
      </c>
      <c r="O48">
        <v>0.77100000000000002</v>
      </c>
      <c r="P48">
        <v>3284</v>
      </c>
      <c r="Q48">
        <v>3529</v>
      </c>
      <c r="R48">
        <v>3576</v>
      </c>
      <c r="S48" t="s">
        <v>72</v>
      </c>
      <c r="U48">
        <v>5.1999999999999998E-2</v>
      </c>
      <c r="V48">
        <v>3325</v>
      </c>
      <c r="W48">
        <v>3535</v>
      </c>
      <c r="X48">
        <v>3578</v>
      </c>
      <c r="Y48" t="s">
        <v>72</v>
      </c>
      <c r="AA48">
        <v>0.25</v>
      </c>
      <c r="AB48">
        <v>0</v>
      </c>
      <c r="AC48">
        <v>0</v>
      </c>
      <c r="AD48">
        <v>0</v>
      </c>
      <c r="AE48" t="s">
        <v>68</v>
      </c>
      <c r="AG48">
        <v>1.0999999999999999E-2</v>
      </c>
      <c r="AH48">
        <v>0</v>
      </c>
      <c r="AI48">
        <v>0</v>
      </c>
      <c r="AJ48">
        <v>0</v>
      </c>
      <c r="AK48" t="s">
        <v>68</v>
      </c>
      <c r="AM48">
        <v>2E-3</v>
      </c>
      <c r="AN48">
        <v>0</v>
      </c>
      <c r="AO48">
        <v>0</v>
      </c>
      <c r="AP48">
        <v>0</v>
      </c>
      <c r="AQ48" t="s">
        <v>68</v>
      </c>
    </row>
    <row r="49" spans="1:43" hidden="1" x14ac:dyDescent="0.3">
      <c r="A49" t="s">
        <v>169</v>
      </c>
      <c r="B49">
        <v>48</v>
      </c>
      <c r="C49">
        <v>15</v>
      </c>
      <c r="D49" t="s">
        <v>98</v>
      </c>
      <c r="E49">
        <v>20</v>
      </c>
      <c r="F49">
        <v>0</v>
      </c>
      <c r="G49">
        <v>0</v>
      </c>
      <c r="I49">
        <v>17.620999999999999</v>
      </c>
      <c r="J49">
        <v>8065</v>
      </c>
      <c r="K49">
        <v>3670</v>
      </c>
      <c r="L49">
        <v>3699</v>
      </c>
      <c r="M49" t="s">
        <v>75</v>
      </c>
      <c r="O49">
        <v>0.83199999999999996</v>
      </c>
      <c r="P49">
        <v>3303</v>
      </c>
      <c r="Q49">
        <v>3589</v>
      </c>
      <c r="R49">
        <v>3636</v>
      </c>
      <c r="S49" t="s">
        <v>72</v>
      </c>
      <c r="U49">
        <v>0.05</v>
      </c>
      <c r="V49">
        <v>3319</v>
      </c>
      <c r="W49">
        <v>3595</v>
      </c>
      <c r="X49">
        <v>3638</v>
      </c>
      <c r="Y49" t="s">
        <v>72</v>
      </c>
      <c r="AA49">
        <v>0.247</v>
      </c>
      <c r="AB49">
        <v>0</v>
      </c>
      <c r="AC49">
        <v>0</v>
      </c>
      <c r="AD49">
        <v>0</v>
      </c>
      <c r="AE49" t="s">
        <v>68</v>
      </c>
      <c r="AG49">
        <v>1.2E-2</v>
      </c>
      <c r="AH49">
        <v>0</v>
      </c>
      <c r="AI49">
        <v>0</v>
      </c>
      <c r="AJ49">
        <v>0</v>
      </c>
      <c r="AK49" t="s">
        <v>68</v>
      </c>
      <c r="AM49">
        <v>2E-3</v>
      </c>
      <c r="AN49">
        <v>0</v>
      </c>
      <c r="AO49">
        <v>0</v>
      </c>
      <c r="AP49">
        <v>0</v>
      </c>
      <c r="AQ49" t="s">
        <v>68</v>
      </c>
    </row>
    <row r="50" spans="1:43" hidden="1" x14ac:dyDescent="0.3">
      <c r="A50" t="s">
        <v>170</v>
      </c>
      <c r="B50">
        <v>49</v>
      </c>
      <c r="C50">
        <v>16</v>
      </c>
      <c r="D50" t="s">
        <v>98</v>
      </c>
      <c r="E50">
        <v>20</v>
      </c>
      <c r="F50">
        <v>0</v>
      </c>
      <c r="G50">
        <v>0</v>
      </c>
      <c r="I50">
        <v>17.533999999999999</v>
      </c>
      <c r="J50">
        <v>8041</v>
      </c>
      <c r="K50">
        <v>3730</v>
      </c>
      <c r="L50">
        <v>3759</v>
      </c>
      <c r="M50" t="s">
        <v>75</v>
      </c>
      <c r="O50">
        <v>0.77700000000000002</v>
      </c>
      <c r="P50">
        <v>3286</v>
      </c>
      <c r="Q50">
        <v>3649</v>
      </c>
      <c r="R50">
        <v>3696</v>
      </c>
      <c r="S50" t="s">
        <v>72</v>
      </c>
      <c r="U50">
        <v>0.13400000000000001</v>
      </c>
      <c r="V50">
        <v>3586</v>
      </c>
      <c r="W50">
        <v>3655</v>
      </c>
      <c r="X50">
        <v>3692</v>
      </c>
      <c r="Y50" t="s">
        <v>72</v>
      </c>
      <c r="AA50">
        <v>0.246</v>
      </c>
      <c r="AB50">
        <v>0</v>
      </c>
      <c r="AC50">
        <v>0</v>
      </c>
      <c r="AD50">
        <v>0</v>
      </c>
      <c r="AE50" t="s">
        <v>68</v>
      </c>
      <c r="AG50">
        <v>1.0999999999999999E-2</v>
      </c>
      <c r="AH50">
        <v>0</v>
      </c>
      <c r="AI50">
        <v>0</v>
      </c>
      <c r="AJ50">
        <v>0</v>
      </c>
      <c r="AK50" t="s">
        <v>68</v>
      </c>
      <c r="AM50">
        <v>4.0000000000000001E-3</v>
      </c>
      <c r="AN50">
        <v>0</v>
      </c>
      <c r="AO50">
        <v>0</v>
      </c>
      <c r="AP50">
        <v>0</v>
      </c>
      <c r="AQ50" t="s">
        <v>68</v>
      </c>
    </row>
    <row r="51" spans="1:43" hidden="1" x14ac:dyDescent="0.3">
      <c r="A51" t="s">
        <v>171</v>
      </c>
      <c r="B51">
        <v>50</v>
      </c>
      <c r="C51">
        <v>17</v>
      </c>
      <c r="D51" t="s">
        <v>98</v>
      </c>
      <c r="E51">
        <v>20</v>
      </c>
      <c r="F51">
        <v>0</v>
      </c>
      <c r="G51">
        <v>0</v>
      </c>
      <c r="I51">
        <v>17.646999999999998</v>
      </c>
      <c r="J51">
        <v>8072</v>
      </c>
      <c r="K51">
        <v>3790</v>
      </c>
      <c r="L51">
        <v>3819</v>
      </c>
      <c r="M51" t="s">
        <v>75</v>
      </c>
      <c r="O51">
        <v>0.80900000000000005</v>
      </c>
      <c r="P51">
        <v>3296</v>
      </c>
      <c r="Q51">
        <v>3709</v>
      </c>
      <c r="R51">
        <v>3756</v>
      </c>
      <c r="S51" t="s">
        <v>72</v>
      </c>
      <c r="U51">
        <v>6.9000000000000006E-2</v>
      </c>
      <c r="V51">
        <v>3379</v>
      </c>
      <c r="W51">
        <v>3715</v>
      </c>
      <c r="X51">
        <v>3740</v>
      </c>
      <c r="Y51" t="s">
        <v>72</v>
      </c>
      <c r="AA51">
        <v>0.247</v>
      </c>
      <c r="AB51">
        <v>0</v>
      </c>
      <c r="AC51">
        <v>0</v>
      </c>
      <c r="AD51">
        <v>0</v>
      </c>
      <c r="AE51" t="s">
        <v>68</v>
      </c>
      <c r="AG51">
        <v>1.0999999999999999E-2</v>
      </c>
      <c r="AH51">
        <v>0</v>
      </c>
      <c r="AI51">
        <v>0</v>
      </c>
      <c r="AJ51">
        <v>0</v>
      </c>
      <c r="AK51" t="s">
        <v>68</v>
      </c>
      <c r="AM51">
        <v>2E-3</v>
      </c>
      <c r="AN51">
        <v>0</v>
      </c>
      <c r="AO51">
        <v>0</v>
      </c>
      <c r="AP51">
        <v>0</v>
      </c>
      <c r="AQ51" t="s">
        <v>68</v>
      </c>
    </row>
    <row r="52" spans="1:43" hidden="1" x14ac:dyDescent="0.3">
      <c r="A52" t="s">
        <v>172</v>
      </c>
      <c r="B52">
        <v>51</v>
      </c>
      <c r="C52">
        <v>18</v>
      </c>
      <c r="D52" t="s">
        <v>98</v>
      </c>
      <c r="E52">
        <v>20</v>
      </c>
      <c r="F52">
        <v>0</v>
      </c>
      <c r="G52">
        <v>0</v>
      </c>
      <c r="I52">
        <v>17.709</v>
      </c>
      <c r="J52">
        <v>8089</v>
      </c>
      <c r="K52">
        <v>3850</v>
      </c>
      <c r="L52">
        <v>3881</v>
      </c>
      <c r="M52" t="s">
        <v>71</v>
      </c>
      <c r="O52">
        <v>0.80600000000000005</v>
      </c>
      <c r="P52">
        <v>3295</v>
      </c>
      <c r="Q52">
        <v>3769</v>
      </c>
      <c r="R52">
        <v>3816</v>
      </c>
      <c r="S52" t="s">
        <v>72</v>
      </c>
      <c r="U52">
        <v>4.8000000000000001E-2</v>
      </c>
      <c r="V52">
        <v>3313</v>
      </c>
      <c r="W52">
        <v>3775</v>
      </c>
      <c r="X52">
        <v>3819</v>
      </c>
      <c r="Y52" t="s">
        <v>72</v>
      </c>
      <c r="AA52">
        <v>0.248</v>
      </c>
      <c r="AB52">
        <v>0</v>
      </c>
      <c r="AC52">
        <v>0</v>
      </c>
      <c r="AD52">
        <v>0</v>
      </c>
      <c r="AE52" t="s">
        <v>68</v>
      </c>
      <c r="AG52">
        <v>1.0999999999999999E-2</v>
      </c>
      <c r="AH52">
        <v>0</v>
      </c>
      <c r="AI52">
        <v>0</v>
      </c>
      <c r="AJ52">
        <v>0</v>
      </c>
      <c r="AK52" t="s">
        <v>68</v>
      </c>
      <c r="AM52">
        <v>1E-3</v>
      </c>
      <c r="AN52">
        <v>0</v>
      </c>
      <c r="AO52">
        <v>0</v>
      </c>
      <c r="AP52">
        <v>0</v>
      </c>
      <c r="AQ52" t="s">
        <v>68</v>
      </c>
    </row>
    <row r="53" spans="1:43" hidden="1" x14ac:dyDescent="0.3">
      <c r="A53" t="s">
        <v>173</v>
      </c>
      <c r="B53">
        <v>52</v>
      </c>
      <c r="C53">
        <v>19</v>
      </c>
      <c r="D53" t="s">
        <v>98</v>
      </c>
      <c r="E53">
        <v>20</v>
      </c>
      <c r="F53">
        <v>0</v>
      </c>
      <c r="G53">
        <v>0</v>
      </c>
      <c r="I53">
        <v>17.658000000000001</v>
      </c>
      <c r="J53">
        <v>8075</v>
      </c>
      <c r="K53">
        <v>3910</v>
      </c>
      <c r="L53">
        <v>3941</v>
      </c>
      <c r="M53" t="s">
        <v>71</v>
      </c>
      <c r="O53">
        <v>0.72899999999999998</v>
      </c>
      <c r="P53">
        <v>3271</v>
      </c>
      <c r="Q53">
        <v>3829</v>
      </c>
      <c r="R53">
        <v>3876</v>
      </c>
      <c r="S53" t="s">
        <v>72</v>
      </c>
      <c r="U53">
        <v>5.1999999999999998E-2</v>
      </c>
      <c r="V53">
        <v>3325</v>
      </c>
      <c r="W53">
        <v>3835</v>
      </c>
      <c r="X53">
        <v>3860</v>
      </c>
      <c r="Y53" t="s">
        <v>72</v>
      </c>
      <c r="AA53">
        <v>0.247</v>
      </c>
      <c r="AB53">
        <v>0</v>
      </c>
      <c r="AC53">
        <v>0</v>
      </c>
      <c r="AD53">
        <v>0</v>
      </c>
      <c r="AE53" t="s">
        <v>68</v>
      </c>
      <c r="AG53">
        <v>0.01</v>
      </c>
      <c r="AH53">
        <v>0</v>
      </c>
      <c r="AI53">
        <v>0</v>
      </c>
      <c r="AJ53">
        <v>0</v>
      </c>
      <c r="AK53" t="s">
        <v>68</v>
      </c>
      <c r="AM53">
        <v>2E-3</v>
      </c>
      <c r="AN53">
        <v>0</v>
      </c>
      <c r="AO53">
        <v>0</v>
      </c>
      <c r="AP53">
        <v>0</v>
      </c>
      <c r="AQ53" t="s">
        <v>68</v>
      </c>
    </row>
    <row r="54" spans="1:43" hidden="1" x14ac:dyDescent="0.3">
      <c r="A54" t="s">
        <v>174</v>
      </c>
      <c r="B54">
        <v>53</v>
      </c>
      <c r="C54">
        <v>20</v>
      </c>
      <c r="D54" t="s">
        <v>98</v>
      </c>
      <c r="E54">
        <v>20</v>
      </c>
      <c r="F54">
        <v>0</v>
      </c>
      <c r="G54">
        <v>0</v>
      </c>
      <c r="I54">
        <v>17.460999999999999</v>
      </c>
      <c r="J54">
        <v>8021</v>
      </c>
      <c r="K54">
        <v>3970</v>
      </c>
      <c r="L54">
        <v>4000</v>
      </c>
      <c r="M54" t="s">
        <v>75</v>
      </c>
      <c r="O54">
        <v>0.73199999999999998</v>
      </c>
      <c r="P54">
        <v>3272</v>
      </c>
      <c r="Q54">
        <v>3889</v>
      </c>
      <c r="R54">
        <v>3934</v>
      </c>
      <c r="S54" t="s">
        <v>72</v>
      </c>
      <c r="U54">
        <v>8.2000000000000003E-2</v>
      </c>
      <c r="V54">
        <v>3421</v>
      </c>
      <c r="W54">
        <v>3895</v>
      </c>
      <c r="X54">
        <v>3938</v>
      </c>
      <c r="Y54" t="s">
        <v>72</v>
      </c>
      <c r="AA54">
        <v>0.245</v>
      </c>
      <c r="AB54">
        <v>0</v>
      </c>
      <c r="AC54">
        <v>0</v>
      </c>
      <c r="AD54">
        <v>0</v>
      </c>
      <c r="AE54" t="s">
        <v>68</v>
      </c>
      <c r="AG54">
        <v>0.01</v>
      </c>
      <c r="AH54">
        <v>0</v>
      </c>
      <c r="AI54">
        <v>0</v>
      </c>
      <c r="AJ54">
        <v>0</v>
      </c>
      <c r="AK54" t="s">
        <v>68</v>
      </c>
      <c r="AM54">
        <v>3.0000000000000001E-3</v>
      </c>
      <c r="AN54">
        <v>0</v>
      </c>
      <c r="AO54">
        <v>0</v>
      </c>
      <c r="AP54">
        <v>0</v>
      </c>
      <c r="AQ54" t="s">
        <v>68</v>
      </c>
    </row>
    <row r="55" spans="1:43" hidden="1" x14ac:dyDescent="0.3">
      <c r="A55" t="s">
        <v>175</v>
      </c>
      <c r="B55">
        <v>54</v>
      </c>
      <c r="C55">
        <v>21</v>
      </c>
      <c r="D55" t="s">
        <v>98</v>
      </c>
      <c r="E55">
        <v>20</v>
      </c>
      <c r="F55">
        <v>0</v>
      </c>
      <c r="G55">
        <v>0</v>
      </c>
      <c r="I55">
        <v>15.289</v>
      </c>
      <c r="J55">
        <v>7425</v>
      </c>
      <c r="K55">
        <v>4030</v>
      </c>
      <c r="L55">
        <v>4060</v>
      </c>
      <c r="M55" t="s">
        <v>75</v>
      </c>
      <c r="O55">
        <v>1.085</v>
      </c>
      <c r="P55">
        <v>3382</v>
      </c>
      <c r="Q55">
        <v>3949</v>
      </c>
      <c r="R55">
        <v>3996</v>
      </c>
      <c r="S55" t="s">
        <v>72</v>
      </c>
      <c r="U55">
        <v>7.3999999999999996E-2</v>
      </c>
      <c r="V55">
        <v>3396</v>
      </c>
      <c r="W55">
        <v>3955</v>
      </c>
      <c r="X55">
        <v>3980</v>
      </c>
      <c r="Y55" t="s">
        <v>72</v>
      </c>
      <c r="AA55">
        <v>0.214</v>
      </c>
      <c r="AB55">
        <v>0</v>
      </c>
      <c r="AC55">
        <v>0</v>
      </c>
      <c r="AD55">
        <v>0</v>
      </c>
      <c r="AE55" t="s">
        <v>68</v>
      </c>
      <c r="AG55">
        <v>1.4999999999999999E-2</v>
      </c>
      <c r="AH55">
        <v>0</v>
      </c>
      <c r="AI55">
        <v>0</v>
      </c>
      <c r="AJ55">
        <v>0</v>
      </c>
      <c r="AK55" t="s">
        <v>68</v>
      </c>
      <c r="AM55">
        <v>2E-3</v>
      </c>
      <c r="AN55">
        <v>0</v>
      </c>
      <c r="AO55">
        <v>0</v>
      </c>
      <c r="AP55">
        <v>0</v>
      </c>
      <c r="AQ55" t="s">
        <v>68</v>
      </c>
    </row>
    <row r="56" spans="1:43" hidden="1" x14ac:dyDescent="0.3">
      <c r="A56" t="s">
        <v>176</v>
      </c>
      <c r="B56">
        <v>55</v>
      </c>
      <c r="C56">
        <v>22</v>
      </c>
      <c r="D56" t="s">
        <v>98</v>
      </c>
      <c r="E56">
        <v>20</v>
      </c>
      <c r="F56">
        <v>0</v>
      </c>
      <c r="G56">
        <v>0</v>
      </c>
      <c r="I56">
        <v>15.074</v>
      </c>
      <c r="J56">
        <v>7366</v>
      </c>
      <c r="K56">
        <v>4090</v>
      </c>
      <c r="L56">
        <v>4119</v>
      </c>
      <c r="M56" t="s">
        <v>75</v>
      </c>
      <c r="O56">
        <v>0.57499999999999996</v>
      </c>
      <c r="P56">
        <v>3223</v>
      </c>
      <c r="Q56">
        <v>4009</v>
      </c>
      <c r="R56">
        <v>4056</v>
      </c>
      <c r="S56" t="s">
        <v>72</v>
      </c>
      <c r="U56">
        <v>5.2999999999999999E-2</v>
      </c>
      <c r="V56">
        <v>3329</v>
      </c>
      <c r="W56">
        <v>4015</v>
      </c>
      <c r="X56">
        <v>4058</v>
      </c>
      <c r="Y56" t="s">
        <v>72</v>
      </c>
      <c r="AA56">
        <v>0.21099999999999999</v>
      </c>
      <c r="AB56">
        <v>0</v>
      </c>
      <c r="AC56">
        <v>0</v>
      </c>
      <c r="AD56">
        <v>0</v>
      </c>
      <c r="AE56" t="s">
        <v>68</v>
      </c>
      <c r="AG56">
        <v>8.0000000000000002E-3</v>
      </c>
      <c r="AH56">
        <v>0</v>
      </c>
      <c r="AI56">
        <v>0</v>
      </c>
      <c r="AJ56">
        <v>0</v>
      </c>
      <c r="AK56" t="s">
        <v>68</v>
      </c>
      <c r="AM56">
        <v>2E-3</v>
      </c>
      <c r="AN56">
        <v>0</v>
      </c>
      <c r="AO56">
        <v>0</v>
      </c>
      <c r="AP56">
        <v>0</v>
      </c>
      <c r="AQ56" t="s">
        <v>68</v>
      </c>
    </row>
    <row r="57" spans="1:43" hidden="1" x14ac:dyDescent="0.3">
      <c r="A57" t="s">
        <v>177</v>
      </c>
      <c r="B57">
        <v>56</v>
      </c>
      <c r="C57">
        <v>23</v>
      </c>
      <c r="D57" t="s">
        <v>98</v>
      </c>
      <c r="E57">
        <v>20</v>
      </c>
      <c r="F57">
        <v>0</v>
      </c>
      <c r="G57">
        <v>0</v>
      </c>
      <c r="I57">
        <v>14.943</v>
      </c>
      <c r="J57">
        <v>7330</v>
      </c>
      <c r="K57">
        <v>4150</v>
      </c>
      <c r="L57">
        <v>4178</v>
      </c>
      <c r="M57" t="s">
        <v>72</v>
      </c>
      <c r="O57">
        <v>0.90800000000000003</v>
      </c>
      <c r="P57">
        <v>3327</v>
      </c>
      <c r="Q57">
        <v>4069</v>
      </c>
      <c r="R57">
        <v>4114</v>
      </c>
      <c r="S57" t="s">
        <v>72</v>
      </c>
      <c r="U57">
        <v>0.104</v>
      </c>
      <c r="V57">
        <v>3491</v>
      </c>
      <c r="W57">
        <v>4075</v>
      </c>
      <c r="X57">
        <v>4105</v>
      </c>
      <c r="Y57" t="s">
        <v>72</v>
      </c>
      <c r="AA57">
        <v>0.20899999999999999</v>
      </c>
      <c r="AB57">
        <v>0</v>
      </c>
      <c r="AC57">
        <v>0</v>
      </c>
      <c r="AD57">
        <v>0</v>
      </c>
      <c r="AE57" t="s">
        <v>68</v>
      </c>
      <c r="AG57">
        <v>1.2999999999999999E-2</v>
      </c>
      <c r="AH57">
        <v>0</v>
      </c>
      <c r="AI57">
        <v>0</v>
      </c>
      <c r="AJ57">
        <v>0</v>
      </c>
      <c r="AK57" t="s">
        <v>68</v>
      </c>
      <c r="AM57">
        <v>3.0000000000000001E-3</v>
      </c>
      <c r="AN57">
        <v>0</v>
      </c>
      <c r="AO57">
        <v>0</v>
      </c>
      <c r="AP57">
        <v>0</v>
      </c>
      <c r="AQ57" t="s">
        <v>68</v>
      </c>
    </row>
    <row r="58" spans="1:43" hidden="1" x14ac:dyDescent="0.3">
      <c r="A58" t="s">
        <v>178</v>
      </c>
      <c r="B58">
        <v>57</v>
      </c>
      <c r="C58">
        <v>24</v>
      </c>
      <c r="D58" t="s">
        <v>98</v>
      </c>
      <c r="E58">
        <v>20</v>
      </c>
      <c r="F58">
        <v>0</v>
      </c>
      <c r="G58">
        <v>0</v>
      </c>
      <c r="I58">
        <v>15.443</v>
      </c>
      <c r="J58">
        <v>7467</v>
      </c>
      <c r="K58">
        <v>4210</v>
      </c>
      <c r="L58">
        <v>4238</v>
      </c>
      <c r="M58" t="s">
        <v>72</v>
      </c>
      <c r="O58">
        <v>1.4179999999999999</v>
      </c>
      <c r="P58">
        <v>3486</v>
      </c>
      <c r="Q58">
        <v>4129</v>
      </c>
      <c r="R58">
        <v>4175</v>
      </c>
      <c r="S58" t="s">
        <v>72</v>
      </c>
      <c r="U58">
        <v>6.0999999999999999E-2</v>
      </c>
      <c r="V58">
        <v>3354</v>
      </c>
      <c r="W58">
        <v>4135</v>
      </c>
      <c r="X58">
        <v>4178</v>
      </c>
      <c r="Y58" t="s">
        <v>72</v>
      </c>
      <c r="AA58">
        <v>0.216</v>
      </c>
      <c r="AB58">
        <v>0</v>
      </c>
      <c r="AC58">
        <v>0</v>
      </c>
      <c r="AD58">
        <v>0</v>
      </c>
      <c r="AE58" t="s">
        <v>68</v>
      </c>
      <c r="AG58">
        <v>0.02</v>
      </c>
      <c r="AH58">
        <v>0</v>
      </c>
      <c r="AI58">
        <v>0</v>
      </c>
      <c r="AJ58">
        <v>0</v>
      </c>
      <c r="AK58" t="s">
        <v>68</v>
      </c>
      <c r="AM58">
        <v>2E-3</v>
      </c>
      <c r="AN58">
        <v>0</v>
      </c>
      <c r="AO58">
        <v>0</v>
      </c>
      <c r="AP58">
        <v>0</v>
      </c>
      <c r="AQ58" t="s">
        <v>68</v>
      </c>
    </row>
    <row r="59" spans="1:43" hidden="1" x14ac:dyDescent="0.3">
      <c r="A59" t="s">
        <v>94</v>
      </c>
      <c r="B59">
        <v>58</v>
      </c>
      <c r="C59">
        <v>130</v>
      </c>
      <c r="D59" t="s">
        <v>95</v>
      </c>
      <c r="E59">
        <v>0</v>
      </c>
      <c r="F59">
        <v>0</v>
      </c>
      <c r="G59">
        <v>0</v>
      </c>
      <c r="I59">
        <v>0.182</v>
      </c>
      <c r="J59">
        <v>3279</v>
      </c>
      <c r="K59">
        <v>4270</v>
      </c>
      <c r="L59">
        <v>4317</v>
      </c>
      <c r="M59" t="s">
        <v>72</v>
      </c>
      <c r="O59">
        <v>0.34499999999999997</v>
      </c>
      <c r="P59">
        <v>3151</v>
      </c>
      <c r="Q59">
        <v>4189</v>
      </c>
      <c r="R59">
        <v>4214</v>
      </c>
      <c r="S59" t="s">
        <v>72</v>
      </c>
      <c r="U59">
        <v>-8.0000000000000002E-3</v>
      </c>
      <c r="V59">
        <v>3135</v>
      </c>
      <c r="W59">
        <v>4195</v>
      </c>
      <c r="X59">
        <v>4238</v>
      </c>
      <c r="Y59" t="s">
        <v>72</v>
      </c>
      <c r="AA59">
        <v>3.0000000000000001E-3</v>
      </c>
      <c r="AB59">
        <v>0</v>
      </c>
      <c r="AC59">
        <v>0</v>
      </c>
      <c r="AD59">
        <v>0</v>
      </c>
      <c r="AE59" t="s">
        <v>68</v>
      </c>
      <c r="AG59">
        <v>5.0000000000000001E-3</v>
      </c>
      <c r="AH59">
        <v>0</v>
      </c>
      <c r="AI59">
        <v>0</v>
      </c>
      <c r="AJ59">
        <v>0</v>
      </c>
      <c r="AK59" t="s">
        <v>68</v>
      </c>
      <c r="AM59">
        <v>0</v>
      </c>
      <c r="AN59">
        <v>0</v>
      </c>
      <c r="AO59">
        <v>0</v>
      </c>
      <c r="AP59">
        <v>0</v>
      </c>
      <c r="AQ59" t="s">
        <v>68</v>
      </c>
    </row>
    <row r="60" spans="1:43" hidden="1" x14ac:dyDescent="0.3">
      <c r="A60" t="s">
        <v>94</v>
      </c>
      <c r="B60">
        <v>59</v>
      </c>
      <c r="C60">
        <v>133</v>
      </c>
      <c r="D60" t="s">
        <v>96</v>
      </c>
      <c r="E60">
        <v>0</v>
      </c>
      <c r="F60">
        <v>0</v>
      </c>
      <c r="G60">
        <v>0</v>
      </c>
      <c r="I60">
        <v>1.6619999999999999</v>
      </c>
      <c r="J60">
        <v>3685</v>
      </c>
      <c r="K60">
        <v>4330</v>
      </c>
      <c r="L60">
        <v>4377</v>
      </c>
      <c r="M60" t="s">
        <v>72</v>
      </c>
      <c r="O60">
        <v>1.7569999999999999</v>
      </c>
      <c r="P60">
        <v>3592</v>
      </c>
      <c r="Q60">
        <v>4249</v>
      </c>
      <c r="R60">
        <v>4294</v>
      </c>
      <c r="S60" t="s">
        <v>72</v>
      </c>
      <c r="U60">
        <v>0.14499999999999999</v>
      </c>
      <c r="V60">
        <v>3619</v>
      </c>
      <c r="W60">
        <v>4255</v>
      </c>
      <c r="X60">
        <v>4299</v>
      </c>
      <c r="Y60" t="s">
        <v>72</v>
      </c>
      <c r="AA60">
        <v>2.3E-2</v>
      </c>
      <c r="AB60">
        <v>0</v>
      </c>
      <c r="AC60">
        <v>0</v>
      </c>
      <c r="AD60">
        <v>0</v>
      </c>
      <c r="AE60" t="s">
        <v>68</v>
      </c>
      <c r="AG60">
        <v>2.5000000000000001E-2</v>
      </c>
      <c r="AH60">
        <v>0</v>
      </c>
      <c r="AI60">
        <v>0</v>
      </c>
      <c r="AJ60">
        <v>0</v>
      </c>
      <c r="AK60" t="s">
        <v>68</v>
      </c>
      <c r="AM60">
        <v>4.0000000000000001E-3</v>
      </c>
      <c r="AN60">
        <v>0</v>
      </c>
      <c r="AO60">
        <v>0</v>
      </c>
      <c r="AP60">
        <v>0</v>
      </c>
      <c r="AQ60" t="s">
        <v>68</v>
      </c>
    </row>
    <row r="61" spans="1:43" hidden="1" x14ac:dyDescent="0.3">
      <c r="A61" t="s">
        <v>94</v>
      </c>
      <c r="B61">
        <v>60</v>
      </c>
      <c r="C61">
        <v>131</v>
      </c>
      <c r="D61" t="s">
        <v>95</v>
      </c>
      <c r="E61">
        <v>0</v>
      </c>
      <c r="F61">
        <v>0</v>
      </c>
      <c r="G61">
        <v>0</v>
      </c>
      <c r="I61">
        <v>14.779</v>
      </c>
      <c r="J61">
        <v>7285</v>
      </c>
      <c r="K61">
        <v>4390</v>
      </c>
      <c r="L61">
        <v>4420</v>
      </c>
      <c r="M61" t="s">
        <v>71</v>
      </c>
      <c r="O61">
        <v>15.212</v>
      </c>
      <c r="P61">
        <v>7792</v>
      </c>
      <c r="Q61">
        <v>4309</v>
      </c>
      <c r="R61">
        <v>4354</v>
      </c>
      <c r="S61" t="s">
        <v>72</v>
      </c>
      <c r="U61">
        <v>1.498</v>
      </c>
      <c r="V61">
        <v>7909</v>
      </c>
      <c r="W61">
        <v>4315</v>
      </c>
      <c r="X61">
        <v>4361</v>
      </c>
      <c r="Y61" t="s">
        <v>72</v>
      </c>
      <c r="AA61">
        <v>0.20699999999999999</v>
      </c>
      <c r="AB61">
        <v>0</v>
      </c>
      <c r="AC61">
        <v>0</v>
      </c>
      <c r="AD61">
        <v>0</v>
      </c>
      <c r="AE61" t="s">
        <v>68</v>
      </c>
      <c r="AG61">
        <v>0.21299999999999999</v>
      </c>
      <c r="AH61">
        <v>0</v>
      </c>
      <c r="AI61">
        <v>0</v>
      </c>
      <c r="AJ61">
        <v>0</v>
      </c>
      <c r="AK61" t="s">
        <v>68</v>
      </c>
      <c r="AM61">
        <v>4.5999999999999999E-2</v>
      </c>
      <c r="AN61">
        <v>0</v>
      </c>
      <c r="AO61">
        <v>0</v>
      </c>
      <c r="AP61">
        <v>0</v>
      </c>
      <c r="AQ61" t="s">
        <v>68</v>
      </c>
    </row>
    <row r="62" spans="1:43" hidden="1" x14ac:dyDescent="0.3">
      <c r="A62" t="s">
        <v>94</v>
      </c>
      <c r="B62">
        <v>61</v>
      </c>
      <c r="C62">
        <v>132</v>
      </c>
      <c r="D62" t="s">
        <v>96</v>
      </c>
      <c r="E62">
        <v>0</v>
      </c>
      <c r="F62">
        <v>0</v>
      </c>
      <c r="G62">
        <v>0</v>
      </c>
      <c r="I62">
        <v>73.483999999999995</v>
      </c>
      <c r="J62">
        <v>23396</v>
      </c>
      <c r="K62">
        <v>4450</v>
      </c>
      <c r="L62">
        <v>4480</v>
      </c>
      <c r="M62" t="s">
        <v>97</v>
      </c>
      <c r="O62">
        <v>75.040000000000006</v>
      </c>
      <c r="P62">
        <v>26468</v>
      </c>
      <c r="Q62">
        <v>4369</v>
      </c>
      <c r="R62">
        <v>4414</v>
      </c>
      <c r="S62" t="s">
        <v>72</v>
      </c>
      <c r="U62">
        <v>7.4889999999999999</v>
      </c>
      <c r="V62">
        <v>26902</v>
      </c>
      <c r="W62">
        <v>4375</v>
      </c>
      <c r="X62">
        <v>4420</v>
      </c>
      <c r="Y62" t="s">
        <v>72</v>
      </c>
      <c r="AA62">
        <v>1.0289999999999999</v>
      </c>
      <c r="AB62">
        <v>0</v>
      </c>
      <c r="AC62">
        <v>0</v>
      </c>
      <c r="AD62">
        <v>0</v>
      </c>
      <c r="AE62" t="s">
        <v>68</v>
      </c>
      <c r="AG62">
        <v>1.0509999999999999</v>
      </c>
      <c r="AH62">
        <v>0</v>
      </c>
      <c r="AI62">
        <v>0</v>
      </c>
      <c r="AJ62">
        <v>0</v>
      </c>
      <c r="AK62" t="s">
        <v>68</v>
      </c>
      <c r="AM62">
        <v>0.23200000000000001</v>
      </c>
      <c r="AN62">
        <v>0</v>
      </c>
      <c r="AO62">
        <v>0</v>
      </c>
      <c r="AP62">
        <v>0</v>
      </c>
      <c r="AQ62" t="s">
        <v>68</v>
      </c>
    </row>
    <row r="63" spans="1:43" x14ac:dyDescent="0.3">
      <c r="A63" t="s">
        <v>179</v>
      </c>
      <c r="B63">
        <v>62</v>
      </c>
      <c r="C63">
        <v>25</v>
      </c>
      <c r="D63" t="s">
        <v>99</v>
      </c>
      <c r="E63">
        <v>0</v>
      </c>
      <c r="F63">
        <v>3</v>
      </c>
      <c r="G63">
        <v>1</v>
      </c>
      <c r="I63">
        <v>14.98</v>
      </c>
      <c r="J63">
        <v>7340</v>
      </c>
      <c r="K63">
        <v>4510</v>
      </c>
      <c r="L63">
        <v>4553</v>
      </c>
      <c r="M63" t="s">
        <v>71</v>
      </c>
      <c r="O63">
        <v>0.84799999999999998</v>
      </c>
      <c r="P63">
        <v>3308</v>
      </c>
      <c r="Q63">
        <v>4429</v>
      </c>
      <c r="R63">
        <v>4472</v>
      </c>
      <c r="S63" t="s">
        <v>72</v>
      </c>
      <c r="U63">
        <v>8.5000000000000006E-2</v>
      </c>
      <c r="V63">
        <v>3429</v>
      </c>
      <c r="W63">
        <v>4435</v>
      </c>
      <c r="X63">
        <v>4478</v>
      </c>
      <c r="Y63" t="s">
        <v>72</v>
      </c>
      <c r="AA63">
        <v>0.21</v>
      </c>
      <c r="AB63">
        <v>0</v>
      </c>
      <c r="AC63">
        <v>0</v>
      </c>
      <c r="AD63">
        <v>0</v>
      </c>
      <c r="AE63" t="s">
        <v>68</v>
      </c>
      <c r="AG63">
        <v>1.2E-2</v>
      </c>
      <c r="AH63">
        <v>0</v>
      </c>
      <c r="AI63">
        <v>0</v>
      </c>
      <c r="AJ63">
        <v>0</v>
      </c>
      <c r="AK63" t="s">
        <v>68</v>
      </c>
      <c r="AM63">
        <v>3.0000000000000001E-3</v>
      </c>
      <c r="AN63">
        <v>0</v>
      </c>
      <c r="AO63">
        <v>0</v>
      </c>
      <c r="AP63">
        <v>0</v>
      </c>
      <c r="AQ63" t="s">
        <v>68</v>
      </c>
    </row>
    <row r="64" spans="1:43" x14ac:dyDescent="0.3">
      <c r="A64" t="s">
        <v>179</v>
      </c>
      <c r="B64">
        <v>63</v>
      </c>
      <c r="C64">
        <v>25</v>
      </c>
      <c r="D64" t="s">
        <v>99</v>
      </c>
      <c r="E64">
        <v>0</v>
      </c>
      <c r="F64">
        <v>3</v>
      </c>
      <c r="G64">
        <v>2</v>
      </c>
      <c r="I64">
        <v>15.548</v>
      </c>
      <c r="J64">
        <v>7496</v>
      </c>
      <c r="K64">
        <v>4570</v>
      </c>
      <c r="L64">
        <v>4599</v>
      </c>
      <c r="M64" t="s">
        <v>75</v>
      </c>
      <c r="O64">
        <v>1.0620000000000001</v>
      </c>
      <c r="P64">
        <v>3375</v>
      </c>
      <c r="Q64">
        <v>4489</v>
      </c>
      <c r="R64">
        <v>4535</v>
      </c>
      <c r="S64" t="s">
        <v>72</v>
      </c>
      <c r="U64">
        <v>8.5999999999999993E-2</v>
      </c>
      <c r="V64">
        <v>3435</v>
      </c>
      <c r="W64">
        <v>4495</v>
      </c>
      <c r="X64">
        <v>4538</v>
      </c>
      <c r="Y64" t="s">
        <v>72</v>
      </c>
      <c r="AA64">
        <v>0.218</v>
      </c>
      <c r="AB64">
        <v>0</v>
      </c>
      <c r="AC64">
        <v>0</v>
      </c>
      <c r="AD64">
        <v>0</v>
      </c>
      <c r="AE64" t="s">
        <v>68</v>
      </c>
      <c r="AG64">
        <v>1.4999999999999999E-2</v>
      </c>
      <c r="AH64">
        <v>0</v>
      </c>
      <c r="AI64">
        <v>0</v>
      </c>
      <c r="AJ64">
        <v>0</v>
      </c>
      <c r="AK64" t="s">
        <v>68</v>
      </c>
      <c r="AM64">
        <v>3.0000000000000001E-3</v>
      </c>
      <c r="AN64">
        <v>0</v>
      </c>
      <c r="AO64">
        <v>0</v>
      </c>
      <c r="AP64">
        <v>0</v>
      </c>
      <c r="AQ64" t="s">
        <v>68</v>
      </c>
    </row>
    <row r="65" spans="1:43" hidden="1" x14ac:dyDescent="0.3">
      <c r="A65" t="s">
        <v>180</v>
      </c>
      <c r="B65">
        <v>64</v>
      </c>
      <c r="C65">
        <v>26</v>
      </c>
      <c r="D65" t="s">
        <v>98</v>
      </c>
      <c r="E65">
        <v>20</v>
      </c>
      <c r="F65">
        <v>0</v>
      </c>
      <c r="G65">
        <v>0</v>
      </c>
      <c r="I65">
        <v>15.694000000000001</v>
      </c>
      <c r="J65">
        <v>7536</v>
      </c>
      <c r="K65">
        <v>4630</v>
      </c>
      <c r="L65">
        <v>4659</v>
      </c>
      <c r="M65" t="s">
        <v>75</v>
      </c>
      <c r="O65">
        <v>0.96299999999999997</v>
      </c>
      <c r="P65">
        <v>3344</v>
      </c>
      <c r="Q65">
        <v>4549</v>
      </c>
      <c r="R65">
        <v>4591</v>
      </c>
      <c r="S65" t="s">
        <v>72</v>
      </c>
      <c r="U65">
        <v>7.0999999999999994E-2</v>
      </c>
      <c r="V65">
        <v>3387</v>
      </c>
      <c r="W65">
        <v>4555</v>
      </c>
      <c r="X65">
        <v>4598</v>
      </c>
      <c r="Y65" t="s">
        <v>72</v>
      </c>
      <c r="AA65">
        <v>0.22</v>
      </c>
      <c r="AB65">
        <v>0</v>
      </c>
      <c r="AC65">
        <v>0</v>
      </c>
      <c r="AD65">
        <v>0</v>
      </c>
      <c r="AE65" t="s">
        <v>68</v>
      </c>
      <c r="AG65">
        <v>1.2999999999999999E-2</v>
      </c>
      <c r="AH65">
        <v>0</v>
      </c>
      <c r="AI65">
        <v>0</v>
      </c>
      <c r="AJ65">
        <v>0</v>
      </c>
      <c r="AK65" t="s">
        <v>68</v>
      </c>
      <c r="AM65">
        <v>2E-3</v>
      </c>
      <c r="AN65">
        <v>0</v>
      </c>
      <c r="AO65">
        <v>0</v>
      </c>
      <c r="AP65">
        <v>0</v>
      </c>
      <c r="AQ65" t="s">
        <v>68</v>
      </c>
    </row>
    <row r="66" spans="1:43" hidden="1" x14ac:dyDescent="0.3">
      <c r="A66" t="s">
        <v>181</v>
      </c>
      <c r="B66">
        <v>65</v>
      </c>
      <c r="C66">
        <v>27</v>
      </c>
      <c r="D66" t="s">
        <v>98</v>
      </c>
      <c r="E66">
        <v>20</v>
      </c>
      <c r="F66">
        <v>0</v>
      </c>
      <c r="G66">
        <v>0</v>
      </c>
      <c r="I66">
        <v>13.945</v>
      </c>
      <c r="J66">
        <v>7056</v>
      </c>
      <c r="K66">
        <v>4690</v>
      </c>
      <c r="L66">
        <v>4719</v>
      </c>
      <c r="M66" t="s">
        <v>72</v>
      </c>
      <c r="O66">
        <v>1.232</v>
      </c>
      <c r="P66">
        <v>3428</v>
      </c>
      <c r="Q66">
        <v>4609</v>
      </c>
      <c r="R66">
        <v>4655</v>
      </c>
      <c r="S66" t="s">
        <v>72</v>
      </c>
      <c r="U66">
        <v>8.2000000000000003E-2</v>
      </c>
      <c r="V66">
        <v>3421</v>
      </c>
      <c r="W66">
        <v>4615</v>
      </c>
      <c r="X66">
        <v>4658</v>
      </c>
      <c r="Y66" t="s">
        <v>72</v>
      </c>
      <c r="AA66">
        <v>0.19500000000000001</v>
      </c>
      <c r="AB66">
        <v>0</v>
      </c>
      <c r="AC66">
        <v>0</v>
      </c>
      <c r="AD66">
        <v>0</v>
      </c>
      <c r="AE66" t="s">
        <v>68</v>
      </c>
      <c r="AG66">
        <v>1.7000000000000001E-2</v>
      </c>
      <c r="AH66">
        <v>0</v>
      </c>
      <c r="AI66">
        <v>0</v>
      </c>
      <c r="AJ66">
        <v>0</v>
      </c>
      <c r="AK66" t="s">
        <v>68</v>
      </c>
      <c r="AM66">
        <v>3.0000000000000001E-3</v>
      </c>
      <c r="AN66">
        <v>0</v>
      </c>
      <c r="AO66">
        <v>0</v>
      </c>
      <c r="AP66">
        <v>0</v>
      </c>
      <c r="AQ66" t="s">
        <v>68</v>
      </c>
    </row>
    <row r="67" spans="1:43" hidden="1" x14ac:dyDescent="0.3">
      <c r="A67" t="s">
        <v>182</v>
      </c>
      <c r="B67">
        <v>66</v>
      </c>
      <c r="C67">
        <v>28</v>
      </c>
      <c r="D67" t="s">
        <v>98</v>
      </c>
      <c r="E67">
        <v>20</v>
      </c>
      <c r="F67">
        <v>0</v>
      </c>
      <c r="G67">
        <v>0</v>
      </c>
      <c r="I67">
        <v>14.808</v>
      </c>
      <c r="J67">
        <v>7293</v>
      </c>
      <c r="K67">
        <v>4750</v>
      </c>
      <c r="L67">
        <v>4779</v>
      </c>
      <c r="M67" t="s">
        <v>72</v>
      </c>
      <c r="O67">
        <v>1.024</v>
      </c>
      <c r="P67">
        <v>3363</v>
      </c>
      <c r="Q67">
        <v>4669</v>
      </c>
      <c r="R67">
        <v>4716</v>
      </c>
      <c r="S67" t="s">
        <v>72</v>
      </c>
      <c r="U67">
        <v>0.11899999999999999</v>
      </c>
      <c r="V67">
        <v>3537</v>
      </c>
      <c r="W67">
        <v>4675</v>
      </c>
      <c r="X67">
        <v>4719</v>
      </c>
      <c r="Y67" t="s">
        <v>72</v>
      </c>
      <c r="AA67">
        <v>0.20699999999999999</v>
      </c>
      <c r="AB67">
        <v>0</v>
      </c>
      <c r="AC67">
        <v>0</v>
      </c>
      <c r="AD67">
        <v>0</v>
      </c>
      <c r="AE67" t="s">
        <v>68</v>
      </c>
      <c r="AG67">
        <v>1.4E-2</v>
      </c>
      <c r="AH67">
        <v>0</v>
      </c>
      <c r="AI67">
        <v>0</v>
      </c>
      <c r="AJ67">
        <v>0</v>
      </c>
      <c r="AK67" t="s">
        <v>68</v>
      </c>
      <c r="AM67">
        <v>4.0000000000000001E-3</v>
      </c>
      <c r="AN67">
        <v>0</v>
      </c>
      <c r="AO67">
        <v>0</v>
      </c>
      <c r="AP67">
        <v>0</v>
      </c>
      <c r="AQ67" t="s">
        <v>68</v>
      </c>
    </row>
    <row r="68" spans="1:43" hidden="1" x14ac:dyDescent="0.3">
      <c r="A68" t="s">
        <v>183</v>
      </c>
      <c r="B68">
        <v>67</v>
      </c>
      <c r="C68">
        <v>29</v>
      </c>
      <c r="D68" t="s">
        <v>98</v>
      </c>
      <c r="E68">
        <v>20</v>
      </c>
      <c r="F68">
        <v>0</v>
      </c>
      <c r="G68">
        <v>0</v>
      </c>
      <c r="I68">
        <v>15.413</v>
      </c>
      <c r="J68">
        <v>7459</v>
      </c>
      <c r="K68">
        <v>4810</v>
      </c>
      <c r="L68">
        <v>4839</v>
      </c>
      <c r="M68" t="s">
        <v>72</v>
      </c>
      <c r="O68">
        <v>0.92500000000000004</v>
      </c>
      <c r="P68">
        <v>3332</v>
      </c>
      <c r="Q68">
        <v>4729</v>
      </c>
      <c r="R68">
        <v>4776</v>
      </c>
      <c r="S68" t="s">
        <v>72</v>
      </c>
      <c r="U68">
        <v>0.11600000000000001</v>
      </c>
      <c r="V68">
        <v>3529</v>
      </c>
      <c r="W68">
        <v>4735</v>
      </c>
      <c r="X68">
        <v>4778</v>
      </c>
      <c r="Y68" t="s">
        <v>72</v>
      </c>
      <c r="AA68">
        <v>0.216</v>
      </c>
      <c r="AB68">
        <v>0</v>
      </c>
      <c r="AC68">
        <v>0</v>
      </c>
      <c r="AD68">
        <v>0</v>
      </c>
      <c r="AE68" t="s">
        <v>68</v>
      </c>
      <c r="AG68">
        <v>1.2999999999999999E-2</v>
      </c>
      <c r="AH68">
        <v>0</v>
      </c>
      <c r="AI68">
        <v>0</v>
      </c>
      <c r="AJ68">
        <v>0</v>
      </c>
      <c r="AK68" t="s">
        <v>68</v>
      </c>
      <c r="AM68">
        <v>4.0000000000000001E-3</v>
      </c>
      <c r="AN68">
        <v>0</v>
      </c>
      <c r="AO68">
        <v>0</v>
      </c>
      <c r="AP68">
        <v>0</v>
      </c>
      <c r="AQ68" t="s">
        <v>68</v>
      </c>
    </row>
    <row r="69" spans="1:43" hidden="1" x14ac:dyDescent="0.3">
      <c r="A69" t="s">
        <v>184</v>
      </c>
      <c r="B69">
        <v>68</v>
      </c>
      <c r="C69">
        <v>30</v>
      </c>
      <c r="D69" t="s">
        <v>98</v>
      </c>
      <c r="E69">
        <v>20</v>
      </c>
      <c r="F69">
        <v>0</v>
      </c>
      <c r="G69">
        <v>0</v>
      </c>
      <c r="I69">
        <v>15.26</v>
      </c>
      <c r="J69">
        <v>7417</v>
      </c>
      <c r="K69">
        <v>4870</v>
      </c>
      <c r="L69">
        <v>4899</v>
      </c>
      <c r="M69" t="s">
        <v>72</v>
      </c>
      <c r="O69">
        <v>1.075</v>
      </c>
      <c r="P69">
        <v>3379</v>
      </c>
      <c r="Q69">
        <v>4789</v>
      </c>
      <c r="R69">
        <v>4836</v>
      </c>
      <c r="S69" t="s">
        <v>72</v>
      </c>
      <c r="U69">
        <v>6.9000000000000006E-2</v>
      </c>
      <c r="V69">
        <v>3380</v>
      </c>
      <c r="W69">
        <v>4795</v>
      </c>
      <c r="X69">
        <v>4838</v>
      </c>
      <c r="Y69" t="s">
        <v>72</v>
      </c>
      <c r="AA69">
        <v>0.214</v>
      </c>
      <c r="AB69">
        <v>0</v>
      </c>
      <c r="AC69">
        <v>0</v>
      </c>
      <c r="AD69">
        <v>0</v>
      </c>
      <c r="AE69" t="s">
        <v>68</v>
      </c>
      <c r="AG69">
        <v>1.4999999999999999E-2</v>
      </c>
      <c r="AH69">
        <v>0</v>
      </c>
      <c r="AI69">
        <v>0</v>
      </c>
      <c r="AJ69">
        <v>0</v>
      </c>
      <c r="AK69" t="s">
        <v>68</v>
      </c>
      <c r="AM69">
        <v>2E-3</v>
      </c>
      <c r="AN69">
        <v>0</v>
      </c>
      <c r="AO69">
        <v>0</v>
      </c>
      <c r="AP69">
        <v>0</v>
      </c>
      <c r="AQ69" t="s">
        <v>68</v>
      </c>
    </row>
    <row r="70" spans="1:43" hidden="1" x14ac:dyDescent="0.3">
      <c r="A70" t="s">
        <v>185</v>
      </c>
      <c r="B70">
        <v>69</v>
      </c>
      <c r="C70">
        <v>31</v>
      </c>
      <c r="D70" t="s">
        <v>98</v>
      </c>
      <c r="E70">
        <v>20</v>
      </c>
      <c r="F70">
        <v>0</v>
      </c>
      <c r="G70">
        <v>0</v>
      </c>
      <c r="I70">
        <v>15.497</v>
      </c>
      <c r="J70">
        <v>7482</v>
      </c>
      <c r="K70">
        <v>4930</v>
      </c>
      <c r="L70">
        <v>4959</v>
      </c>
      <c r="M70" t="s">
        <v>75</v>
      </c>
      <c r="O70">
        <v>0.81599999999999995</v>
      </c>
      <c r="P70">
        <v>3298</v>
      </c>
      <c r="Q70">
        <v>4849</v>
      </c>
      <c r="R70">
        <v>4896</v>
      </c>
      <c r="S70" t="s">
        <v>72</v>
      </c>
      <c r="U70">
        <v>8.2000000000000003E-2</v>
      </c>
      <c r="V70">
        <v>3421</v>
      </c>
      <c r="W70">
        <v>4855</v>
      </c>
      <c r="X70">
        <v>4880</v>
      </c>
      <c r="Y70" t="s">
        <v>72</v>
      </c>
      <c r="AA70">
        <v>0.217</v>
      </c>
      <c r="AB70">
        <v>0</v>
      </c>
      <c r="AC70">
        <v>0</v>
      </c>
      <c r="AD70">
        <v>0</v>
      </c>
      <c r="AE70" t="s">
        <v>68</v>
      </c>
      <c r="AG70">
        <v>1.0999999999999999E-2</v>
      </c>
      <c r="AH70">
        <v>0</v>
      </c>
      <c r="AI70">
        <v>0</v>
      </c>
      <c r="AJ70">
        <v>0</v>
      </c>
      <c r="AK70" t="s">
        <v>68</v>
      </c>
      <c r="AM70">
        <v>3.0000000000000001E-3</v>
      </c>
      <c r="AN70">
        <v>0</v>
      </c>
      <c r="AO70">
        <v>0</v>
      </c>
      <c r="AP70">
        <v>0</v>
      </c>
      <c r="AQ70" t="s">
        <v>68</v>
      </c>
    </row>
    <row r="71" spans="1:43" hidden="1" x14ac:dyDescent="0.3">
      <c r="A71" t="s">
        <v>186</v>
      </c>
      <c r="B71">
        <v>70</v>
      </c>
      <c r="C71">
        <v>32</v>
      </c>
      <c r="D71" t="s">
        <v>98</v>
      </c>
      <c r="E71">
        <v>20</v>
      </c>
      <c r="F71">
        <v>0</v>
      </c>
      <c r="G71">
        <v>0</v>
      </c>
      <c r="I71">
        <v>15.705</v>
      </c>
      <c r="J71">
        <v>7539</v>
      </c>
      <c r="K71">
        <v>4990</v>
      </c>
      <c r="L71">
        <v>5019</v>
      </c>
      <c r="M71" t="s">
        <v>75</v>
      </c>
      <c r="O71">
        <v>0.88300000000000001</v>
      </c>
      <c r="P71">
        <v>3319</v>
      </c>
      <c r="Q71">
        <v>4909</v>
      </c>
      <c r="R71">
        <v>4956</v>
      </c>
      <c r="S71" t="s">
        <v>72</v>
      </c>
      <c r="U71">
        <v>9.4E-2</v>
      </c>
      <c r="V71">
        <v>3460</v>
      </c>
      <c r="W71">
        <v>4915</v>
      </c>
      <c r="X71">
        <v>4958</v>
      </c>
      <c r="Y71" t="s">
        <v>72</v>
      </c>
      <c r="AA71">
        <v>0.22</v>
      </c>
      <c r="AB71">
        <v>0</v>
      </c>
      <c r="AC71">
        <v>0</v>
      </c>
      <c r="AD71">
        <v>0</v>
      </c>
      <c r="AE71" t="s">
        <v>68</v>
      </c>
      <c r="AG71">
        <v>1.2E-2</v>
      </c>
      <c r="AH71">
        <v>0</v>
      </c>
      <c r="AI71">
        <v>0</v>
      </c>
      <c r="AJ71">
        <v>0</v>
      </c>
      <c r="AK71" t="s">
        <v>68</v>
      </c>
      <c r="AM71">
        <v>3.0000000000000001E-3</v>
      </c>
      <c r="AN71">
        <v>0</v>
      </c>
      <c r="AO71">
        <v>0</v>
      </c>
      <c r="AP71">
        <v>0</v>
      </c>
      <c r="AQ71" t="s">
        <v>68</v>
      </c>
    </row>
    <row r="72" spans="1:43" hidden="1" x14ac:dyDescent="0.3">
      <c r="A72" t="s">
        <v>187</v>
      </c>
      <c r="B72">
        <v>71</v>
      </c>
      <c r="C72">
        <v>33</v>
      </c>
      <c r="D72" t="s">
        <v>98</v>
      </c>
      <c r="E72">
        <v>20</v>
      </c>
      <c r="F72">
        <v>0</v>
      </c>
      <c r="G72">
        <v>0</v>
      </c>
      <c r="I72">
        <v>14.925000000000001</v>
      </c>
      <c r="J72">
        <v>7325</v>
      </c>
      <c r="K72">
        <v>5050</v>
      </c>
      <c r="L72">
        <v>5079</v>
      </c>
      <c r="M72" t="s">
        <v>72</v>
      </c>
      <c r="O72">
        <v>0.93100000000000005</v>
      </c>
      <c r="P72">
        <v>3334</v>
      </c>
      <c r="Q72">
        <v>4969</v>
      </c>
      <c r="R72">
        <v>5016</v>
      </c>
      <c r="S72" t="s">
        <v>72</v>
      </c>
      <c r="U72">
        <v>8.2000000000000003E-2</v>
      </c>
      <c r="V72">
        <v>3422</v>
      </c>
      <c r="W72">
        <v>4975</v>
      </c>
      <c r="X72">
        <v>5018</v>
      </c>
      <c r="Y72" t="s">
        <v>72</v>
      </c>
      <c r="AA72">
        <v>0.20899999999999999</v>
      </c>
      <c r="AB72">
        <v>0</v>
      </c>
      <c r="AC72">
        <v>0</v>
      </c>
      <c r="AD72">
        <v>0</v>
      </c>
      <c r="AE72" t="s">
        <v>68</v>
      </c>
      <c r="AG72">
        <v>1.2999999999999999E-2</v>
      </c>
      <c r="AH72">
        <v>0</v>
      </c>
      <c r="AI72">
        <v>0</v>
      </c>
      <c r="AJ72">
        <v>0</v>
      </c>
      <c r="AK72" t="s">
        <v>68</v>
      </c>
      <c r="AM72">
        <v>3.0000000000000001E-3</v>
      </c>
      <c r="AN72">
        <v>0</v>
      </c>
      <c r="AO72">
        <v>0</v>
      </c>
      <c r="AP72">
        <v>0</v>
      </c>
      <c r="AQ72" t="s">
        <v>68</v>
      </c>
    </row>
    <row r="73" spans="1:43" hidden="1" x14ac:dyDescent="0.3">
      <c r="A73" t="s">
        <v>188</v>
      </c>
      <c r="B73">
        <v>72</v>
      </c>
      <c r="C73">
        <v>34</v>
      </c>
      <c r="D73" t="s">
        <v>98</v>
      </c>
      <c r="E73">
        <v>0</v>
      </c>
      <c r="F73">
        <v>0</v>
      </c>
      <c r="G73">
        <v>0</v>
      </c>
      <c r="I73">
        <v>15.246</v>
      </c>
      <c r="J73">
        <v>7413</v>
      </c>
      <c r="K73">
        <v>5110</v>
      </c>
      <c r="L73">
        <v>5140</v>
      </c>
      <c r="M73" t="s">
        <v>72</v>
      </c>
      <c r="O73">
        <v>1.0720000000000001</v>
      </c>
      <c r="P73">
        <v>3378</v>
      </c>
      <c r="Q73">
        <v>5029</v>
      </c>
      <c r="R73">
        <v>5076</v>
      </c>
      <c r="S73" t="s">
        <v>72</v>
      </c>
      <c r="U73">
        <v>6.8000000000000005E-2</v>
      </c>
      <c r="V73">
        <v>3377</v>
      </c>
      <c r="W73">
        <v>5035</v>
      </c>
      <c r="X73">
        <v>5078</v>
      </c>
      <c r="Y73" t="s">
        <v>72</v>
      </c>
      <c r="AA73">
        <v>0.214</v>
      </c>
      <c r="AB73">
        <v>0</v>
      </c>
      <c r="AC73">
        <v>0</v>
      </c>
      <c r="AD73">
        <v>0</v>
      </c>
      <c r="AE73" t="s">
        <v>68</v>
      </c>
      <c r="AG73">
        <v>1.4999999999999999E-2</v>
      </c>
      <c r="AH73">
        <v>0</v>
      </c>
      <c r="AI73">
        <v>0</v>
      </c>
      <c r="AJ73">
        <v>0</v>
      </c>
      <c r="AK73" t="s">
        <v>68</v>
      </c>
      <c r="AM73">
        <v>2E-3</v>
      </c>
      <c r="AN73">
        <v>0</v>
      </c>
      <c r="AO73">
        <v>0</v>
      </c>
      <c r="AP73">
        <v>0</v>
      </c>
      <c r="AQ73" t="s">
        <v>68</v>
      </c>
    </row>
    <row r="74" spans="1:43" hidden="1" x14ac:dyDescent="0.3">
      <c r="A74" t="s">
        <v>189</v>
      </c>
      <c r="B74">
        <v>73</v>
      </c>
      <c r="C74">
        <v>35</v>
      </c>
      <c r="D74" t="s">
        <v>98</v>
      </c>
      <c r="E74">
        <v>20</v>
      </c>
      <c r="F74">
        <v>0</v>
      </c>
      <c r="G74">
        <v>0</v>
      </c>
      <c r="I74">
        <v>15.654</v>
      </c>
      <c r="J74">
        <v>7525</v>
      </c>
      <c r="K74">
        <v>5170</v>
      </c>
      <c r="L74">
        <v>5198</v>
      </c>
      <c r="M74" t="s">
        <v>72</v>
      </c>
      <c r="O74">
        <v>1.1619999999999999</v>
      </c>
      <c r="P74">
        <v>3406</v>
      </c>
      <c r="Q74">
        <v>5089</v>
      </c>
      <c r="R74">
        <v>5136</v>
      </c>
      <c r="S74" t="s">
        <v>72</v>
      </c>
      <c r="U74">
        <v>7.9000000000000001E-2</v>
      </c>
      <c r="V74">
        <v>3411</v>
      </c>
      <c r="W74">
        <v>5095</v>
      </c>
      <c r="X74">
        <v>5138</v>
      </c>
      <c r="Y74" t="s">
        <v>72</v>
      </c>
      <c r="AA74">
        <v>0.219</v>
      </c>
      <c r="AB74">
        <v>0</v>
      </c>
      <c r="AC74">
        <v>0</v>
      </c>
      <c r="AD74">
        <v>0</v>
      </c>
      <c r="AE74" t="s">
        <v>68</v>
      </c>
      <c r="AG74">
        <v>1.6E-2</v>
      </c>
      <c r="AH74">
        <v>0</v>
      </c>
      <c r="AI74">
        <v>0</v>
      </c>
      <c r="AJ74">
        <v>0</v>
      </c>
      <c r="AK74" t="s">
        <v>68</v>
      </c>
      <c r="AM74">
        <v>2E-3</v>
      </c>
      <c r="AN74">
        <v>0</v>
      </c>
      <c r="AO74">
        <v>0</v>
      </c>
      <c r="AP74">
        <v>0</v>
      </c>
      <c r="AQ74" t="s">
        <v>68</v>
      </c>
    </row>
    <row r="75" spans="1:43" hidden="1" x14ac:dyDescent="0.3">
      <c r="A75" t="s">
        <v>190</v>
      </c>
      <c r="B75">
        <v>74</v>
      </c>
      <c r="C75">
        <v>36</v>
      </c>
      <c r="D75" t="s">
        <v>98</v>
      </c>
      <c r="E75">
        <v>20</v>
      </c>
      <c r="F75">
        <v>0</v>
      </c>
      <c r="G75">
        <v>0</v>
      </c>
      <c r="I75">
        <v>15.913</v>
      </c>
      <c r="J75">
        <v>7596</v>
      </c>
      <c r="K75">
        <v>5230</v>
      </c>
      <c r="L75">
        <v>5258</v>
      </c>
      <c r="M75" t="s">
        <v>72</v>
      </c>
      <c r="O75">
        <v>1.274</v>
      </c>
      <c r="P75">
        <v>3441</v>
      </c>
      <c r="Q75">
        <v>5149</v>
      </c>
      <c r="R75">
        <v>5196</v>
      </c>
      <c r="S75" t="s">
        <v>72</v>
      </c>
      <c r="U75">
        <v>0.13400000000000001</v>
      </c>
      <c r="V75">
        <v>3585</v>
      </c>
      <c r="W75">
        <v>5155</v>
      </c>
      <c r="X75">
        <v>5194</v>
      </c>
      <c r="Y75" t="s">
        <v>72</v>
      </c>
      <c r="AA75">
        <v>0.223</v>
      </c>
      <c r="AB75">
        <v>0</v>
      </c>
      <c r="AC75">
        <v>0</v>
      </c>
      <c r="AD75">
        <v>0</v>
      </c>
      <c r="AE75" t="s">
        <v>68</v>
      </c>
      <c r="AG75">
        <v>1.7999999999999999E-2</v>
      </c>
      <c r="AH75">
        <v>0</v>
      </c>
      <c r="AI75">
        <v>0</v>
      </c>
      <c r="AJ75">
        <v>0</v>
      </c>
      <c r="AK75" t="s">
        <v>68</v>
      </c>
      <c r="AM75">
        <v>4.0000000000000001E-3</v>
      </c>
      <c r="AN75">
        <v>0</v>
      </c>
      <c r="AO75">
        <v>0</v>
      </c>
      <c r="AP75">
        <v>0</v>
      </c>
      <c r="AQ75" t="s">
        <v>68</v>
      </c>
    </row>
    <row r="76" spans="1:43" hidden="1" x14ac:dyDescent="0.3">
      <c r="A76" t="s">
        <v>94</v>
      </c>
      <c r="B76">
        <v>75</v>
      </c>
      <c r="C76">
        <v>130</v>
      </c>
      <c r="D76" t="s">
        <v>95</v>
      </c>
      <c r="E76">
        <v>0</v>
      </c>
      <c r="F76">
        <v>0</v>
      </c>
      <c r="G76">
        <v>0</v>
      </c>
      <c r="I76">
        <v>0.33200000000000002</v>
      </c>
      <c r="J76">
        <v>3320</v>
      </c>
      <c r="K76">
        <v>5290</v>
      </c>
      <c r="L76">
        <v>5337</v>
      </c>
      <c r="M76" t="s">
        <v>72</v>
      </c>
      <c r="O76">
        <v>0.73199999999999998</v>
      </c>
      <c r="P76">
        <v>3272</v>
      </c>
      <c r="Q76">
        <v>5209</v>
      </c>
      <c r="R76">
        <v>5254</v>
      </c>
      <c r="S76" t="s">
        <v>72</v>
      </c>
      <c r="U76">
        <v>1.7999999999999999E-2</v>
      </c>
      <c r="V76">
        <v>3218</v>
      </c>
      <c r="W76">
        <v>5215</v>
      </c>
      <c r="X76">
        <v>5258</v>
      </c>
      <c r="Y76" t="s">
        <v>72</v>
      </c>
      <c r="AA76">
        <v>5.0000000000000001E-3</v>
      </c>
      <c r="AB76">
        <v>0</v>
      </c>
      <c r="AC76">
        <v>0</v>
      </c>
      <c r="AD76">
        <v>0</v>
      </c>
      <c r="AE76" t="s">
        <v>68</v>
      </c>
      <c r="AG76">
        <v>0.01</v>
      </c>
      <c r="AH76">
        <v>0</v>
      </c>
      <c r="AI76">
        <v>0</v>
      </c>
      <c r="AJ76">
        <v>0</v>
      </c>
      <c r="AK76" t="s">
        <v>68</v>
      </c>
      <c r="AM76">
        <v>1E-3</v>
      </c>
      <c r="AN76">
        <v>0</v>
      </c>
      <c r="AO76">
        <v>0</v>
      </c>
      <c r="AP76">
        <v>0</v>
      </c>
      <c r="AQ76" t="s">
        <v>68</v>
      </c>
    </row>
    <row r="77" spans="1:43" hidden="1" x14ac:dyDescent="0.3">
      <c r="A77" t="s">
        <v>94</v>
      </c>
      <c r="B77">
        <v>76</v>
      </c>
      <c r="C77">
        <v>133</v>
      </c>
      <c r="D77" t="s">
        <v>96</v>
      </c>
      <c r="E77">
        <v>0</v>
      </c>
      <c r="F77">
        <v>0</v>
      </c>
      <c r="G77">
        <v>0</v>
      </c>
      <c r="I77">
        <v>1.8149999999999999</v>
      </c>
      <c r="J77">
        <v>3727</v>
      </c>
      <c r="K77">
        <v>5350</v>
      </c>
      <c r="L77">
        <v>5397</v>
      </c>
      <c r="M77" t="s">
        <v>72</v>
      </c>
      <c r="O77">
        <v>2.1509999999999998</v>
      </c>
      <c r="P77">
        <v>3715</v>
      </c>
      <c r="Q77">
        <v>5269</v>
      </c>
      <c r="R77">
        <v>5313</v>
      </c>
      <c r="S77" t="s">
        <v>72</v>
      </c>
      <c r="U77">
        <v>0.17199999999999999</v>
      </c>
      <c r="V77">
        <v>3706</v>
      </c>
      <c r="W77">
        <v>5275</v>
      </c>
      <c r="X77">
        <v>5319</v>
      </c>
      <c r="Y77" t="s">
        <v>72</v>
      </c>
      <c r="AA77">
        <v>2.5000000000000001E-2</v>
      </c>
      <c r="AB77">
        <v>0</v>
      </c>
      <c r="AC77">
        <v>0</v>
      </c>
      <c r="AD77">
        <v>0</v>
      </c>
      <c r="AE77" t="s">
        <v>68</v>
      </c>
      <c r="AG77">
        <v>0.03</v>
      </c>
      <c r="AH77">
        <v>0</v>
      </c>
      <c r="AI77">
        <v>0</v>
      </c>
      <c r="AJ77">
        <v>0</v>
      </c>
      <c r="AK77" t="s">
        <v>68</v>
      </c>
      <c r="AM77">
        <v>5.0000000000000001E-3</v>
      </c>
      <c r="AN77">
        <v>0</v>
      </c>
      <c r="AO77">
        <v>0</v>
      </c>
      <c r="AP77">
        <v>0</v>
      </c>
      <c r="AQ77" t="s">
        <v>68</v>
      </c>
    </row>
    <row r="78" spans="1:43" hidden="1" x14ac:dyDescent="0.3">
      <c r="A78" t="s">
        <v>94</v>
      </c>
      <c r="B78">
        <v>77</v>
      </c>
      <c r="C78">
        <v>131</v>
      </c>
      <c r="D78" t="s">
        <v>95</v>
      </c>
      <c r="E78">
        <v>0</v>
      </c>
      <c r="F78">
        <v>0</v>
      </c>
      <c r="G78">
        <v>0</v>
      </c>
      <c r="I78">
        <v>14.958</v>
      </c>
      <c r="J78">
        <v>7334</v>
      </c>
      <c r="K78">
        <v>5410</v>
      </c>
      <c r="L78">
        <v>5440</v>
      </c>
      <c r="M78" t="s">
        <v>71</v>
      </c>
      <c r="O78">
        <v>15.497</v>
      </c>
      <c r="P78">
        <v>7881</v>
      </c>
      <c r="Q78">
        <v>5329</v>
      </c>
      <c r="R78">
        <v>5373</v>
      </c>
      <c r="S78" t="s">
        <v>72</v>
      </c>
      <c r="U78">
        <v>1.518</v>
      </c>
      <c r="V78">
        <v>7974</v>
      </c>
      <c r="W78">
        <v>5335</v>
      </c>
      <c r="X78">
        <v>5379</v>
      </c>
      <c r="Y78" t="s">
        <v>72</v>
      </c>
      <c r="AA78">
        <v>0.21</v>
      </c>
      <c r="AB78">
        <v>0</v>
      </c>
      <c r="AC78">
        <v>0</v>
      </c>
      <c r="AD78">
        <v>0</v>
      </c>
      <c r="AE78" t="s">
        <v>68</v>
      </c>
      <c r="AG78">
        <v>0.217</v>
      </c>
      <c r="AH78">
        <v>0</v>
      </c>
      <c r="AI78">
        <v>0</v>
      </c>
      <c r="AJ78">
        <v>0</v>
      </c>
      <c r="AK78" t="s">
        <v>68</v>
      </c>
      <c r="AM78">
        <v>4.7E-2</v>
      </c>
      <c r="AN78">
        <v>0</v>
      </c>
      <c r="AO78">
        <v>0</v>
      </c>
      <c r="AP78">
        <v>0</v>
      </c>
      <c r="AQ78" t="s">
        <v>68</v>
      </c>
    </row>
    <row r="79" spans="1:43" hidden="1" x14ac:dyDescent="0.3">
      <c r="A79" t="s">
        <v>94</v>
      </c>
      <c r="B79">
        <v>78</v>
      </c>
      <c r="C79">
        <v>132</v>
      </c>
      <c r="D79" t="s">
        <v>96</v>
      </c>
      <c r="E79">
        <v>0</v>
      </c>
      <c r="F79">
        <v>0</v>
      </c>
      <c r="G79">
        <v>0</v>
      </c>
      <c r="I79">
        <v>72.956000000000003</v>
      </c>
      <c r="J79">
        <v>23251</v>
      </c>
      <c r="K79">
        <v>5470</v>
      </c>
      <c r="L79">
        <v>5499</v>
      </c>
      <c r="M79" t="s">
        <v>97</v>
      </c>
      <c r="O79">
        <v>75.302999999999997</v>
      </c>
      <c r="P79">
        <v>26550</v>
      </c>
      <c r="Q79">
        <v>5389</v>
      </c>
      <c r="R79">
        <v>5434</v>
      </c>
      <c r="S79" t="s">
        <v>71</v>
      </c>
      <c r="U79">
        <v>7.51</v>
      </c>
      <c r="V79">
        <v>26966</v>
      </c>
      <c r="W79">
        <v>5395</v>
      </c>
      <c r="X79">
        <v>5439</v>
      </c>
      <c r="Y79" t="s">
        <v>72</v>
      </c>
      <c r="AA79">
        <v>1.022</v>
      </c>
      <c r="AB79">
        <v>0</v>
      </c>
      <c r="AC79">
        <v>0</v>
      </c>
      <c r="AD79">
        <v>0</v>
      </c>
      <c r="AE79" t="s">
        <v>68</v>
      </c>
      <c r="AG79">
        <v>1.0549999999999999</v>
      </c>
      <c r="AH79">
        <v>0</v>
      </c>
      <c r="AI79">
        <v>0</v>
      </c>
      <c r="AJ79">
        <v>0</v>
      </c>
      <c r="AK79" t="s">
        <v>68</v>
      </c>
      <c r="AM79">
        <v>0.23200000000000001</v>
      </c>
      <c r="AN79">
        <v>0</v>
      </c>
      <c r="AO79">
        <v>0</v>
      </c>
      <c r="AP79">
        <v>0</v>
      </c>
      <c r="AQ79" t="s">
        <v>68</v>
      </c>
    </row>
    <row r="80" spans="1:43" x14ac:dyDescent="0.3">
      <c r="A80" t="s">
        <v>189</v>
      </c>
      <c r="B80">
        <v>79</v>
      </c>
      <c r="C80">
        <v>37</v>
      </c>
      <c r="D80" t="s">
        <v>99</v>
      </c>
      <c r="E80">
        <v>0</v>
      </c>
      <c r="F80">
        <v>4</v>
      </c>
      <c r="G80">
        <v>1</v>
      </c>
      <c r="I80">
        <v>15.089</v>
      </c>
      <c r="J80">
        <v>7370</v>
      </c>
      <c r="K80">
        <v>5530</v>
      </c>
      <c r="L80">
        <v>5573</v>
      </c>
      <c r="M80" t="s">
        <v>72</v>
      </c>
      <c r="O80">
        <v>0.72899999999999998</v>
      </c>
      <c r="P80">
        <v>3271</v>
      </c>
      <c r="Q80">
        <v>5449</v>
      </c>
      <c r="R80">
        <v>5492</v>
      </c>
      <c r="S80" t="s">
        <v>72</v>
      </c>
      <c r="U80">
        <v>0.13</v>
      </c>
      <c r="V80">
        <v>3574</v>
      </c>
      <c r="W80">
        <v>5455</v>
      </c>
      <c r="X80">
        <v>5498</v>
      </c>
      <c r="Y80" t="s">
        <v>72</v>
      </c>
      <c r="AA80">
        <v>0.21099999999999999</v>
      </c>
      <c r="AB80">
        <v>0</v>
      </c>
      <c r="AC80">
        <v>0</v>
      </c>
      <c r="AD80">
        <v>0</v>
      </c>
      <c r="AE80" t="s">
        <v>68</v>
      </c>
      <c r="AG80">
        <v>0.01</v>
      </c>
      <c r="AH80">
        <v>0</v>
      </c>
      <c r="AI80">
        <v>0</v>
      </c>
      <c r="AJ80">
        <v>0</v>
      </c>
      <c r="AK80" t="s">
        <v>68</v>
      </c>
      <c r="AM80">
        <v>4.0000000000000001E-3</v>
      </c>
      <c r="AN80">
        <v>0</v>
      </c>
      <c r="AO80">
        <v>0</v>
      </c>
      <c r="AP80">
        <v>0</v>
      </c>
      <c r="AQ80" t="s">
        <v>68</v>
      </c>
    </row>
    <row r="81" spans="1:43" x14ac:dyDescent="0.3">
      <c r="A81" t="s">
        <v>189</v>
      </c>
      <c r="B81">
        <v>80</v>
      </c>
      <c r="C81">
        <v>37</v>
      </c>
      <c r="D81" t="s">
        <v>99</v>
      </c>
      <c r="E81">
        <v>0</v>
      </c>
      <c r="F81">
        <v>4</v>
      </c>
      <c r="G81">
        <v>2</v>
      </c>
      <c r="I81">
        <v>16.12</v>
      </c>
      <c r="J81">
        <v>7653</v>
      </c>
      <c r="K81">
        <v>5590</v>
      </c>
      <c r="L81">
        <v>5618</v>
      </c>
      <c r="M81" t="s">
        <v>72</v>
      </c>
      <c r="O81">
        <v>1.075</v>
      </c>
      <c r="P81">
        <v>3379</v>
      </c>
      <c r="Q81">
        <v>5509</v>
      </c>
      <c r="R81">
        <v>5553</v>
      </c>
      <c r="S81" t="s">
        <v>72</v>
      </c>
      <c r="U81">
        <v>0.13900000000000001</v>
      </c>
      <c r="V81">
        <v>3601</v>
      </c>
      <c r="W81">
        <v>5515</v>
      </c>
      <c r="X81">
        <v>5540</v>
      </c>
      <c r="Y81" t="s">
        <v>72</v>
      </c>
      <c r="AA81">
        <v>0.22600000000000001</v>
      </c>
      <c r="AB81">
        <v>0</v>
      </c>
      <c r="AC81">
        <v>0</v>
      </c>
      <c r="AD81">
        <v>0</v>
      </c>
      <c r="AE81" t="s">
        <v>68</v>
      </c>
      <c r="AG81">
        <v>1.4999999999999999E-2</v>
      </c>
      <c r="AH81">
        <v>0</v>
      </c>
      <c r="AI81">
        <v>0</v>
      </c>
      <c r="AJ81">
        <v>0</v>
      </c>
      <c r="AK81" t="s">
        <v>68</v>
      </c>
      <c r="AM81">
        <v>4.0000000000000001E-3</v>
      </c>
      <c r="AN81">
        <v>0</v>
      </c>
      <c r="AO81">
        <v>0</v>
      </c>
      <c r="AP81">
        <v>0</v>
      </c>
      <c r="AQ81" t="s">
        <v>68</v>
      </c>
    </row>
    <row r="82" spans="1:43" hidden="1" x14ac:dyDescent="0.3">
      <c r="A82" t="s">
        <v>191</v>
      </c>
      <c r="B82">
        <v>81</v>
      </c>
      <c r="C82">
        <v>38</v>
      </c>
      <c r="D82" t="s">
        <v>98</v>
      </c>
      <c r="E82">
        <v>20</v>
      </c>
      <c r="F82">
        <v>0</v>
      </c>
      <c r="G82">
        <v>0</v>
      </c>
      <c r="I82">
        <v>16.021999999999998</v>
      </c>
      <c r="J82">
        <v>7626</v>
      </c>
      <c r="K82">
        <v>5650</v>
      </c>
      <c r="L82">
        <v>5677</v>
      </c>
      <c r="M82" t="s">
        <v>72</v>
      </c>
      <c r="O82">
        <v>1.2290000000000001</v>
      </c>
      <c r="P82">
        <v>3427</v>
      </c>
      <c r="Q82">
        <v>5569</v>
      </c>
      <c r="R82">
        <v>5614</v>
      </c>
      <c r="S82" t="s">
        <v>72</v>
      </c>
      <c r="U82">
        <v>6.9000000000000006E-2</v>
      </c>
      <c r="V82">
        <v>3380</v>
      </c>
      <c r="W82">
        <v>5575</v>
      </c>
      <c r="X82">
        <v>5618</v>
      </c>
      <c r="Y82" t="s">
        <v>72</v>
      </c>
      <c r="AA82">
        <v>0.224</v>
      </c>
      <c r="AB82">
        <v>0</v>
      </c>
      <c r="AC82">
        <v>0</v>
      </c>
      <c r="AD82">
        <v>0</v>
      </c>
      <c r="AE82" t="s">
        <v>68</v>
      </c>
      <c r="AG82">
        <v>1.7000000000000001E-2</v>
      </c>
      <c r="AH82">
        <v>0</v>
      </c>
      <c r="AI82">
        <v>0</v>
      </c>
      <c r="AJ82">
        <v>0</v>
      </c>
      <c r="AK82" t="s">
        <v>68</v>
      </c>
      <c r="AM82">
        <v>2E-3</v>
      </c>
      <c r="AN82">
        <v>0</v>
      </c>
      <c r="AO82">
        <v>0</v>
      </c>
      <c r="AP82">
        <v>0</v>
      </c>
      <c r="AQ82" t="s">
        <v>68</v>
      </c>
    </row>
    <row r="83" spans="1:43" hidden="1" x14ac:dyDescent="0.3">
      <c r="A83" t="s">
        <v>192</v>
      </c>
      <c r="B83">
        <v>82</v>
      </c>
      <c r="C83">
        <v>39</v>
      </c>
      <c r="D83" t="s">
        <v>98</v>
      </c>
      <c r="E83">
        <v>20</v>
      </c>
      <c r="F83">
        <v>0</v>
      </c>
      <c r="G83">
        <v>0</v>
      </c>
      <c r="I83">
        <v>15.84</v>
      </c>
      <c r="J83">
        <v>7576</v>
      </c>
      <c r="K83">
        <v>5710</v>
      </c>
      <c r="L83">
        <v>5740</v>
      </c>
      <c r="M83" t="s">
        <v>72</v>
      </c>
      <c r="O83">
        <v>0.90200000000000002</v>
      </c>
      <c r="P83">
        <v>3325</v>
      </c>
      <c r="Q83">
        <v>5629</v>
      </c>
      <c r="R83">
        <v>5665</v>
      </c>
      <c r="S83" t="s">
        <v>72</v>
      </c>
      <c r="U83">
        <v>7.6999999999999999E-2</v>
      </c>
      <c r="V83">
        <v>3405</v>
      </c>
      <c r="W83">
        <v>5635</v>
      </c>
      <c r="X83">
        <v>5678</v>
      </c>
      <c r="Y83" t="s">
        <v>72</v>
      </c>
      <c r="AA83">
        <v>0.222</v>
      </c>
      <c r="AB83">
        <v>0</v>
      </c>
      <c r="AC83">
        <v>0</v>
      </c>
      <c r="AD83">
        <v>0</v>
      </c>
      <c r="AE83" t="s">
        <v>68</v>
      </c>
      <c r="AG83">
        <v>1.2999999999999999E-2</v>
      </c>
      <c r="AH83">
        <v>0</v>
      </c>
      <c r="AI83">
        <v>0</v>
      </c>
      <c r="AJ83">
        <v>0</v>
      </c>
      <c r="AK83" t="s">
        <v>68</v>
      </c>
      <c r="AM83">
        <v>2E-3</v>
      </c>
      <c r="AN83">
        <v>0</v>
      </c>
      <c r="AO83">
        <v>0</v>
      </c>
      <c r="AP83">
        <v>0</v>
      </c>
      <c r="AQ83" t="s">
        <v>68</v>
      </c>
    </row>
    <row r="84" spans="1:43" hidden="1" x14ac:dyDescent="0.3">
      <c r="A84" t="s">
        <v>193</v>
      </c>
      <c r="B84">
        <v>83</v>
      </c>
      <c r="C84">
        <v>40</v>
      </c>
      <c r="D84" t="s">
        <v>98</v>
      </c>
      <c r="E84">
        <v>20</v>
      </c>
      <c r="F84">
        <v>0</v>
      </c>
      <c r="G84">
        <v>0</v>
      </c>
      <c r="I84">
        <v>15.872</v>
      </c>
      <c r="J84">
        <v>7585</v>
      </c>
      <c r="K84">
        <v>5770</v>
      </c>
      <c r="L84">
        <v>5798</v>
      </c>
      <c r="M84" t="s">
        <v>72</v>
      </c>
      <c r="O84">
        <v>0.80600000000000005</v>
      </c>
      <c r="P84">
        <v>3295</v>
      </c>
      <c r="Q84">
        <v>5689</v>
      </c>
      <c r="R84">
        <v>5735</v>
      </c>
      <c r="S84" t="s">
        <v>72</v>
      </c>
      <c r="U84">
        <v>7.3999999999999996E-2</v>
      </c>
      <c r="V84">
        <v>3394</v>
      </c>
      <c r="W84">
        <v>5695</v>
      </c>
      <c r="X84">
        <v>5738</v>
      </c>
      <c r="Y84" t="s">
        <v>72</v>
      </c>
      <c r="AA84">
        <v>0.222</v>
      </c>
      <c r="AB84">
        <v>0</v>
      </c>
      <c r="AC84">
        <v>0</v>
      </c>
      <c r="AD84">
        <v>0</v>
      </c>
      <c r="AE84" t="s">
        <v>68</v>
      </c>
      <c r="AG84">
        <v>1.0999999999999999E-2</v>
      </c>
      <c r="AH84">
        <v>0</v>
      </c>
      <c r="AI84">
        <v>0</v>
      </c>
      <c r="AJ84">
        <v>0</v>
      </c>
      <c r="AK84" t="s">
        <v>68</v>
      </c>
      <c r="AM84">
        <v>2E-3</v>
      </c>
      <c r="AN84">
        <v>0</v>
      </c>
      <c r="AO84">
        <v>0</v>
      </c>
      <c r="AP84">
        <v>0</v>
      </c>
      <c r="AQ84" t="s">
        <v>68</v>
      </c>
    </row>
    <row r="85" spans="1:43" hidden="1" x14ac:dyDescent="0.3">
      <c r="A85" t="s">
        <v>194</v>
      </c>
      <c r="B85">
        <v>84</v>
      </c>
      <c r="C85">
        <v>41</v>
      </c>
      <c r="D85" t="s">
        <v>98</v>
      </c>
      <c r="E85">
        <v>20</v>
      </c>
      <c r="F85">
        <v>0</v>
      </c>
      <c r="G85">
        <v>0</v>
      </c>
      <c r="I85">
        <v>15.851000000000001</v>
      </c>
      <c r="J85">
        <v>7579</v>
      </c>
      <c r="K85">
        <v>5830</v>
      </c>
      <c r="L85">
        <v>5858</v>
      </c>
      <c r="M85" t="s">
        <v>72</v>
      </c>
      <c r="O85">
        <v>1.0269999999999999</v>
      </c>
      <c r="P85">
        <v>3364</v>
      </c>
      <c r="Q85">
        <v>5749</v>
      </c>
      <c r="R85">
        <v>5794</v>
      </c>
      <c r="S85" t="s">
        <v>72</v>
      </c>
      <c r="U85">
        <v>7.4999999999999997E-2</v>
      </c>
      <c r="V85">
        <v>3398</v>
      </c>
      <c r="W85">
        <v>5755</v>
      </c>
      <c r="X85">
        <v>5798</v>
      </c>
      <c r="Y85" t="s">
        <v>72</v>
      </c>
      <c r="AA85">
        <v>0.222</v>
      </c>
      <c r="AB85">
        <v>0</v>
      </c>
      <c r="AC85">
        <v>0</v>
      </c>
      <c r="AD85">
        <v>0</v>
      </c>
      <c r="AE85" t="s">
        <v>68</v>
      </c>
      <c r="AG85">
        <v>1.4E-2</v>
      </c>
      <c r="AH85">
        <v>0</v>
      </c>
      <c r="AI85">
        <v>0</v>
      </c>
      <c r="AJ85">
        <v>0</v>
      </c>
      <c r="AK85" t="s">
        <v>68</v>
      </c>
      <c r="AM85">
        <v>2E-3</v>
      </c>
      <c r="AN85">
        <v>0</v>
      </c>
      <c r="AO85">
        <v>0</v>
      </c>
      <c r="AP85">
        <v>0</v>
      </c>
      <c r="AQ85" t="s">
        <v>68</v>
      </c>
    </row>
    <row r="86" spans="1:43" hidden="1" x14ac:dyDescent="0.3">
      <c r="A86" t="s">
        <v>195</v>
      </c>
      <c r="B86">
        <v>85</v>
      </c>
      <c r="C86">
        <v>42</v>
      </c>
      <c r="D86" t="s">
        <v>98</v>
      </c>
      <c r="E86">
        <v>20</v>
      </c>
      <c r="F86">
        <v>0</v>
      </c>
      <c r="G86">
        <v>0</v>
      </c>
      <c r="I86">
        <v>15.712</v>
      </c>
      <c r="J86">
        <v>7541</v>
      </c>
      <c r="K86">
        <v>5890</v>
      </c>
      <c r="L86">
        <v>5918</v>
      </c>
      <c r="M86" t="s">
        <v>72</v>
      </c>
      <c r="O86">
        <v>1.171</v>
      </c>
      <c r="P86">
        <v>3409</v>
      </c>
      <c r="Q86">
        <v>5809</v>
      </c>
      <c r="R86">
        <v>5852</v>
      </c>
      <c r="S86" t="s">
        <v>72</v>
      </c>
      <c r="U86">
        <v>7.6999999999999999E-2</v>
      </c>
      <c r="V86">
        <v>3405</v>
      </c>
      <c r="W86">
        <v>5815</v>
      </c>
      <c r="X86">
        <v>5858</v>
      </c>
      <c r="Y86" t="s">
        <v>72</v>
      </c>
      <c r="AA86">
        <v>0.22</v>
      </c>
      <c r="AB86">
        <v>0</v>
      </c>
      <c r="AC86">
        <v>0</v>
      </c>
      <c r="AD86">
        <v>0</v>
      </c>
      <c r="AE86" t="s">
        <v>68</v>
      </c>
      <c r="AG86">
        <v>1.6E-2</v>
      </c>
      <c r="AH86">
        <v>0</v>
      </c>
      <c r="AI86">
        <v>0</v>
      </c>
      <c r="AJ86">
        <v>0</v>
      </c>
      <c r="AK86" t="s">
        <v>68</v>
      </c>
      <c r="AM86">
        <v>2E-3</v>
      </c>
      <c r="AN86">
        <v>0</v>
      </c>
      <c r="AO86">
        <v>0</v>
      </c>
      <c r="AP86">
        <v>0</v>
      </c>
      <c r="AQ86" t="s">
        <v>68</v>
      </c>
    </row>
    <row r="87" spans="1:43" hidden="1" x14ac:dyDescent="0.3">
      <c r="A87" t="s">
        <v>196</v>
      </c>
      <c r="B87">
        <v>86</v>
      </c>
      <c r="C87">
        <v>43</v>
      </c>
      <c r="D87" t="s">
        <v>98</v>
      </c>
      <c r="E87">
        <v>20</v>
      </c>
      <c r="F87">
        <v>0</v>
      </c>
      <c r="G87">
        <v>0</v>
      </c>
      <c r="I87">
        <v>14.994</v>
      </c>
      <c r="J87">
        <v>7344</v>
      </c>
      <c r="K87">
        <v>5950</v>
      </c>
      <c r="L87">
        <v>5977</v>
      </c>
      <c r="M87" t="s">
        <v>72</v>
      </c>
      <c r="O87">
        <v>1.194</v>
      </c>
      <c r="P87">
        <v>3416</v>
      </c>
      <c r="Q87">
        <v>5869</v>
      </c>
      <c r="R87">
        <v>5898</v>
      </c>
      <c r="S87" t="s">
        <v>72</v>
      </c>
      <c r="U87">
        <v>8.6999999999999994E-2</v>
      </c>
      <c r="V87">
        <v>3438</v>
      </c>
      <c r="W87">
        <v>5875</v>
      </c>
      <c r="X87">
        <v>5918</v>
      </c>
      <c r="Y87" t="s">
        <v>72</v>
      </c>
      <c r="AA87">
        <v>0.21</v>
      </c>
      <c r="AB87">
        <v>0</v>
      </c>
      <c r="AC87">
        <v>0</v>
      </c>
      <c r="AD87">
        <v>0</v>
      </c>
      <c r="AE87" t="s">
        <v>68</v>
      </c>
      <c r="AG87">
        <v>1.7000000000000001E-2</v>
      </c>
      <c r="AH87">
        <v>0</v>
      </c>
      <c r="AI87">
        <v>0</v>
      </c>
      <c r="AJ87">
        <v>0</v>
      </c>
      <c r="AK87" t="s">
        <v>68</v>
      </c>
      <c r="AM87">
        <v>3.0000000000000001E-3</v>
      </c>
      <c r="AN87">
        <v>0</v>
      </c>
      <c r="AO87">
        <v>0</v>
      </c>
      <c r="AP87">
        <v>0</v>
      </c>
      <c r="AQ87" t="s">
        <v>68</v>
      </c>
    </row>
    <row r="88" spans="1:43" hidden="1" x14ac:dyDescent="0.3">
      <c r="A88" t="s">
        <v>197</v>
      </c>
      <c r="B88">
        <v>87</v>
      </c>
      <c r="C88">
        <v>44</v>
      </c>
      <c r="D88" t="s">
        <v>98</v>
      </c>
      <c r="E88">
        <v>20</v>
      </c>
      <c r="F88">
        <v>0</v>
      </c>
      <c r="G88">
        <v>0</v>
      </c>
      <c r="I88">
        <v>15.956</v>
      </c>
      <c r="J88">
        <v>7608</v>
      </c>
      <c r="K88">
        <v>6010</v>
      </c>
      <c r="L88">
        <v>6038</v>
      </c>
      <c r="M88" t="s">
        <v>72</v>
      </c>
      <c r="O88">
        <v>1.4790000000000001</v>
      </c>
      <c r="P88">
        <v>3505</v>
      </c>
      <c r="Q88">
        <v>5929</v>
      </c>
      <c r="R88">
        <v>5974</v>
      </c>
      <c r="S88" t="s">
        <v>72</v>
      </c>
      <c r="U88">
        <v>8.6999999999999994E-2</v>
      </c>
      <c r="V88">
        <v>3436</v>
      </c>
      <c r="W88">
        <v>5935</v>
      </c>
      <c r="X88">
        <v>5978</v>
      </c>
      <c r="Y88" t="s">
        <v>72</v>
      </c>
      <c r="AA88">
        <v>0.223</v>
      </c>
      <c r="AB88">
        <v>0</v>
      </c>
      <c r="AC88">
        <v>0</v>
      </c>
      <c r="AD88">
        <v>0</v>
      </c>
      <c r="AE88" t="s">
        <v>68</v>
      </c>
      <c r="AG88">
        <v>2.1000000000000001E-2</v>
      </c>
      <c r="AH88">
        <v>0</v>
      </c>
      <c r="AI88">
        <v>0</v>
      </c>
      <c r="AJ88">
        <v>0</v>
      </c>
      <c r="AK88" t="s">
        <v>68</v>
      </c>
      <c r="AM88">
        <v>3.0000000000000001E-3</v>
      </c>
      <c r="AN88">
        <v>0</v>
      </c>
      <c r="AO88">
        <v>0</v>
      </c>
      <c r="AP88">
        <v>0</v>
      </c>
      <c r="AQ88" t="s">
        <v>68</v>
      </c>
    </row>
    <row r="89" spans="1:43" hidden="1" x14ac:dyDescent="0.3">
      <c r="A89" t="s">
        <v>198</v>
      </c>
      <c r="B89">
        <v>88</v>
      </c>
      <c r="C89">
        <v>45</v>
      </c>
      <c r="D89" t="s">
        <v>98</v>
      </c>
      <c r="E89">
        <v>20</v>
      </c>
      <c r="F89">
        <v>0</v>
      </c>
      <c r="G89">
        <v>0</v>
      </c>
      <c r="I89">
        <v>16.175000000000001</v>
      </c>
      <c r="J89">
        <v>7668</v>
      </c>
      <c r="K89">
        <v>6070</v>
      </c>
      <c r="L89">
        <v>6098</v>
      </c>
      <c r="M89" t="s">
        <v>72</v>
      </c>
      <c r="O89">
        <v>1.357</v>
      </c>
      <c r="P89">
        <v>3467</v>
      </c>
      <c r="Q89">
        <v>5989</v>
      </c>
      <c r="R89">
        <v>6035</v>
      </c>
      <c r="S89" t="s">
        <v>72</v>
      </c>
      <c r="U89">
        <v>0.106</v>
      </c>
      <c r="V89">
        <v>3496</v>
      </c>
      <c r="W89">
        <v>5995</v>
      </c>
      <c r="X89">
        <v>6039</v>
      </c>
      <c r="Y89" t="s">
        <v>72</v>
      </c>
      <c r="AA89">
        <v>0.22700000000000001</v>
      </c>
      <c r="AB89">
        <v>0</v>
      </c>
      <c r="AC89">
        <v>0</v>
      </c>
      <c r="AD89">
        <v>0</v>
      </c>
      <c r="AE89" t="s">
        <v>68</v>
      </c>
      <c r="AG89">
        <v>1.9E-2</v>
      </c>
      <c r="AH89">
        <v>0</v>
      </c>
      <c r="AI89">
        <v>0</v>
      </c>
      <c r="AJ89">
        <v>0</v>
      </c>
      <c r="AK89" t="s">
        <v>68</v>
      </c>
      <c r="AM89">
        <v>3.0000000000000001E-3</v>
      </c>
      <c r="AN89">
        <v>0</v>
      </c>
      <c r="AO89">
        <v>0</v>
      </c>
      <c r="AP89">
        <v>0</v>
      </c>
      <c r="AQ89" t="s">
        <v>68</v>
      </c>
    </row>
    <row r="90" spans="1:43" hidden="1" x14ac:dyDescent="0.3">
      <c r="A90" t="s">
        <v>199</v>
      </c>
      <c r="B90">
        <v>89</v>
      </c>
      <c r="C90">
        <v>46</v>
      </c>
      <c r="D90" t="s">
        <v>98</v>
      </c>
      <c r="E90">
        <v>20</v>
      </c>
      <c r="F90">
        <v>0</v>
      </c>
      <c r="G90">
        <v>0</v>
      </c>
      <c r="I90">
        <v>15.967000000000001</v>
      </c>
      <c r="J90">
        <v>7611</v>
      </c>
      <c r="K90">
        <v>6130</v>
      </c>
      <c r="L90">
        <v>6158</v>
      </c>
      <c r="M90" t="s">
        <v>72</v>
      </c>
      <c r="O90">
        <v>1.3220000000000001</v>
      </c>
      <c r="P90">
        <v>3456</v>
      </c>
      <c r="Q90">
        <v>6049</v>
      </c>
      <c r="R90">
        <v>6093</v>
      </c>
      <c r="S90" t="s">
        <v>72</v>
      </c>
      <c r="U90">
        <v>7.5999999999999998E-2</v>
      </c>
      <c r="V90">
        <v>3402</v>
      </c>
      <c r="W90">
        <v>6055</v>
      </c>
      <c r="X90">
        <v>6098</v>
      </c>
      <c r="Y90" t="s">
        <v>72</v>
      </c>
      <c r="AA90">
        <v>0.224</v>
      </c>
      <c r="AB90">
        <v>0</v>
      </c>
      <c r="AC90">
        <v>0</v>
      </c>
      <c r="AD90">
        <v>0</v>
      </c>
      <c r="AE90" t="s">
        <v>68</v>
      </c>
      <c r="AG90">
        <v>1.9E-2</v>
      </c>
      <c r="AH90">
        <v>0</v>
      </c>
      <c r="AI90">
        <v>0</v>
      </c>
      <c r="AJ90">
        <v>0</v>
      </c>
      <c r="AK90" t="s">
        <v>68</v>
      </c>
      <c r="AM90">
        <v>2E-3</v>
      </c>
      <c r="AN90">
        <v>0</v>
      </c>
      <c r="AO90">
        <v>0</v>
      </c>
      <c r="AP90">
        <v>0</v>
      </c>
      <c r="AQ90" t="s">
        <v>68</v>
      </c>
    </row>
    <row r="91" spans="1:43" hidden="1" x14ac:dyDescent="0.3">
      <c r="A91" t="s">
        <v>200</v>
      </c>
      <c r="B91">
        <v>90</v>
      </c>
      <c r="C91">
        <v>47</v>
      </c>
      <c r="D91" t="s">
        <v>98</v>
      </c>
      <c r="E91">
        <v>20</v>
      </c>
      <c r="F91">
        <v>0</v>
      </c>
      <c r="G91">
        <v>0</v>
      </c>
      <c r="I91">
        <v>16.167999999999999</v>
      </c>
      <c r="J91">
        <v>7666</v>
      </c>
      <c r="K91">
        <v>6190</v>
      </c>
      <c r="L91">
        <v>6218</v>
      </c>
      <c r="M91" t="s">
        <v>72</v>
      </c>
      <c r="O91">
        <v>1.492</v>
      </c>
      <c r="P91">
        <v>3509</v>
      </c>
      <c r="Q91">
        <v>6109</v>
      </c>
      <c r="R91">
        <v>6149</v>
      </c>
      <c r="S91" t="s">
        <v>72</v>
      </c>
      <c r="U91">
        <v>5.8000000000000003E-2</v>
      </c>
      <c r="V91">
        <v>3346</v>
      </c>
      <c r="W91">
        <v>6115</v>
      </c>
      <c r="X91">
        <v>6158</v>
      </c>
      <c r="Y91" t="s">
        <v>72</v>
      </c>
      <c r="AA91">
        <v>0.22600000000000001</v>
      </c>
      <c r="AB91">
        <v>0</v>
      </c>
      <c r="AC91">
        <v>0</v>
      </c>
      <c r="AD91">
        <v>0</v>
      </c>
      <c r="AE91" t="s">
        <v>68</v>
      </c>
      <c r="AG91">
        <v>2.1000000000000001E-2</v>
      </c>
      <c r="AH91">
        <v>0</v>
      </c>
      <c r="AI91">
        <v>0</v>
      </c>
      <c r="AJ91">
        <v>0</v>
      </c>
      <c r="AK91" t="s">
        <v>68</v>
      </c>
      <c r="AM91">
        <v>2E-3</v>
      </c>
      <c r="AN91">
        <v>0</v>
      </c>
      <c r="AO91">
        <v>0</v>
      </c>
      <c r="AP91">
        <v>0</v>
      </c>
      <c r="AQ91" t="s">
        <v>68</v>
      </c>
    </row>
    <row r="92" spans="1:43" hidden="1" x14ac:dyDescent="0.3">
      <c r="A92" t="s">
        <v>201</v>
      </c>
      <c r="B92">
        <v>91</v>
      </c>
      <c r="C92">
        <v>48</v>
      </c>
      <c r="D92" t="s">
        <v>98</v>
      </c>
      <c r="E92">
        <v>20</v>
      </c>
      <c r="F92">
        <v>0</v>
      </c>
      <c r="G92">
        <v>0</v>
      </c>
      <c r="I92">
        <v>15.468</v>
      </c>
      <c r="J92">
        <v>7474</v>
      </c>
      <c r="K92">
        <v>6250</v>
      </c>
      <c r="L92">
        <v>6278</v>
      </c>
      <c r="M92" t="s">
        <v>72</v>
      </c>
      <c r="O92">
        <v>1.966</v>
      </c>
      <c r="P92">
        <v>3657</v>
      </c>
      <c r="Q92">
        <v>6169</v>
      </c>
      <c r="R92">
        <v>6214</v>
      </c>
      <c r="S92" t="s">
        <v>72</v>
      </c>
      <c r="U92">
        <v>0.126</v>
      </c>
      <c r="V92">
        <v>3559</v>
      </c>
      <c r="W92">
        <v>6175</v>
      </c>
      <c r="X92">
        <v>6217</v>
      </c>
      <c r="Y92" t="s">
        <v>72</v>
      </c>
      <c r="AA92">
        <v>0.217</v>
      </c>
      <c r="AB92">
        <v>0</v>
      </c>
      <c r="AC92">
        <v>0</v>
      </c>
      <c r="AD92">
        <v>0</v>
      </c>
      <c r="AE92" t="s">
        <v>68</v>
      </c>
      <c r="AG92">
        <v>2.8000000000000001E-2</v>
      </c>
      <c r="AH92">
        <v>0</v>
      </c>
      <c r="AI92">
        <v>0</v>
      </c>
      <c r="AJ92">
        <v>0</v>
      </c>
      <c r="AK92" t="s">
        <v>68</v>
      </c>
      <c r="AM92">
        <v>4.0000000000000001E-3</v>
      </c>
      <c r="AN92">
        <v>0</v>
      </c>
      <c r="AO92">
        <v>0</v>
      </c>
      <c r="AP92">
        <v>0</v>
      </c>
      <c r="AQ92" t="s">
        <v>68</v>
      </c>
    </row>
    <row r="93" spans="1:43" hidden="1" x14ac:dyDescent="0.3">
      <c r="A93" t="s">
        <v>94</v>
      </c>
      <c r="B93">
        <v>92</v>
      </c>
      <c r="C93">
        <v>130</v>
      </c>
      <c r="D93" t="s">
        <v>95</v>
      </c>
      <c r="E93">
        <v>0</v>
      </c>
      <c r="F93">
        <v>0</v>
      </c>
      <c r="G93">
        <v>0</v>
      </c>
      <c r="I93">
        <v>0.20799999999999999</v>
      </c>
      <c r="J93">
        <v>3286</v>
      </c>
      <c r="K93">
        <v>6310</v>
      </c>
      <c r="L93">
        <v>6357</v>
      </c>
      <c r="M93" t="s">
        <v>71</v>
      </c>
      <c r="O93">
        <v>0.63600000000000001</v>
      </c>
      <c r="P93">
        <v>3242</v>
      </c>
      <c r="Q93">
        <v>6229</v>
      </c>
      <c r="R93">
        <v>6272</v>
      </c>
      <c r="S93" t="s">
        <v>72</v>
      </c>
      <c r="U93">
        <v>4.0000000000000001E-3</v>
      </c>
      <c r="V93">
        <v>3173</v>
      </c>
      <c r="W93">
        <v>6235</v>
      </c>
      <c r="X93">
        <v>6278</v>
      </c>
      <c r="Y93" t="s">
        <v>72</v>
      </c>
      <c r="AA93">
        <v>3.0000000000000001E-3</v>
      </c>
      <c r="AB93">
        <v>0</v>
      </c>
      <c r="AC93">
        <v>0</v>
      </c>
      <c r="AD93">
        <v>0</v>
      </c>
      <c r="AE93" t="s">
        <v>68</v>
      </c>
      <c r="AG93">
        <v>8.9999999999999993E-3</v>
      </c>
      <c r="AH93">
        <v>0</v>
      </c>
      <c r="AI93">
        <v>0</v>
      </c>
      <c r="AJ93">
        <v>0</v>
      </c>
      <c r="AK93" t="s">
        <v>68</v>
      </c>
      <c r="AM93">
        <v>0</v>
      </c>
      <c r="AN93">
        <v>0</v>
      </c>
      <c r="AO93">
        <v>0</v>
      </c>
      <c r="AP93">
        <v>0</v>
      </c>
      <c r="AQ93" t="s">
        <v>68</v>
      </c>
    </row>
    <row r="94" spans="1:43" hidden="1" x14ac:dyDescent="0.3">
      <c r="A94" t="s">
        <v>94</v>
      </c>
      <c r="B94">
        <v>93</v>
      </c>
      <c r="C94">
        <v>133</v>
      </c>
      <c r="D94" t="s">
        <v>96</v>
      </c>
      <c r="E94">
        <v>0</v>
      </c>
      <c r="F94">
        <v>0</v>
      </c>
      <c r="G94">
        <v>0</v>
      </c>
      <c r="I94">
        <v>1.673</v>
      </c>
      <c r="J94">
        <v>3688</v>
      </c>
      <c r="K94">
        <v>6370</v>
      </c>
      <c r="L94">
        <v>6417</v>
      </c>
      <c r="M94" t="s">
        <v>72</v>
      </c>
      <c r="O94">
        <v>2.0009999999999999</v>
      </c>
      <c r="P94">
        <v>3668</v>
      </c>
      <c r="Q94">
        <v>6289</v>
      </c>
      <c r="R94">
        <v>6335</v>
      </c>
      <c r="S94" t="s">
        <v>72</v>
      </c>
      <c r="U94">
        <v>0.151</v>
      </c>
      <c r="V94">
        <v>3640</v>
      </c>
      <c r="W94">
        <v>6295</v>
      </c>
      <c r="X94">
        <v>6338</v>
      </c>
      <c r="Y94" t="s">
        <v>72</v>
      </c>
      <c r="AA94">
        <v>2.3E-2</v>
      </c>
      <c r="AB94">
        <v>0</v>
      </c>
      <c r="AC94">
        <v>0</v>
      </c>
      <c r="AD94">
        <v>0</v>
      </c>
      <c r="AE94" t="s">
        <v>68</v>
      </c>
      <c r="AG94">
        <v>2.8000000000000001E-2</v>
      </c>
      <c r="AH94">
        <v>0</v>
      </c>
      <c r="AI94">
        <v>0</v>
      </c>
      <c r="AJ94">
        <v>0</v>
      </c>
      <c r="AK94" t="s">
        <v>68</v>
      </c>
      <c r="AM94">
        <v>5.0000000000000001E-3</v>
      </c>
      <c r="AN94">
        <v>0</v>
      </c>
      <c r="AO94">
        <v>0</v>
      </c>
      <c r="AP94">
        <v>0</v>
      </c>
      <c r="AQ94" t="s">
        <v>68</v>
      </c>
    </row>
    <row r="95" spans="1:43" hidden="1" x14ac:dyDescent="0.3">
      <c r="A95" t="s">
        <v>94</v>
      </c>
      <c r="B95">
        <v>94</v>
      </c>
      <c r="C95">
        <v>131</v>
      </c>
      <c r="D95" t="s">
        <v>95</v>
      </c>
      <c r="E95">
        <v>0</v>
      </c>
      <c r="F95">
        <v>0</v>
      </c>
      <c r="G95">
        <v>0</v>
      </c>
      <c r="I95">
        <v>15.071</v>
      </c>
      <c r="J95">
        <v>7365</v>
      </c>
      <c r="K95">
        <v>6430</v>
      </c>
      <c r="L95">
        <v>6461</v>
      </c>
      <c r="M95" t="s">
        <v>71</v>
      </c>
      <c r="O95">
        <v>15.475</v>
      </c>
      <c r="P95">
        <v>7874</v>
      </c>
      <c r="Q95">
        <v>6349</v>
      </c>
      <c r="R95">
        <v>6396</v>
      </c>
      <c r="S95" t="s">
        <v>72</v>
      </c>
      <c r="U95">
        <v>1.5049999999999999</v>
      </c>
      <c r="V95">
        <v>7932</v>
      </c>
      <c r="W95">
        <v>6355</v>
      </c>
      <c r="X95">
        <v>6399</v>
      </c>
      <c r="Y95" t="s">
        <v>72</v>
      </c>
      <c r="AA95">
        <v>0.21099999999999999</v>
      </c>
      <c r="AB95">
        <v>0</v>
      </c>
      <c r="AC95">
        <v>0</v>
      </c>
      <c r="AD95">
        <v>0</v>
      </c>
      <c r="AE95" t="s">
        <v>68</v>
      </c>
      <c r="AG95">
        <v>0.217</v>
      </c>
      <c r="AH95">
        <v>0</v>
      </c>
      <c r="AI95">
        <v>0</v>
      </c>
      <c r="AJ95">
        <v>0</v>
      </c>
      <c r="AK95" t="s">
        <v>68</v>
      </c>
      <c r="AM95">
        <v>4.7E-2</v>
      </c>
      <c r="AN95">
        <v>0</v>
      </c>
      <c r="AO95">
        <v>0</v>
      </c>
      <c r="AP95">
        <v>0</v>
      </c>
      <c r="AQ95" t="s">
        <v>68</v>
      </c>
    </row>
    <row r="96" spans="1:43" hidden="1" x14ac:dyDescent="0.3">
      <c r="A96" t="s">
        <v>94</v>
      </c>
      <c r="B96">
        <v>95</v>
      </c>
      <c r="C96">
        <v>132</v>
      </c>
      <c r="D96" t="s">
        <v>96</v>
      </c>
      <c r="E96">
        <v>0</v>
      </c>
      <c r="F96">
        <v>0</v>
      </c>
      <c r="G96">
        <v>0</v>
      </c>
      <c r="I96">
        <v>73.674000000000007</v>
      </c>
      <c r="J96">
        <v>23448</v>
      </c>
      <c r="K96">
        <v>6490</v>
      </c>
      <c r="L96">
        <v>6520</v>
      </c>
      <c r="M96" t="s">
        <v>97</v>
      </c>
      <c r="O96">
        <v>76.180999999999997</v>
      </c>
      <c r="P96">
        <v>26824</v>
      </c>
      <c r="Q96">
        <v>6409</v>
      </c>
      <c r="R96">
        <v>6454</v>
      </c>
      <c r="S96" t="s">
        <v>72</v>
      </c>
      <c r="U96">
        <v>7.5220000000000002</v>
      </c>
      <c r="V96">
        <v>27005</v>
      </c>
      <c r="W96">
        <v>6415</v>
      </c>
      <c r="X96">
        <v>6458</v>
      </c>
      <c r="Y96" t="s">
        <v>72</v>
      </c>
      <c r="AA96">
        <v>1.032</v>
      </c>
      <c r="AB96">
        <v>0</v>
      </c>
      <c r="AC96">
        <v>0</v>
      </c>
      <c r="AD96">
        <v>0</v>
      </c>
      <c r="AE96" t="s">
        <v>68</v>
      </c>
      <c r="AG96">
        <v>1.0669999999999999</v>
      </c>
      <c r="AH96">
        <v>0</v>
      </c>
      <c r="AI96">
        <v>0</v>
      </c>
      <c r="AJ96">
        <v>0</v>
      </c>
      <c r="AK96" t="s">
        <v>68</v>
      </c>
      <c r="AM96">
        <v>0.23300000000000001</v>
      </c>
      <c r="AN96">
        <v>0</v>
      </c>
      <c r="AO96">
        <v>0</v>
      </c>
      <c r="AP96">
        <v>0</v>
      </c>
      <c r="AQ96" t="s">
        <v>68</v>
      </c>
    </row>
    <row r="97" spans="1:43" hidden="1" x14ac:dyDescent="0.3">
      <c r="A97" t="s">
        <v>92</v>
      </c>
      <c r="B97">
        <v>96</v>
      </c>
      <c r="C97">
        <v>0</v>
      </c>
      <c r="D97" t="s">
        <v>93</v>
      </c>
      <c r="E97">
        <v>0</v>
      </c>
      <c r="F97">
        <v>0</v>
      </c>
      <c r="G97">
        <v>0</v>
      </c>
      <c r="I97">
        <v>0.113</v>
      </c>
      <c r="J97">
        <v>3260</v>
      </c>
      <c r="K97">
        <v>6670</v>
      </c>
      <c r="L97">
        <v>6693</v>
      </c>
      <c r="M97" t="s">
        <v>72</v>
      </c>
      <c r="O97">
        <v>0.42799999999999999</v>
      </c>
      <c r="P97">
        <v>3177</v>
      </c>
      <c r="Q97">
        <v>6589</v>
      </c>
      <c r="R97">
        <v>6611</v>
      </c>
      <c r="S97" t="s">
        <v>72</v>
      </c>
      <c r="U97">
        <v>3.4000000000000002E-2</v>
      </c>
      <c r="V97">
        <v>3268</v>
      </c>
      <c r="W97">
        <v>6595</v>
      </c>
      <c r="X97">
        <v>6625</v>
      </c>
      <c r="Y97" t="s">
        <v>72</v>
      </c>
      <c r="AA97">
        <v>2E-3</v>
      </c>
      <c r="AB97">
        <v>0</v>
      </c>
      <c r="AC97">
        <v>0</v>
      </c>
      <c r="AD97">
        <v>0</v>
      </c>
      <c r="AE97" t="s">
        <v>68</v>
      </c>
      <c r="AG97">
        <v>6.0000000000000001E-3</v>
      </c>
      <c r="AH97">
        <v>0</v>
      </c>
      <c r="AI97">
        <v>0</v>
      </c>
      <c r="AJ97">
        <v>0</v>
      </c>
      <c r="AK97" t="s">
        <v>68</v>
      </c>
      <c r="AM97">
        <v>1E-3</v>
      </c>
      <c r="AN97">
        <v>0</v>
      </c>
      <c r="AO97">
        <v>0</v>
      </c>
      <c r="AP97">
        <v>0</v>
      </c>
      <c r="AQ97" t="s">
        <v>68</v>
      </c>
    </row>
    <row r="98" spans="1:43" hidden="1" x14ac:dyDescent="0.3">
      <c r="A98" t="s">
        <v>89</v>
      </c>
      <c r="B98">
        <v>97</v>
      </c>
      <c r="C98">
        <v>135</v>
      </c>
      <c r="D98" t="s">
        <v>90</v>
      </c>
      <c r="E98">
        <v>0</v>
      </c>
      <c r="F98">
        <v>7</v>
      </c>
      <c r="G98">
        <v>1</v>
      </c>
      <c r="I98">
        <v>153.99799999999999</v>
      </c>
      <c r="J98">
        <v>45492</v>
      </c>
      <c r="K98">
        <v>6730</v>
      </c>
      <c r="L98">
        <v>6761</v>
      </c>
      <c r="M98" t="s">
        <v>150</v>
      </c>
      <c r="O98">
        <v>0.76400000000000001</v>
      </c>
      <c r="P98">
        <v>3282</v>
      </c>
      <c r="Q98">
        <v>6649</v>
      </c>
      <c r="R98">
        <v>6674</v>
      </c>
      <c r="S98" t="s">
        <v>72</v>
      </c>
      <c r="U98">
        <v>2.5000000000000001E-2</v>
      </c>
      <c r="V98">
        <v>3239</v>
      </c>
      <c r="W98">
        <v>6655</v>
      </c>
      <c r="X98">
        <v>6698</v>
      </c>
      <c r="Y98" t="s">
        <v>72</v>
      </c>
      <c r="AA98">
        <v>2.157</v>
      </c>
      <c r="AB98">
        <v>0</v>
      </c>
      <c r="AC98">
        <v>0</v>
      </c>
      <c r="AD98">
        <v>0</v>
      </c>
      <c r="AE98" t="s">
        <v>68</v>
      </c>
      <c r="AG98">
        <v>1.0999999999999999E-2</v>
      </c>
      <c r="AH98">
        <v>0</v>
      </c>
      <c r="AI98">
        <v>0</v>
      </c>
      <c r="AJ98">
        <v>0</v>
      </c>
      <c r="AK98" t="s">
        <v>68</v>
      </c>
      <c r="AM98">
        <v>1E-3</v>
      </c>
      <c r="AN98">
        <v>0</v>
      </c>
      <c r="AO98">
        <v>0</v>
      </c>
      <c r="AP98">
        <v>0</v>
      </c>
      <c r="AQ98" t="s">
        <v>68</v>
      </c>
    </row>
    <row r="99" spans="1:43" hidden="1" x14ac:dyDescent="0.3">
      <c r="A99" t="s">
        <v>91</v>
      </c>
      <c r="B99">
        <v>98</v>
      </c>
      <c r="C99">
        <v>136</v>
      </c>
      <c r="D99" t="s">
        <v>90</v>
      </c>
      <c r="E99">
        <v>0</v>
      </c>
      <c r="F99">
        <v>7</v>
      </c>
      <c r="G99">
        <v>2</v>
      </c>
      <c r="I99">
        <v>150.715</v>
      </c>
      <c r="J99">
        <v>44591</v>
      </c>
      <c r="K99">
        <v>6790</v>
      </c>
      <c r="L99">
        <v>6819</v>
      </c>
      <c r="M99" t="s">
        <v>166</v>
      </c>
      <c r="O99">
        <v>1.5269999999999999</v>
      </c>
      <c r="P99">
        <v>3520</v>
      </c>
      <c r="Q99">
        <v>6709</v>
      </c>
      <c r="R99">
        <v>6751</v>
      </c>
      <c r="S99" t="s">
        <v>72</v>
      </c>
      <c r="U99">
        <v>15.67</v>
      </c>
      <c r="V99">
        <v>52836</v>
      </c>
      <c r="W99">
        <v>6715</v>
      </c>
      <c r="X99">
        <v>6760</v>
      </c>
      <c r="Y99" t="s">
        <v>75</v>
      </c>
      <c r="AA99">
        <v>2.1110000000000002</v>
      </c>
      <c r="AB99">
        <v>0</v>
      </c>
      <c r="AC99">
        <v>0</v>
      </c>
      <c r="AD99">
        <v>0</v>
      </c>
      <c r="AE99" t="s">
        <v>68</v>
      </c>
      <c r="AG99">
        <v>2.1000000000000001E-2</v>
      </c>
      <c r="AH99">
        <v>0</v>
      </c>
      <c r="AI99">
        <v>0</v>
      </c>
      <c r="AJ99">
        <v>0</v>
      </c>
      <c r="AK99" t="s">
        <v>68</v>
      </c>
      <c r="AM99">
        <v>0.48499999999999999</v>
      </c>
      <c r="AN99">
        <v>0</v>
      </c>
      <c r="AO99">
        <v>0</v>
      </c>
      <c r="AP99">
        <v>0</v>
      </c>
      <c r="AQ99" t="s">
        <v>68</v>
      </c>
    </row>
    <row r="100" spans="1:43" hidden="1" x14ac:dyDescent="0.3">
      <c r="A100" t="s">
        <v>92</v>
      </c>
      <c r="B100">
        <v>99</v>
      </c>
      <c r="C100">
        <v>0</v>
      </c>
      <c r="D100" t="s">
        <v>93</v>
      </c>
      <c r="E100">
        <v>0</v>
      </c>
      <c r="F100">
        <v>0</v>
      </c>
      <c r="G100">
        <v>0</v>
      </c>
      <c r="I100">
        <v>0.113</v>
      </c>
      <c r="J100">
        <v>3260</v>
      </c>
      <c r="K100">
        <v>6970</v>
      </c>
      <c r="L100">
        <v>7004</v>
      </c>
      <c r="M100" t="s">
        <v>72</v>
      </c>
      <c r="O100">
        <v>0.42799999999999999</v>
      </c>
      <c r="P100">
        <v>3177</v>
      </c>
      <c r="Q100">
        <v>6889</v>
      </c>
      <c r="R100">
        <v>6927</v>
      </c>
      <c r="S100" t="s">
        <v>72</v>
      </c>
      <c r="U100">
        <v>3.4000000000000002E-2</v>
      </c>
      <c r="V100">
        <v>3268</v>
      </c>
      <c r="W100">
        <v>6895</v>
      </c>
      <c r="X100">
        <v>6942</v>
      </c>
      <c r="Y100" t="s">
        <v>72</v>
      </c>
      <c r="AA100">
        <v>2E-3</v>
      </c>
      <c r="AB100">
        <v>0</v>
      </c>
      <c r="AC100">
        <v>0</v>
      </c>
      <c r="AD100">
        <v>0</v>
      </c>
      <c r="AE100" t="s">
        <v>68</v>
      </c>
      <c r="AG100">
        <v>6.0000000000000001E-3</v>
      </c>
      <c r="AH100">
        <v>0</v>
      </c>
      <c r="AI100">
        <v>0</v>
      </c>
      <c r="AJ100">
        <v>0</v>
      </c>
      <c r="AK100" t="s">
        <v>68</v>
      </c>
      <c r="AM100">
        <v>1E-3</v>
      </c>
      <c r="AN100">
        <v>0</v>
      </c>
      <c r="AO100">
        <v>0</v>
      </c>
      <c r="AP100">
        <v>0</v>
      </c>
      <c r="AQ100" t="s">
        <v>68</v>
      </c>
    </row>
    <row r="101" spans="1:43" x14ac:dyDescent="0.3">
      <c r="A101" t="s">
        <v>202</v>
      </c>
      <c r="B101">
        <v>100</v>
      </c>
      <c r="C101">
        <v>49</v>
      </c>
      <c r="D101" t="s">
        <v>99</v>
      </c>
      <c r="E101">
        <v>0</v>
      </c>
      <c r="F101">
        <v>5</v>
      </c>
      <c r="G101">
        <v>1</v>
      </c>
      <c r="I101">
        <v>14.233000000000001</v>
      </c>
      <c r="J101">
        <v>7135</v>
      </c>
      <c r="K101">
        <v>7030</v>
      </c>
      <c r="L101">
        <v>7061</v>
      </c>
      <c r="M101" t="s">
        <v>75</v>
      </c>
      <c r="O101">
        <v>1.94</v>
      </c>
      <c r="P101">
        <v>3649</v>
      </c>
      <c r="Q101">
        <v>6949</v>
      </c>
      <c r="R101">
        <v>6993</v>
      </c>
      <c r="S101" t="s">
        <v>72</v>
      </c>
      <c r="U101">
        <v>0.27600000000000002</v>
      </c>
      <c r="V101">
        <v>4035</v>
      </c>
      <c r="W101">
        <v>6955</v>
      </c>
      <c r="X101">
        <v>6998</v>
      </c>
      <c r="Y101" t="s">
        <v>72</v>
      </c>
      <c r="AA101">
        <v>0.19900000000000001</v>
      </c>
      <c r="AB101">
        <v>0</v>
      </c>
      <c r="AC101">
        <v>0</v>
      </c>
      <c r="AD101">
        <v>0</v>
      </c>
      <c r="AE101" t="s">
        <v>68</v>
      </c>
      <c r="AG101">
        <v>2.7E-2</v>
      </c>
      <c r="AH101">
        <v>0</v>
      </c>
      <c r="AI101">
        <v>0</v>
      </c>
      <c r="AJ101">
        <v>0</v>
      </c>
      <c r="AK101" t="s">
        <v>68</v>
      </c>
      <c r="AM101">
        <v>8.9999999999999993E-3</v>
      </c>
      <c r="AN101">
        <v>0</v>
      </c>
      <c r="AO101">
        <v>0</v>
      </c>
      <c r="AP101">
        <v>0</v>
      </c>
      <c r="AQ101" t="s">
        <v>68</v>
      </c>
    </row>
    <row r="102" spans="1:43" x14ac:dyDescent="0.3">
      <c r="A102" t="s">
        <v>202</v>
      </c>
      <c r="B102">
        <v>101</v>
      </c>
      <c r="C102">
        <v>49</v>
      </c>
      <c r="D102" t="s">
        <v>99</v>
      </c>
      <c r="E102">
        <v>0</v>
      </c>
      <c r="F102">
        <v>5</v>
      </c>
      <c r="G102">
        <v>2</v>
      </c>
      <c r="I102">
        <v>13.952</v>
      </c>
      <c r="J102">
        <v>7058</v>
      </c>
      <c r="K102">
        <v>7090</v>
      </c>
      <c r="L102">
        <v>7121</v>
      </c>
      <c r="M102" t="s">
        <v>71</v>
      </c>
      <c r="O102">
        <v>1.9239999999999999</v>
      </c>
      <c r="P102">
        <v>3644</v>
      </c>
      <c r="Q102">
        <v>7009</v>
      </c>
      <c r="R102">
        <v>7055</v>
      </c>
      <c r="S102" t="s">
        <v>72</v>
      </c>
      <c r="U102">
        <v>0.28299999999999997</v>
      </c>
      <c r="V102">
        <v>4059</v>
      </c>
      <c r="W102">
        <v>7015</v>
      </c>
      <c r="X102">
        <v>7058</v>
      </c>
      <c r="Y102" t="s">
        <v>72</v>
      </c>
      <c r="AA102">
        <v>0.19500000000000001</v>
      </c>
      <c r="AB102">
        <v>0</v>
      </c>
      <c r="AC102">
        <v>0</v>
      </c>
      <c r="AD102">
        <v>0</v>
      </c>
      <c r="AE102" t="s">
        <v>68</v>
      </c>
      <c r="AG102">
        <v>2.7E-2</v>
      </c>
      <c r="AH102">
        <v>0</v>
      </c>
      <c r="AI102">
        <v>0</v>
      </c>
      <c r="AJ102">
        <v>0</v>
      </c>
      <c r="AK102" t="s">
        <v>68</v>
      </c>
      <c r="AM102">
        <v>8.9999999999999993E-3</v>
      </c>
      <c r="AN102">
        <v>0</v>
      </c>
      <c r="AO102">
        <v>0</v>
      </c>
      <c r="AP102">
        <v>0</v>
      </c>
      <c r="AQ102" t="s">
        <v>68</v>
      </c>
    </row>
    <row r="103" spans="1:43" hidden="1" x14ac:dyDescent="0.3">
      <c r="A103" t="s">
        <v>203</v>
      </c>
      <c r="B103">
        <v>102</v>
      </c>
      <c r="C103">
        <v>50</v>
      </c>
      <c r="D103" t="s">
        <v>98</v>
      </c>
      <c r="E103">
        <v>20</v>
      </c>
      <c r="F103">
        <v>0</v>
      </c>
      <c r="G103">
        <v>0</v>
      </c>
      <c r="I103">
        <v>14.364000000000001</v>
      </c>
      <c r="J103">
        <v>7171</v>
      </c>
      <c r="K103">
        <v>7150</v>
      </c>
      <c r="L103">
        <v>7178</v>
      </c>
      <c r="M103" t="s">
        <v>72</v>
      </c>
      <c r="O103">
        <v>2.2029999999999998</v>
      </c>
      <c r="P103">
        <v>3731</v>
      </c>
      <c r="Q103">
        <v>7069</v>
      </c>
      <c r="R103">
        <v>7114</v>
      </c>
      <c r="S103" t="s">
        <v>72</v>
      </c>
      <c r="U103">
        <v>0.24</v>
      </c>
      <c r="V103">
        <v>3921</v>
      </c>
      <c r="W103">
        <v>7075</v>
      </c>
      <c r="X103">
        <v>7101</v>
      </c>
      <c r="Y103" t="s">
        <v>72</v>
      </c>
      <c r="AA103">
        <v>0.20100000000000001</v>
      </c>
      <c r="AB103">
        <v>0</v>
      </c>
      <c r="AC103">
        <v>0</v>
      </c>
      <c r="AD103">
        <v>0</v>
      </c>
      <c r="AE103" t="s">
        <v>68</v>
      </c>
      <c r="AG103">
        <v>3.1E-2</v>
      </c>
      <c r="AH103">
        <v>0</v>
      </c>
      <c r="AI103">
        <v>0</v>
      </c>
      <c r="AJ103">
        <v>0</v>
      </c>
      <c r="AK103" t="s">
        <v>68</v>
      </c>
      <c r="AM103">
        <v>7.0000000000000001E-3</v>
      </c>
      <c r="AN103">
        <v>0</v>
      </c>
      <c r="AO103">
        <v>0</v>
      </c>
      <c r="AP103">
        <v>0</v>
      </c>
      <c r="AQ103" t="s">
        <v>68</v>
      </c>
    </row>
    <row r="104" spans="1:43" hidden="1" x14ac:dyDescent="0.3">
      <c r="A104" t="s">
        <v>204</v>
      </c>
      <c r="B104">
        <v>103</v>
      </c>
      <c r="C104">
        <v>51</v>
      </c>
      <c r="D104" t="s">
        <v>98</v>
      </c>
      <c r="E104">
        <v>20</v>
      </c>
      <c r="F104">
        <v>0</v>
      </c>
      <c r="G104">
        <v>0</v>
      </c>
      <c r="I104">
        <v>13.996</v>
      </c>
      <c r="J104">
        <v>7070</v>
      </c>
      <c r="K104">
        <v>7210</v>
      </c>
      <c r="L104">
        <v>7240</v>
      </c>
      <c r="M104" t="s">
        <v>71</v>
      </c>
      <c r="O104">
        <v>2.4780000000000002</v>
      </c>
      <c r="P104">
        <v>3817</v>
      </c>
      <c r="Q104">
        <v>7129</v>
      </c>
      <c r="R104">
        <v>7175</v>
      </c>
      <c r="S104" t="s">
        <v>72</v>
      </c>
      <c r="U104">
        <v>0.40300000000000002</v>
      </c>
      <c r="V104">
        <v>4438</v>
      </c>
      <c r="W104">
        <v>7135</v>
      </c>
      <c r="X104">
        <v>7179</v>
      </c>
      <c r="Y104" t="s">
        <v>72</v>
      </c>
      <c r="AA104">
        <v>0.19600000000000001</v>
      </c>
      <c r="AB104">
        <v>0</v>
      </c>
      <c r="AC104">
        <v>0</v>
      </c>
      <c r="AD104">
        <v>0</v>
      </c>
      <c r="AE104" t="s">
        <v>68</v>
      </c>
      <c r="AG104">
        <v>3.5000000000000003E-2</v>
      </c>
      <c r="AH104">
        <v>0</v>
      </c>
      <c r="AI104">
        <v>0</v>
      </c>
      <c r="AJ104">
        <v>0</v>
      </c>
      <c r="AK104" t="s">
        <v>68</v>
      </c>
      <c r="AM104">
        <v>1.2E-2</v>
      </c>
      <c r="AN104">
        <v>0</v>
      </c>
      <c r="AO104">
        <v>0</v>
      </c>
      <c r="AP104">
        <v>0</v>
      </c>
      <c r="AQ104" t="s">
        <v>68</v>
      </c>
    </row>
    <row r="105" spans="1:43" hidden="1" x14ac:dyDescent="0.3">
      <c r="A105" t="s">
        <v>205</v>
      </c>
      <c r="B105">
        <v>104</v>
      </c>
      <c r="C105">
        <v>52</v>
      </c>
      <c r="D105" t="s">
        <v>98</v>
      </c>
      <c r="E105">
        <v>20</v>
      </c>
      <c r="F105">
        <v>0</v>
      </c>
      <c r="G105">
        <v>0</v>
      </c>
      <c r="I105">
        <v>14.215</v>
      </c>
      <c r="J105">
        <v>7130</v>
      </c>
      <c r="K105">
        <v>7270</v>
      </c>
      <c r="L105">
        <v>7299</v>
      </c>
      <c r="M105" t="s">
        <v>72</v>
      </c>
      <c r="O105">
        <v>1.732</v>
      </c>
      <c r="P105">
        <v>3584</v>
      </c>
      <c r="Q105">
        <v>7189</v>
      </c>
      <c r="R105">
        <v>7236</v>
      </c>
      <c r="S105" t="s">
        <v>72</v>
      </c>
      <c r="U105">
        <v>0.31900000000000001</v>
      </c>
      <c r="V105">
        <v>4171</v>
      </c>
      <c r="W105">
        <v>7195</v>
      </c>
      <c r="X105">
        <v>7238</v>
      </c>
      <c r="Y105" t="s">
        <v>72</v>
      </c>
      <c r="AA105">
        <v>0.19900000000000001</v>
      </c>
      <c r="AB105">
        <v>0</v>
      </c>
      <c r="AC105">
        <v>0</v>
      </c>
      <c r="AD105">
        <v>0</v>
      </c>
      <c r="AE105" t="s">
        <v>68</v>
      </c>
      <c r="AG105">
        <v>2.4E-2</v>
      </c>
      <c r="AH105">
        <v>0</v>
      </c>
      <c r="AI105">
        <v>0</v>
      </c>
      <c r="AJ105">
        <v>0</v>
      </c>
      <c r="AK105" t="s">
        <v>68</v>
      </c>
      <c r="AM105">
        <v>0.01</v>
      </c>
      <c r="AN105">
        <v>0</v>
      </c>
      <c r="AO105">
        <v>0</v>
      </c>
      <c r="AP105">
        <v>0</v>
      </c>
      <c r="AQ105" t="s">
        <v>68</v>
      </c>
    </row>
    <row r="106" spans="1:43" hidden="1" x14ac:dyDescent="0.3">
      <c r="A106" t="s">
        <v>206</v>
      </c>
      <c r="B106">
        <v>105</v>
      </c>
      <c r="C106">
        <v>53</v>
      </c>
      <c r="D106" t="s">
        <v>98</v>
      </c>
      <c r="E106">
        <v>20</v>
      </c>
      <c r="F106">
        <v>0</v>
      </c>
      <c r="G106">
        <v>0</v>
      </c>
      <c r="I106">
        <v>13.803000000000001</v>
      </c>
      <c r="J106">
        <v>7017</v>
      </c>
      <c r="K106">
        <v>7330</v>
      </c>
      <c r="L106">
        <v>7360</v>
      </c>
      <c r="M106" t="s">
        <v>71</v>
      </c>
      <c r="O106">
        <v>1.8919999999999999</v>
      </c>
      <c r="P106">
        <v>3634</v>
      </c>
      <c r="Q106">
        <v>7249</v>
      </c>
      <c r="R106">
        <v>7288</v>
      </c>
      <c r="S106" t="s">
        <v>72</v>
      </c>
      <c r="U106">
        <v>0.29799999999999999</v>
      </c>
      <c r="V106">
        <v>4106</v>
      </c>
      <c r="W106">
        <v>7255</v>
      </c>
      <c r="X106">
        <v>7298</v>
      </c>
      <c r="Y106" t="s">
        <v>72</v>
      </c>
      <c r="AA106">
        <v>0.193</v>
      </c>
      <c r="AB106">
        <v>0</v>
      </c>
      <c r="AC106">
        <v>0</v>
      </c>
      <c r="AD106">
        <v>0</v>
      </c>
      <c r="AE106" t="s">
        <v>68</v>
      </c>
      <c r="AG106">
        <v>2.7E-2</v>
      </c>
      <c r="AH106">
        <v>0</v>
      </c>
      <c r="AI106">
        <v>0</v>
      </c>
      <c r="AJ106">
        <v>0</v>
      </c>
      <c r="AK106" t="s">
        <v>68</v>
      </c>
      <c r="AM106">
        <v>8.9999999999999993E-3</v>
      </c>
      <c r="AN106">
        <v>0</v>
      </c>
      <c r="AO106">
        <v>0</v>
      </c>
      <c r="AP106">
        <v>0</v>
      </c>
      <c r="AQ106" t="s">
        <v>68</v>
      </c>
    </row>
    <row r="107" spans="1:43" hidden="1" x14ac:dyDescent="0.3">
      <c r="A107" t="s">
        <v>207</v>
      </c>
      <c r="B107">
        <v>106</v>
      </c>
      <c r="C107">
        <v>54</v>
      </c>
      <c r="D107" t="s">
        <v>98</v>
      </c>
      <c r="E107">
        <v>20</v>
      </c>
      <c r="F107">
        <v>0</v>
      </c>
      <c r="G107">
        <v>0</v>
      </c>
      <c r="I107">
        <v>14.061999999999999</v>
      </c>
      <c r="J107">
        <v>7088</v>
      </c>
      <c r="K107">
        <v>7390</v>
      </c>
      <c r="L107">
        <v>7419</v>
      </c>
      <c r="M107" t="s">
        <v>75</v>
      </c>
      <c r="O107">
        <v>2.0939999999999999</v>
      </c>
      <c r="P107">
        <v>3697</v>
      </c>
      <c r="Q107">
        <v>7309</v>
      </c>
      <c r="R107">
        <v>7355</v>
      </c>
      <c r="S107" t="s">
        <v>72</v>
      </c>
      <c r="U107">
        <v>0.28299999999999997</v>
      </c>
      <c r="V107">
        <v>4058</v>
      </c>
      <c r="W107">
        <v>7315</v>
      </c>
      <c r="X107">
        <v>7359</v>
      </c>
      <c r="Y107" t="s">
        <v>72</v>
      </c>
      <c r="AA107">
        <v>0.19700000000000001</v>
      </c>
      <c r="AB107">
        <v>0</v>
      </c>
      <c r="AC107">
        <v>0</v>
      </c>
      <c r="AD107">
        <v>0</v>
      </c>
      <c r="AE107" t="s">
        <v>68</v>
      </c>
      <c r="AG107">
        <v>2.9000000000000001E-2</v>
      </c>
      <c r="AH107">
        <v>0</v>
      </c>
      <c r="AI107">
        <v>0</v>
      </c>
      <c r="AJ107">
        <v>0</v>
      </c>
      <c r="AK107" t="s">
        <v>68</v>
      </c>
      <c r="AM107">
        <v>8.9999999999999993E-3</v>
      </c>
      <c r="AN107">
        <v>0</v>
      </c>
      <c r="AO107">
        <v>0</v>
      </c>
      <c r="AP107">
        <v>0</v>
      </c>
      <c r="AQ107" t="s">
        <v>68</v>
      </c>
    </row>
    <row r="108" spans="1:43" hidden="1" x14ac:dyDescent="0.3">
      <c r="A108" t="s">
        <v>208</v>
      </c>
      <c r="B108">
        <v>107</v>
      </c>
      <c r="C108">
        <v>55</v>
      </c>
      <c r="D108" t="s">
        <v>98</v>
      </c>
      <c r="E108">
        <v>20</v>
      </c>
      <c r="F108">
        <v>0</v>
      </c>
      <c r="G108">
        <v>0</v>
      </c>
      <c r="I108">
        <v>13.667999999999999</v>
      </c>
      <c r="J108">
        <v>6980</v>
      </c>
      <c r="K108">
        <v>7450</v>
      </c>
      <c r="L108">
        <v>7480</v>
      </c>
      <c r="M108" t="s">
        <v>71</v>
      </c>
      <c r="O108">
        <v>1.722</v>
      </c>
      <c r="P108">
        <v>3581</v>
      </c>
      <c r="Q108">
        <v>7369</v>
      </c>
      <c r="R108">
        <v>7416</v>
      </c>
      <c r="S108" t="s">
        <v>72</v>
      </c>
      <c r="U108">
        <v>0.22500000000000001</v>
      </c>
      <c r="V108">
        <v>3875</v>
      </c>
      <c r="W108">
        <v>7375</v>
      </c>
      <c r="X108">
        <v>7417</v>
      </c>
      <c r="Y108" t="s">
        <v>72</v>
      </c>
      <c r="AA108">
        <v>0.191</v>
      </c>
      <c r="AB108">
        <v>0</v>
      </c>
      <c r="AC108">
        <v>0</v>
      </c>
      <c r="AD108">
        <v>0</v>
      </c>
      <c r="AE108" t="s">
        <v>68</v>
      </c>
      <c r="AG108">
        <v>2.4E-2</v>
      </c>
      <c r="AH108">
        <v>0</v>
      </c>
      <c r="AI108">
        <v>0</v>
      </c>
      <c r="AJ108">
        <v>0</v>
      </c>
      <c r="AK108" t="s">
        <v>68</v>
      </c>
      <c r="AM108">
        <v>7.0000000000000001E-3</v>
      </c>
      <c r="AN108">
        <v>0</v>
      </c>
      <c r="AO108">
        <v>0</v>
      </c>
      <c r="AP108">
        <v>0</v>
      </c>
      <c r="AQ108" t="s">
        <v>68</v>
      </c>
    </row>
    <row r="109" spans="1:43" hidden="1" x14ac:dyDescent="0.3">
      <c r="A109" t="s">
        <v>209</v>
      </c>
      <c r="B109">
        <v>108</v>
      </c>
      <c r="C109">
        <v>56</v>
      </c>
      <c r="D109" t="s">
        <v>98</v>
      </c>
      <c r="E109">
        <v>20</v>
      </c>
      <c r="F109">
        <v>0</v>
      </c>
      <c r="G109">
        <v>0</v>
      </c>
      <c r="I109">
        <v>14.233000000000001</v>
      </c>
      <c r="J109">
        <v>7135</v>
      </c>
      <c r="K109">
        <v>7510</v>
      </c>
      <c r="L109">
        <v>7539</v>
      </c>
      <c r="M109" t="s">
        <v>72</v>
      </c>
      <c r="O109">
        <v>1.5329999999999999</v>
      </c>
      <c r="P109">
        <v>3522</v>
      </c>
      <c r="Q109">
        <v>7429</v>
      </c>
      <c r="R109">
        <v>7474</v>
      </c>
      <c r="S109" t="s">
        <v>72</v>
      </c>
      <c r="U109">
        <v>0.20499999999999999</v>
      </c>
      <c r="V109">
        <v>3811</v>
      </c>
      <c r="W109">
        <v>7435</v>
      </c>
      <c r="X109">
        <v>7475</v>
      </c>
      <c r="Y109" t="s">
        <v>72</v>
      </c>
      <c r="AA109">
        <v>0.19900000000000001</v>
      </c>
      <c r="AB109">
        <v>0</v>
      </c>
      <c r="AC109">
        <v>0</v>
      </c>
      <c r="AD109">
        <v>0</v>
      </c>
      <c r="AE109" t="s">
        <v>68</v>
      </c>
      <c r="AG109">
        <v>2.1000000000000001E-2</v>
      </c>
      <c r="AH109">
        <v>0</v>
      </c>
      <c r="AI109">
        <v>0</v>
      </c>
      <c r="AJ109">
        <v>0</v>
      </c>
      <c r="AK109" t="s">
        <v>68</v>
      </c>
      <c r="AM109">
        <v>6.0000000000000001E-3</v>
      </c>
      <c r="AN109">
        <v>0</v>
      </c>
      <c r="AO109">
        <v>0</v>
      </c>
      <c r="AP109">
        <v>0</v>
      </c>
      <c r="AQ109" t="s">
        <v>68</v>
      </c>
    </row>
    <row r="110" spans="1:43" hidden="1" x14ac:dyDescent="0.3">
      <c r="A110" t="s">
        <v>210</v>
      </c>
      <c r="B110">
        <v>109</v>
      </c>
      <c r="C110">
        <v>57</v>
      </c>
      <c r="D110" t="s">
        <v>98</v>
      </c>
      <c r="E110">
        <v>20</v>
      </c>
      <c r="F110">
        <v>0</v>
      </c>
      <c r="G110">
        <v>0</v>
      </c>
      <c r="I110">
        <v>13.923</v>
      </c>
      <c r="J110">
        <v>7050</v>
      </c>
      <c r="K110">
        <v>7570</v>
      </c>
      <c r="L110">
        <v>7598</v>
      </c>
      <c r="M110" t="s">
        <v>72</v>
      </c>
      <c r="O110">
        <v>1.7190000000000001</v>
      </c>
      <c r="P110">
        <v>3580</v>
      </c>
      <c r="Q110">
        <v>7489</v>
      </c>
      <c r="R110">
        <v>7535</v>
      </c>
      <c r="S110" t="s">
        <v>72</v>
      </c>
      <c r="U110">
        <v>0.22700000000000001</v>
      </c>
      <c r="V110">
        <v>3881</v>
      </c>
      <c r="W110">
        <v>7495</v>
      </c>
      <c r="X110">
        <v>7538</v>
      </c>
      <c r="Y110" t="s">
        <v>72</v>
      </c>
      <c r="AA110">
        <v>0.19500000000000001</v>
      </c>
      <c r="AB110">
        <v>0</v>
      </c>
      <c r="AC110">
        <v>0</v>
      </c>
      <c r="AD110">
        <v>0</v>
      </c>
      <c r="AE110" t="s">
        <v>68</v>
      </c>
      <c r="AG110">
        <v>2.4E-2</v>
      </c>
      <c r="AH110">
        <v>0</v>
      </c>
      <c r="AI110">
        <v>0</v>
      </c>
      <c r="AJ110">
        <v>0</v>
      </c>
      <c r="AK110" t="s">
        <v>68</v>
      </c>
      <c r="AM110">
        <v>7.0000000000000001E-3</v>
      </c>
      <c r="AN110">
        <v>0</v>
      </c>
      <c r="AO110">
        <v>0</v>
      </c>
      <c r="AP110">
        <v>0</v>
      </c>
      <c r="AQ110" t="s">
        <v>68</v>
      </c>
    </row>
    <row r="111" spans="1:43" hidden="1" x14ac:dyDescent="0.3">
      <c r="A111" t="s">
        <v>211</v>
      </c>
      <c r="B111">
        <v>110</v>
      </c>
      <c r="C111">
        <v>58</v>
      </c>
      <c r="D111" t="s">
        <v>98</v>
      </c>
      <c r="E111">
        <v>20</v>
      </c>
      <c r="F111">
        <v>0</v>
      </c>
      <c r="G111">
        <v>0</v>
      </c>
      <c r="I111">
        <v>13.73</v>
      </c>
      <c r="J111">
        <v>6997</v>
      </c>
      <c r="K111">
        <v>7630</v>
      </c>
      <c r="L111">
        <v>7660</v>
      </c>
      <c r="M111" t="s">
        <v>75</v>
      </c>
      <c r="O111">
        <v>1.552</v>
      </c>
      <c r="P111">
        <v>3528</v>
      </c>
      <c r="Q111">
        <v>7549</v>
      </c>
      <c r="R111">
        <v>7595</v>
      </c>
      <c r="S111" t="s">
        <v>72</v>
      </c>
      <c r="U111">
        <v>0.221</v>
      </c>
      <c r="V111">
        <v>3861</v>
      </c>
      <c r="W111">
        <v>7555</v>
      </c>
      <c r="X111">
        <v>7599</v>
      </c>
      <c r="Y111" t="s">
        <v>72</v>
      </c>
      <c r="AA111">
        <v>0.192</v>
      </c>
      <c r="AB111">
        <v>0</v>
      </c>
      <c r="AC111">
        <v>0</v>
      </c>
      <c r="AD111">
        <v>0</v>
      </c>
      <c r="AE111" t="s">
        <v>68</v>
      </c>
      <c r="AG111">
        <v>2.1999999999999999E-2</v>
      </c>
      <c r="AH111">
        <v>0</v>
      </c>
      <c r="AI111">
        <v>0</v>
      </c>
      <c r="AJ111">
        <v>0</v>
      </c>
      <c r="AK111" t="s">
        <v>68</v>
      </c>
      <c r="AM111">
        <v>7.0000000000000001E-3</v>
      </c>
      <c r="AN111">
        <v>0</v>
      </c>
      <c r="AO111">
        <v>0</v>
      </c>
      <c r="AP111">
        <v>0</v>
      </c>
      <c r="AQ111" t="s">
        <v>68</v>
      </c>
    </row>
    <row r="112" spans="1:43" hidden="1" x14ac:dyDescent="0.3">
      <c r="A112" t="s">
        <v>212</v>
      </c>
      <c r="B112">
        <v>111</v>
      </c>
      <c r="C112">
        <v>59</v>
      </c>
      <c r="D112" t="s">
        <v>98</v>
      </c>
      <c r="E112">
        <v>20</v>
      </c>
      <c r="F112">
        <v>0</v>
      </c>
      <c r="G112">
        <v>0</v>
      </c>
      <c r="I112">
        <v>14.393000000000001</v>
      </c>
      <c r="J112">
        <v>7179</v>
      </c>
      <c r="K112">
        <v>7690</v>
      </c>
      <c r="L112">
        <v>7719</v>
      </c>
      <c r="M112" t="s">
        <v>72</v>
      </c>
      <c r="O112">
        <v>1.62</v>
      </c>
      <c r="P112">
        <v>3549</v>
      </c>
      <c r="Q112">
        <v>7609</v>
      </c>
      <c r="R112">
        <v>7656</v>
      </c>
      <c r="S112" t="s">
        <v>72</v>
      </c>
      <c r="U112">
        <v>0.21</v>
      </c>
      <c r="V112">
        <v>3826</v>
      </c>
      <c r="W112">
        <v>7615</v>
      </c>
      <c r="X112">
        <v>7658</v>
      </c>
      <c r="Y112" t="s">
        <v>72</v>
      </c>
      <c r="AA112">
        <v>0.20200000000000001</v>
      </c>
      <c r="AB112">
        <v>0</v>
      </c>
      <c r="AC112">
        <v>0</v>
      </c>
      <c r="AD112">
        <v>0</v>
      </c>
      <c r="AE112" t="s">
        <v>68</v>
      </c>
      <c r="AG112">
        <v>2.3E-2</v>
      </c>
      <c r="AH112">
        <v>0</v>
      </c>
      <c r="AI112">
        <v>0</v>
      </c>
      <c r="AJ112">
        <v>0</v>
      </c>
      <c r="AK112" t="s">
        <v>68</v>
      </c>
      <c r="AM112">
        <v>6.0000000000000001E-3</v>
      </c>
      <c r="AN112">
        <v>0</v>
      </c>
      <c r="AO112">
        <v>0</v>
      </c>
      <c r="AP112">
        <v>0</v>
      </c>
      <c r="AQ112" t="s">
        <v>68</v>
      </c>
    </row>
    <row r="113" spans="1:43" hidden="1" x14ac:dyDescent="0.3">
      <c r="A113" t="s">
        <v>213</v>
      </c>
      <c r="B113">
        <v>112</v>
      </c>
      <c r="C113">
        <v>60</v>
      </c>
      <c r="D113" t="s">
        <v>98</v>
      </c>
      <c r="E113">
        <v>20</v>
      </c>
      <c r="F113">
        <v>0</v>
      </c>
      <c r="G113">
        <v>0</v>
      </c>
      <c r="I113">
        <v>14.215</v>
      </c>
      <c r="J113">
        <v>7130</v>
      </c>
      <c r="K113">
        <v>7750</v>
      </c>
      <c r="L113">
        <v>7779</v>
      </c>
      <c r="M113" t="s">
        <v>72</v>
      </c>
      <c r="O113">
        <v>1.6679999999999999</v>
      </c>
      <c r="P113">
        <v>3564</v>
      </c>
      <c r="Q113">
        <v>7669</v>
      </c>
      <c r="R113">
        <v>7709</v>
      </c>
      <c r="S113" t="s">
        <v>72</v>
      </c>
      <c r="U113">
        <v>0.245</v>
      </c>
      <c r="V113">
        <v>3939</v>
      </c>
      <c r="W113">
        <v>7675</v>
      </c>
      <c r="X113">
        <v>7719</v>
      </c>
      <c r="Y113" t="s">
        <v>72</v>
      </c>
      <c r="AA113">
        <v>0.19900000000000001</v>
      </c>
      <c r="AB113">
        <v>0</v>
      </c>
      <c r="AC113">
        <v>0</v>
      </c>
      <c r="AD113">
        <v>0</v>
      </c>
      <c r="AE113" t="s">
        <v>68</v>
      </c>
      <c r="AG113">
        <v>2.3E-2</v>
      </c>
      <c r="AH113">
        <v>0</v>
      </c>
      <c r="AI113">
        <v>0</v>
      </c>
      <c r="AJ113">
        <v>0</v>
      </c>
      <c r="AK113" t="s">
        <v>68</v>
      </c>
      <c r="AM113">
        <v>8.0000000000000002E-3</v>
      </c>
      <c r="AN113">
        <v>0</v>
      </c>
      <c r="AO113">
        <v>0</v>
      </c>
      <c r="AP113">
        <v>0</v>
      </c>
      <c r="AQ113" t="s">
        <v>68</v>
      </c>
    </row>
    <row r="114" spans="1:43" hidden="1" x14ac:dyDescent="0.3">
      <c r="A114" t="s">
        <v>94</v>
      </c>
      <c r="B114">
        <v>113</v>
      </c>
      <c r="C114">
        <v>130</v>
      </c>
      <c r="D114" t="s">
        <v>95</v>
      </c>
      <c r="E114">
        <v>0</v>
      </c>
      <c r="F114">
        <v>0</v>
      </c>
      <c r="G114">
        <v>0</v>
      </c>
      <c r="I114">
        <v>0.13100000000000001</v>
      </c>
      <c r="J114">
        <v>3265</v>
      </c>
      <c r="K114">
        <v>7810</v>
      </c>
      <c r="L114">
        <v>7857</v>
      </c>
      <c r="M114" t="s">
        <v>71</v>
      </c>
      <c r="O114">
        <v>0.63900000000000001</v>
      </c>
      <c r="P114">
        <v>3243</v>
      </c>
      <c r="Q114">
        <v>7729</v>
      </c>
      <c r="R114">
        <v>7767</v>
      </c>
      <c r="S114" t="s">
        <v>72</v>
      </c>
      <c r="U114">
        <v>-4.0000000000000001E-3</v>
      </c>
      <c r="V114">
        <v>3147</v>
      </c>
      <c r="W114">
        <v>7735</v>
      </c>
      <c r="X114">
        <v>7778</v>
      </c>
      <c r="Y114" t="s">
        <v>72</v>
      </c>
      <c r="AA114">
        <v>2E-3</v>
      </c>
      <c r="AB114">
        <v>0</v>
      </c>
      <c r="AC114">
        <v>0</v>
      </c>
      <c r="AD114">
        <v>0</v>
      </c>
      <c r="AE114" t="s">
        <v>68</v>
      </c>
      <c r="AG114">
        <v>8.9999999999999993E-3</v>
      </c>
      <c r="AH114">
        <v>0</v>
      </c>
      <c r="AI114">
        <v>0</v>
      </c>
      <c r="AJ114">
        <v>0</v>
      </c>
      <c r="AK114" t="s">
        <v>68</v>
      </c>
      <c r="AM114">
        <v>0</v>
      </c>
      <c r="AN114">
        <v>0</v>
      </c>
      <c r="AO114">
        <v>0</v>
      </c>
      <c r="AP114">
        <v>0</v>
      </c>
      <c r="AQ114" t="s">
        <v>68</v>
      </c>
    </row>
    <row r="115" spans="1:43" hidden="1" x14ac:dyDescent="0.3">
      <c r="A115" t="s">
        <v>94</v>
      </c>
      <c r="B115">
        <v>114</v>
      </c>
      <c r="C115">
        <v>133</v>
      </c>
      <c r="D115" t="s">
        <v>96</v>
      </c>
      <c r="E115">
        <v>0</v>
      </c>
      <c r="F115">
        <v>0</v>
      </c>
      <c r="G115">
        <v>0</v>
      </c>
      <c r="I115">
        <v>1.512</v>
      </c>
      <c r="J115">
        <v>3644</v>
      </c>
      <c r="K115">
        <v>7870</v>
      </c>
      <c r="L115">
        <v>7917</v>
      </c>
      <c r="M115" t="s">
        <v>72</v>
      </c>
      <c r="O115">
        <v>2.02</v>
      </c>
      <c r="P115">
        <v>3674</v>
      </c>
      <c r="Q115">
        <v>7789</v>
      </c>
      <c r="R115">
        <v>7832</v>
      </c>
      <c r="S115" t="s">
        <v>72</v>
      </c>
      <c r="U115">
        <v>0.14000000000000001</v>
      </c>
      <c r="V115">
        <v>3605</v>
      </c>
      <c r="W115">
        <v>7795</v>
      </c>
      <c r="X115">
        <v>7840</v>
      </c>
      <c r="Y115" t="s">
        <v>72</v>
      </c>
      <c r="AA115">
        <v>2.1000000000000001E-2</v>
      </c>
      <c r="AB115">
        <v>0</v>
      </c>
      <c r="AC115">
        <v>0</v>
      </c>
      <c r="AD115">
        <v>0</v>
      </c>
      <c r="AE115" t="s">
        <v>68</v>
      </c>
      <c r="AG115">
        <v>2.8000000000000001E-2</v>
      </c>
      <c r="AH115">
        <v>0</v>
      </c>
      <c r="AI115">
        <v>0</v>
      </c>
      <c r="AJ115">
        <v>0</v>
      </c>
      <c r="AK115" t="s">
        <v>68</v>
      </c>
      <c r="AM115">
        <v>4.0000000000000001E-3</v>
      </c>
      <c r="AN115">
        <v>0</v>
      </c>
      <c r="AO115">
        <v>0</v>
      </c>
      <c r="AP115">
        <v>0</v>
      </c>
      <c r="AQ115" t="s">
        <v>68</v>
      </c>
    </row>
    <row r="116" spans="1:43" hidden="1" x14ac:dyDescent="0.3">
      <c r="A116" t="s">
        <v>94</v>
      </c>
      <c r="B116">
        <v>115</v>
      </c>
      <c r="C116">
        <v>131</v>
      </c>
      <c r="D116" t="s">
        <v>95</v>
      </c>
      <c r="E116">
        <v>0</v>
      </c>
      <c r="F116">
        <v>0</v>
      </c>
      <c r="G116">
        <v>0</v>
      </c>
      <c r="I116">
        <v>14.484</v>
      </c>
      <c r="J116">
        <v>7204</v>
      </c>
      <c r="K116">
        <v>7930</v>
      </c>
      <c r="L116">
        <v>7963</v>
      </c>
      <c r="M116" t="s">
        <v>71</v>
      </c>
      <c r="O116">
        <v>15.58</v>
      </c>
      <c r="P116">
        <v>7907</v>
      </c>
      <c r="Q116">
        <v>7849</v>
      </c>
      <c r="R116">
        <v>7895</v>
      </c>
      <c r="S116" t="s">
        <v>72</v>
      </c>
      <c r="U116">
        <v>1.4970000000000001</v>
      </c>
      <c r="V116">
        <v>7907</v>
      </c>
      <c r="W116">
        <v>7855</v>
      </c>
      <c r="X116">
        <v>7901</v>
      </c>
      <c r="Y116" t="s">
        <v>72</v>
      </c>
      <c r="AA116">
        <v>0.20300000000000001</v>
      </c>
      <c r="AB116">
        <v>0</v>
      </c>
      <c r="AC116">
        <v>0</v>
      </c>
      <c r="AD116">
        <v>0</v>
      </c>
      <c r="AE116" t="s">
        <v>68</v>
      </c>
      <c r="AG116">
        <v>0.218</v>
      </c>
      <c r="AH116">
        <v>0</v>
      </c>
      <c r="AI116">
        <v>0</v>
      </c>
      <c r="AJ116">
        <v>0</v>
      </c>
      <c r="AK116" t="s">
        <v>68</v>
      </c>
      <c r="AM116">
        <v>4.5999999999999999E-2</v>
      </c>
      <c r="AN116">
        <v>0</v>
      </c>
      <c r="AO116">
        <v>0</v>
      </c>
      <c r="AP116">
        <v>0</v>
      </c>
      <c r="AQ116" t="s">
        <v>68</v>
      </c>
    </row>
    <row r="117" spans="1:43" hidden="1" x14ac:dyDescent="0.3">
      <c r="A117" t="s">
        <v>94</v>
      </c>
      <c r="B117">
        <v>116</v>
      </c>
      <c r="C117">
        <v>132</v>
      </c>
      <c r="D117" t="s">
        <v>96</v>
      </c>
      <c r="E117">
        <v>0</v>
      </c>
      <c r="F117">
        <v>0</v>
      </c>
      <c r="G117">
        <v>0</v>
      </c>
      <c r="I117">
        <v>73.698999999999998</v>
      </c>
      <c r="J117">
        <v>23455</v>
      </c>
      <c r="K117">
        <v>7990</v>
      </c>
      <c r="L117">
        <v>8021</v>
      </c>
      <c r="M117" t="s">
        <v>97</v>
      </c>
      <c r="O117">
        <v>75.47</v>
      </c>
      <c r="P117">
        <v>26602</v>
      </c>
      <c r="Q117">
        <v>7909</v>
      </c>
      <c r="R117">
        <v>7955</v>
      </c>
      <c r="S117" t="s">
        <v>72</v>
      </c>
      <c r="U117">
        <v>7.5</v>
      </c>
      <c r="V117">
        <v>26935</v>
      </c>
      <c r="W117">
        <v>7915</v>
      </c>
      <c r="X117">
        <v>7960</v>
      </c>
      <c r="Y117" t="s">
        <v>72</v>
      </c>
      <c r="AA117">
        <v>1.032</v>
      </c>
      <c r="AB117">
        <v>0</v>
      </c>
      <c r="AC117">
        <v>0</v>
      </c>
      <c r="AD117">
        <v>0</v>
      </c>
      <c r="AE117" t="s">
        <v>68</v>
      </c>
      <c r="AG117">
        <v>1.0569999999999999</v>
      </c>
      <c r="AH117">
        <v>0</v>
      </c>
      <c r="AI117">
        <v>0</v>
      </c>
      <c r="AJ117">
        <v>0</v>
      </c>
      <c r="AK117" t="s">
        <v>68</v>
      </c>
      <c r="AM117">
        <v>0.23200000000000001</v>
      </c>
      <c r="AN117">
        <v>0</v>
      </c>
      <c r="AO117">
        <v>0</v>
      </c>
      <c r="AP117">
        <v>0</v>
      </c>
      <c r="AQ117" t="s">
        <v>68</v>
      </c>
    </row>
    <row r="118" spans="1:43" hidden="1" x14ac:dyDescent="0.3">
      <c r="A118" t="s">
        <v>69</v>
      </c>
      <c r="B118">
        <v>117</v>
      </c>
      <c r="C118">
        <v>138</v>
      </c>
      <c r="D118" t="s">
        <v>70</v>
      </c>
      <c r="E118">
        <v>0</v>
      </c>
      <c r="F118">
        <v>0</v>
      </c>
      <c r="G118">
        <v>0</v>
      </c>
      <c r="I118">
        <v>150.161</v>
      </c>
      <c r="J118">
        <v>44439</v>
      </c>
      <c r="K118">
        <v>8050</v>
      </c>
      <c r="L118">
        <v>8080</v>
      </c>
      <c r="M118" t="s">
        <v>166</v>
      </c>
      <c r="O118">
        <v>150.684</v>
      </c>
      <c r="P118">
        <v>50081</v>
      </c>
      <c r="Q118">
        <v>7969</v>
      </c>
      <c r="R118">
        <v>8014</v>
      </c>
      <c r="S118" t="s">
        <v>72</v>
      </c>
      <c r="U118">
        <v>15.005000000000001</v>
      </c>
      <c r="V118">
        <v>50726</v>
      </c>
      <c r="W118">
        <v>7975</v>
      </c>
      <c r="X118">
        <v>8020</v>
      </c>
      <c r="Y118" t="s">
        <v>71</v>
      </c>
      <c r="AA118">
        <v>2.1030000000000002</v>
      </c>
      <c r="AB118">
        <v>0</v>
      </c>
      <c r="AC118">
        <v>0</v>
      </c>
      <c r="AD118">
        <v>0</v>
      </c>
      <c r="AE118" t="s">
        <v>68</v>
      </c>
      <c r="AG118">
        <v>2.1110000000000002</v>
      </c>
      <c r="AH118">
        <v>0</v>
      </c>
      <c r="AI118">
        <v>0</v>
      </c>
      <c r="AJ118">
        <v>0</v>
      </c>
      <c r="AK118" t="s">
        <v>68</v>
      </c>
      <c r="AM118">
        <v>0.46400000000000002</v>
      </c>
      <c r="AN118">
        <v>0</v>
      </c>
      <c r="AO118">
        <v>0</v>
      </c>
      <c r="AP118">
        <v>0</v>
      </c>
      <c r="AQ118" t="s">
        <v>68</v>
      </c>
    </row>
    <row r="119" spans="1:43" x14ac:dyDescent="0.3">
      <c r="A119" t="s">
        <v>214</v>
      </c>
      <c r="B119">
        <v>118</v>
      </c>
      <c r="C119">
        <v>61</v>
      </c>
      <c r="D119" t="s">
        <v>99</v>
      </c>
      <c r="E119">
        <v>0</v>
      </c>
      <c r="F119">
        <v>6</v>
      </c>
      <c r="G119">
        <v>1</v>
      </c>
      <c r="I119">
        <v>14.597</v>
      </c>
      <c r="J119">
        <v>7235</v>
      </c>
      <c r="K119">
        <v>8110</v>
      </c>
      <c r="L119">
        <v>8153</v>
      </c>
      <c r="M119" t="s">
        <v>97</v>
      </c>
      <c r="O119">
        <v>1.1299999999999999</v>
      </c>
      <c r="P119">
        <v>3396</v>
      </c>
      <c r="Q119">
        <v>8029</v>
      </c>
      <c r="R119">
        <v>8072</v>
      </c>
      <c r="S119" t="s">
        <v>71</v>
      </c>
      <c r="U119">
        <v>0.216</v>
      </c>
      <c r="V119">
        <v>3845</v>
      </c>
      <c r="W119">
        <v>8035</v>
      </c>
      <c r="X119">
        <v>8078</v>
      </c>
      <c r="Y119" t="s">
        <v>72</v>
      </c>
      <c r="AA119">
        <v>0.20399999999999999</v>
      </c>
      <c r="AB119">
        <v>0</v>
      </c>
      <c r="AC119">
        <v>0</v>
      </c>
      <c r="AD119">
        <v>0</v>
      </c>
      <c r="AE119" t="s">
        <v>68</v>
      </c>
      <c r="AG119">
        <v>1.6E-2</v>
      </c>
      <c r="AH119">
        <v>0</v>
      </c>
      <c r="AI119">
        <v>0</v>
      </c>
      <c r="AJ119">
        <v>0</v>
      </c>
      <c r="AK119" t="s">
        <v>68</v>
      </c>
      <c r="AM119">
        <v>7.0000000000000001E-3</v>
      </c>
      <c r="AN119">
        <v>0</v>
      </c>
      <c r="AO119">
        <v>0</v>
      </c>
      <c r="AP119">
        <v>0</v>
      </c>
      <c r="AQ119" t="s">
        <v>68</v>
      </c>
    </row>
    <row r="120" spans="1:43" x14ac:dyDescent="0.3">
      <c r="A120" t="s">
        <v>214</v>
      </c>
      <c r="B120">
        <v>119</v>
      </c>
      <c r="C120">
        <v>61</v>
      </c>
      <c r="D120" t="s">
        <v>99</v>
      </c>
      <c r="E120">
        <v>0</v>
      </c>
      <c r="F120">
        <v>6</v>
      </c>
      <c r="G120">
        <v>2</v>
      </c>
      <c r="I120">
        <v>14.488</v>
      </c>
      <c r="J120">
        <v>7205</v>
      </c>
      <c r="K120">
        <v>8170</v>
      </c>
      <c r="L120">
        <v>8201</v>
      </c>
      <c r="M120" t="s">
        <v>72</v>
      </c>
      <c r="O120">
        <v>1.681</v>
      </c>
      <c r="P120">
        <v>3568</v>
      </c>
      <c r="Q120">
        <v>8089</v>
      </c>
      <c r="R120">
        <v>8136</v>
      </c>
      <c r="S120" t="s">
        <v>72</v>
      </c>
      <c r="U120">
        <v>0.22800000000000001</v>
      </c>
      <c r="V120">
        <v>3883</v>
      </c>
      <c r="W120">
        <v>8095</v>
      </c>
      <c r="X120">
        <v>8138</v>
      </c>
      <c r="Y120" t="s">
        <v>72</v>
      </c>
      <c r="AA120">
        <v>0.20300000000000001</v>
      </c>
      <c r="AB120">
        <v>0</v>
      </c>
      <c r="AC120">
        <v>0</v>
      </c>
      <c r="AD120">
        <v>0</v>
      </c>
      <c r="AE120" t="s">
        <v>68</v>
      </c>
      <c r="AG120">
        <v>2.4E-2</v>
      </c>
      <c r="AH120">
        <v>0</v>
      </c>
      <c r="AI120">
        <v>0</v>
      </c>
      <c r="AJ120">
        <v>0</v>
      </c>
      <c r="AK120" t="s">
        <v>68</v>
      </c>
      <c r="AM120">
        <v>7.0000000000000001E-3</v>
      </c>
      <c r="AN120">
        <v>0</v>
      </c>
      <c r="AO120">
        <v>0</v>
      </c>
      <c r="AP120">
        <v>0</v>
      </c>
      <c r="AQ120" t="s">
        <v>68</v>
      </c>
    </row>
    <row r="121" spans="1:43" hidden="1" x14ac:dyDescent="0.3">
      <c r="A121" t="s">
        <v>215</v>
      </c>
      <c r="B121">
        <v>120</v>
      </c>
      <c r="C121">
        <v>62</v>
      </c>
      <c r="D121" t="s">
        <v>98</v>
      </c>
      <c r="E121">
        <v>20</v>
      </c>
      <c r="F121">
        <v>0</v>
      </c>
      <c r="G121">
        <v>0</v>
      </c>
      <c r="I121">
        <v>13.792</v>
      </c>
      <c r="J121">
        <v>7014</v>
      </c>
      <c r="K121">
        <v>8230</v>
      </c>
      <c r="L121">
        <v>8259</v>
      </c>
      <c r="M121" t="s">
        <v>72</v>
      </c>
      <c r="O121">
        <v>1.5840000000000001</v>
      </c>
      <c r="P121">
        <v>3538</v>
      </c>
      <c r="Q121">
        <v>8149</v>
      </c>
      <c r="R121">
        <v>8196</v>
      </c>
      <c r="S121" t="s">
        <v>72</v>
      </c>
      <c r="U121">
        <v>0.255</v>
      </c>
      <c r="V121">
        <v>3970</v>
      </c>
      <c r="W121">
        <v>8155</v>
      </c>
      <c r="X121">
        <v>8188</v>
      </c>
      <c r="Y121" t="s">
        <v>72</v>
      </c>
      <c r="AA121">
        <v>0.193</v>
      </c>
      <c r="AB121">
        <v>0</v>
      </c>
      <c r="AC121">
        <v>0</v>
      </c>
      <c r="AD121">
        <v>0</v>
      </c>
      <c r="AE121" t="s">
        <v>68</v>
      </c>
      <c r="AG121">
        <v>2.1999999999999999E-2</v>
      </c>
      <c r="AH121">
        <v>0</v>
      </c>
      <c r="AI121">
        <v>0</v>
      </c>
      <c r="AJ121">
        <v>0</v>
      </c>
      <c r="AK121" t="s">
        <v>68</v>
      </c>
      <c r="AM121">
        <v>8.0000000000000002E-3</v>
      </c>
      <c r="AN121">
        <v>0</v>
      </c>
      <c r="AO121">
        <v>0</v>
      </c>
      <c r="AP121">
        <v>0</v>
      </c>
      <c r="AQ121" t="s">
        <v>68</v>
      </c>
    </row>
    <row r="122" spans="1:43" hidden="1" x14ac:dyDescent="0.3">
      <c r="A122" t="s">
        <v>216</v>
      </c>
      <c r="B122">
        <v>121</v>
      </c>
      <c r="C122">
        <v>63</v>
      </c>
      <c r="D122" t="s">
        <v>98</v>
      </c>
      <c r="E122">
        <v>20</v>
      </c>
      <c r="F122">
        <v>0</v>
      </c>
      <c r="G122">
        <v>0</v>
      </c>
      <c r="I122">
        <v>13.923</v>
      </c>
      <c r="J122">
        <v>7050</v>
      </c>
      <c r="K122">
        <v>8290</v>
      </c>
      <c r="L122">
        <v>8321</v>
      </c>
      <c r="M122" t="s">
        <v>75</v>
      </c>
      <c r="O122">
        <v>1.786</v>
      </c>
      <c r="P122">
        <v>3601</v>
      </c>
      <c r="Q122">
        <v>8209</v>
      </c>
      <c r="R122">
        <v>8255</v>
      </c>
      <c r="S122" t="s">
        <v>72</v>
      </c>
      <c r="U122">
        <v>0.26700000000000002</v>
      </c>
      <c r="V122">
        <v>4008</v>
      </c>
      <c r="W122">
        <v>8215</v>
      </c>
      <c r="X122">
        <v>8258</v>
      </c>
      <c r="Y122" t="s">
        <v>72</v>
      </c>
      <c r="AA122">
        <v>0.19500000000000001</v>
      </c>
      <c r="AB122">
        <v>0</v>
      </c>
      <c r="AC122">
        <v>0</v>
      </c>
      <c r="AD122">
        <v>0</v>
      </c>
      <c r="AE122" t="s">
        <v>68</v>
      </c>
      <c r="AG122">
        <v>2.5000000000000001E-2</v>
      </c>
      <c r="AH122">
        <v>0</v>
      </c>
      <c r="AI122">
        <v>0</v>
      </c>
      <c r="AJ122">
        <v>0</v>
      </c>
      <c r="AK122" t="s">
        <v>68</v>
      </c>
      <c r="AM122">
        <v>8.0000000000000002E-3</v>
      </c>
      <c r="AN122">
        <v>0</v>
      </c>
      <c r="AO122">
        <v>0</v>
      </c>
      <c r="AP122">
        <v>0</v>
      </c>
      <c r="AQ122" t="s">
        <v>68</v>
      </c>
    </row>
    <row r="123" spans="1:43" hidden="1" x14ac:dyDescent="0.3">
      <c r="A123" t="s">
        <v>217</v>
      </c>
      <c r="B123">
        <v>122</v>
      </c>
      <c r="C123">
        <v>64</v>
      </c>
      <c r="D123" t="s">
        <v>98</v>
      </c>
      <c r="E123">
        <v>20</v>
      </c>
      <c r="F123">
        <v>0</v>
      </c>
      <c r="G123">
        <v>0</v>
      </c>
      <c r="I123">
        <v>13.898</v>
      </c>
      <c r="J123">
        <v>7043</v>
      </c>
      <c r="K123">
        <v>8350</v>
      </c>
      <c r="L123">
        <v>8379</v>
      </c>
      <c r="M123" t="s">
        <v>75</v>
      </c>
      <c r="O123">
        <v>1.5680000000000001</v>
      </c>
      <c r="P123">
        <v>3533</v>
      </c>
      <c r="Q123">
        <v>8269</v>
      </c>
      <c r="R123">
        <v>8313</v>
      </c>
      <c r="S123" t="s">
        <v>72</v>
      </c>
      <c r="U123">
        <v>0.247</v>
      </c>
      <c r="V123">
        <v>3945</v>
      </c>
      <c r="W123">
        <v>8275</v>
      </c>
      <c r="X123">
        <v>8318</v>
      </c>
      <c r="Y123" t="s">
        <v>72</v>
      </c>
      <c r="AA123">
        <v>0.19500000000000001</v>
      </c>
      <c r="AB123">
        <v>0</v>
      </c>
      <c r="AC123">
        <v>0</v>
      </c>
      <c r="AD123">
        <v>0</v>
      </c>
      <c r="AE123" t="s">
        <v>68</v>
      </c>
      <c r="AG123">
        <v>2.1999999999999999E-2</v>
      </c>
      <c r="AH123">
        <v>0</v>
      </c>
      <c r="AI123">
        <v>0</v>
      </c>
      <c r="AJ123">
        <v>0</v>
      </c>
      <c r="AK123" t="s">
        <v>68</v>
      </c>
      <c r="AM123">
        <v>8.0000000000000002E-3</v>
      </c>
      <c r="AN123">
        <v>0</v>
      </c>
      <c r="AO123">
        <v>0</v>
      </c>
      <c r="AP123">
        <v>0</v>
      </c>
      <c r="AQ123" t="s">
        <v>68</v>
      </c>
    </row>
    <row r="124" spans="1:43" hidden="1" x14ac:dyDescent="0.3">
      <c r="A124" t="s">
        <v>218</v>
      </c>
      <c r="B124">
        <v>123</v>
      </c>
      <c r="C124">
        <v>65</v>
      </c>
      <c r="D124" t="s">
        <v>98</v>
      </c>
      <c r="E124">
        <v>20</v>
      </c>
      <c r="F124">
        <v>0</v>
      </c>
      <c r="G124">
        <v>0</v>
      </c>
      <c r="I124">
        <v>13.907999999999999</v>
      </c>
      <c r="J124">
        <v>7046</v>
      </c>
      <c r="K124">
        <v>8410</v>
      </c>
      <c r="L124">
        <v>8439</v>
      </c>
      <c r="M124" t="s">
        <v>75</v>
      </c>
      <c r="O124">
        <v>1.331</v>
      </c>
      <c r="P124">
        <v>3459</v>
      </c>
      <c r="Q124">
        <v>8329</v>
      </c>
      <c r="R124">
        <v>8376</v>
      </c>
      <c r="S124" t="s">
        <v>72</v>
      </c>
      <c r="U124">
        <v>0.23300000000000001</v>
      </c>
      <c r="V124">
        <v>3899</v>
      </c>
      <c r="W124">
        <v>8335</v>
      </c>
      <c r="X124">
        <v>8378</v>
      </c>
      <c r="Y124" t="s">
        <v>72</v>
      </c>
      <c r="AA124">
        <v>0.19500000000000001</v>
      </c>
      <c r="AB124">
        <v>0</v>
      </c>
      <c r="AC124">
        <v>0</v>
      </c>
      <c r="AD124">
        <v>0</v>
      </c>
      <c r="AE124" t="s">
        <v>68</v>
      </c>
      <c r="AG124">
        <v>1.9E-2</v>
      </c>
      <c r="AH124">
        <v>0</v>
      </c>
      <c r="AI124">
        <v>0</v>
      </c>
      <c r="AJ124">
        <v>0</v>
      </c>
      <c r="AK124" t="s">
        <v>68</v>
      </c>
      <c r="AM124">
        <v>7.0000000000000001E-3</v>
      </c>
      <c r="AN124">
        <v>0</v>
      </c>
      <c r="AO124">
        <v>0</v>
      </c>
      <c r="AP124">
        <v>0</v>
      </c>
      <c r="AQ124" t="s">
        <v>68</v>
      </c>
    </row>
    <row r="125" spans="1:43" hidden="1" x14ac:dyDescent="0.3">
      <c r="A125" t="s">
        <v>219</v>
      </c>
      <c r="B125">
        <v>124</v>
      </c>
      <c r="C125">
        <v>66</v>
      </c>
      <c r="D125" t="s">
        <v>98</v>
      </c>
      <c r="E125">
        <v>20</v>
      </c>
      <c r="F125">
        <v>0</v>
      </c>
      <c r="G125">
        <v>0</v>
      </c>
      <c r="I125">
        <v>13.856999999999999</v>
      </c>
      <c r="J125">
        <v>7032</v>
      </c>
      <c r="K125">
        <v>8470</v>
      </c>
      <c r="L125">
        <v>8500</v>
      </c>
      <c r="M125" t="s">
        <v>71</v>
      </c>
      <c r="O125">
        <v>1.7130000000000001</v>
      </c>
      <c r="P125">
        <v>3578</v>
      </c>
      <c r="Q125">
        <v>8389</v>
      </c>
      <c r="R125">
        <v>8432</v>
      </c>
      <c r="S125" t="s">
        <v>72</v>
      </c>
      <c r="U125">
        <v>0.20100000000000001</v>
      </c>
      <c r="V125">
        <v>3797</v>
      </c>
      <c r="W125">
        <v>8395</v>
      </c>
      <c r="X125">
        <v>8438</v>
      </c>
      <c r="Y125" t="s">
        <v>72</v>
      </c>
      <c r="AA125">
        <v>0.19400000000000001</v>
      </c>
      <c r="AB125">
        <v>0</v>
      </c>
      <c r="AC125">
        <v>0</v>
      </c>
      <c r="AD125">
        <v>0</v>
      </c>
      <c r="AE125" t="s">
        <v>68</v>
      </c>
      <c r="AG125">
        <v>2.4E-2</v>
      </c>
      <c r="AH125">
        <v>0</v>
      </c>
      <c r="AI125">
        <v>0</v>
      </c>
      <c r="AJ125">
        <v>0</v>
      </c>
      <c r="AK125" t="s">
        <v>68</v>
      </c>
      <c r="AM125">
        <v>6.0000000000000001E-3</v>
      </c>
      <c r="AN125">
        <v>0</v>
      </c>
      <c r="AO125">
        <v>0</v>
      </c>
      <c r="AP125">
        <v>0</v>
      </c>
      <c r="AQ125" t="s">
        <v>68</v>
      </c>
    </row>
    <row r="126" spans="1:43" hidden="1" x14ac:dyDescent="0.3">
      <c r="A126" t="s">
        <v>220</v>
      </c>
      <c r="B126">
        <v>125</v>
      </c>
      <c r="C126">
        <v>67</v>
      </c>
      <c r="D126" t="s">
        <v>98</v>
      </c>
      <c r="E126">
        <v>20</v>
      </c>
      <c r="F126">
        <v>0</v>
      </c>
      <c r="G126">
        <v>0</v>
      </c>
      <c r="I126">
        <v>14.382</v>
      </c>
      <c r="J126">
        <v>7176</v>
      </c>
      <c r="K126">
        <v>8530</v>
      </c>
      <c r="L126">
        <v>8559</v>
      </c>
      <c r="M126" t="s">
        <v>75</v>
      </c>
      <c r="O126">
        <v>1.6839999999999999</v>
      </c>
      <c r="P126">
        <v>3569</v>
      </c>
      <c r="Q126">
        <v>8449</v>
      </c>
      <c r="R126">
        <v>8495</v>
      </c>
      <c r="S126" t="s">
        <v>72</v>
      </c>
      <c r="U126">
        <v>0.24299999999999999</v>
      </c>
      <c r="V126">
        <v>3932</v>
      </c>
      <c r="W126">
        <v>8455</v>
      </c>
      <c r="X126">
        <v>8499</v>
      </c>
      <c r="Y126" t="s">
        <v>72</v>
      </c>
      <c r="AA126">
        <v>0.20100000000000001</v>
      </c>
      <c r="AB126">
        <v>0</v>
      </c>
      <c r="AC126">
        <v>0</v>
      </c>
      <c r="AD126">
        <v>0</v>
      </c>
      <c r="AE126" t="s">
        <v>68</v>
      </c>
      <c r="AG126">
        <v>2.4E-2</v>
      </c>
      <c r="AH126">
        <v>0</v>
      </c>
      <c r="AI126">
        <v>0</v>
      </c>
      <c r="AJ126">
        <v>0</v>
      </c>
      <c r="AK126" t="s">
        <v>68</v>
      </c>
      <c r="AM126">
        <v>8.0000000000000002E-3</v>
      </c>
      <c r="AN126">
        <v>0</v>
      </c>
      <c r="AO126">
        <v>0</v>
      </c>
      <c r="AP126">
        <v>0</v>
      </c>
      <c r="AQ126" t="s">
        <v>68</v>
      </c>
    </row>
    <row r="127" spans="1:43" hidden="1" x14ac:dyDescent="0.3">
      <c r="A127" t="s">
        <v>221</v>
      </c>
      <c r="B127">
        <v>126</v>
      </c>
      <c r="C127">
        <v>68</v>
      </c>
      <c r="D127" t="s">
        <v>98</v>
      </c>
      <c r="E127">
        <v>20</v>
      </c>
      <c r="F127">
        <v>0</v>
      </c>
      <c r="G127">
        <v>0</v>
      </c>
      <c r="I127">
        <v>13.898</v>
      </c>
      <c r="J127">
        <v>7043</v>
      </c>
      <c r="K127">
        <v>8590</v>
      </c>
      <c r="L127">
        <v>8620</v>
      </c>
      <c r="M127" t="s">
        <v>75</v>
      </c>
      <c r="O127">
        <v>1.7290000000000001</v>
      </c>
      <c r="P127">
        <v>3583</v>
      </c>
      <c r="Q127">
        <v>8509</v>
      </c>
      <c r="R127">
        <v>8555</v>
      </c>
      <c r="S127" t="s">
        <v>72</v>
      </c>
      <c r="U127">
        <v>0.25</v>
      </c>
      <c r="V127">
        <v>3954</v>
      </c>
      <c r="W127">
        <v>8515</v>
      </c>
      <c r="X127">
        <v>8559</v>
      </c>
      <c r="Y127" t="s">
        <v>72</v>
      </c>
      <c r="AA127">
        <v>0.19500000000000001</v>
      </c>
      <c r="AB127">
        <v>0</v>
      </c>
      <c r="AC127">
        <v>0</v>
      </c>
      <c r="AD127">
        <v>0</v>
      </c>
      <c r="AE127" t="s">
        <v>68</v>
      </c>
      <c r="AG127">
        <v>2.4E-2</v>
      </c>
      <c r="AH127">
        <v>0</v>
      </c>
      <c r="AI127">
        <v>0</v>
      </c>
      <c r="AJ127">
        <v>0</v>
      </c>
      <c r="AK127" t="s">
        <v>68</v>
      </c>
      <c r="AM127">
        <v>8.0000000000000002E-3</v>
      </c>
      <c r="AN127">
        <v>0</v>
      </c>
      <c r="AO127">
        <v>0</v>
      </c>
      <c r="AP127">
        <v>0</v>
      </c>
      <c r="AQ127" t="s">
        <v>68</v>
      </c>
    </row>
    <row r="128" spans="1:43" hidden="1" x14ac:dyDescent="0.3">
      <c r="A128" t="s">
        <v>222</v>
      </c>
      <c r="B128">
        <v>127</v>
      </c>
      <c r="C128">
        <v>69</v>
      </c>
      <c r="D128" t="s">
        <v>98</v>
      </c>
      <c r="E128">
        <v>20</v>
      </c>
      <c r="F128">
        <v>0</v>
      </c>
      <c r="G128">
        <v>0</v>
      </c>
      <c r="I128">
        <v>14.337999999999999</v>
      </c>
      <c r="J128">
        <v>7164</v>
      </c>
      <c r="K128">
        <v>8650</v>
      </c>
      <c r="L128">
        <v>8679</v>
      </c>
      <c r="M128" t="s">
        <v>75</v>
      </c>
      <c r="O128">
        <v>1.7450000000000001</v>
      </c>
      <c r="P128">
        <v>3588</v>
      </c>
      <c r="Q128">
        <v>8569</v>
      </c>
      <c r="R128">
        <v>8615</v>
      </c>
      <c r="S128" t="s">
        <v>72</v>
      </c>
      <c r="U128">
        <v>0.22500000000000001</v>
      </c>
      <c r="V128">
        <v>3873</v>
      </c>
      <c r="W128">
        <v>8575</v>
      </c>
      <c r="X128">
        <v>8615</v>
      </c>
      <c r="Y128" t="s">
        <v>72</v>
      </c>
      <c r="AA128">
        <v>0.20100000000000001</v>
      </c>
      <c r="AB128">
        <v>0</v>
      </c>
      <c r="AC128">
        <v>0</v>
      </c>
      <c r="AD128">
        <v>0</v>
      </c>
      <c r="AE128" t="s">
        <v>68</v>
      </c>
      <c r="AG128">
        <v>2.4E-2</v>
      </c>
      <c r="AH128">
        <v>0</v>
      </c>
      <c r="AI128">
        <v>0</v>
      </c>
      <c r="AJ128">
        <v>0</v>
      </c>
      <c r="AK128" t="s">
        <v>68</v>
      </c>
      <c r="AM128">
        <v>7.0000000000000001E-3</v>
      </c>
      <c r="AN128">
        <v>0</v>
      </c>
      <c r="AO128">
        <v>0</v>
      </c>
      <c r="AP128">
        <v>0</v>
      </c>
      <c r="AQ128" t="s">
        <v>68</v>
      </c>
    </row>
    <row r="129" spans="1:43" hidden="1" x14ac:dyDescent="0.3">
      <c r="A129" t="s">
        <v>223</v>
      </c>
      <c r="B129">
        <v>128</v>
      </c>
      <c r="C129">
        <v>70</v>
      </c>
      <c r="D129" t="s">
        <v>98</v>
      </c>
      <c r="E129">
        <v>20</v>
      </c>
      <c r="F129">
        <v>0</v>
      </c>
      <c r="G129">
        <v>0</v>
      </c>
      <c r="I129">
        <v>14.003</v>
      </c>
      <c r="J129">
        <v>7072</v>
      </c>
      <c r="K129">
        <v>8710</v>
      </c>
      <c r="L129">
        <v>8742</v>
      </c>
      <c r="M129" t="s">
        <v>75</v>
      </c>
      <c r="O129">
        <v>1.7450000000000001</v>
      </c>
      <c r="P129">
        <v>3588</v>
      </c>
      <c r="Q129">
        <v>8629</v>
      </c>
      <c r="R129">
        <v>8673</v>
      </c>
      <c r="S129" t="s">
        <v>72</v>
      </c>
      <c r="U129">
        <v>0.26400000000000001</v>
      </c>
      <c r="V129">
        <v>3999</v>
      </c>
      <c r="W129">
        <v>8635</v>
      </c>
      <c r="X129">
        <v>8678</v>
      </c>
      <c r="Y129" t="s">
        <v>72</v>
      </c>
      <c r="AA129">
        <v>0.19600000000000001</v>
      </c>
      <c r="AB129">
        <v>0</v>
      </c>
      <c r="AC129">
        <v>0</v>
      </c>
      <c r="AD129">
        <v>0</v>
      </c>
      <c r="AE129" t="s">
        <v>68</v>
      </c>
      <c r="AG129">
        <v>2.4E-2</v>
      </c>
      <c r="AH129">
        <v>0</v>
      </c>
      <c r="AI129">
        <v>0</v>
      </c>
      <c r="AJ129">
        <v>0</v>
      </c>
      <c r="AK129" t="s">
        <v>68</v>
      </c>
      <c r="AM129">
        <v>8.0000000000000002E-3</v>
      </c>
      <c r="AN129">
        <v>0</v>
      </c>
      <c r="AO129">
        <v>0</v>
      </c>
      <c r="AP129">
        <v>0</v>
      </c>
      <c r="AQ129" t="s">
        <v>68</v>
      </c>
    </row>
    <row r="130" spans="1:43" hidden="1" x14ac:dyDescent="0.3">
      <c r="A130" t="s">
        <v>224</v>
      </c>
      <c r="B130">
        <v>129</v>
      </c>
      <c r="C130">
        <v>71</v>
      </c>
      <c r="D130" t="s">
        <v>98</v>
      </c>
      <c r="E130">
        <v>20</v>
      </c>
      <c r="F130">
        <v>0</v>
      </c>
      <c r="G130">
        <v>0</v>
      </c>
      <c r="I130">
        <v>14.51</v>
      </c>
      <c r="J130">
        <v>7211</v>
      </c>
      <c r="K130">
        <v>8770</v>
      </c>
      <c r="L130">
        <v>8799</v>
      </c>
      <c r="M130" t="s">
        <v>75</v>
      </c>
      <c r="O130">
        <v>1.7030000000000001</v>
      </c>
      <c r="P130">
        <v>3575</v>
      </c>
      <c r="Q130">
        <v>8689</v>
      </c>
      <c r="R130">
        <v>8736</v>
      </c>
      <c r="S130" t="s">
        <v>72</v>
      </c>
      <c r="U130">
        <v>0.20300000000000001</v>
      </c>
      <c r="V130">
        <v>3803</v>
      </c>
      <c r="W130">
        <v>8695</v>
      </c>
      <c r="X130">
        <v>8739</v>
      </c>
      <c r="Y130" t="s">
        <v>72</v>
      </c>
      <c r="AA130">
        <v>0.20300000000000001</v>
      </c>
      <c r="AB130">
        <v>0</v>
      </c>
      <c r="AC130">
        <v>0</v>
      </c>
      <c r="AD130">
        <v>0</v>
      </c>
      <c r="AE130" t="s">
        <v>68</v>
      </c>
      <c r="AG130">
        <v>2.4E-2</v>
      </c>
      <c r="AH130">
        <v>0</v>
      </c>
      <c r="AI130">
        <v>0</v>
      </c>
      <c r="AJ130">
        <v>0</v>
      </c>
      <c r="AK130" t="s">
        <v>68</v>
      </c>
      <c r="AM130">
        <v>6.0000000000000001E-3</v>
      </c>
      <c r="AN130">
        <v>0</v>
      </c>
      <c r="AO130">
        <v>0</v>
      </c>
      <c r="AP130">
        <v>0</v>
      </c>
      <c r="AQ130" t="s">
        <v>68</v>
      </c>
    </row>
    <row r="131" spans="1:43" hidden="1" x14ac:dyDescent="0.3">
      <c r="A131" t="s">
        <v>225</v>
      </c>
      <c r="B131">
        <v>130</v>
      </c>
      <c r="C131">
        <v>72</v>
      </c>
      <c r="D131" t="s">
        <v>98</v>
      </c>
      <c r="E131">
        <v>20</v>
      </c>
      <c r="F131">
        <v>0</v>
      </c>
      <c r="G131">
        <v>0</v>
      </c>
      <c r="I131">
        <v>14.637</v>
      </c>
      <c r="J131">
        <v>7246</v>
      </c>
      <c r="K131">
        <v>8830</v>
      </c>
      <c r="L131">
        <v>8859</v>
      </c>
      <c r="M131" t="s">
        <v>75</v>
      </c>
      <c r="O131">
        <v>1.7769999999999999</v>
      </c>
      <c r="P131">
        <v>3598</v>
      </c>
      <c r="Q131">
        <v>8749</v>
      </c>
      <c r="R131">
        <v>8795</v>
      </c>
      <c r="S131" t="s">
        <v>72</v>
      </c>
      <c r="U131">
        <v>0.19800000000000001</v>
      </c>
      <c r="V131">
        <v>3789</v>
      </c>
      <c r="W131">
        <v>8755</v>
      </c>
      <c r="X131">
        <v>8799</v>
      </c>
      <c r="Y131" t="s">
        <v>72</v>
      </c>
      <c r="AA131">
        <v>0.20499999999999999</v>
      </c>
      <c r="AB131">
        <v>0</v>
      </c>
      <c r="AC131">
        <v>0</v>
      </c>
      <c r="AD131">
        <v>0</v>
      </c>
      <c r="AE131" t="s">
        <v>68</v>
      </c>
      <c r="AG131">
        <v>2.5000000000000001E-2</v>
      </c>
      <c r="AH131">
        <v>0</v>
      </c>
      <c r="AI131">
        <v>0</v>
      </c>
      <c r="AJ131">
        <v>0</v>
      </c>
      <c r="AK131" t="s">
        <v>68</v>
      </c>
      <c r="AM131">
        <v>6.0000000000000001E-3</v>
      </c>
      <c r="AN131">
        <v>0</v>
      </c>
      <c r="AO131">
        <v>0</v>
      </c>
      <c r="AP131">
        <v>0</v>
      </c>
      <c r="AQ131" t="s">
        <v>68</v>
      </c>
    </row>
    <row r="132" spans="1:43" hidden="1" x14ac:dyDescent="0.3">
      <c r="A132" t="s">
        <v>94</v>
      </c>
      <c r="B132">
        <v>131</v>
      </c>
      <c r="C132">
        <v>130</v>
      </c>
      <c r="D132" t="s">
        <v>95</v>
      </c>
      <c r="E132">
        <v>0</v>
      </c>
      <c r="F132">
        <v>0</v>
      </c>
      <c r="G132">
        <v>0</v>
      </c>
      <c r="I132">
        <v>0.21099999999999999</v>
      </c>
      <c r="J132">
        <v>3287</v>
      </c>
      <c r="K132">
        <v>8890</v>
      </c>
      <c r="L132">
        <v>8937</v>
      </c>
      <c r="M132" t="s">
        <v>71</v>
      </c>
      <c r="O132">
        <v>0.55000000000000004</v>
      </c>
      <c r="P132">
        <v>3215</v>
      </c>
      <c r="Q132">
        <v>8809</v>
      </c>
      <c r="R132">
        <v>8834</v>
      </c>
      <c r="S132" t="s">
        <v>72</v>
      </c>
      <c r="U132">
        <v>-1.0999999999999999E-2</v>
      </c>
      <c r="V132">
        <v>3125</v>
      </c>
      <c r="W132">
        <v>8815</v>
      </c>
      <c r="X132">
        <v>8858</v>
      </c>
      <c r="Y132" t="s">
        <v>72</v>
      </c>
      <c r="AA132">
        <v>3.0000000000000001E-3</v>
      </c>
      <c r="AB132">
        <v>0</v>
      </c>
      <c r="AC132">
        <v>0</v>
      </c>
      <c r="AD132">
        <v>0</v>
      </c>
      <c r="AE132" t="s">
        <v>68</v>
      </c>
      <c r="AG132">
        <v>8.0000000000000002E-3</v>
      </c>
      <c r="AH132">
        <v>0</v>
      </c>
      <c r="AI132">
        <v>0</v>
      </c>
      <c r="AJ132">
        <v>0</v>
      </c>
      <c r="AK132" t="s">
        <v>68</v>
      </c>
      <c r="AM132">
        <v>0</v>
      </c>
      <c r="AN132">
        <v>0</v>
      </c>
      <c r="AO132">
        <v>0</v>
      </c>
      <c r="AP132">
        <v>0</v>
      </c>
      <c r="AQ132" t="s">
        <v>68</v>
      </c>
    </row>
    <row r="133" spans="1:43" hidden="1" x14ac:dyDescent="0.3">
      <c r="A133" t="s">
        <v>94</v>
      </c>
      <c r="B133">
        <v>132</v>
      </c>
      <c r="C133">
        <v>133</v>
      </c>
      <c r="D133" t="s">
        <v>96</v>
      </c>
      <c r="E133">
        <v>0</v>
      </c>
      <c r="F133">
        <v>0</v>
      </c>
      <c r="G133">
        <v>0</v>
      </c>
      <c r="I133">
        <v>1.669</v>
      </c>
      <c r="J133">
        <v>3687</v>
      </c>
      <c r="K133">
        <v>8950</v>
      </c>
      <c r="L133">
        <v>8997</v>
      </c>
      <c r="M133" t="s">
        <v>72</v>
      </c>
      <c r="O133">
        <v>1.946</v>
      </c>
      <c r="P133">
        <v>3651</v>
      </c>
      <c r="Q133">
        <v>8869</v>
      </c>
      <c r="R133">
        <v>8915</v>
      </c>
      <c r="S133" t="s">
        <v>72</v>
      </c>
      <c r="U133">
        <v>0.14799999999999999</v>
      </c>
      <c r="V133">
        <v>3629</v>
      </c>
      <c r="W133">
        <v>8875</v>
      </c>
      <c r="X133">
        <v>8919</v>
      </c>
      <c r="Y133" t="s">
        <v>72</v>
      </c>
      <c r="AA133">
        <v>2.3E-2</v>
      </c>
      <c r="AB133">
        <v>0</v>
      </c>
      <c r="AC133">
        <v>0</v>
      </c>
      <c r="AD133">
        <v>0</v>
      </c>
      <c r="AE133" t="s">
        <v>68</v>
      </c>
      <c r="AG133">
        <v>2.7E-2</v>
      </c>
      <c r="AH133">
        <v>0</v>
      </c>
      <c r="AI133">
        <v>0</v>
      </c>
      <c r="AJ133">
        <v>0</v>
      </c>
      <c r="AK133" t="s">
        <v>68</v>
      </c>
      <c r="AM133">
        <v>5.0000000000000001E-3</v>
      </c>
      <c r="AN133">
        <v>0</v>
      </c>
      <c r="AO133">
        <v>0</v>
      </c>
      <c r="AP133">
        <v>0</v>
      </c>
      <c r="AQ133" t="s">
        <v>68</v>
      </c>
    </row>
    <row r="134" spans="1:43" hidden="1" x14ac:dyDescent="0.3">
      <c r="A134" t="s">
        <v>94</v>
      </c>
      <c r="B134">
        <v>133</v>
      </c>
      <c r="C134">
        <v>131</v>
      </c>
      <c r="D134" t="s">
        <v>95</v>
      </c>
      <c r="E134">
        <v>0</v>
      </c>
      <c r="F134">
        <v>0</v>
      </c>
      <c r="G134">
        <v>0</v>
      </c>
      <c r="I134">
        <v>15.034000000000001</v>
      </c>
      <c r="J134">
        <v>7355</v>
      </c>
      <c r="K134">
        <v>9010</v>
      </c>
      <c r="L134">
        <v>9057</v>
      </c>
      <c r="M134" t="s">
        <v>75</v>
      </c>
      <c r="O134">
        <v>15.382</v>
      </c>
      <c r="P134">
        <v>7845</v>
      </c>
      <c r="Q134">
        <v>8929</v>
      </c>
      <c r="R134">
        <v>8975</v>
      </c>
      <c r="S134" t="s">
        <v>72</v>
      </c>
      <c r="U134">
        <v>1.5</v>
      </c>
      <c r="V134">
        <v>7916</v>
      </c>
      <c r="W134">
        <v>8935</v>
      </c>
      <c r="X134">
        <v>8980</v>
      </c>
      <c r="Y134" t="s">
        <v>72</v>
      </c>
      <c r="AA134">
        <v>0.21099999999999999</v>
      </c>
      <c r="AB134">
        <v>0</v>
      </c>
      <c r="AC134">
        <v>0</v>
      </c>
      <c r="AD134">
        <v>0</v>
      </c>
      <c r="AE134" t="s">
        <v>68</v>
      </c>
      <c r="AG134">
        <v>0.215</v>
      </c>
      <c r="AH134">
        <v>0</v>
      </c>
      <c r="AI134">
        <v>0</v>
      </c>
      <c r="AJ134">
        <v>0</v>
      </c>
      <c r="AK134" t="s">
        <v>68</v>
      </c>
      <c r="AM134">
        <v>4.5999999999999999E-2</v>
      </c>
      <c r="AN134">
        <v>0</v>
      </c>
      <c r="AO134">
        <v>0</v>
      </c>
      <c r="AP134">
        <v>0</v>
      </c>
      <c r="AQ134" t="s">
        <v>68</v>
      </c>
    </row>
    <row r="135" spans="1:43" hidden="1" x14ac:dyDescent="0.3">
      <c r="A135" t="s">
        <v>94</v>
      </c>
      <c r="B135">
        <v>134</v>
      </c>
      <c r="C135">
        <v>132</v>
      </c>
      <c r="D135" t="s">
        <v>96</v>
      </c>
      <c r="E135">
        <v>0</v>
      </c>
      <c r="F135">
        <v>0</v>
      </c>
      <c r="G135">
        <v>0</v>
      </c>
      <c r="I135">
        <v>75.47</v>
      </c>
      <c r="J135">
        <v>23941</v>
      </c>
      <c r="K135">
        <v>9070</v>
      </c>
      <c r="L135">
        <v>9100</v>
      </c>
      <c r="M135" t="s">
        <v>97</v>
      </c>
      <c r="O135">
        <v>75.63</v>
      </c>
      <c r="P135">
        <v>26652</v>
      </c>
      <c r="Q135">
        <v>8989</v>
      </c>
      <c r="R135">
        <v>9036</v>
      </c>
      <c r="S135" t="s">
        <v>71</v>
      </c>
      <c r="U135">
        <v>7.5279999999999996</v>
      </c>
      <c r="V135">
        <v>27024</v>
      </c>
      <c r="W135">
        <v>8995</v>
      </c>
      <c r="X135">
        <v>9040</v>
      </c>
      <c r="Y135" t="s">
        <v>72</v>
      </c>
      <c r="AA135">
        <v>1.0569999999999999</v>
      </c>
      <c r="AB135">
        <v>0</v>
      </c>
      <c r="AC135">
        <v>0</v>
      </c>
      <c r="AD135">
        <v>0</v>
      </c>
      <c r="AE135" t="s">
        <v>68</v>
      </c>
      <c r="AG135">
        <v>1.0589999999999999</v>
      </c>
      <c r="AH135">
        <v>0</v>
      </c>
      <c r="AI135">
        <v>0</v>
      </c>
      <c r="AJ135">
        <v>0</v>
      </c>
      <c r="AK135" t="s">
        <v>68</v>
      </c>
      <c r="AM135">
        <v>0.23300000000000001</v>
      </c>
      <c r="AN135">
        <v>0</v>
      </c>
      <c r="AO135">
        <v>0</v>
      </c>
      <c r="AP135">
        <v>0</v>
      </c>
      <c r="AQ135" t="s">
        <v>68</v>
      </c>
    </row>
    <row r="136" spans="1:43" hidden="1" x14ac:dyDescent="0.3">
      <c r="A136" t="s">
        <v>92</v>
      </c>
      <c r="B136">
        <v>135</v>
      </c>
      <c r="C136">
        <v>0</v>
      </c>
      <c r="D136" t="s">
        <v>93</v>
      </c>
      <c r="E136">
        <v>0</v>
      </c>
      <c r="F136">
        <v>0</v>
      </c>
      <c r="G136">
        <v>0</v>
      </c>
      <c r="I136">
        <v>0.113</v>
      </c>
      <c r="J136">
        <v>3260</v>
      </c>
      <c r="K136">
        <v>9250</v>
      </c>
      <c r="L136">
        <v>9286</v>
      </c>
      <c r="M136" t="s">
        <v>72</v>
      </c>
      <c r="O136">
        <v>0.42799999999999999</v>
      </c>
      <c r="P136">
        <v>3177</v>
      </c>
      <c r="Q136">
        <v>9169</v>
      </c>
      <c r="R136">
        <v>9205</v>
      </c>
      <c r="S136" t="s">
        <v>72</v>
      </c>
      <c r="U136">
        <v>3.4000000000000002E-2</v>
      </c>
      <c r="V136">
        <v>3268</v>
      </c>
      <c r="W136">
        <v>9175</v>
      </c>
      <c r="X136">
        <v>9222</v>
      </c>
      <c r="Y136" t="s">
        <v>72</v>
      </c>
      <c r="AA136">
        <v>2E-3</v>
      </c>
      <c r="AB136">
        <v>0</v>
      </c>
      <c r="AC136">
        <v>0</v>
      </c>
      <c r="AD136">
        <v>0</v>
      </c>
      <c r="AE136" t="s">
        <v>68</v>
      </c>
      <c r="AG136">
        <v>6.0000000000000001E-3</v>
      </c>
      <c r="AH136">
        <v>0</v>
      </c>
      <c r="AI136">
        <v>0</v>
      </c>
      <c r="AJ136">
        <v>0</v>
      </c>
      <c r="AK136" t="s">
        <v>68</v>
      </c>
      <c r="AM136">
        <v>1E-3</v>
      </c>
      <c r="AN136">
        <v>0</v>
      </c>
      <c r="AO136">
        <v>0</v>
      </c>
      <c r="AP136">
        <v>0</v>
      </c>
      <c r="AQ136" t="s">
        <v>68</v>
      </c>
    </row>
    <row r="137" spans="1:43" x14ac:dyDescent="0.3">
      <c r="A137" t="s">
        <v>226</v>
      </c>
      <c r="B137">
        <v>136</v>
      </c>
      <c r="C137">
        <v>73</v>
      </c>
      <c r="D137" t="s">
        <v>99</v>
      </c>
      <c r="E137">
        <v>0</v>
      </c>
      <c r="F137">
        <v>7</v>
      </c>
      <c r="G137">
        <v>1</v>
      </c>
      <c r="I137">
        <v>14.651999999999999</v>
      </c>
      <c r="J137">
        <v>7250</v>
      </c>
      <c r="K137">
        <v>9310</v>
      </c>
      <c r="L137">
        <v>9341</v>
      </c>
      <c r="M137" t="s">
        <v>75</v>
      </c>
      <c r="O137">
        <v>2.2029999999999998</v>
      </c>
      <c r="P137">
        <v>3731</v>
      </c>
      <c r="Q137">
        <v>9229</v>
      </c>
      <c r="R137">
        <v>9275</v>
      </c>
      <c r="S137" t="s">
        <v>72</v>
      </c>
      <c r="U137">
        <v>0.23200000000000001</v>
      </c>
      <c r="V137">
        <v>3895</v>
      </c>
      <c r="W137">
        <v>9235</v>
      </c>
      <c r="X137">
        <v>9279</v>
      </c>
      <c r="Y137" t="s">
        <v>72</v>
      </c>
      <c r="AA137">
        <v>0.20499999999999999</v>
      </c>
      <c r="AB137">
        <v>0</v>
      </c>
      <c r="AC137">
        <v>0</v>
      </c>
      <c r="AD137">
        <v>0</v>
      </c>
      <c r="AE137" t="s">
        <v>68</v>
      </c>
      <c r="AG137">
        <v>3.1E-2</v>
      </c>
      <c r="AH137">
        <v>0</v>
      </c>
      <c r="AI137">
        <v>0</v>
      </c>
      <c r="AJ137">
        <v>0</v>
      </c>
      <c r="AK137" t="s">
        <v>68</v>
      </c>
      <c r="AM137">
        <v>7.0000000000000001E-3</v>
      </c>
      <c r="AN137">
        <v>0</v>
      </c>
      <c r="AO137">
        <v>0</v>
      </c>
      <c r="AP137">
        <v>0</v>
      </c>
      <c r="AQ137" t="s">
        <v>68</v>
      </c>
    </row>
    <row r="138" spans="1:43" x14ac:dyDescent="0.3">
      <c r="A138" t="s">
        <v>226</v>
      </c>
      <c r="B138">
        <v>137</v>
      </c>
      <c r="C138">
        <v>73</v>
      </c>
      <c r="D138" t="s">
        <v>99</v>
      </c>
      <c r="E138">
        <v>0</v>
      </c>
      <c r="F138">
        <v>7</v>
      </c>
      <c r="G138">
        <v>2</v>
      </c>
      <c r="I138">
        <v>14.523999999999999</v>
      </c>
      <c r="J138">
        <v>7215</v>
      </c>
      <c r="K138">
        <v>9370</v>
      </c>
      <c r="L138">
        <v>9401</v>
      </c>
      <c r="M138" t="s">
        <v>75</v>
      </c>
      <c r="O138">
        <v>2.1419999999999999</v>
      </c>
      <c r="P138">
        <v>3712</v>
      </c>
      <c r="Q138">
        <v>9289</v>
      </c>
      <c r="R138">
        <v>9336</v>
      </c>
      <c r="S138" t="s">
        <v>72</v>
      </c>
      <c r="U138">
        <v>0.23100000000000001</v>
      </c>
      <c r="V138">
        <v>3894</v>
      </c>
      <c r="W138">
        <v>9295</v>
      </c>
      <c r="X138">
        <v>9338</v>
      </c>
      <c r="Y138" t="s">
        <v>72</v>
      </c>
      <c r="AA138">
        <v>0.20300000000000001</v>
      </c>
      <c r="AB138">
        <v>0</v>
      </c>
      <c r="AC138">
        <v>0</v>
      </c>
      <c r="AD138">
        <v>0</v>
      </c>
      <c r="AE138" t="s">
        <v>68</v>
      </c>
      <c r="AG138">
        <v>0.03</v>
      </c>
      <c r="AH138">
        <v>0</v>
      </c>
      <c r="AI138">
        <v>0</v>
      </c>
      <c r="AJ138">
        <v>0</v>
      </c>
      <c r="AK138" t="s">
        <v>68</v>
      </c>
      <c r="AM138">
        <v>7.0000000000000001E-3</v>
      </c>
      <c r="AN138">
        <v>0</v>
      </c>
      <c r="AO138">
        <v>0</v>
      </c>
      <c r="AP138">
        <v>0</v>
      </c>
      <c r="AQ138" t="s">
        <v>68</v>
      </c>
    </row>
    <row r="139" spans="1:43" hidden="1" x14ac:dyDescent="0.3">
      <c r="A139" t="s">
        <v>227</v>
      </c>
      <c r="B139">
        <v>138</v>
      </c>
      <c r="C139">
        <v>74</v>
      </c>
      <c r="D139" t="s">
        <v>98</v>
      </c>
      <c r="E139">
        <v>20</v>
      </c>
      <c r="F139">
        <v>0</v>
      </c>
      <c r="G139">
        <v>0</v>
      </c>
      <c r="I139">
        <v>14.561</v>
      </c>
      <c r="J139">
        <v>7225</v>
      </c>
      <c r="K139">
        <v>9430</v>
      </c>
      <c r="L139">
        <v>9459</v>
      </c>
      <c r="M139" t="s">
        <v>71</v>
      </c>
      <c r="O139">
        <v>2.1349999999999998</v>
      </c>
      <c r="P139">
        <v>3710</v>
      </c>
      <c r="Q139">
        <v>9349</v>
      </c>
      <c r="R139">
        <v>9393</v>
      </c>
      <c r="S139" t="s">
        <v>72</v>
      </c>
      <c r="U139">
        <v>0.223</v>
      </c>
      <c r="V139">
        <v>3867</v>
      </c>
      <c r="W139">
        <v>9355</v>
      </c>
      <c r="X139">
        <v>9398</v>
      </c>
      <c r="Y139" t="s">
        <v>72</v>
      </c>
      <c r="AA139">
        <v>0.20399999999999999</v>
      </c>
      <c r="AB139">
        <v>0</v>
      </c>
      <c r="AC139">
        <v>0</v>
      </c>
      <c r="AD139">
        <v>0</v>
      </c>
      <c r="AE139" t="s">
        <v>68</v>
      </c>
      <c r="AG139">
        <v>0.03</v>
      </c>
      <c r="AH139">
        <v>0</v>
      </c>
      <c r="AI139">
        <v>0</v>
      </c>
      <c r="AJ139">
        <v>0</v>
      </c>
      <c r="AK139" t="s">
        <v>68</v>
      </c>
      <c r="AM139">
        <v>7.0000000000000001E-3</v>
      </c>
      <c r="AN139">
        <v>0</v>
      </c>
      <c r="AO139">
        <v>0</v>
      </c>
      <c r="AP139">
        <v>0</v>
      </c>
      <c r="AQ139" t="s">
        <v>68</v>
      </c>
    </row>
    <row r="140" spans="1:43" hidden="1" x14ac:dyDescent="0.3">
      <c r="A140" t="s">
        <v>228</v>
      </c>
      <c r="B140">
        <v>139</v>
      </c>
      <c r="C140">
        <v>75</v>
      </c>
      <c r="D140" t="s">
        <v>98</v>
      </c>
      <c r="E140">
        <v>20</v>
      </c>
      <c r="F140">
        <v>0</v>
      </c>
      <c r="G140">
        <v>0</v>
      </c>
      <c r="I140">
        <v>14.473000000000001</v>
      </c>
      <c r="J140">
        <v>7201</v>
      </c>
      <c r="K140">
        <v>9490</v>
      </c>
      <c r="L140">
        <v>9519</v>
      </c>
      <c r="M140" t="s">
        <v>75</v>
      </c>
      <c r="O140">
        <v>2.1230000000000002</v>
      </c>
      <c r="P140">
        <v>3706</v>
      </c>
      <c r="Q140">
        <v>9409</v>
      </c>
      <c r="R140">
        <v>9456</v>
      </c>
      <c r="S140" t="s">
        <v>72</v>
      </c>
      <c r="U140">
        <v>0.23899999999999999</v>
      </c>
      <c r="V140">
        <v>3917</v>
      </c>
      <c r="W140">
        <v>9415</v>
      </c>
      <c r="X140">
        <v>9458</v>
      </c>
      <c r="Y140" t="s">
        <v>72</v>
      </c>
      <c r="AA140">
        <v>0.20300000000000001</v>
      </c>
      <c r="AB140">
        <v>0</v>
      </c>
      <c r="AC140">
        <v>0</v>
      </c>
      <c r="AD140">
        <v>0</v>
      </c>
      <c r="AE140" t="s">
        <v>68</v>
      </c>
      <c r="AG140">
        <v>0.03</v>
      </c>
      <c r="AH140">
        <v>0</v>
      </c>
      <c r="AI140">
        <v>0</v>
      </c>
      <c r="AJ140">
        <v>0</v>
      </c>
      <c r="AK140" t="s">
        <v>68</v>
      </c>
      <c r="AM140">
        <v>7.0000000000000001E-3</v>
      </c>
      <c r="AN140">
        <v>0</v>
      </c>
      <c r="AO140">
        <v>0</v>
      </c>
      <c r="AP140">
        <v>0</v>
      </c>
      <c r="AQ140" t="s">
        <v>68</v>
      </c>
    </row>
    <row r="141" spans="1:43" hidden="1" x14ac:dyDescent="0.3">
      <c r="A141" t="s">
        <v>229</v>
      </c>
      <c r="B141">
        <v>140</v>
      </c>
      <c r="C141">
        <v>76</v>
      </c>
      <c r="D141" t="s">
        <v>98</v>
      </c>
      <c r="E141">
        <v>20</v>
      </c>
      <c r="F141">
        <v>0</v>
      </c>
      <c r="G141">
        <v>0</v>
      </c>
      <c r="I141">
        <v>14.688000000000001</v>
      </c>
      <c r="J141">
        <v>7260</v>
      </c>
      <c r="K141">
        <v>9550</v>
      </c>
      <c r="L141">
        <v>9580</v>
      </c>
      <c r="M141" t="s">
        <v>72</v>
      </c>
      <c r="O141">
        <v>1.7729999999999999</v>
      </c>
      <c r="P141">
        <v>3597</v>
      </c>
      <c r="Q141">
        <v>9469</v>
      </c>
      <c r="R141">
        <v>9516</v>
      </c>
      <c r="S141" t="s">
        <v>72</v>
      </c>
      <c r="U141">
        <v>0.27700000000000002</v>
      </c>
      <c r="V141">
        <v>4040</v>
      </c>
      <c r="W141">
        <v>9475</v>
      </c>
      <c r="X141">
        <v>9520</v>
      </c>
      <c r="Y141" t="s">
        <v>72</v>
      </c>
      <c r="AA141">
        <v>0.20599999999999999</v>
      </c>
      <c r="AB141">
        <v>0</v>
      </c>
      <c r="AC141">
        <v>0</v>
      </c>
      <c r="AD141">
        <v>0</v>
      </c>
      <c r="AE141" t="s">
        <v>68</v>
      </c>
      <c r="AG141">
        <v>2.5000000000000001E-2</v>
      </c>
      <c r="AH141">
        <v>0</v>
      </c>
      <c r="AI141">
        <v>0</v>
      </c>
      <c r="AJ141">
        <v>0</v>
      </c>
      <c r="AK141" t="s">
        <v>68</v>
      </c>
      <c r="AM141">
        <v>8.9999999999999993E-3</v>
      </c>
      <c r="AN141">
        <v>0</v>
      </c>
      <c r="AO141">
        <v>0</v>
      </c>
      <c r="AP141">
        <v>0</v>
      </c>
      <c r="AQ141" t="s">
        <v>68</v>
      </c>
    </row>
    <row r="142" spans="1:43" hidden="1" x14ac:dyDescent="0.3">
      <c r="A142" t="s">
        <v>230</v>
      </c>
      <c r="B142">
        <v>141</v>
      </c>
      <c r="C142">
        <v>77</v>
      </c>
      <c r="D142" t="s">
        <v>98</v>
      </c>
      <c r="E142">
        <v>20</v>
      </c>
      <c r="F142">
        <v>0</v>
      </c>
      <c r="G142">
        <v>0</v>
      </c>
      <c r="I142">
        <v>14.648</v>
      </c>
      <c r="J142">
        <v>7249</v>
      </c>
      <c r="K142">
        <v>9610</v>
      </c>
      <c r="L142">
        <v>9639</v>
      </c>
      <c r="M142" t="s">
        <v>75</v>
      </c>
      <c r="O142">
        <v>1.94</v>
      </c>
      <c r="P142">
        <v>3649</v>
      </c>
      <c r="Q142">
        <v>9529</v>
      </c>
      <c r="R142">
        <v>9576</v>
      </c>
      <c r="S142" t="s">
        <v>72</v>
      </c>
      <c r="U142">
        <v>0.32200000000000001</v>
      </c>
      <c r="V142">
        <v>4181</v>
      </c>
      <c r="W142">
        <v>9535</v>
      </c>
      <c r="X142">
        <v>9578</v>
      </c>
      <c r="Y142" t="s">
        <v>72</v>
      </c>
      <c r="AA142">
        <v>0.20499999999999999</v>
      </c>
      <c r="AB142">
        <v>0</v>
      </c>
      <c r="AC142">
        <v>0</v>
      </c>
      <c r="AD142">
        <v>0</v>
      </c>
      <c r="AE142" t="s">
        <v>68</v>
      </c>
      <c r="AG142">
        <v>2.7E-2</v>
      </c>
      <c r="AH142">
        <v>0</v>
      </c>
      <c r="AI142">
        <v>0</v>
      </c>
      <c r="AJ142">
        <v>0</v>
      </c>
      <c r="AK142" t="s">
        <v>68</v>
      </c>
      <c r="AM142">
        <v>0.01</v>
      </c>
      <c r="AN142">
        <v>0</v>
      </c>
      <c r="AO142">
        <v>0</v>
      </c>
      <c r="AP142">
        <v>0</v>
      </c>
      <c r="AQ142" t="s">
        <v>68</v>
      </c>
    </row>
    <row r="143" spans="1:43" hidden="1" x14ac:dyDescent="0.3">
      <c r="A143" t="s">
        <v>231</v>
      </c>
      <c r="B143">
        <v>142</v>
      </c>
      <c r="C143">
        <v>78</v>
      </c>
      <c r="D143" t="s">
        <v>98</v>
      </c>
      <c r="E143">
        <v>20</v>
      </c>
      <c r="F143">
        <v>0</v>
      </c>
      <c r="G143">
        <v>0</v>
      </c>
      <c r="I143">
        <v>14.867000000000001</v>
      </c>
      <c r="J143">
        <v>7309</v>
      </c>
      <c r="K143">
        <v>9670</v>
      </c>
      <c r="L143">
        <v>9698</v>
      </c>
      <c r="M143" t="s">
        <v>72</v>
      </c>
      <c r="O143">
        <v>2.0299999999999998</v>
      </c>
      <c r="P143">
        <v>3677</v>
      </c>
      <c r="Q143">
        <v>9589</v>
      </c>
      <c r="R143">
        <v>9635</v>
      </c>
      <c r="S143" t="s">
        <v>72</v>
      </c>
      <c r="U143">
        <v>0.28699999999999998</v>
      </c>
      <c r="V143">
        <v>4071</v>
      </c>
      <c r="W143">
        <v>9595</v>
      </c>
      <c r="X143">
        <v>9639</v>
      </c>
      <c r="Y143" t="s">
        <v>72</v>
      </c>
      <c r="AA143">
        <v>0.20799999999999999</v>
      </c>
      <c r="AB143">
        <v>0</v>
      </c>
      <c r="AC143">
        <v>0</v>
      </c>
      <c r="AD143">
        <v>0</v>
      </c>
      <c r="AE143" t="s">
        <v>68</v>
      </c>
      <c r="AG143">
        <v>2.8000000000000001E-2</v>
      </c>
      <c r="AH143">
        <v>0</v>
      </c>
      <c r="AI143">
        <v>0</v>
      </c>
      <c r="AJ143">
        <v>0</v>
      </c>
      <c r="AK143" t="s">
        <v>68</v>
      </c>
      <c r="AM143">
        <v>8.9999999999999993E-3</v>
      </c>
      <c r="AN143">
        <v>0</v>
      </c>
      <c r="AO143">
        <v>0</v>
      </c>
      <c r="AP143">
        <v>0</v>
      </c>
      <c r="AQ143" t="s">
        <v>68</v>
      </c>
    </row>
    <row r="144" spans="1:43" hidden="1" x14ac:dyDescent="0.3">
      <c r="A144" t="s">
        <v>232</v>
      </c>
      <c r="B144">
        <v>143</v>
      </c>
      <c r="C144">
        <v>79</v>
      </c>
      <c r="D144" t="s">
        <v>98</v>
      </c>
      <c r="E144">
        <v>20</v>
      </c>
      <c r="F144">
        <v>0</v>
      </c>
      <c r="G144">
        <v>0</v>
      </c>
      <c r="I144">
        <v>15.151</v>
      </c>
      <c r="J144">
        <v>7387</v>
      </c>
      <c r="K144">
        <v>9730</v>
      </c>
      <c r="L144">
        <v>9758</v>
      </c>
      <c r="M144" t="s">
        <v>72</v>
      </c>
      <c r="O144">
        <v>1.847</v>
      </c>
      <c r="P144">
        <v>3620</v>
      </c>
      <c r="Q144">
        <v>9649</v>
      </c>
      <c r="R144">
        <v>9694</v>
      </c>
      <c r="S144" t="s">
        <v>72</v>
      </c>
      <c r="U144">
        <v>0.23899999999999999</v>
      </c>
      <c r="V144">
        <v>3917</v>
      </c>
      <c r="W144">
        <v>9655</v>
      </c>
      <c r="X144">
        <v>9698</v>
      </c>
      <c r="Y144" t="s">
        <v>72</v>
      </c>
      <c r="AA144">
        <v>0.21199999999999999</v>
      </c>
      <c r="AB144">
        <v>0</v>
      </c>
      <c r="AC144">
        <v>0</v>
      </c>
      <c r="AD144">
        <v>0</v>
      </c>
      <c r="AE144" t="s">
        <v>68</v>
      </c>
      <c r="AG144">
        <v>2.5999999999999999E-2</v>
      </c>
      <c r="AH144">
        <v>0</v>
      </c>
      <c r="AI144">
        <v>0</v>
      </c>
      <c r="AJ144">
        <v>0</v>
      </c>
      <c r="AK144" t="s">
        <v>68</v>
      </c>
      <c r="AM144">
        <v>7.0000000000000001E-3</v>
      </c>
      <c r="AN144">
        <v>0</v>
      </c>
      <c r="AO144">
        <v>0</v>
      </c>
      <c r="AP144">
        <v>0</v>
      </c>
      <c r="AQ144" t="s">
        <v>68</v>
      </c>
    </row>
    <row r="145" spans="1:43" hidden="1" x14ac:dyDescent="0.3">
      <c r="A145" t="s">
        <v>233</v>
      </c>
      <c r="B145">
        <v>144</v>
      </c>
      <c r="C145">
        <v>80</v>
      </c>
      <c r="D145" t="s">
        <v>98</v>
      </c>
      <c r="E145">
        <v>20</v>
      </c>
      <c r="F145">
        <v>0</v>
      </c>
      <c r="G145">
        <v>0</v>
      </c>
      <c r="I145">
        <v>14.787000000000001</v>
      </c>
      <c r="J145">
        <v>7287</v>
      </c>
      <c r="K145">
        <v>9790</v>
      </c>
      <c r="L145">
        <v>9819</v>
      </c>
      <c r="M145" t="s">
        <v>72</v>
      </c>
      <c r="O145">
        <v>2.052</v>
      </c>
      <c r="P145">
        <v>3684</v>
      </c>
      <c r="Q145">
        <v>9709</v>
      </c>
      <c r="R145">
        <v>9755</v>
      </c>
      <c r="S145" t="s">
        <v>72</v>
      </c>
      <c r="U145">
        <v>0.24099999999999999</v>
      </c>
      <c r="V145">
        <v>3926</v>
      </c>
      <c r="W145">
        <v>9715</v>
      </c>
      <c r="X145">
        <v>9759</v>
      </c>
      <c r="Y145" t="s">
        <v>72</v>
      </c>
      <c r="AA145">
        <v>0.20699999999999999</v>
      </c>
      <c r="AB145">
        <v>0</v>
      </c>
      <c r="AC145">
        <v>0</v>
      </c>
      <c r="AD145">
        <v>0</v>
      </c>
      <c r="AE145" t="s">
        <v>68</v>
      </c>
      <c r="AG145">
        <v>2.9000000000000001E-2</v>
      </c>
      <c r="AH145">
        <v>0</v>
      </c>
      <c r="AI145">
        <v>0</v>
      </c>
      <c r="AJ145">
        <v>0</v>
      </c>
      <c r="AK145" t="s">
        <v>68</v>
      </c>
      <c r="AM145">
        <v>7.0000000000000001E-3</v>
      </c>
      <c r="AN145">
        <v>0</v>
      </c>
      <c r="AO145">
        <v>0</v>
      </c>
      <c r="AP145">
        <v>0</v>
      </c>
      <c r="AQ145" t="s">
        <v>68</v>
      </c>
    </row>
    <row r="146" spans="1:43" hidden="1" x14ac:dyDescent="0.3">
      <c r="A146" t="s">
        <v>234</v>
      </c>
      <c r="B146">
        <v>145</v>
      </c>
      <c r="C146">
        <v>81</v>
      </c>
      <c r="D146" t="s">
        <v>98</v>
      </c>
      <c r="E146">
        <v>20</v>
      </c>
      <c r="F146">
        <v>0</v>
      </c>
      <c r="G146">
        <v>0</v>
      </c>
      <c r="I146">
        <v>14.903</v>
      </c>
      <c r="J146">
        <v>7319</v>
      </c>
      <c r="K146">
        <v>9850</v>
      </c>
      <c r="L146">
        <v>9893</v>
      </c>
      <c r="M146" t="s">
        <v>72</v>
      </c>
      <c r="O146">
        <v>2.1829999999999998</v>
      </c>
      <c r="P146">
        <v>3725</v>
      </c>
      <c r="Q146">
        <v>9769</v>
      </c>
      <c r="R146">
        <v>9815</v>
      </c>
      <c r="S146" t="s">
        <v>72</v>
      </c>
      <c r="U146">
        <v>0.20599999999999999</v>
      </c>
      <c r="V146">
        <v>3815</v>
      </c>
      <c r="W146">
        <v>9775</v>
      </c>
      <c r="X146">
        <v>9818</v>
      </c>
      <c r="Y146" t="s">
        <v>72</v>
      </c>
      <c r="AA146">
        <v>0.20899999999999999</v>
      </c>
      <c r="AB146">
        <v>0</v>
      </c>
      <c r="AC146">
        <v>0</v>
      </c>
      <c r="AD146">
        <v>0</v>
      </c>
      <c r="AE146" t="s">
        <v>68</v>
      </c>
      <c r="AG146">
        <v>3.1E-2</v>
      </c>
      <c r="AH146">
        <v>0</v>
      </c>
      <c r="AI146">
        <v>0</v>
      </c>
      <c r="AJ146">
        <v>0</v>
      </c>
      <c r="AK146" t="s">
        <v>68</v>
      </c>
      <c r="AM146">
        <v>6.0000000000000001E-3</v>
      </c>
      <c r="AN146">
        <v>0</v>
      </c>
      <c r="AO146">
        <v>0</v>
      </c>
      <c r="AP146">
        <v>0</v>
      </c>
      <c r="AQ146" t="s">
        <v>68</v>
      </c>
    </row>
    <row r="147" spans="1:43" hidden="1" x14ac:dyDescent="0.3">
      <c r="A147" t="s">
        <v>235</v>
      </c>
      <c r="B147">
        <v>146</v>
      </c>
      <c r="C147">
        <v>82</v>
      </c>
      <c r="D147" t="s">
        <v>98</v>
      </c>
      <c r="E147">
        <v>20</v>
      </c>
      <c r="F147">
        <v>0</v>
      </c>
      <c r="G147">
        <v>0</v>
      </c>
      <c r="I147">
        <v>14.972</v>
      </c>
      <c r="J147">
        <v>7338</v>
      </c>
      <c r="K147">
        <v>9910</v>
      </c>
      <c r="L147">
        <v>9938</v>
      </c>
      <c r="M147" t="s">
        <v>72</v>
      </c>
      <c r="O147">
        <v>2.1160000000000001</v>
      </c>
      <c r="P147">
        <v>3704</v>
      </c>
      <c r="Q147">
        <v>9829</v>
      </c>
      <c r="R147">
        <v>9874</v>
      </c>
      <c r="S147" t="s">
        <v>72</v>
      </c>
      <c r="U147">
        <v>0.51900000000000002</v>
      </c>
      <c r="V147">
        <v>4807</v>
      </c>
      <c r="W147">
        <v>9835</v>
      </c>
      <c r="X147">
        <v>9879</v>
      </c>
      <c r="Y147" t="s">
        <v>72</v>
      </c>
      <c r="AA147">
        <v>0.21</v>
      </c>
      <c r="AB147">
        <v>0</v>
      </c>
      <c r="AC147">
        <v>0</v>
      </c>
      <c r="AD147">
        <v>0</v>
      </c>
      <c r="AE147" t="s">
        <v>68</v>
      </c>
      <c r="AG147">
        <v>0.03</v>
      </c>
      <c r="AH147">
        <v>0</v>
      </c>
      <c r="AI147">
        <v>0</v>
      </c>
      <c r="AJ147">
        <v>0</v>
      </c>
      <c r="AK147" t="s">
        <v>68</v>
      </c>
      <c r="AM147">
        <v>1.6E-2</v>
      </c>
      <c r="AN147">
        <v>0</v>
      </c>
      <c r="AO147">
        <v>0</v>
      </c>
      <c r="AP147">
        <v>0</v>
      </c>
      <c r="AQ147" t="s">
        <v>68</v>
      </c>
    </row>
    <row r="148" spans="1:43" hidden="1" x14ac:dyDescent="0.3">
      <c r="A148" t="s">
        <v>236</v>
      </c>
      <c r="B148">
        <v>147</v>
      </c>
      <c r="C148">
        <v>83</v>
      </c>
      <c r="D148" t="s">
        <v>98</v>
      </c>
      <c r="E148">
        <v>20</v>
      </c>
      <c r="F148">
        <v>0</v>
      </c>
      <c r="G148">
        <v>0</v>
      </c>
      <c r="I148">
        <v>14.983000000000001</v>
      </c>
      <c r="J148">
        <v>7341</v>
      </c>
      <c r="K148">
        <v>9970</v>
      </c>
      <c r="L148">
        <v>9998</v>
      </c>
      <c r="M148" t="s">
        <v>72</v>
      </c>
      <c r="O148">
        <v>2.1669999999999998</v>
      </c>
      <c r="P148">
        <v>3720</v>
      </c>
      <c r="Q148">
        <v>9889</v>
      </c>
      <c r="R148">
        <v>9928</v>
      </c>
      <c r="S148" t="s">
        <v>72</v>
      </c>
      <c r="U148">
        <v>0.44600000000000001</v>
      </c>
      <c r="V148">
        <v>4576</v>
      </c>
      <c r="W148">
        <v>9895</v>
      </c>
      <c r="X148">
        <v>9939</v>
      </c>
      <c r="Y148" t="s">
        <v>72</v>
      </c>
      <c r="AA148">
        <v>0.21</v>
      </c>
      <c r="AB148">
        <v>0</v>
      </c>
      <c r="AC148">
        <v>0</v>
      </c>
      <c r="AD148">
        <v>0</v>
      </c>
      <c r="AE148" t="s">
        <v>68</v>
      </c>
      <c r="AG148">
        <v>0.03</v>
      </c>
      <c r="AH148">
        <v>0</v>
      </c>
      <c r="AI148">
        <v>0</v>
      </c>
      <c r="AJ148">
        <v>0</v>
      </c>
      <c r="AK148" t="s">
        <v>68</v>
      </c>
      <c r="AM148">
        <v>1.4E-2</v>
      </c>
      <c r="AN148">
        <v>0</v>
      </c>
      <c r="AO148">
        <v>0</v>
      </c>
      <c r="AP148">
        <v>0</v>
      </c>
      <c r="AQ148" t="s">
        <v>68</v>
      </c>
    </row>
    <row r="149" spans="1:43" hidden="1" x14ac:dyDescent="0.3">
      <c r="A149" t="s">
        <v>237</v>
      </c>
      <c r="B149">
        <v>148</v>
      </c>
      <c r="C149">
        <v>84</v>
      </c>
      <c r="D149" t="s">
        <v>98</v>
      </c>
      <c r="E149">
        <v>20</v>
      </c>
      <c r="F149">
        <v>0</v>
      </c>
      <c r="G149">
        <v>0</v>
      </c>
      <c r="I149">
        <v>14.798</v>
      </c>
      <c r="J149">
        <v>7290</v>
      </c>
      <c r="K149">
        <v>10030</v>
      </c>
      <c r="L149">
        <v>10059</v>
      </c>
      <c r="M149" t="s">
        <v>72</v>
      </c>
      <c r="O149">
        <v>2.1739999999999999</v>
      </c>
      <c r="P149">
        <v>3722</v>
      </c>
      <c r="Q149">
        <v>9949</v>
      </c>
      <c r="R149">
        <v>9995</v>
      </c>
      <c r="S149" t="s">
        <v>72</v>
      </c>
      <c r="U149">
        <v>0.29799999999999999</v>
      </c>
      <c r="V149">
        <v>4105</v>
      </c>
      <c r="W149">
        <v>9955</v>
      </c>
      <c r="X149">
        <v>9999</v>
      </c>
      <c r="Y149" t="s">
        <v>72</v>
      </c>
      <c r="AA149">
        <v>0.20699999999999999</v>
      </c>
      <c r="AB149">
        <v>0</v>
      </c>
      <c r="AC149">
        <v>0</v>
      </c>
      <c r="AD149">
        <v>0</v>
      </c>
      <c r="AE149" t="s">
        <v>68</v>
      </c>
      <c r="AG149">
        <v>0.03</v>
      </c>
      <c r="AH149">
        <v>0</v>
      </c>
      <c r="AI149">
        <v>0</v>
      </c>
      <c r="AJ149">
        <v>0</v>
      </c>
      <c r="AK149" t="s">
        <v>68</v>
      </c>
      <c r="AM149">
        <v>8.9999999999999993E-3</v>
      </c>
      <c r="AN149">
        <v>0</v>
      </c>
      <c r="AO149">
        <v>0</v>
      </c>
      <c r="AP149">
        <v>0</v>
      </c>
      <c r="AQ149" t="s">
        <v>68</v>
      </c>
    </row>
    <row r="150" spans="1:43" hidden="1" x14ac:dyDescent="0.3">
      <c r="A150" t="s">
        <v>94</v>
      </c>
      <c r="B150">
        <v>149</v>
      </c>
      <c r="C150">
        <v>130</v>
      </c>
      <c r="D150" t="s">
        <v>95</v>
      </c>
      <c r="E150">
        <v>0</v>
      </c>
      <c r="F150">
        <v>0</v>
      </c>
      <c r="G150">
        <v>0</v>
      </c>
      <c r="I150">
        <v>0.17899999999999999</v>
      </c>
      <c r="J150">
        <v>3278</v>
      </c>
      <c r="K150">
        <v>10090</v>
      </c>
      <c r="L150">
        <v>10137</v>
      </c>
      <c r="M150" t="s">
        <v>72</v>
      </c>
      <c r="O150">
        <v>0.98199999999999998</v>
      </c>
      <c r="P150">
        <v>3350</v>
      </c>
      <c r="Q150">
        <v>10009</v>
      </c>
      <c r="R150">
        <v>10052</v>
      </c>
      <c r="S150" t="s">
        <v>72</v>
      </c>
      <c r="U150">
        <v>2.3E-2</v>
      </c>
      <c r="V150">
        <v>3233</v>
      </c>
      <c r="W150">
        <v>10015</v>
      </c>
      <c r="X150">
        <v>10058</v>
      </c>
      <c r="Y150" t="s">
        <v>72</v>
      </c>
      <c r="AA150">
        <v>3.0000000000000001E-3</v>
      </c>
      <c r="AB150">
        <v>0</v>
      </c>
      <c r="AC150">
        <v>0</v>
      </c>
      <c r="AD150">
        <v>0</v>
      </c>
      <c r="AE150" t="s">
        <v>68</v>
      </c>
      <c r="AG150">
        <v>1.4E-2</v>
      </c>
      <c r="AH150">
        <v>0</v>
      </c>
      <c r="AI150">
        <v>0</v>
      </c>
      <c r="AJ150">
        <v>0</v>
      </c>
      <c r="AK150" t="s">
        <v>68</v>
      </c>
      <c r="AM150">
        <v>1E-3</v>
      </c>
      <c r="AN150">
        <v>0</v>
      </c>
      <c r="AO150">
        <v>0</v>
      </c>
      <c r="AP150">
        <v>0</v>
      </c>
      <c r="AQ150" t="s">
        <v>68</v>
      </c>
    </row>
    <row r="151" spans="1:43" hidden="1" x14ac:dyDescent="0.3">
      <c r="A151" t="s">
        <v>94</v>
      </c>
      <c r="B151">
        <v>150</v>
      </c>
      <c r="C151">
        <v>133</v>
      </c>
      <c r="D151" t="s">
        <v>96</v>
      </c>
      <c r="E151">
        <v>0</v>
      </c>
      <c r="F151">
        <v>0</v>
      </c>
      <c r="G151">
        <v>0</v>
      </c>
      <c r="I151">
        <v>1.665</v>
      </c>
      <c r="J151">
        <v>3686</v>
      </c>
      <c r="K151">
        <v>10150</v>
      </c>
      <c r="L151">
        <v>10197</v>
      </c>
      <c r="M151" t="s">
        <v>72</v>
      </c>
      <c r="O151">
        <v>2.2250000000000001</v>
      </c>
      <c r="P151">
        <v>3738</v>
      </c>
      <c r="Q151">
        <v>10069</v>
      </c>
      <c r="R151">
        <v>10113</v>
      </c>
      <c r="S151" t="s">
        <v>72</v>
      </c>
      <c r="U151">
        <v>0.16300000000000001</v>
      </c>
      <c r="V151">
        <v>3677</v>
      </c>
      <c r="W151">
        <v>10075</v>
      </c>
      <c r="X151">
        <v>10119</v>
      </c>
      <c r="Y151" t="s">
        <v>72</v>
      </c>
      <c r="AA151">
        <v>2.3E-2</v>
      </c>
      <c r="AB151">
        <v>0</v>
      </c>
      <c r="AC151">
        <v>0</v>
      </c>
      <c r="AD151">
        <v>0</v>
      </c>
      <c r="AE151" t="s">
        <v>68</v>
      </c>
      <c r="AG151">
        <v>3.1E-2</v>
      </c>
      <c r="AH151">
        <v>0</v>
      </c>
      <c r="AI151">
        <v>0</v>
      </c>
      <c r="AJ151">
        <v>0</v>
      </c>
      <c r="AK151" t="s">
        <v>68</v>
      </c>
      <c r="AM151">
        <v>5.0000000000000001E-3</v>
      </c>
      <c r="AN151">
        <v>0</v>
      </c>
      <c r="AO151">
        <v>0</v>
      </c>
      <c r="AP151">
        <v>0</v>
      </c>
      <c r="AQ151" t="s">
        <v>68</v>
      </c>
    </row>
    <row r="152" spans="1:43" hidden="1" x14ac:dyDescent="0.3">
      <c r="A152" t="s">
        <v>94</v>
      </c>
      <c r="B152">
        <v>151</v>
      </c>
      <c r="C152">
        <v>131</v>
      </c>
      <c r="D152" t="s">
        <v>95</v>
      </c>
      <c r="E152">
        <v>0</v>
      </c>
      <c r="F152">
        <v>0</v>
      </c>
      <c r="G152">
        <v>0</v>
      </c>
      <c r="I152">
        <v>15.118</v>
      </c>
      <c r="J152">
        <v>7378</v>
      </c>
      <c r="K152">
        <v>10210</v>
      </c>
      <c r="L152">
        <v>10238</v>
      </c>
      <c r="M152" t="s">
        <v>72</v>
      </c>
      <c r="O152">
        <v>15.459</v>
      </c>
      <c r="P152">
        <v>7869</v>
      </c>
      <c r="Q152">
        <v>10129</v>
      </c>
      <c r="R152">
        <v>10175</v>
      </c>
      <c r="S152" t="s">
        <v>72</v>
      </c>
      <c r="U152">
        <v>1.51</v>
      </c>
      <c r="V152">
        <v>7948</v>
      </c>
      <c r="W152">
        <v>10135</v>
      </c>
      <c r="X152">
        <v>10180</v>
      </c>
      <c r="Y152" t="s">
        <v>72</v>
      </c>
      <c r="AA152">
        <v>0.21199999999999999</v>
      </c>
      <c r="AB152">
        <v>0</v>
      </c>
      <c r="AC152">
        <v>0</v>
      </c>
      <c r="AD152">
        <v>0</v>
      </c>
      <c r="AE152" t="s">
        <v>68</v>
      </c>
      <c r="AG152">
        <v>0.217</v>
      </c>
      <c r="AH152">
        <v>0</v>
      </c>
      <c r="AI152">
        <v>0</v>
      </c>
      <c r="AJ152">
        <v>0</v>
      </c>
      <c r="AK152" t="s">
        <v>68</v>
      </c>
      <c r="AM152">
        <v>4.7E-2</v>
      </c>
      <c r="AN152">
        <v>0</v>
      </c>
      <c r="AO152">
        <v>0</v>
      </c>
      <c r="AP152">
        <v>0</v>
      </c>
      <c r="AQ152" t="s">
        <v>68</v>
      </c>
    </row>
    <row r="153" spans="1:43" hidden="1" x14ac:dyDescent="0.3">
      <c r="A153" t="s">
        <v>94</v>
      </c>
      <c r="B153">
        <v>152</v>
      </c>
      <c r="C153">
        <v>132</v>
      </c>
      <c r="D153" t="s">
        <v>96</v>
      </c>
      <c r="E153">
        <v>0</v>
      </c>
      <c r="F153">
        <v>0</v>
      </c>
      <c r="G153">
        <v>0</v>
      </c>
      <c r="I153">
        <v>75.495999999999995</v>
      </c>
      <c r="J153">
        <v>23948</v>
      </c>
      <c r="K153">
        <v>10270</v>
      </c>
      <c r="L153">
        <v>10299</v>
      </c>
      <c r="M153" t="s">
        <v>97</v>
      </c>
      <c r="O153">
        <v>74.909000000000006</v>
      </c>
      <c r="P153">
        <v>26427</v>
      </c>
      <c r="Q153">
        <v>10189</v>
      </c>
      <c r="R153">
        <v>10235</v>
      </c>
      <c r="S153" t="s">
        <v>72</v>
      </c>
      <c r="U153">
        <v>7.5270000000000001</v>
      </c>
      <c r="V153">
        <v>27023</v>
      </c>
      <c r="W153">
        <v>10195</v>
      </c>
      <c r="X153">
        <v>10240</v>
      </c>
      <c r="Y153" t="s">
        <v>72</v>
      </c>
      <c r="AA153">
        <v>1.0569999999999999</v>
      </c>
      <c r="AB153">
        <v>0</v>
      </c>
      <c r="AC153">
        <v>0</v>
      </c>
      <c r="AD153">
        <v>0</v>
      </c>
      <c r="AE153" t="s">
        <v>68</v>
      </c>
      <c r="AG153">
        <v>1.0489999999999999</v>
      </c>
      <c r="AH153">
        <v>0</v>
      </c>
      <c r="AI153">
        <v>0</v>
      </c>
      <c r="AJ153">
        <v>0</v>
      </c>
      <c r="AK153" t="s">
        <v>68</v>
      </c>
      <c r="AM153">
        <v>0.23300000000000001</v>
      </c>
      <c r="AN153">
        <v>0</v>
      </c>
      <c r="AO153">
        <v>0</v>
      </c>
      <c r="AP153">
        <v>0</v>
      </c>
      <c r="AQ153" t="s">
        <v>68</v>
      </c>
    </row>
    <row r="154" spans="1:43" hidden="1" x14ac:dyDescent="0.3">
      <c r="A154" t="s">
        <v>69</v>
      </c>
      <c r="B154">
        <v>153</v>
      </c>
      <c r="C154">
        <v>138</v>
      </c>
      <c r="D154" t="s">
        <v>70</v>
      </c>
      <c r="E154">
        <v>0</v>
      </c>
      <c r="F154">
        <v>0</v>
      </c>
      <c r="G154">
        <v>0</v>
      </c>
      <c r="I154">
        <v>150.161</v>
      </c>
      <c r="J154">
        <v>44439</v>
      </c>
      <c r="K154">
        <v>10330</v>
      </c>
      <c r="L154">
        <v>10359</v>
      </c>
      <c r="M154" t="s">
        <v>166</v>
      </c>
      <c r="O154">
        <v>150.684</v>
      </c>
      <c r="P154">
        <v>50081</v>
      </c>
      <c r="Q154">
        <v>10249</v>
      </c>
      <c r="R154">
        <v>10295</v>
      </c>
      <c r="S154" t="s">
        <v>71</v>
      </c>
      <c r="U154">
        <v>15.005000000000001</v>
      </c>
      <c r="V154">
        <v>50726</v>
      </c>
      <c r="W154">
        <v>10255</v>
      </c>
      <c r="X154">
        <v>10301</v>
      </c>
      <c r="Y154" t="s">
        <v>71</v>
      </c>
      <c r="AA154">
        <v>2.1030000000000002</v>
      </c>
      <c r="AB154">
        <v>0</v>
      </c>
      <c r="AC154">
        <v>0</v>
      </c>
      <c r="AD154">
        <v>0</v>
      </c>
      <c r="AE154" t="s">
        <v>68</v>
      </c>
      <c r="AG154">
        <v>2.1110000000000002</v>
      </c>
      <c r="AH154">
        <v>0</v>
      </c>
      <c r="AI154">
        <v>0</v>
      </c>
      <c r="AJ154">
        <v>0</v>
      </c>
      <c r="AK154" t="s">
        <v>68</v>
      </c>
      <c r="AM154">
        <v>0.46400000000000002</v>
      </c>
      <c r="AN154">
        <v>0</v>
      </c>
      <c r="AO154">
        <v>0</v>
      </c>
      <c r="AP154">
        <v>0</v>
      </c>
      <c r="AQ154" t="s">
        <v>68</v>
      </c>
    </row>
    <row r="155" spans="1:43" x14ac:dyDescent="0.3">
      <c r="A155" t="s">
        <v>238</v>
      </c>
      <c r="B155">
        <v>154</v>
      </c>
      <c r="C155">
        <v>85</v>
      </c>
      <c r="D155" t="s">
        <v>99</v>
      </c>
      <c r="E155">
        <v>0</v>
      </c>
      <c r="F155">
        <v>8</v>
      </c>
      <c r="G155">
        <v>1</v>
      </c>
      <c r="I155">
        <v>14.958</v>
      </c>
      <c r="J155">
        <v>7334</v>
      </c>
      <c r="K155">
        <v>10390</v>
      </c>
      <c r="L155">
        <v>10432</v>
      </c>
      <c r="M155" t="s">
        <v>97</v>
      </c>
      <c r="O155">
        <v>1.5429999999999999</v>
      </c>
      <c r="P155">
        <v>3525</v>
      </c>
      <c r="Q155">
        <v>10309</v>
      </c>
      <c r="R155">
        <v>10352</v>
      </c>
      <c r="S155" t="s">
        <v>71</v>
      </c>
      <c r="U155">
        <v>0.29799999999999999</v>
      </c>
      <c r="V155">
        <v>4107</v>
      </c>
      <c r="W155">
        <v>10315</v>
      </c>
      <c r="X155">
        <v>10358</v>
      </c>
      <c r="Y155" t="s">
        <v>72</v>
      </c>
      <c r="AA155">
        <v>0.21</v>
      </c>
      <c r="AB155">
        <v>0</v>
      </c>
      <c r="AC155">
        <v>0</v>
      </c>
      <c r="AD155">
        <v>0</v>
      </c>
      <c r="AE155" t="s">
        <v>68</v>
      </c>
      <c r="AG155">
        <v>2.1999999999999999E-2</v>
      </c>
      <c r="AH155">
        <v>0</v>
      </c>
      <c r="AI155">
        <v>0</v>
      </c>
      <c r="AJ155">
        <v>0</v>
      </c>
      <c r="AK155" t="s">
        <v>68</v>
      </c>
      <c r="AM155">
        <v>8.9999999999999993E-3</v>
      </c>
      <c r="AN155">
        <v>0</v>
      </c>
      <c r="AO155">
        <v>0</v>
      </c>
      <c r="AP155">
        <v>0</v>
      </c>
      <c r="AQ155" t="s">
        <v>68</v>
      </c>
    </row>
    <row r="156" spans="1:43" x14ac:dyDescent="0.3">
      <c r="A156" t="s">
        <v>238</v>
      </c>
      <c r="B156">
        <v>155</v>
      </c>
      <c r="C156">
        <v>85</v>
      </c>
      <c r="D156" t="s">
        <v>99</v>
      </c>
      <c r="E156">
        <v>0</v>
      </c>
      <c r="F156">
        <v>8</v>
      </c>
      <c r="G156">
        <v>2</v>
      </c>
      <c r="I156">
        <v>14.929</v>
      </c>
      <c r="J156">
        <v>7326</v>
      </c>
      <c r="K156">
        <v>10450</v>
      </c>
      <c r="L156">
        <v>10480</v>
      </c>
      <c r="M156" t="s">
        <v>75</v>
      </c>
      <c r="O156">
        <v>1.879</v>
      </c>
      <c r="P156">
        <v>3630</v>
      </c>
      <c r="Q156">
        <v>10369</v>
      </c>
      <c r="R156">
        <v>10415</v>
      </c>
      <c r="S156" t="s">
        <v>72</v>
      </c>
      <c r="U156">
        <v>0.3</v>
      </c>
      <c r="V156">
        <v>4111</v>
      </c>
      <c r="W156">
        <v>10375</v>
      </c>
      <c r="X156">
        <v>10419</v>
      </c>
      <c r="Y156" t="s">
        <v>72</v>
      </c>
      <c r="AA156">
        <v>0.20899999999999999</v>
      </c>
      <c r="AB156">
        <v>0</v>
      </c>
      <c r="AC156">
        <v>0</v>
      </c>
      <c r="AD156">
        <v>0</v>
      </c>
      <c r="AE156" t="s">
        <v>68</v>
      </c>
      <c r="AG156">
        <v>2.5999999999999999E-2</v>
      </c>
      <c r="AH156">
        <v>0</v>
      </c>
      <c r="AI156">
        <v>0</v>
      </c>
      <c r="AJ156">
        <v>0</v>
      </c>
      <c r="AK156" t="s">
        <v>68</v>
      </c>
      <c r="AM156">
        <v>8.9999999999999993E-3</v>
      </c>
      <c r="AN156">
        <v>0</v>
      </c>
      <c r="AO156">
        <v>0</v>
      </c>
      <c r="AP156">
        <v>0</v>
      </c>
      <c r="AQ156" t="s">
        <v>68</v>
      </c>
    </row>
    <row r="157" spans="1:43" hidden="1" x14ac:dyDescent="0.3">
      <c r="A157" t="s">
        <v>239</v>
      </c>
      <c r="B157">
        <v>156</v>
      </c>
      <c r="C157">
        <v>86</v>
      </c>
      <c r="D157" t="s">
        <v>98</v>
      </c>
      <c r="E157">
        <v>20</v>
      </c>
      <c r="F157">
        <v>0</v>
      </c>
      <c r="G157">
        <v>0</v>
      </c>
      <c r="I157">
        <v>14.920999999999999</v>
      </c>
      <c r="J157">
        <v>7324</v>
      </c>
      <c r="K157">
        <v>10510</v>
      </c>
      <c r="L157">
        <v>10539</v>
      </c>
      <c r="M157" t="s">
        <v>72</v>
      </c>
      <c r="O157">
        <v>1.8859999999999999</v>
      </c>
      <c r="P157">
        <v>3632</v>
      </c>
      <c r="Q157">
        <v>10429</v>
      </c>
      <c r="R157">
        <v>10474</v>
      </c>
      <c r="S157" t="s">
        <v>72</v>
      </c>
      <c r="U157">
        <v>0.20200000000000001</v>
      </c>
      <c r="V157">
        <v>3801</v>
      </c>
      <c r="W157">
        <v>10435</v>
      </c>
      <c r="X157">
        <v>10480</v>
      </c>
      <c r="Y157" t="s">
        <v>72</v>
      </c>
      <c r="AA157">
        <v>0.20899999999999999</v>
      </c>
      <c r="AB157">
        <v>0</v>
      </c>
      <c r="AC157">
        <v>0</v>
      </c>
      <c r="AD157">
        <v>0</v>
      </c>
      <c r="AE157" t="s">
        <v>68</v>
      </c>
      <c r="AG157">
        <v>2.5999999999999999E-2</v>
      </c>
      <c r="AH157">
        <v>0</v>
      </c>
      <c r="AI157">
        <v>0</v>
      </c>
      <c r="AJ157">
        <v>0</v>
      </c>
      <c r="AK157" t="s">
        <v>68</v>
      </c>
      <c r="AM157">
        <v>6.0000000000000001E-3</v>
      </c>
      <c r="AN157">
        <v>0</v>
      </c>
      <c r="AO157">
        <v>0</v>
      </c>
      <c r="AP157">
        <v>0</v>
      </c>
      <c r="AQ157" t="s">
        <v>68</v>
      </c>
    </row>
    <row r="158" spans="1:43" hidden="1" x14ac:dyDescent="0.3">
      <c r="A158" t="s">
        <v>240</v>
      </c>
      <c r="B158">
        <v>157</v>
      </c>
      <c r="C158">
        <v>87</v>
      </c>
      <c r="D158" t="s">
        <v>98</v>
      </c>
      <c r="E158">
        <v>20</v>
      </c>
      <c r="F158">
        <v>0</v>
      </c>
      <c r="G158">
        <v>0</v>
      </c>
      <c r="I158">
        <v>14.856</v>
      </c>
      <c r="J158">
        <v>7306</v>
      </c>
      <c r="K158">
        <v>10570</v>
      </c>
      <c r="L158">
        <v>10601</v>
      </c>
      <c r="M158" t="s">
        <v>75</v>
      </c>
      <c r="O158">
        <v>1.786</v>
      </c>
      <c r="P158">
        <v>3601</v>
      </c>
      <c r="Q158">
        <v>10489</v>
      </c>
      <c r="R158">
        <v>10536</v>
      </c>
      <c r="S158" t="s">
        <v>72</v>
      </c>
      <c r="U158">
        <v>0.20100000000000001</v>
      </c>
      <c r="V158">
        <v>3798</v>
      </c>
      <c r="W158">
        <v>10495</v>
      </c>
      <c r="X158">
        <v>10540</v>
      </c>
      <c r="Y158" t="s">
        <v>72</v>
      </c>
      <c r="AA158">
        <v>0.20799999999999999</v>
      </c>
      <c r="AB158">
        <v>0</v>
      </c>
      <c r="AC158">
        <v>0</v>
      </c>
      <c r="AD158">
        <v>0</v>
      </c>
      <c r="AE158" t="s">
        <v>68</v>
      </c>
      <c r="AG158">
        <v>2.5000000000000001E-2</v>
      </c>
      <c r="AH158">
        <v>0</v>
      </c>
      <c r="AI158">
        <v>0</v>
      </c>
      <c r="AJ158">
        <v>0</v>
      </c>
      <c r="AK158" t="s">
        <v>68</v>
      </c>
      <c r="AM158">
        <v>6.0000000000000001E-3</v>
      </c>
      <c r="AN158">
        <v>0</v>
      </c>
      <c r="AO158">
        <v>0</v>
      </c>
      <c r="AP158">
        <v>0</v>
      </c>
      <c r="AQ158" t="s">
        <v>68</v>
      </c>
    </row>
    <row r="159" spans="1:43" hidden="1" x14ac:dyDescent="0.3">
      <c r="A159" t="s">
        <v>241</v>
      </c>
      <c r="B159">
        <v>158</v>
      </c>
      <c r="C159">
        <v>88</v>
      </c>
      <c r="D159" t="s">
        <v>98</v>
      </c>
      <c r="E159">
        <v>20</v>
      </c>
      <c r="F159">
        <v>0</v>
      </c>
      <c r="G159">
        <v>0</v>
      </c>
      <c r="I159">
        <v>14.914</v>
      </c>
      <c r="J159">
        <v>7322</v>
      </c>
      <c r="K159">
        <v>10630</v>
      </c>
      <c r="L159">
        <v>10660</v>
      </c>
      <c r="M159" t="s">
        <v>72</v>
      </c>
      <c r="O159">
        <v>1.607</v>
      </c>
      <c r="P159">
        <v>3545</v>
      </c>
      <c r="Q159">
        <v>10549</v>
      </c>
      <c r="R159">
        <v>10596</v>
      </c>
      <c r="S159" t="s">
        <v>72</v>
      </c>
      <c r="U159">
        <v>0.23300000000000001</v>
      </c>
      <c r="V159">
        <v>3898</v>
      </c>
      <c r="W159">
        <v>10555</v>
      </c>
      <c r="X159">
        <v>10601</v>
      </c>
      <c r="Y159" t="s">
        <v>72</v>
      </c>
      <c r="AA159">
        <v>0.20899999999999999</v>
      </c>
      <c r="AB159">
        <v>0</v>
      </c>
      <c r="AC159">
        <v>0</v>
      </c>
      <c r="AD159">
        <v>0</v>
      </c>
      <c r="AE159" t="s">
        <v>68</v>
      </c>
      <c r="AG159">
        <v>2.3E-2</v>
      </c>
      <c r="AH159">
        <v>0</v>
      </c>
      <c r="AI159">
        <v>0</v>
      </c>
      <c r="AJ159">
        <v>0</v>
      </c>
      <c r="AK159" t="s">
        <v>68</v>
      </c>
      <c r="AM159">
        <v>7.0000000000000001E-3</v>
      </c>
      <c r="AN159">
        <v>0</v>
      </c>
      <c r="AO159">
        <v>0</v>
      </c>
      <c r="AP159">
        <v>0</v>
      </c>
      <c r="AQ159" t="s">
        <v>68</v>
      </c>
    </row>
    <row r="160" spans="1:43" hidden="1" x14ac:dyDescent="0.3">
      <c r="A160" t="s">
        <v>242</v>
      </c>
      <c r="B160">
        <v>159</v>
      </c>
      <c r="C160">
        <v>89</v>
      </c>
      <c r="D160" t="s">
        <v>98</v>
      </c>
      <c r="E160">
        <v>20</v>
      </c>
      <c r="F160">
        <v>0</v>
      </c>
      <c r="G160">
        <v>0</v>
      </c>
      <c r="I160">
        <v>14.488</v>
      </c>
      <c r="J160">
        <v>7205</v>
      </c>
      <c r="K160">
        <v>10690</v>
      </c>
      <c r="L160">
        <v>10720</v>
      </c>
      <c r="M160" t="s">
        <v>75</v>
      </c>
      <c r="O160">
        <v>1.706</v>
      </c>
      <c r="P160">
        <v>3576</v>
      </c>
      <c r="Q160">
        <v>10609</v>
      </c>
      <c r="R160">
        <v>10656</v>
      </c>
      <c r="S160" t="s">
        <v>72</v>
      </c>
      <c r="U160">
        <v>0.245</v>
      </c>
      <c r="V160">
        <v>3936</v>
      </c>
      <c r="W160">
        <v>10615</v>
      </c>
      <c r="X160">
        <v>10659</v>
      </c>
      <c r="Y160" t="s">
        <v>72</v>
      </c>
      <c r="AA160">
        <v>0.20300000000000001</v>
      </c>
      <c r="AB160">
        <v>0</v>
      </c>
      <c r="AC160">
        <v>0</v>
      </c>
      <c r="AD160">
        <v>0</v>
      </c>
      <c r="AE160" t="s">
        <v>68</v>
      </c>
      <c r="AG160">
        <v>2.4E-2</v>
      </c>
      <c r="AH160">
        <v>0</v>
      </c>
      <c r="AI160">
        <v>0</v>
      </c>
      <c r="AJ160">
        <v>0</v>
      </c>
      <c r="AK160" t="s">
        <v>68</v>
      </c>
      <c r="AM160">
        <v>8.0000000000000002E-3</v>
      </c>
      <c r="AN160">
        <v>0</v>
      </c>
      <c r="AO160">
        <v>0</v>
      </c>
      <c r="AP160">
        <v>0</v>
      </c>
      <c r="AQ160" t="s">
        <v>68</v>
      </c>
    </row>
    <row r="161" spans="1:43" hidden="1" x14ac:dyDescent="0.3">
      <c r="A161" t="s">
        <v>243</v>
      </c>
      <c r="B161">
        <v>160</v>
      </c>
      <c r="C161">
        <v>90</v>
      </c>
      <c r="D161" t="s">
        <v>98</v>
      </c>
      <c r="E161">
        <v>20</v>
      </c>
      <c r="F161">
        <v>0</v>
      </c>
      <c r="G161">
        <v>0</v>
      </c>
      <c r="I161">
        <v>14.284000000000001</v>
      </c>
      <c r="J161">
        <v>7149</v>
      </c>
      <c r="K161">
        <v>10750</v>
      </c>
      <c r="L161">
        <v>10781</v>
      </c>
      <c r="M161" t="s">
        <v>75</v>
      </c>
      <c r="O161">
        <v>1.665</v>
      </c>
      <c r="P161">
        <v>3563</v>
      </c>
      <c r="Q161">
        <v>10669</v>
      </c>
      <c r="R161">
        <v>10716</v>
      </c>
      <c r="S161" t="s">
        <v>72</v>
      </c>
      <c r="U161">
        <v>0.218</v>
      </c>
      <c r="V161">
        <v>3852</v>
      </c>
      <c r="W161">
        <v>10675</v>
      </c>
      <c r="X161">
        <v>10718</v>
      </c>
      <c r="Y161" t="s">
        <v>72</v>
      </c>
      <c r="AA161">
        <v>0.2</v>
      </c>
      <c r="AB161">
        <v>0</v>
      </c>
      <c r="AC161">
        <v>0</v>
      </c>
      <c r="AD161">
        <v>0</v>
      </c>
      <c r="AE161" t="s">
        <v>68</v>
      </c>
      <c r="AG161">
        <v>2.3E-2</v>
      </c>
      <c r="AH161">
        <v>0</v>
      </c>
      <c r="AI161">
        <v>0</v>
      </c>
      <c r="AJ161">
        <v>0</v>
      </c>
      <c r="AK161" t="s">
        <v>68</v>
      </c>
      <c r="AM161">
        <v>7.0000000000000001E-3</v>
      </c>
      <c r="AN161">
        <v>0</v>
      </c>
      <c r="AO161">
        <v>0</v>
      </c>
      <c r="AP161">
        <v>0</v>
      </c>
      <c r="AQ161" t="s">
        <v>68</v>
      </c>
    </row>
    <row r="162" spans="1:43" hidden="1" x14ac:dyDescent="0.3">
      <c r="A162" t="s">
        <v>244</v>
      </c>
      <c r="B162">
        <v>161</v>
      </c>
      <c r="C162">
        <v>91</v>
      </c>
      <c r="D162" t="s">
        <v>98</v>
      </c>
      <c r="E162">
        <v>0</v>
      </c>
      <c r="F162">
        <v>0</v>
      </c>
      <c r="G162">
        <v>0</v>
      </c>
      <c r="I162">
        <v>14.353</v>
      </c>
      <c r="J162">
        <v>7168</v>
      </c>
      <c r="K162">
        <v>10810</v>
      </c>
      <c r="L162">
        <v>10841</v>
      </c>
      <c r="M162" t="s">
        <v>75</v>
      </c>
      <c r="O162">
        <v>1.4790000000000001</v>
      </c>
      <c r="P162">
        <v>3505</v>
      </c>
      <c r="Q162">
        <v>10729</v>
      </c>
      <c r="R162">
        <v>10776</v>
      </c>
      <c r="S162" t="s">
        <v>72</v>
      </c>
      <c r="U162">
        <v>0.376</v>
      </c>
      <c r="V162">
        <v>4352</v>
      </c>
      <c r="W162">
        <v>10735</v>
      </c>
      <c r="X162">
        <v>10778</v>
      </c>
      <c r="Y162" t="s">
        <v>72</v>
      </c>
      <c r="AA162">
        <v>0.20100000000000001</v>
      </c>
      <c r="AB162">
        <v>0</v>
      </c>
      <c r="AC162">
        <v>0</v>
      </c>
      <c r="AD162">
        <v>0</v>
      </c>
      <c r="AE162" t="s">
        <v>68</v>
      </c>
      <c r="AG162">
        <v>2.1000000000000001E-2</v>
      </c>
      <c r="AH162">
        <v>0</v>
      </c>
      <c r="AI162">
        <v>0</v>
      </c>
      <c r="AJ162">
        <v>0</v>
      </c>
      <c r="AK162" t="s">
        <v>68</v>
      </c>
      <c r="AM162">
        <v>1.2E-2</v>
      </c>
      <c r="AN162">
        <v>0</v>
      </c>
      <c r="AO162">
        <v>0</v>
      </c>
      <c r="AP162">
        <v>0</v>
      </c>
      <c r="AQ162" t="s">
        <v>68</v>
      </c>
    </row>
    <row r="163" spans="1:43" hidden="1" x14ac:dyDescent="0.3">
      <c r="A163" t="s">
        <v>245</v>
      </c>
      <c r="B163">
        <v>162</v>
      </c>
      <c r="C163">
        <v>92</v>
      </c>
      <c r="D163" t="s">
        <v>98</v>
      </c>
      <c r="E163">
        <v>0</v>
      </c>
      <c r="F163">
        <v>0</v>
      </c>
      <c r="G163">
        <v>0</v>
      </c>
      <c r="I163">
        <v>14.287000000000001</v>
      </c>
      <c r="J163">
        <v>7150</v>
      </c>
      <c r="K163">
        <v>10870</v>
      </c>
      <c r="L163">
        <v>10901</v>
      </c>
      <c r="M163" t="s">
        <v>75</v>
      </c>
      <c r="O163">
        <v>1.677</v>
      </c>
      <c r="P163">
        <v>3567</v>
      </c>
      <c r="Q163">
        <v>10789</v>
      </c>
      <c r="R163">
        <v>10836</v>
      </c>
      <c r="S163" t="s">
        <v>72</v>
      </c>
      <c r="U163">
        <v>0.19700000000000001</v>
      </c>
      <c r="V163">
        <v>3785</v>
      </c>
      <c r="W163">
        <v>10795</v>
      </c>
      <c r="X163">
        <v>10838</v>
      </c>
      <c r="Y163" t="s">
        <v>72</v>
      </c>
      <c r="AA163">
        <v>0.2</v>
      </c>
      <c r="AB163">
        <v>0</v>
      </c>
      <c r="AC163">
        <v>0</v>
      </c>
      <c r="AD163">
        <v>0</v>
      </c>
      <c r="AE163" t="s">
        <v>68</v>
      </c>
      <c r="AG163">
        <v>2.3E-2</v>
      </c>
      <c r="AH163">
        <v>0</v>
      </c>
      <c r="AI163">
        <v>0</v>
      </c>
      <c r="AJ163">
        <v>0</v>
      </c>
      <c r="AK163" t="s">
        <v>68</v>
      </c>
      <c r="AM163">
        <v>6.0000000000000001E-3</v>
      </c>
      <c r="AN163">
        <v>0</v>
      </c>
      <c r="AO163">
        <v>0</v>
      </c>
      <c r="AP163">
        <v>0</v>
      </c>
      <c r="AQ163" t="s">
        <v>68</v>
      </c>
    </row>
    <row r="164" spans="1:43" hidden="1" x14ac:dyDescent="0.3">
      <c r="A164" t="s">
        <v>246</v>
      </c>
      <c r="B164">
        <v>163</v>
      </c>
      <c r="C164">
        <v>93</v>
      </c>
      <c r="D164" t="s">
        <v>98</v>
      </c>
      <c r="E164">
        <v>0</v>
      </c>
      <c r="F164">
        <v>0</v>
      </c>
      <c r="G164">
        <v>0</v>
      </c>
      <c r="I164">
        <v>14.353</v>
      </c>
      <c r="J164">
        <v>7168</v>
      </c>
      <c r="K164">
        <v>10930</v>
      </c>
      <c r="L164">
        <v>10961</v>
      </c>
      <c r="M164" t="s">
        <v>75</v>
      </c>
      <c r="O164">
        <v>1.7190000000000001</v>
      </c>
      <c r="P164">
        <v>3580</v>
      </c>
      <c r="Q164">
        <v>10849</v>
      </c>
      <c r="R164">
        <v>10892</v>
      </c>
      <c r="S164" t="s">
        <v>72</v>
      </c>
      <c r="U164">
        <v>0.221</v>
      </c>
      <c r="V164">
        <v>3861</v>
      </c>
      <c r="W164">
        <v>10855</v>
      </c>
      <c r="X164">
        <v>10898</v>
      </c>
      <c r="Y164" t="s">
        <v>72</v>
      </c>
      <c r="AA164">
        <v>0.20100000000000001</v>
      </c>
      <c r="AB164">
        <v>0</v>
      </c>
      <c r="AC164">
        <v>0</v>
      </c>
      <c r="AD164">
        <v>0</v>
      </c>
      <c r="AE164" t="s">
        <v>68</v>
      </c>
      <c r="AG164">
        <v>2.4E-2</v>
      </c>
      <c r="AH164">
        <v>0</v>
      </c>
      <c r="AI164">
        <v>0</v>
      </c>
      <c r="AJ164">
        <v>0</v>
      </c>
      <c r="AK164" t="s">
        <v>68</v>
      </c>
      <c r="AM164">
        <v>7.0000000000000001E-3</v>
      </c>
      <c r="AN164">
        <v>0</v>
      </c>
      <c r="AO164">
        <v>0</v>
      </c>
      <c r="AP164">
        <v>0</v>
      </c>
      <c r="AQ164" t="s">
        <v>68</v>
      </c>
    </row>
    <row r="165" spans="1:43" hidden="1" x14ac:dyDescent="0.3">
      <c r="A165" t="s">
        <v>247</v>
      </c>
      <c r="B165">
        <v>164</v>
      </c>
      <c r="C165">
        <v>94</v>
      </c>
      <c r="D165" t="s">
        <v>98</v>
      </c>
      <c r="E165">
        <v>0</v>
      </c>
      <c r="F165">
        <v>0</v>
      </c>
      <c r="G165">
        <v>0</v>
      </c>
      <c r="I165">
        <v>13.879</v>
      </c>
      <c r="J165">
        <v>7038</v>
      </c>
      <c r="K165">
        <v>10990</v>
      </c>
      <c r="L165">
        <v>11020</v>
      </c>
      <c r="M165" t="s">
        <v>75</v>
      </c>
      <c r="O165">
        <v>1.1299999999999999</v>
      </c>
      <c r="P165">
        <v>3396</v>
      </c>
      <c r="Q165">
        <v>10909</v>
      </c>
      <c r="R165">
        <v>10956</v>
      </c>
      <c r="S165" t="s">
        <v>72</v>
      </c>
      <c r="U165">
        <v>0.20300000000000001</v>
      </c>
      <c r="V165">
        <v>3804</v>
      </c>
      <c r="W165">
        <v>10915</v>
      </c>
      <c r="X165">
        <v>10959</v>
      </c>
      <c r="Y165" t="s">
        <v>72</v>
      </c>
      <c r="AA165">
        <v>0.19400000000000001</v>
      </c>
      <c r="AB165">
        <v>0</v>
      </c>
      <c r="AC165">
        <v>0</v>
      </c>
      <c r="AD165">
        <v>0</v>
      </c>
      <c r="AE165" t="s">
        <v>68</v>
      </c>
      <c r="AG165">
        <v>1.6E-2</v>
      </c>
      <c r="AH165">
        <v>0</v>
      </c>
      <c r="AI165">
        <v>0</v>
      </c>
      <c r="AJ165">
        <v>0</v>
      </c>
      <c r="AK165" t="s">
        <v>68</v>
      </c>
      <c r="AM165">
        <v>6.0000000000000001E-3</v>
      </c>
      <c r="AN165">
        <v>0</v>
      </c>
      <c r="AO165">
        <v>0</v>
      </c>
      <c r="AP165">
        <v>0</v>
      </c>
      <c r="AQ165" t="s">
        <v>68</v>
      </c>
    </row>
    <row r="166" spans="1:43" hidden="1" x14ac:dyDescent="0.3">
      <c r="A166" t="s">
        <v>94</v>
      </c>
      <c r="B166">
        <v>165</v>
      </c>
      <c r="C166">
        <v>130</v>
      </c>
      <c r="D166" t="s">
        <v>95</v>
      </c>
      <c r="E166">
        <v>0</v>
      </c>
      <c r="F166">
        <v>0</v>
      </c>
      <c r="G166">
        <v>0</v>
      </c>
      <c r="I166">
        <v>5.0999999999999997E-2</v>
      </c>
      <c r="J166">
        <v>3243</v>
      </c>
      <c r="K166">
        <v>11050</v>
      </c>
      <c r="L166">
        <v>11097</v>
      </c>
      <c r="M166" t="s">
        <v>72</v>
      </c>
      <c r="O166">
        <v>0.57499999999999996</v>
      </c>
      <c r="P166">
        <v>3223</v>
      </c>
      <c r="Q166">
        <v>10969</v>
      </c>
      <c r="R166">
        <v>10994</v>
      </c>
      <c r="S166" t="s">
        <v>72</v>
      </c>
      <c r="U166">
        <v>-1.6E-2</v>
      </c>
      <c r="V166">
        <v>3109</v>
      </c>
      <c r="W166">
        <v>10975</v>
      </c>
      <c r="X166">
        <v>11018</v>
      </c>
      <c r="Y166" t="s">
        <v>72</v>
      </c>
      <c r="AA166">
        <v>1E-3</v>
      </c>
      <c r="AB166">
        <v>0</v>
      </c>
      <c r="AC166">
        <v>0</v>
      </c>
      <c r="AD166">
        <v>0</v>
      </c>
      <c r="AE166" t="s">
        <v>68</v>
      </c>
      <c r="AG166">
        <v>8.0000000000000002E-3</v>
      </c>
      <c r="AH166">
        <v>0</v>
      </c>
      <c r="AI166">
        <v>0</v>
      </c>
      <c r="AJ166">
        <v>0</v>
      </c>
      <c r="AK166" t="s">
        <v>68</v>
      </c>
      <c r="AM166">
        <v>-1E-3</v>
      </c>
      <c r="AN166">
        <v>0</v>
      </c>
      <c r="AO166">
        <v>0</v>
      </c>
      <c r="AP166">
        <v>0</v>
      </c>
      <c r="AQ166" t="s">
        <v>68</v>
      </c>
    </row>
    <row r="167" spans="1:43" hidden="1" x14ac:dyDescent="0.3">
      <c r="A167" t="s">
        <v>94</v>
      </c>
      <c r="B167">
        <v>166</v>
      </c>
      <c r="C167">
        <v>133</v>
      </c>
      <c r="D167" t="s">
        <v>96</v>
      </c>
      <c r="E167">
        <v>0</v>
      </c>
      <c r="F167">
        <v>0</v>
      </c>
      <c r="G167">
        <v>0</v>
      </c>
      <c r="I167">
        <v>1.556</v>
      </c>
      <c r="J167">
        <v>3656</v>
      </c>
      <c r="K167">
        <v>11110</v>
      </c>
      <c r="L167">
        <v>11157</v>
      </c>
      <c r="M167" t="s">
        <v>72</v>
      </c>
      <c r="O167">
        <v>1.911</v>
      </c>
      <c r="P167">
        <v>3640</v>
      </c>
      <c r="Q167">
        <v>11029</v>
      </c>
      <c r="R167">
        <v>11076</v>
      </c>
      <c r="S167" t="s">
        <v>72</v>
      </c>
      <c r="U167">
        <v>0.13900000000000001</v>
      </c>
      <c r="V167">
        <v>3602</v>
      </c>
      <c r="W167">
        <v>11035</v>
      </c>
      <c r="X167">
        <v>11079</v>
      </c>
      <c r="Y167" t="s">
        <v>72</v>
      </c>
      <c r="AA167">
        <v>2.1999999999999999E-2</v>
      </c>
      <c r="AB167">
        <v>0</v>
      </c>
      <c r="AC167">
        <v>0</v>
      </c>
      <c r="AD167">
        <v>0</v>
      </c>
      <c r="AE167" t="s">
        <v>68</v>
      </c>
      <c r="AG167">
        <v>2.7E-2</v>
      </c>
      <c r="AH167">
        <v>0</v>
      </c>
      <c r="AI167">
        <v>0</v>
      </c>
      <c r="AJ167">
        <v>0</v>
      </c>
      <c r="AK167" t="s">
        <v>68</v>
      </c>
      <c r="AM167">
        <v>4.0000000000000001E-3</v>
      </c>
      <c r="AN167">
        <v>0</v>
      </c>
      <c r="AO167">
        <v>0</v>
      </c>
      <c r="AP167">
        <v>0</v>
      </c>
      <c r="AQ167" t="s">
        <v>68</v>
      </c>
    </row>
    <row r="168" spans="1:43" hidden="1" x14ac:dyDescent="0.3">
      <c r="A168" t="s">
        <v>94</v>
      </c>
      <c r="B168">
        <v>167</v>
      </c>
      <c r="C168">
        <v>131</v>
      </c>
      <c r="D168" t="s">
        <v>95</v>
      </c>
      <c r="E168">
        <v>0</v>
      </c>
      <c r="F168">
        <v>0</v>
      </c>
      <c r="G168">
        <v>0</v>
      </c>
      <c r="I168">
        <v>15.183999999999999</v>
      </c>
      <c r="J168">
        <v>7396</v>
      </c>
      <c r="K168">
        <v>11170</v>
      </c>
      <c r="L168">
        <v>11217</v>
      </c>
      <c r="M168" t="s">
        <v>72</v>
      </c>
      <c r="O168">
        <v>15.071</v>
      </c>
      <c r="P168">
        <v>7748</v>
      </c>
      <c r="Q168">
        <v>11089</v>
      </c>
      <c r="R168">
        <v>11136</v>
      </c>
      <c r="S168" t="s">
        <v>72</v>
      </c>
      <c r="U168">
        <v>1.492</v>
      </c>
      <c r="V168">
        <v>7889</v>
      </c>
      <c r="W168">
        <v>11095</v>
      </c>
      <c r="X168">
        <v>11140</v>
      </c>
      <c r="Y168" t="s">
        <v>72</v>
      </c>
      <c r="AA168">
        <v>0.21299999999999999</v>
      </c>
      <c r="AB168">
        <v>0</v>
      </c>
      <c r="AC168">
        <v>0</v>
      </c>
      <c r="AD168">
        <v>0</v>
      </c>
      <c r="AE168" t="s">
        <v>68</v>
      </c>
      <c r="AG168">
        <v>0.21099999999999999</v>
      </c>
      <c r="AH168">
        <v>0</v>
      </c>
      <c r="AI168">
        <v>0</v>
      </c>
      <c r="AJ168">
        <v>0</v>
      </c>
      <c r="AK168" t="s">
        <v>68</v>
      </c>
      <c r="AM168">
        <v>4.5999999999999999E-2</v>
      </c>
      <c r="AN168">
        <v>0</v>
      </c>
      <c r="AO168">
        <v>0</v>
      </c>
      <c r="AP168">
        <v>0</v>
      </c>
      <c r="AQ168" t="s">
        <v>68</v>
      </c>
    </row>
    <row r="169" spans="1:43" hidden="1" x14ac:dyDescent="0.3">
      <c r="A169" t="s">
        <v>94</v>
      </c>
      <c r="B169">
        <v>168</v>
      </c>
      <c r="C169">
        <v>132</v>
      </c>
      <c r="D169" t="s">
        <v>96</v>
      </c>
      <c r="E169">
        <v>0</v>
      </c>
      <c r="F169">
        <v>0</v>
      </c>
      <c r="G169">
        <v>0</v>
      </c>
      <c r="I169">
        <v>75.207999999999998</v>
      </c>
      <c r="J169">
        <v>23869</v>
      </c>
      <c r="K169">
        <v>11230</v>
      </c>
      <c r="L169">
        <v>11260</v>
      </c>
      <c r="M169" t="s">
        <v>97</v>
      </c>
      <c r="O169">
        <v>74.597999999999999</v>
      </c>
      <c r="P169">
        <v>26330</v>
      </c>
      <c r="Q169">
        <v>11149</v>
      </c>
      <c r="R169">
        <v>11195</v>
      </c>
      <c r="S169" t="s">
        <v>71</v>
      </c>
      <c r="U169">
        <v>7.4859999999999998</v>
      </c>
      <c r="V169">
        <v>26890</v>
      </c>
      <c r="W169">
        <v>11155</v>
      </c>
      <c r="X169">
        <v>11200</v>
      </c>
      <c r="Y169" t="s">
        <v>72</v>
      </c>
      <c r="AA169">
        <v>1.0529999999999999</v>
      </c>
      <c r="AB169">
        <v>0</v>
      </c>
      <c r="AC169">
        <v>0</v>
      </c>
      <c r="AD169">
        <v>0</v>
      </c>
      <c r="AE169" t="s">
        <v>68</v>
      </c>
      <c r="AG169">
        <v>1.0449999999999999</v>
      </c>
      <c r="AH169">
        <v>0</v>
      </c>
      <c r="AI169">
        <v>0</v>
      </c>
      <c r="AJ169">
        <v>0</v>
      </c>
      <c r="AK169" t="s">
        <v>68</v>
      </c>
      <c r="AM169">
        <v>0.23200000000000001</v>
      </c>
      <c r="AN169">
        <v>0</v>
      </c>
      <c r="AO169">
        <v>0</v>
      </c>
      <c r="AP169">
        <v>0</v>
      </c>
      <c r="AQ169" t="s">
        <v>68</v>
      </c>
    </row>
    <row r="170" spans="1:43" hidden="1" x14ac:dyDescent="0.3">
      <c r="A170" t="s">
        <v>69</v>
      </c>
      <c r="B170">
        <v>169</v>
      </c>
      <c r="C170">
        <v>138</v>
      </c>
      <c r="D170" t="s">
        <v>70</v>
      </c>
      <c r="E170">
        <v>0</v>
      </c>
      <c r="F170">
        <v>0</v>
      </c>
      <c r="G170">
        <v>0</v>
      </c>
      <c r="I170">
        <v>150.161</v>
      </c>
      <c r="J170">
        <v>44439</v>
      </c>
      <c r="K170">
        <v>11290</v>
      </c>
      <c r="L170">
        <v>11320</v>
      </c>
      <c r="M170" t="s">
        <v>166</v>
      </c>
      <c r="O170">
        <v>150.684</v>
      </c>
      <c r="P170">
        <v>50081</v>
      </c>
      <c r="Q170">
        <v>11209</v>
      </c>
      <c r="R170">
        <v>11255</v>
      </c>
      <c r="S170" t="s">
        <v>75</v>
      </c>
      <c r="U170">
        <v>15.005000000000001</v>
      </c>
      <c r="V170">
        <v>50726</v>
      </c>
      <c r="W170">
        <v>11215</v>
      </c>
      <c r="X170">
        <v>11260</v>
      </c>
      <c r="Y170" t="s">
        <v>72</v>
      </c>
      <c r="AA170">
        <v>2.1030000000000002</v>
      </c>
      <c r="AB170">
        <v>0</v>
      </c>
      <c r="AC170">
        <v>0</v>
      </c>
      <c r="AD170">
        <v>0</v>
      </c>
      <c r="AE170" t="s">
        <v>68</v>
      </c>
      <c r="AG170">
        <v>2.1110000000000002</v>
      </c>
      <c r="AH170">
        <v>0</v>
      </c>
      <c r="AI170">
        <v>0</v>
      </c>
      <c r="AJ170">
        <v>0</v>
      </c>
      <c r="AK170" t="s">
        <v>68</v>
      </c>
      <c r="AM170">
        <v>0.46400000000000002</v>
      </c>
      <c r="AN170">
        <v>0</v>
      </c>
      <c r="AO170">
        <v>0</v>
      </c>
      <c r="AP170">
        <v>0</v>
      </c>
      <c r="AQ170" t="s">
        <v>68</v>
      </c>
    </row>
    <row r="171" spans="1:43" hidden="1" x14ac:dyDescent="0.3">
      <c r="A171" t="s">
        <v>92</v>
      </c>
      <c r="B171">
        <v>170</v>
      </c>
      <c r="C171">
        <v>0</v>
      </c>
      <c r="D171" t="s">
        <v>93</v>
      </c>
      <c r="E171">
        <v>0</v>
      </c>
      <c r="F171">
        <v>0</v>
      </c>
      <c r="G171">
        <v>0</v>
      </c>
      <c r="I171">
        <v>0.113</v>
      </c>
      <c r="J171">
        <v>3260</v>
      </c>
      <c r="K171">
        <v>11470</v>
      </c>
      <c r="L171">
        <v>11497</v>
      </c>
      <c r="M171" t="s">
        <v>72</v>
      </c>
      <c r="O171">
        <v>0.42799999999999999</v>
      </c>
      <c r="P171">
        <v>3177</v>
      </c>
      <c r="Q171">
        <v>11389</v>
      </c>
      <c r="R171">
        <v>11436</v>
      </c>
      <c r="S171" t="s">
        <v>72</v>
      </c>
      <c r="U171">
        <v>3.4000000000000002E-2</v>
      </c>
      <c r="V171">
        <v>3268</v>
      </c>
      <c r="W171">
        <v>11395</v>
      </c>
      <c r="X171">
        <v>11442</v>
      </c>
      <c r="Y171" t="s">
        <v>72</v>
      </c>
      <c r="AA171">
        <v>2E-3</v>
      </c>
      <c r="AB171">
        <v>0</v>
      </c>
      <c r="AC171">
        <v>0</v>
      </c>
      <c r="AD171">
        <v>0</v>
      </c>
      <c r="AE171" t="s">
        <v>68</v>
      </c>
      <c r="AG171">
        <v>6.0000000000000001E-3</v>
      </c>
      <c r="AH171">
        <v>0</v>
      </c>
      <c r="AI171">
        <v>0</v>
      </c>
      <c r="AJ171">
        <v>0</v>
      </c>
      <c r="AK171" t="s">
        <v>68</v>
      </c>
      <c r="AM171">
        <v>1E-3</v>
      </c>
      <c r="AN171">
        <v>0</v>
      </c>
      <c r="AO171">
        <v>0</v>
      </c>
      <c r="AP171">
        <v>0</v>
      </c>
      <c r="AQ171" t="s">
        <v>68</v>
      </c>
    </row>
    <row r="172" spans="1:43" x14ac:dyDescent="0.3">
      <c r="A172" t="s">
        <v>248</v>
      </c>
      <c r="B172">
        <v>171</v>
      </c>
      <c r="C172">
        <v>97</v>
      </c>
      <c r="D172" t="s">
        <v>99</v>
      </c>
      <c r="E172">
        <v>0</v>
      </c>
      <c r="F172">
        <v>9</v>
      </c>
      <c r="G172">
        <v>1</v>
      </c>
      <c r="I172">
        <v>0.186</v>
      </c>
      <c r="J172">
        <v>3280</v>
      </c>
      <c r="K172">
        <v>11530</v>
      </c>
      <c r="L172">
        <v>11569</v>
      </c>
      <c r="M172" t="s">
        <v>72</v>
      </c>
      <c r="O172">
        <v>1.101</v>
      </c>
      <c r="P172">
        <v>3387</v>
      </c>
      <c r="Q172">
        <v>11449</v>
      </c>
      <c r="R172">
        <v>11496</v>
      </c>
      <c r="S172" t="s">
        <v>72</v>
      </c>
      <c r="U172">
        <v>4.1000000000000002E-2</v>
      </c>
      <c r="V172">
        <v>3291</v>
      </c>
      <c r="W172">
        <v>11455</v>
      </c>
      <c r="X172">
        <v>11498</v>
      </c>
      <c r="Y172" t="s">
        <v>72</v>
      </c>
      <c r="AA172">
        <v>3.0000000000000001E-3</v>
      </c>
      <c r="AB172">
        <v>0</v>
      </c>
      <c r="AC172">
        <v>0</v>
      </c>
      <c r="AD172">
        <v>0</v>
      </c>
      <c r="AE172" t="s">
        <v>68</v>
      </c>
      <c r="AG172">
        <v>1.4999999999999999E-2</v>
      </c>
      <c r="AH172">
        <v>0</v>
      </c>
      <c r="AI172">
        <v>0</v>
      </c>
      <c r="AJ172">
        <v>0</v>
      </c>
      <c r="AK172" t="s">
        <v>68</v>
      </c>
      <c r="AM172">
        <v>1E-3</v>
      </c>
      <c r="AN172">
        <v>0</v>
      </c>
      <c r="AO172">
        <v>0</v>
      </c>
      <c r="AP172">
        <v>0</v>
      </c>
      <c r="AQ172" t="s">
        <v>68</v>
      </c>
    </row>
    <row r="173" spans="1:43" x14ac:dyDescent="0.3">
      <c r="A173" t="s">
        <v>248</v>
      </c>
      <c r="B173">
        <v>172</v>
      </c>
      <c r="C173">
        <v>97</v>
      </c>
      <c r="D173" t="s">
        <v>99</v>
      </c>
      <c r="E173">
        <v>0</v>
      </c>
      <c r="F173">
        <v>9</v>
      </c>
      <c r="G173">
        <v>2</v>
      </c>
      <c r="I173">
        <v>0.219</v>
      </c>
      <c r="J173">
        <v>3289</v>
      </c>
      <c r="K173">
        <v>11590</v>
      </c>
      <c r="L173">
        <v>11637</v>
      </c>
      <c r="M173" t="s">
        <v>72</v>
      </c>
      <c r="O173">
        <v>1.0720000000000001</v>
      </c>
      <c r="P173">
        <v>3378</v>
      </c>
      <c r="Q173">
        <v>11509</v>
      </c>
      <c r="R173">
        <v>11555</v>
      </c>
      <c r="S173" t="s">
        <v>72</v>
      </c>
      <c r="U173">
        <v>0.04</v>
      </c>
      <c r="V173">
        <v>3288</v>
      </c>
      <c r="W173">
        <v>11515</v>
      </c>
      <c r="X173">
        <v>11558</v>
      </c>
      <c r="Y173" t="s">
        <v>72</v>
      </c>
      <c r="AA173">
        <v>3.0000000000000001E-3</v>
      </c>
      <c r="AB173">
        <v>0</v>
      </c>
      <c r="AC173">
        <v>0</v>
      </c>
      <c r="AD173">
        <v>0</v>
      </c>
      <c r="AE173" t="s">
        <v>68</v>
      </c>
      <c r="AG173">
        <v>1.4999999999999999E-2</v>
      </c>
      <c r="AH173">
        <v>0</v>
      </c>
      <c r="AI173">
        <v>0</v>
      </c>
      <c r="AJ173">
        <v>0</v>
      </c>
      <c r="AK173" t="s">
        <v>68</v>
      </c>
      <c r="AM173">
        <v>1E-3</v>
      </c>
      <c r="AN173">
        <v>0</v>
      </c>
      <c r="AO173">
        <v>0</v>
      </c>
      <c r="AP173">
        <v>0</v>
      </c>
      <c r="AQ173" t="s">
        <v>68</v>
      </c>
    </row>
    <row r="174" spans="1:43" hidden="1" x14ac:dyDescent="0.3">
      <c r="A174" t="s">
        <v>249</v>
      </c>
      <c r="B174">
        <v>173</v>
      </c>
      <c r="C174">
        <v>98</v>
      </c>
      <c r="D174" t="s">
        <v>98</v>
      </c>
      <c r="E174">
        <v>0</v>
      </c>
      <c r="F174">
        <v>0</v>
      </c>
      <c r="G174">
        <v>0</v>
      </c>
      <c r="I174">
        <v>1.0389999999999999</v>
      </c>
      <c r="J174">
        <v>3514</v>
      </c>
      <c r="K174">
        <v>11650</v>
      </c>
      <c r="L174">
        <v>11684</v>
      </c>
      <c r="M174" t="s">
        <v>72</v>
      </c>
      <c r="O174">
        <v>1.1419999999999999</v>
      </c>
      <c r="P174">
        <v>3400</v>
      </c>
      <c r="Q174">
        <v>11569</v>
      </c>
      <c r="R174">
        <v>11616</v>
      </c>
      <c r="S174" t="s">
        <v>72</v>
      </c>
      <c r="U174">
        <v>2.8000000000000001E-2</v>
      </c>
      <c r="V174">
        <v>3251</v>
      </c>
      <c r="W174">
        <v>11575</v>
      </c>
      <c r="X174">
        <v>11620</v>
      </c>
      <c r="Y174" t="s">
        <v>72</v>
      </c>
      <c r="AA174">
        <v>1.4999999999999999E-2</v>
      </c>
      <c r="AB174">
        <v>0</v>
      </c>
      <c r="AC174">
        <v>0</v>
      </c>
      <c r="AD174">
        <v>0</v>
      </c>
      <c r="AE174" t="s">
        <v>68</v>
      </c>
      <c r="AG174">
        <v>1.6E-2</v>
      </c>
      <c r="AH174">
        <v>0</v>
      </c>
      <c r="AI174">
        <v>0</v>
      </c>
      <c r="AJ174">
        <v>0</v>
      </c>
      <c r="AK174" t="s">
        <v>68</v>
      </c>
      <c r="AM174">
        <v>1E-3</v>
      </c>
      <c r="AN174">
        <v>0</v>
      </c>
      <c r="AO174">
        <v>0</v>
      </c>
      <c r="AP174">
        <v>0</v>
      </c>
      <c r="AQ174" t="s">
        <v>68</v>
      </c>
    </row>
    <row r="175" spans="1:43" hidden="1" x14ac:dyDescent="0.3">
      <c r="A175" t="s">
        <v>250</v>
      </c>
      <c r="B175">
        <v>174</v>
      </c>
      <c r="C175">
        <v>99</v>
      </c>
      <c r="D175" t="s">
        <v>98</v>
      </c>
      <c r="E175">
        <v>0</v>
      </c>
      <c r="F175">
        <v>0</v>
      </c>
      <c r="G175">
        <v>0</v>
      </c>
      <c r="I175">
        <v>1.1299999999999999</v>
      </c>
      <c r="J175">
        <v>3539</v>
      </c>
      <c r="K175">
        <v>11710</v>
      </c>
      <c r="L175">
        <v>11740</v>
      </c>
      <c r="M175" t="s">
        <v>72</v>
      </c>
      <c r="O175">
        <v>1.181</v>
      </c>
      <c r="P175">
        <v>3412</v>
      </c>
      <c r="Q175">
        <v>11629</v>
      </c>
      <c r="R175">
        <v>11676</v>
      </c>
      <c r="S175" t="s">
        <v>72</v>
      </c>
      <c r="U175">
        <v>5.8999999999999997E-2</v>
      </c>
      <c r="V175">
        <v>3349</v>
      </c>
      <c r="W175">
        <v>11635</v>
      </c>
      <c r="X175">
        <v>11661</v>
      </c>
      <c r="Y175" t="s">
        <v>72</v>
      </c>
      <c r="AA175">
        <v>1.6E-2</v>
      </c>
      <c r="AB175">
        <v>0</v>
      </c>
      <c r="AC175">
        <v>0</v>
      </c>
      <c r="AD175">
        <v>0</v>
      </c>
      <c r="AE175" t="s">
        <v>68</v>
      </c>
      <c r="AG175">
        <v>1.7000000000000001E-2</v>
      </c>
      <c r="AH175">
        <v>0</v>
      </c>
      <c r="AI175">
        <v>0</v>
      </c>
      <c r="AJ175">
        <v>0</v>
      </c>
      <c r="AK175" t="s">
        <v>68</v>
      </c>
      <c r="AM175">
        <v>2E-3</v>
      </c>
      <c r="AN175">
        <v>0</v>
      </c>
      <c r="AO175">
        <v>0</v>
      </c>
      <c r="AP175">
        <v>0</v>
      </c>
      <c r="AQ175" t="s">
        <v>68</v>
      </c>
    </row>
    <row r="176" spans="1:43" hidden="1" x14ac:dyDescent="0.3">
      <c r="A176" t="s">
        <v>251</v>
      </c>
      <c r="B176">
        <v>175</v>
      </c>
      <c r="C176">
        <v>100</v>
      </c>
      <c r="D176" t="s">
        <v>98</v>
      </c>
      <c r="E176">
        <v>0</v>
      </c>
      <c r="F176">
        <v>0</v>
      </c>
      <c r="G176">
        <v>0</v>
      </c>
      <c r="I176">
        <v>0.41899999999999998</v>
      </c>
      <c r="J176">
        <v>3344</v>
      </c>
      <c r="K176">
        <v>11770</v>
      </c>
      <c r="L176">
        <v>11813</v>
      </c>
      <c r="M176" t="s">
        <v>72</v>
      </c>
      <c r="O176">
        <v>1.4850000000000001</v>
      </c>
      <c r="P176">
        <v>3507</v>
      </c>
      <c r="Q176">
        <v>11689</v>
      </c>
      <c r="R176">
        <v>11736</v>
      </c>
      <c r="S176" t="s">
        <v>72</v>
      </c>
      <c r="U176">
        <v>7.5999999999999998E-2</v>
      </c>
      <c r="V176">
        <v>3401</v>
      </c>
      <c r="W176">
        <v>11695</v>
      </c>
      <c r="X176">
        <v>11738</v>
      </c>
      <c r="Y176" t="s">
        <v>72</v>
      </c>
      <c r="AA176">
        <v>6.0000000000000001E-3</v>
      </c>
      <c r="AB176">
        <v>0</v>
      </c>
      <c r="AC176">
        <v>0</v>
      </c>
      <c r="AD176">
        <v>0</v>
      </c>
      <c r="AE176" t="s">
        <v>68</v>
      </c>
      <c r="AG176">
        <v>2.1000000000000001E-2</v>
      </c>
      <c r="AH176">
        <v>0</v>
      </c>
      <c r="AI176">
        <v>0</v>
      </c>
      <c r="AJ176">
        <v>0</v>
      </c>
      <c r="AK176" t="s">
        <v>68</v>
      </c>
      <c r="AM176">
        <v>2E-3</v>
      </c>
      <c r="AN176">
        <v>0</v>
      </c>
      <c r="AO176">
        <v>0</v>
      </c>
      <c r="AP176">
        <v>0</v>
      </c>
      <c r="AQ176" t="s">
        <v>68</v>
      </c>
    </row>
    <row r="177" spans="1:43" hidden="1" x14ac:dyDescent="0.3">
      <c r="A177" t="s">
        <v>252</v>
      </c>
      <c r="B177">
        <v>176</v>
      </c>
      <c r="C177">
        <v>101</v>
      </c>
      <c r="D177" t="s">
        <v>98</v>
      </c>
      <c r="E177">
        <v>0</v>
      </c>
      <c r="F177">
        <v>0</v>
      </c>
      <c r="G177">
        <v>0</v>
      </c>
      <c r="I177">
        <v>1.0129999999999999</v>
      </c>
      <c r="J177">
        <v>3507</v>
      </c>
      <c r="K177">
        <v>11830</v>
      </c>
      <c r="L177">
        <v>11863</v>
      </c>
      <c r="M177" t="s">
        <v>72</v>
      </c>
      <c r="O177">
        <v>1.0980000000000001</v>
      </c>
      <c r="P177">
        <v>3386</v>
      </c>
      <c r="Q177">
        <v>11749</v>
      </c>
      <c r="R177">
        <v>11796</v>
      </c>
      <c r="S177" t="s">
        <v>72</v>
      </c>
      <c r="U177">
        <v>3.9E-2</v>
      </c>
      <c r="V177">
        <v>3286</v>
      </c>
      <c r="W177">
        <v>11755</v>
      </c>
      <c r="X177">
        <v>11798</v>
      </c>
      <c r="Y177" t="s">
        <v>72</v>
      </c>
      <c r="AA177">
        <v>1.4E-2</v>
      </c>
      <c r="AB177">
        <v>0</v>
      </c>
      <c r="AC177">
        <v>0</v>
      </c>
      <c r="AD177">
        <v>0</v>
      </c>
      <c r="AE177" t="s">
        <v>68</v>
      </c>
      <c r="AG177">
        <v>1.4999999999999999E-2</v>
      </c>
      <c r="AH177">
        <v>0</v>
      </c>
      <c r="AI177">
        <v>0</v>
      </c>
      <c r="AJ177">
        <v>0</v>
      </c>
      <c r="AK177" t="s">
        <v>68</v>
      </c>
      <c r="AM177">
        <v>1E-3</v>
      </c>
      <c r="AN177">
        <v>0</v>
      </c>
      <c r="AO177">
        <v>0</v>
      </c>
      <c r="AP177">
        <v>0</v>
      </c>
      <c r="AQ177" t="s">
        <v>68</v>
      </c>
    </row>
    <row r="178" spans="1:43" hidden="1" x14ac:dyDescent="0.3">
      <c r="A178" t="s">
        <v>253</v>
      </c>
      <c r="B178">
        <v>177</v>
      </c>
      <c r="C178">
        <v>102</v>
      </c>
      <c r="D178" t="s">
        <v>98</v>
      </c>
      <c r="E178">
        <v>0</v>
      </c>
      <c r="F178">
        <v>0</v>
      </c>
      <c r="G178">
        <v>0</v>
      </c>
      <c r="I178">
        <v>0.182</v>
      </c>
      <c r="J178">
        <v>3279</v>
      </c>
      <c r="K178">
        <v>11890</v>
      </c>
      <c r="L178">
        <v>11933</v>
      </c>
      <c r="M178" t="s">
        <v>72</v>
      </c>
      <c r="O178">
        <v>1.1299999999999999</v>
      </c>
      <c r="P178">
        <v>3396</v>
      </c>
      <c r="Q178">
        <v>11809</v>
      </c>
      <c r="R178">
        <v>11856</v>
      </c>
      <c r="S178" t="s">
        <v>72</v>
      </c>
      <c r="U178">
        <v>0.04</v>
      </c>
      <c r="V178">
        <v>3288</v>
      </c>
      <c r="W178">
        <v>11815</v>
      </c>
      <c r="X178">
        <v>11858</v>
      </c>
      <c r="Y178" t="s">
        <v>72</v>
      </c>
      <c r="AA178">
        <v>3.0000000000000001E-3</v>
      </c>
      <c r="AB178">
        <v>0</v>
      </c>
      <c r="AC178">
        <v>0</v>
      </c>
      <c r="AD178">
        <v>0</v>
      </c>
      <c r="AE178" t="s">
        <v>68</v>
      </c>
      <c r="AG178">
        <v>1.6E-2</v>
      </c>
      <c r="AH178">
        <v>0</v>
      </c>
      <c r="AI178">
        <v>0</v>
      </c>
      <c r="AJ178">
        <v>0</v>
      </c>
      <c r="AK178" t="s">
        <v>68</v>
      </c>
      <c r="AM178">
        <v>1E-3</v>
      </c>
      <c r="AN178">
        <v>0</v>
      </c>
      <c r="AO178">
        <v>0</v>
      </c>
      <c r="AP178">
        <v>0</v>
      </c>
      <c r="AQ178" t="s">
        <v>68</v>
      </c>
    </row>
    <row r="179" spans="1:43" hidden="1" x14ac:dyDescent="0.3">
      <c r="A179" t="s">
        <v>254</v>
      </c>
      <c r="B179">
        <v>178</v>
      </c>
      <c r="C179">
        <v>103</v>
      </c>
      <c r="D179" t="s">
        <v>98</v>
      </c>
      <c r="E179">
        <v>0</v>
      </c>
      <c r="F179">
        <v>0</v>
      </c>
      <c r="G179">
        <v>0</v>
      </c>
      <c r="I179">
        <v>0.193</v>
      </c>
      <c r="J179">
        <v>3282</v>
      </c>
      <c r="K179">
        <v>11950</v>
      </c>
      <c r="L179">
        <v>11997</v>
      </c>
      <c r="M179" t="s">
        <v>72</v>
      </c>
      <c r="O179">
        <v>5.3650000000000002</v>
      </c>
      <c r="P179">
        <v>4718</v>
      </c>
      <c r="Q179">
        <v>11869</v>
      </c>
      <c r="R179">
        <v>11915</v>
      </c>
      <c r="S179" t="s">
        <v>72</v>
      </c>
      <c r="U179">
        <v>5.5E-2</v>
      </c>
      <c r="V179">
        <v>3335</v>
      </c>
      <c r="W179">
        <v>11875</v>
      </c>
      <c r="X179">
        <v>11918</v>
      </c>
      <c r="Y179" t="s">
        <v>72</v>
      </c>
      <c r="AA179">
        <v>3.0000000000000001E-3</v>
      </c>
      <c r="AB179">
        <v>0</v>
      </c>
      <c r="AC179">
        <v>0</v>
      </c>
      <c r="AD179">
        <v>0</v>
      </c>
      <c r="AE179" t="s">
        <v>68</v>
      </c>
      <c r="AG179">
        <v>7.4999999999999997E-2</v>
      </c>
      <c r="AH179">
        <v>0</v>
      </c>
      <c r="AI179">
        <v>0</v>
      </c>
      <c r="AJ179">
        <v>0</v>
      </c>
      <c r="AK179" t="s">
        <v>68</v>
      </c>
      <c r="AM179">
        <v>2E-3</v>
      </c>
      <c r="AN179">
        <v>0</v>
      </c>
      <c r="AO179">
        <v>0</v>
      </c>
      <c r="AP179">
        <v>0</v>
      </c>
      <c r="AQ179" t="s">
        <v>68</v>
      </c>
    </row>
    <row r="180" spans="1:43" hidden="1" x14ac:dyDescent="0.3">
      <c r="A180" t="s">
        <v>255</v>
      </c>
      <c r="B180">
        <v>179</v>
      </c>
      <c r="C180">
        <v>104</v>
      </c>
      <c r="D180" t="s">
        <v>98</v>
      </c>
      <c r="E180">
        <v>0</v>
      </c>
      <c r="F180">
        <v>0</v>
      </c>
      <c r="G180">
        <v>0</v>
      </c>
      <c r="I180">
        <v>1.133</v>
      </c>
      <c r="J180">
        <v>3540</v>
      </c>
      <c r="K180">
        <v>12010</v>
      </c>
      <c r="L180">
        <v>12042</v>
      </c>
      <c r="M180" t="s">
        <v>72</v>
      </c>
      <c r="O180">
        <v>3.6629999999999998</v>
      </c>
      <c r="P180">
        <v>4187</v>
      </c>
      <c r="Q180">
        <v>11929</v>
      </c>
      <c r="R180">
        <v>11976</v>
      </c>
      <c r="S180" t="s">
        <v>72</v>
      </c>
      <c r="U180">
        <v>8.1000000000000003E-2</v>
      </c>
      <c r="V180">
        <v>3418</v>
      </c>
      <c r="W180">
        <v>11935</v>
      </c>
      <c r="X180">
        <v>11978</v>
      </c>
      <c r="Y180" t="s">
        <v>72</v>
      </c>
      <c r="AA180">
        <v>1.6E-2</v>
      </c>
      <c r="AB180">
        <v>0</v>
      </c>
      <c r="AC180">
        <v>0</v>
      </c>
      <c r="AD180">
        <v>0</v>
      </c>
      <c r="AE180" t="s">
        <v>68</v>
      </c>
      <c r="AG180">
        <v>5.0999999999999997E-2</v>
      </c>
      <c r="AH180">
        <v>0</v>
      </c>
      <c r="AI180">
        <v>0</v>
      </c>
      <c r="AJ180">
        <v>0</v>
      </c>
      <c r="AK180" t="s">
        <v>68</v>
      </c>
      <c r="AM180">
        <v>3.0000000000000001E-3</v>
      </c>
      <c r="AN180">
        <v>0</v>
      </c>
      <c r="AO180">
        <v>0</v>
      </c>
      <c r="AP180">
        <v>0</v>
      </c>
      <c r="AQ180" t="s">
        <v>68</v>
      </c>
    </row>
    <row r="181" spans="1:43" hidden="1" x14ac:dyDescent="0.3">
      <c r="A181" t="s">
        <v>256</v>
      </c>
      <c r="B181">
        <v>180</v>
      </c>
      <c r="C181">
        <v>105</v>
      </c>
      <c r="D181" t="s">
        <v>98</v>
      </c>
      <c r="E181">
        <v>0</v>
      </c>
      <c r="F181">
        <v>0</v>
      </c>
      <c r="G181">
        <v>0</v>
      </c>
      <c r="I181">
        <v>0.67800000000000005</v>
      </c>
      <c r="J181">
        <v>3415</v>
      </c>
      <c r="K181">
        <v>12070</v>
      </c>
      <c r="L181">
        <v>12100</v>
      </c>
      <c r="M181" t="s">
        <v>72</v>
      </c>
      <c r="O181">
        <v>3.92</v>
      </c>
      <c r="P181">
        <v>4267</v>
      </c>
      <c r="Q181">
        <v>11989</v>
      </c>
      <c r="R181">
        <v>12036</v>
      </c>
      <c r="S181" t="s">
        <v>72</v>
      </c>
      <c r="U181">
        <v>9.7000000000000003E-2</v>
      </c>
      <c r="V181">
        <v>3468</v>
      </c>
      <c r="W181">
        <v>11995</v>
      </c>
      <c r="X181">
        <v>12038</v>
      </c>
      <c r="Y181" t="s">
        <v>72</v>
      </c>
      <c r="AA181">
        <v>8.9999999999999993E-3</v>
      </c>
      <c r="AB181">
        <v>0</v>
      </c>
      <c r="AC181">
        <v>0</v>
      </c>
      <c r="AD181">
        <v>0</v>
      </c>
      <c r="AE181" t="s">
        <v>68</v>
      </c>
      <c r="AG181">
        <v>5.5E-2</v>
      </c>
      <c r="AH181">
        <v>0</v>
      </c>
      <c r="AI181">
        <v>0</v>
      </c>
      <c r="AJ181">
        <v>0</v>
      </c>
      <c r="AK181" t="s">
        <v>68</v>
      </c>
      <c r="AM181">
        <v>3.0000000000000001E-3</v>
      </c>
      <c r="AN181">
        <v>0</v>
      </c>
      <c r="AO181">
        <v>0</v>
      </c>
      <c r="AP181">
        <v>0</v>
      </c>
      <c r="AQ181" t="s">
        <v>68</v>
      </c>
    </row>
    <row r="182" spans="1:43" hidden="1" x14ac:dyDescent="0.3">
      <c r="A182" t="s">
        <v>92</v>
      </c>
      <c r="B182">
        <v>181</v>
      </c>
      <c r="C182">
        <v>0</v>
      </c>
      <c r="D182" t="s">
        <v>93</v>
      </c>
      <c r="E182">
        <v>0</v>
      </c>
      <c r="F182">
        <v>0</v>
      </c>
      <c r="G182">
        <v>0</v>
      </c>
      <c r="I182">
        <v>0.113</v>
      </c>
      <c r="J182">
        <v>3260</v>
      </c>
      <c r="K182">
        <v>12250</v>
      </c>
      <c r="L182">
        <v>12291</v>
      </c>
      <c r="M182" t="s">
        <v>72</v>
      </c>
      <c r="O182">
        <v>0.42799999999999999</v>
      </c>
      <c r="P182">
        <v>3177</v>
      </c>
      <c r="Q182">
        <v>12169</v>
      </c>
      <c r="R182">
        <v>12202</v>
      </c>
      <c r="S182" t="s">
        <v>72</v>
      </c>
      <c r="U182">
        <v>3.4000000000000002E-2</v>
      </c>
      <c r="V182">
        <v>3268</v>
      </c>
      <c r="W182">
        <v>12175</v>
      </c>
      <c r="X182">
        <v>12222</v>
      </c>
      <c r="Y182" t="s">
        <v>72</v>
      </c>
      <c r="AA182">
        <v>2E-3</v>
      </c>
      <c r="AB182">
        <v>0</v>
      </c>
      <c r="AC182">
        <v>0</v>
      </c>
      <c r="AD182">
        <v>0</v>
      </c>
      <c r="AE182" t="s">
        <v>68</v>
      </c>
      <c r="AG182">
        <v>6.0000000000000001E-3</v>
      </c>
      <c r="AH182">
        <v>0</v>
      </c>
      <c r="AI182">
        <v>0</v>
      </c>
      <c r="AJ182">
        <v>0</v>
      </c>
      <c r="AK182" t="s">
        <v>68</v>
      </c>
      <c r="AM182">
        <v>1E-3</v>
      </c>
      <c r="AN182">
        <v>0</v>
      </c>
      <c r="AO182">
        <v>0</v>
      </c>
      <c r="AP182">
        <v>0</v>
      </c>
      <c r="AQ182" t="s">
        <v>68</v>
      </c>
    </row>
    <row r="183" spans="1:43" hidden="1" x14ac:dyDescent="0.3">
      <c r="A183" t="s">
        <v>92</v>
      </c>
      <c r="B183">
        <v>182</v>
      </c>
      <c r="C183">
        <v>0</v>
      </c>
      <c r="D183" t="s">
        <v>93</v>
      </c>
      <c r="E183">
        <v>0</v>
      </c>
      <c r="F183">
        <v>0</v>
      </c>
      <c r="G183">
        <v>0</v>
      </c>
      <c r="I183">
        <v>0.113</v>
      </c>
      <c r="J183">
        <v>3260</v>
      </c>
      <c r="K183">
        <v>12430</v>
      </c>
      <c r="L183">
        <v>12470</v>
      </c>
      <c r="M183" t="s">
        <v>72</v>
      </c>
      <c r="O183">
        <v>0.42799999999999999</v>
      </c>
      <c r="P183">
        <v>3177</v>
      </c>
      <c r="Q183">
        <v>12349</v>
      </c>
      <c r="R183">
        <v>12386</v>
      </c>
      <c r="S183" t="s">
        <v>72</v>
      </c>
      <c r="U183">
        <v>3.4000000000000002E-2</v>
      </c>
      <c r="V183">
        <v>3268</v>
      </c>
      <c r="W183">
        <v>12355</v>
      </c>
      <c r="X183">
        <v>12402</v>
      </c>
      <c r="Y183" t="s">
        <v>72</v>
      </c>
      <c r="AA183">
        <v>2E-3</v>
      </c>
      <c r="AB183">
        <v>0</v>
      </c>
      <c r="AC183">
        <v>0</v>
      </c>
      <c r="AD183">
        <v>0</v>
      </c>
      <c r="AE183" t="s">
        <v>68</v>
      </c>
      <c r="AG183">
        <v>6.0000000000000001E-3</v>
      </c>
      <c r="AH183">
        <v>0</v>
      </c>
      <c r="AI183">
        <v>0</v>
      </c>
      <c r="AJ183">
        <v>0</v>
      </c>
      <c r="AK183" t="s">
        <v>68</v>
      </c>
      <c r="AM183">
        <v>1E-3</v>
      </c>
      <c r="AN183">
        <v>0</v>
      </c>
      <c r="AO183">
        <v>0</v>
      </c>
      <c r="AP183">
        <v>0</v>
      </c>
      <c r="AQ183" t="s">
        <v>68</v>
      </c>
    </row>
    <row r="184" spans="1:43" hidden="1" x14ac:dyDescent="0.3">
      <c r="A184" t="s">
        <v>94</v>
      </c>
      <c r="B184">
        <v>183</v>
      </c>
      <c r="C184">
        <v>130</v>
      </c>
      <c r="D184" t="s">
        <v>95</v>
      </c>
      <c r="E184">
        <v>0</v>
      </c>
      <c r="F184">
        <v>0</v>
      </c>
      <c r="G184">
        <v>0</v>
      </c>
      <c r="I184">
        <v>0.16800000000000001</v>
      </c>
      <c r="J184">
        <v>3275</v>
      </c>
      <c r="K184">
        <v>12490</v>
      </c>
      <c r="L184">
        <v>12537</v>
      </c>
      <c r="M184" t="s">
        <v>72</v>
      </c>
      <c r="O184">
        <v>0.77400000000000002</v>
      </c>
      <c r="P184">
        <v>3285</v>
      </c>
      <c r="Q184">
        <v>12409</v>
      </c>
      <c r="R184">
        <v>12451</v>
      </c>
      <c r="S184" t="s">
        <v>72</v>
      </c>
      <c r="U184">
        <v>1.6E-2</v>
      </c>
      <c r="V184">
        <v>3211</v>
      </c>
      <c r="W184">
        <v>12415</v>
      </c>
      <c r="X184">
        <v>12435</v>
      </c>
      <c r="Y184" t="s">
        <v>260</v>
      </c>
      <c r="AA184">
        <v>2E-3</v>
      </c>
      <c r="AB184">
        <v>0</v>
      </c>
      <c r="AC184">
        <v>0</v>
      </c>
      <c r="AD184">
        <v>0</v>
      </c>
      <c r="AE184" t="s">
        <v>68</v>
      </c>
      <c r="AG184">
        <v>1.0999999999999999E-2</v>
      </c>
      <c r="AH184">
        <v>0</v>
      </c>
      <c r="AI184">
        <v>0</v>
      </c>
      <c r="AJ184">
        <v>0</v>
      </c>
      <c r="AK184" t="s">
        <v>68</v>
      </c>
      <c r="AM184">
        <v>0</v>
      </c>
      <c r="AN184">
        <v>0</v>
      </c>
      <c r="AO184">
        <v>0</v>
      </c>
      <c r="AP184">
        <v>0</v>
      </c>
      <c r="AQ184" t="s">
        <v>68</v>
      </c>
    </row>
    <row r="185" spans="1:43" hidden="1" x14ac:dyDescent="0.3">
      <c r="A185" t="s">
        <v>94</v>
      </c>
      <c r="B185">
        <v>184</v>
      </c>
      <c r="C185">
        <v>133</v>
      </c>
      <c r="D185" t="s">
        <v>96</v>
      </c>
      <c r="E185">
        <v>0</v>
      </c>
      <c r="F185">
        <v>0</v>
      </c>
      <c r="G185">
        <v>0</v>
      </c>
      <c r="I185">
        <v>1.633</v>
      </c>
      <c r="J185">
        <v>3677</v>
      </c>
      <c r="K185">
        <v>12550</v>
      </c>
      <c r="L185">
        <v>12597</v>
      </c>
      <c r="M185" t="s">
        <v>72</v>
      </c>
      <c r="O185">
        <v>2.0939999999999999</v>
      </c>
      <c r="P185">
        <v>3697</v>
      </c>
      <c r="Q185">
        <v>12469</v>
      </c>
      <c r="R185">
        <v>12516</v>
      </c>
      <c r="S185" t="s">
        <v>72</v>
      </c>
      <c r="U185">
        <v>0.151</v>
      </c>
      <c r="V185">
        <v>3638</v>
      </c>
      <c r="W185">
        <v>12475</v>
      </c>
      <c r="X185">
        <v>12518</v>
      </c>
      <c r="Y185" t="s">
        <v>72</v>
      </c>
      <c r="AA185">
        <v>2.3E-2</v>
      </c>
      <c r="AB185">
        <v>0</v>
      </c>
      <c r="AC185">
        <v>0</v>
      </c>
      <c r="AD185">
        <v>0</v>
      </c>
      <c r="AE185" t="s">
        <v>68</v>
      </c>
      <c r="AG185">
        <v>2.9000000000000001E-2</v>
      </c>
      <c r="AH185">
        <v>0</v>
      </c>
      <c r="AI185">
        <v>0</v>
      </c>
      <c r="AJ185">
        <v>0</v>
      </c>
      <c r="AK185" t="s">
        <v>68</v>
      </c>
      <c r="AM185">
        <v>5.0000000000000001E-3</v>
      </c>
      <c r="AN185">
        <v>0</v>
      </c>
      <c r="AO185">
        <v>0</v>
      </c>
      <c r="AP185">
        <v>0</v>
      </c>
      <c r="AQ185" t="s">
        <v>68</v>
      </c>
    </row>
    <row r="186" spans="1:43" hidden="1" x14ac:dyDescent="0.3">
      <c r="A186" t="s">
        <v>94</v>
      </c>
      <c r="B186">
        <v>185</v>
      </c>
      <c r="C186">
        <v>131</v>
      </c>
      <c r="D186" t="s">
        <v>95</v>
      </c>
      <c r="E186">
        <v>0</v>
      </c>
      <c r="F186">
        <v>0</v>
      </c>
      <c r="G186">
        <v>0</v>
      </c>
      <c r="I186">
        <v>14.929</v>
      </c>
      <c r="J186">
        <v>7326</v>
      </c>
      <c r="K186">
        <v>12610</v>
      </c>
      <c r="L186">
        <v>12642</v>
      </c>
      <c r="M186" t="s">
        <v>71</v>
      </c>
      <c r="O186">
        <v>15.43</v>
      </c>
      <c r="P186">
        <v>7860</v>
      </c>
      <c r="Q186">
        <v>12529</v>
      </c>
      <c r="R186">
        <v>12576</v>
      </c>
      <c r="S186" t="s">
        <v>72</v>
      </c>
      <c r="U186">
        <v>1.498</v>
      </c>
      <c r="V186">
        <v>7909</v>
      </c>
      <c r="W186">
        <v>12535</v>
      </c>
      <c r="X186">
        <v>12580</v>
      </c>
      <c r="Y186" t="s">
        <v>72</v>
      </c>
      <c r="AA186">
        <v>0.20899999999999999</v>
      </c>
      <c r="AB186">
        <v>0</v>
      </c>
      <c r="AC186">
        <v>0</v>
      </c>
      <c r="AD186">
        <v>0</v>
      </c>
      <c r="AE186" t="s">
        <v>68</v>
      </c>
      <c r="AG186">
        <v>0.216</v>
      </c>
      <c r="AH186">
        <v>0</v>
      </c>
      <c r="AI186">
        <v>0</v>
      </c>
      <c r="AJ186">
        <v>0</v>
      </c>
      <c r="AK186" t="s">
        <v>68</v>
      </c>
      <c r="AM186">
        <v>4.5999999999999999E-2</v>
      </c>
      <c r="AN186">
        <v>0</v>
      </c>
      <c r="AO186">
        <v>0</v>
      </c>
      <c r="AP186">
        <v>0</v>
      </c>
      <c r="AQ186" t="s">
        <v>68</v>
      </c>
    </row>
    <row r="187" spans="1:43" hidden="1" x14ac:dyDescent="0.3">
      <c r="A187" t="s">
        <v>94</v>
      </c>
      <c r="B187">
        <v>186</v>
      </c>
      <c r="C187">
        <v>132</v>
      </c>
      <c r="D187" t="s">
        <v>96</v>
      </c>
      <c r="E187">
        <v>0</v>
      </c>
      <c r="F187">
        <v>0</v>
      </c>
      <c r="G187">
        <v>0</v>
      </c>
      <c r="I187">
        <v>74.665000000000006</v>
      </c>
      <c r="J187">
        <v>23720</v>
      </c>
      <c r="K187">
        <v>12670</v>
      </c>
      <c r="L187">
        <v>12700</v>
      </c>
      <c r="M187" t="s">
        <v>97</v>
      </c>
      <c r="O187">
        <v>75.156000000000006</v>
      </c>
      <c r="P187">
        <v>26504</v>
      </c>
      <c r="Q187">
        <v>12589</v>
      </c>
      <c r="R187">
        <v>12635</v>
      </c>
      <c r="S187" t="s">
        <v>71</v>
      </c>
      <c r="U187">
        <v>7.4870000000000001</v>
      </c>
      <c r="V187">
        <v>26894</v>
      </c>
      <c r="W187">
        <v>12595</v>
      </c>
      <c r="X187">
        <v>12640</v>
      </c>
      <c r="Y187" t="s">
        <v>72</v>
      </c>
      <c r="AA187">
        <v>1.046</v>
      </c>
      <c r="AB187">
        <v>0</v>
      </c>
      <c r="AC187">
        <v>0</v>
      </c>
      <c r="AD187">
        <v>0</v>
      </c>
      <c r="AE187" t="s">
        <v>68</v>
      </c>
      <c r="AG187">
        <v>1.0529999999999999</v>
      </c>
      <c r="AH187">
        <v>0</v>
      </c>
      <c r="AI187">
        <v>0</v>
      </c>
      <c r="AJ187">
        <v>0</v>
      </c>
      <c r="AK187" t="s">
        <v>68</v>
      </c>
      <c r="AM187">
        <v>0.23200000000000001</v>
      </c>
      <c r="AN187">
        <v>0</v>
      </c>
      <c r="AO187">
        <v>0</v>
      </c>
      <c r="AP187">
        <v>0</v>
      </c>
      <c r="AQ187" t="s">
        <v>68</v>
      </c>
    </row>
    <row r="188" spans="1:43" hidden="1" x14ac:dyDescent="0.3">
      <c r="A188" t="s">
        <v>69</v>
      </c>
      <c r="B188">
        <v>187</v>
      </c>
      <c r="C188">
        <v>138</v>
      </c>
      <c r="D188" t="s">
        <v>70</v>
      </c>
      <c r="E188">
        <v>0</v>
      </c>
      <c r="F188">
        <v>0</v>
      </c>
      <c r="G188">
        <v>0</v>
      </c>
      <c r="I188">
        <v>150.161</v>
      </c>
      <c r="J188">
        <v>44439</v>
      </c>
      <c r="K188">
        <v>12730</v>
      </c>
      <c r="L188">
        <v>12760</v>
      </c>
      <c r="M188" t="s">
        <v>166</v>
      </c>
      <c r="O188">
        <v>150.684</v>
      </c>
      <c r="P188">
        <v>50081</v>
      </c>
      <c r="Q188">
        <v>12649</v>
      </c>
      <c r="R188">
        <v>12695</v>
      </c>
      <c r="S188" t="s">
        <v>75</v>
      </c>
      <c r="U188">
        <v>15.005000000000001</v>
      </c>
      <c r="V188">
        <v>50726</v>
      </c>
      <c r="W188">
        <v>12655</v>
      </c>
      <c r="X188">
        <v>12701</v>
      </c>
      <c r="Y188" t="s">
        <v>260</v>
      </c>
      <c r="AA188">
        <v>2.1030000000000002</v>
      </c>
      <c r="AB188">
        <v>0</v>
      </c>
      <c r="AC188">
        <v>0</v>
      </c>
      <c r="AD188">
        <v>0</v>
      </c>
      <c r="AE188" t="s">
        <v>68</v>
      </c>
      <c r="AG188">
        <v>2.1110000000000002</v>
      </c>
      <c r="AH188">
        <v>0</v>
      </c>
      <c r="AI188">
        <v>0</v>
      </c>
      <c r="AJ188">
        <v>0</v>
      </c>
      <c r="AK188" t="s">
        <v>68</v>
      </c>
      <c r="AM188">
        <v>0.46400000000000002</v>
      </c>
      <c r="AN188">
        <v>0</v>
      </c>
      <c r="AO188">
        <v>0</v>
      </c>
      <c r="AP188">
        <v>0</v>
      </c>
      <c r="AQ188" t="s">
        <v>68</v>
      </c>
    </row>
    <row r="189" spans="1:43" hidden="1" x14ac:dyDescent="0.3">
      <c r="A189" t="s">
        <v>92</v>
      </c>
      <c r="B189">
        <v>188</v>
      </c>
      <c r="C189">
        <v>0</v>
      </c>
      <c r="D189" t="s">
        <v>93</v>
      </c>
      <c r="E189">
        <v>0</v>
      </c>
      <c r="F189">
        <v>0</v>
      </c>
      <c r="G189">
        <v>0</v>
      </c>
      <c r="I189">
        <v>0.113</v>
      </c>
      <c r="J189">
        <v>3260</v>
      </c>
      <c r="K189">
        <v>12910</v>
      </c>
      <c r="L189">
        <v>12949</v>
      </c>
      <c r="M189" t="s">
        <v>72</v>
      </c>
      <c r="O189">
        <v>0.42799999999999999</v>
      </c>
      <c r="P189">
        <v>3177</v>
      </c>
      <c r="Q189">
        <v>12829</v>
      </c>
      <c r="R189">
        <v>12856</v>
      </c>
      <c r="S189" t="s">
        <v>72</v>
      </c>
      <c r="U189">
        <v>3.4000000000000002E-2</v>
      </c>
      <c r="V189">
        <v>3268</v>
      </c>
      <c r="W189">
        <v>12835</v>
      </c>
      <c r="X189">
        <v>12862</v>
      </c>
      <c r="Y189" t="s">
        <v>72</v>
      </c>
      <c r="AA189">
        <v>2E-3</v>
      </c>
      <c r="AB189">
        <v>0</v>
      </c>
      <c r="AC189">
        <v>0</v>
      </c>
      <c r="AD189">
        <v>0</v>
      </c>
      <c r="AE189" t="s">
        <v>68</v>
      </c>
      <c r="AG189">
        <v>6.0000000000000001E-3</v>
      </c>
      <c r="AH189">
        <v>0</v>
      </c>
      <c r="AI189">
        <v>0</v>
      </c>
      <c r="AJ189">
        <v>0</v>
      </c>
      <c r="AK189" t="s">
        <v>68</v>
      </c>
      <c r="AM189">
        <v>1E-3</v>
      </c>
      <c r="AN189">
        <v>0</v>
      </c>
      <c r="AO189">
        <v>0</v>
      </c>
      <c r="AP189">
        <v>0</v>
      </c>
      <c r="AQ189" t="s">
        <v>68</v>
      </c>
    </row>
    <row r="190" spans="1:43" hidden="1" x14ac:dyDescent="0.3">
      <c r="A190" t="s">
        <v>151</v>
      </c>
      <c r="B190">
        <v>189</v>
      </c>
      <c r="C190">
        <v>121</v>
      </c>
      <c r="D190" t="s">
        <v>106</v>
      </c>
      <c r="E190">
        <v>0</v>
      </c>
      <c r="F190">
        <v>1</v>
      </c>
      <c r="G190">
        <v>1</v>
      </c>
      <c r="I190">
        <v>1.075</v>
      </c>
      <c r="J190">
        <v>3524</v>
      </c>
      <c r="K190">
        <v>12970</v>
      </c>
      <c r="L190">
        <v>13013</v>
      </c>
      <c r="M190" t="s">
        <v>72</v>
      </c>
      <c r="O190">
        <v>1.649</v>
      </c>
      <c r="P190">
        <v>3558</v>
      </c>
      <c r="Q190">
        <v>12889</v>
      </c>
      <c r="R190">
        <v>12927</v>
      </c>
      <c r="S190" t="s">
        <v>260</v>
      </c>
      <c r="U190">
        <v>0.46200000000000002</v>
      </c>
      <c r="V190">
        <v>4624</v>
      </c>
      <c r="W190">
        <v>12895</v>
      </c>
      <c r="X190">
        <v>12937</v>
      </c>
      <c r="Y190" t="s">
        <v>260</v>
      </c>
      <c r="AA190">
        <v>1.4999999999999999E-2</v>
      </c>
      <c r="AB190">
        <v>0</v>
      </c>
      <c r="AC190">
        <v>0</v>
      </c>
      <c r="AD190">
        <v>0</v>
      </c>
      <c r="AE190" t="s">
        <v>68</v>
      </c>
      <c r="AG190">
        <v>2.3E-2</v>
      </c>
      <c r="AH190">
        <v>0</v>
      </c>
      <c r="AI190">
        <v>0</v>
      </c>
      <c r="AJ190">
        <v>0</v>
      </c>
      <c r="AK190" t="s">
        <v>68</v>
      </c>
      <c r="AM190">
        <v>1.4E-2</v>
      </c>
      <c r="AN190">
        <v>0</v>
      </c>
      <c r="AO190">
        <v>0</v>
      </c>
      <c r="AP190">
        <v>0</v>
      </c>
      <c r="AQ190" t="s">
        <v>68</v>
      </c>
    </row>
    <row r="191" spans="1:43" hidden="1" x14ac:dyDescent="0.3">
      <c r="A191" t="s">
        <v>151</v>
      </c>
      <c r="B191">
        <v>190</v>
      </c>
      <c r="C191">
        <v>121</v>
      </c>
      <c r="D191" t="s">
        <v>106</v>
      </c>
      <c r="E191">
        <v>0</v>
      </c>
      <c r="F191">
        <v>1</v>
      </c>
      <c r="G191">
        <v>2</v>
      </c>
      <c r="I191">
        <v>1.137</v>
      </c>
      <c r="J191">
        <v>3541</v>
      </c>
      <c r="K191">
        <v>13030</v>
      </c>
      <c r="L191">
        <v>13058</v>
      </c>
      <c r="M191" t="s">
        <v>72</v>
      </c>
      <c r="O191">
        <v>1.7090000000000001</v>
      </c>
      <c r="P191">
        <v>3577</v>
      </c>
      <c r="Q191">
        <v>12949</v>
      </c>
      <c r="R191">
        <v>12989</v>
      </c>
      <c r="S191" t="s">
        <v>260</v>
      </c>
      <c r="U191">
        <v>0.47799999999999998</v>
      </c>
      <c r="V191">
        <v>4676</v>
      </c>
      <c r="W191">
        <v>12955</v>
      </c>
      <c r="X191">
        <v>12992</v>
      </c>
      <c r="Y191" t="s">
        <v>260</v>
      </c>
      <c r="AA191">
        <v>1.6E-2</v>
      </c>
      <c r="AB191">
        <v>0</v>
      </c>
      <c r="AC191">
        <v>0</v>
      </c>
      <c r="AD191">
        <v>0</v>
      </c>
      <c r="AE191" t="s">
        <v>68</v>
      </c>
      <c r="AG191">
        <v>2.4E-2</v>
      </c>
      <c r="AH191">
        <v>0</v>
      </c>
      <c r="AI191">
        <v>0</v>
      </c>
      <c r="AJ191">
        <v>0</v>
      </c>
      <c r="AK191" t="s">
        <v>68</v>
      </c>
      <c r="AM191">
        <v>1.4999999999999999E-2</v>
      </c>
      <c r="AN191">
        <v>0</v>
      </c>
      <c r="AO191">
        <v>0</v>
      </c>
      <c r="AP191">
        <v>0</v>
      </c>
      <c r="AQ191" t="s">
        <v>68</v>
      </c>
    </row>
    <row r="192" spans="1:43" hidden="1" x14ac:dyDescent="0.3">
      <c r="A192" t="s">
        <v>151</v>
      </c>
      <c r="B192">
        <v>191</v>
      </c>
      <c r="C192">
        <v>121</v>
      </c>
      <c r="D192" t="s">
        <v>106</v>
      </c>
      <c r="E192">
        <v>0</v>
      </c>
      <c r="F192">
        <v>1</v>
      </c>
      <c r="G192">
        <v>3</v>
      </c>
      <c r="I192">
        <v>1.1080000000000001</v>
      </c>
      <c r="J192">
        <v>3533</v>
      </c>
      <c r="K192">
        <v>13090</v>
      </c>
      <c r="L192">
        <v>13121</v>
      </c>
      <c r="M192" t="s">
        <v>72</v>
      </c>
      <c r="O192">
        <v>1.671</v>
      </c>
      <c r="P192">
        <v>3565</v>
      </c>
      <c r="Q192">
        <v>13009</v>
      </c>
      <c r="R192">
        <v>13047</v>
      </c>
      <c r="S192" t="s">
        <v>260</v>
      </c>
      <c r="U192">
        <v>0.47</v>
      </c>
      <c r="V192">
        <v>4652</v>
      </c>
      <c r="W192">
        <v>13015</v>
      </c>
      <c r="X192">
        <v>13053</v>
      </c>
      <c r="Y192" t="s">
        <v>260</v>
      </c>
      <c r="AA192">
        <v>1.6E-2</v>
      </c>
      <c r="AB192">
        <v>0</v>
      </c>
      <c r="AC192">
        <v>0</v>
      </c>
      <c r="AD192">
        <v>0</v>
      </c>
      <c r="AE192" t="s">
        <v>68</v>
      </c>
      <c r="AG192">
        <v>2.3E-2</v>
      </c>
      <c r="AH192">
        <v>0</v>
      </c>
      <c r="AI192">
        <v>0</v>
      </c>
      <c r="AJ192">
        <v>0</v>
      </c>
      <c r="AK192" t="s">
        <v>68</v>
      </c>
      <c r="AM192">
        <v>1.4999999999999999E-2</v>
      </c>
      <c r="AN192">
        <v>0</v>
      </c>
      <c r="AO192">
        <v>0</v>
      </c>
      <c r="AP192">
        <v>0</v>
      </c>
      <c r="AQ192" t="s">
        <v>68</v>
      </c>
    </row>
    <row r="193" spans="1:43" hidden="1" x14ac:dyDescent="0.3">
      <c r="A193" t="s">
        <v>257</v>
      </c>
      <c r="B193">
        <v>192</v>
      </c>
      <c r="C193">
        <v>122</v>
      </c>
      <c r="D193" t="s">
        <v>106</v>
      </c>
      <c r="E193">
        <v>0</v>
      </c>
      <c r="F193">
        <v>2</v>
      </c>
      <c r="G193">
        <v>1</v>
      </c>
      <c r="I193">
        <v>2.1320000000000001</v>
      </c>
      <c r="J193">
        <v>3814</v>
      </c>
      <c r="K193">
        <v>13150</v>
      </c>
      <c r="L193">
        <v>13179</v>
      </c>
      <c r="M193" t="s">
        <v>72</v>
      </c>
      <c r="O193">
        <v>2.6960000000000002</v>
      </c>
      <c r="P193">
        <v>3885</v>
      </c>
      <c r="Q193">
        <v>13069</v>
      </c>
      <c r="R193">
        <v>13112</v>
      </c>
      <c r="S193" t="s">
        <v>260</v>
      </c>
      <c r="U193">
        <v>0.94</v>
      </c>
      <c r="V193">
        <v>6140</v>
      </c>
      <c r="W193">
        <v>13075</v>
      </c>
      <c r="X193">
        <v>13117</v>
      </c>
      <c r="Y193" t="s">
        <v>260</v>
      </c>
      <c r="AA193">
        <v>0.03</v>
      </c>
      <c r="AB193">
        <v>0</v>
      </c>
      <c r="AC193">
        <v>0</v>
      </c>
      <c r="AD193">
        <v>0</v>
      </c>
      <c r="AE193" t="s">
        <v>68</v>
      </c>
      <c r="AG193">
        <v>3.7999999999999999E-2</v>
      </c>
      <c r="AH193">
        <v>0</v>
      </c>
      <c r="AI193">
        <v>0</v>
      </c>
      <c r="AJ193">
        <v>0</v>
      </c>
      <c r="AK193" t="s">
        <v>68</v>
      </c>
      <c r="AM193">
        <v>2.9000000000000001E-2</v>
      </c>
      <c r="AN193">
        <v>0</v>
      </c>
      <c r="AO193">
        <v>0</v>
      </c>
      <c r="AP193">
        <v>0</v>
      </c>
      <c r="AQ193" t="s">
        <v>68</v>
      </c>
    </row>
    <row r="194" spans="1:43" hidden="1" x14ac:dyDescent="0.3">
      <c r="A194" t="s">
        <v>257</v>
      </c>
      <c r="B194">
        <v>193</v>
      </c>
      <c r="C194">
        <v>122</v>
      </c>
      <c r="D194" t="s">
        <v>106</v>
      </c>
      <c r="E194">
        <v>0</v>
      </c>
      <c r="F194">
        <v>2</v>
      </c>
      <c r="G194">
        <v>2</v>
      </c>
      <c r="I194">
        <v>2.121</v>
      </c>
      <c r="J194">
        <v>3811</v>
      </c>
      <c r="K194">
        <v>13210</v>
      </c>
      <c r="L194">
        <v>13237</v>
      </c>
      <c r="M194" t="s">
        <v>72</v>
      </c>
      <c r="O194">
        <v>2.6640000000000001</v>
      </c>
      <c r="P194">
        <v>3875</v>
      </c>
      <c r="Q194">
        <v>13129</v>
      </c>
      <c r="R194">
        <v>13169</v>
      </c>
      <c r="S194" t="s">
        <v>260</v>
      </c>
      <c r="U194">
        <v>0.94099999999999995</v>
      </c>
      <c r="V194">
        <v>6143</v>
      </c>
      <c r="W194">
        <v>13135</v>
      </c>
      <c r="X194">
        <v>13177</v>
      </c>
      <c r="Y194" t="s">
        <v>260</v>
      </c>
      <c r="AA194">
        <v>0.03</v>
      </c>
      <c r="AB194">
        <v>0</v>
      </c>
      <c r="AC194">
        <v>0</v>
      </c>
      <c r="AD194">
        <v>0</v>
      </c>
      <c r="AE194" t="s">
        <v>68</v>
      </c>
      <c r="AG194">
        <v>3.6999999999999998E-2</v>
      </c>
      <c r="AH194">
        <v>0</v>
      </c>
      <c r="AI194">
        <v>0</v>
      </c>
      <c r="AJ194">
        <v>0</v>
      </c>
      <c r="AK194" t="s">
        <v>68</v>
      </c>
      <c r="AM194">
        <v>2.9000000000000001E-2</v>
      </c>
      <c r="AN194">
        <v>0</v>
      </c>
      <c r="AO194">
        <v>0</v>
      </c>
      <c r="AP194">
        <v>0</v>
      </c>
      <c r="AQ194" t="s">
        <v>68</v>
      </c>
    </row>
    <row r="195" spans="1:43" hidden="1" x14ac:dyDescent="0.3">
      <c r="A195" t="s">
        <v>257</v>
      </c>
      <c r="B195">
        <v>194</v>
      </c>
      <c r="C195">
        <v>122</v>
      </c>
      <c r="D195" t="s">
        <v>106</v>
      </c>
      <c r="E195">
        <v>0</v>
      </c>
      <c r="F195">
        <v>2</v>
      </c>
      <c r="G195">
        <v>3</v>
      </c>
      <c r="I195">
        <v>2.1749999999999998</v>
      </c>
      <c r="J195">
        <v>3826</v>
      </c>
      <c r="K195">
        <v>13270</v>
      </c>
      <c r="L195">
        <v>13317</v>
      </c>
      <c r="M195" t="s">
        <v>72</v>
      </c>
      <c r="O195">
        <v>2.6480000000000001</v>
      </c>
      <c r="P195">
        <v>3870</v>
      </c>
      <c r="Q195">
        <v>13189</v>
      </c>
      <c r="R195">
        <v>13232</v>
      </c>
      <c r="S195" t="s">
        <v>260</v>
      </c>
      <c r="U195">
        <v>0.93899999999999995</v>
      </c>
      <c r="V195">
        <v>6139</v>
      </c>
      <c r="W195">
        <v>13195</v>
      </c>
      <c r="X195">
        <v>13236</v>
      </c>
      <c r="Y195" t="s">
        <v>260</v>
      </c>
      <c r="AA195">
        <v>0.03</v>
      </c>
      <c r="AB195">
        <v>0</v>
      </c>
      <c r="AC195">
        <v>0</v>
      </c>
      <c r="AD195">
        <v>0</v>
      </c>
      <c r="AE195" t="s">
        <v>68</v>
      </c>
      <c r="AG195">
        <v>3.6999999999999998E-2</v>
      </c>
      <c r="AH195">
        <v>0</v>
      </c>
      <c r="AI195">
        <v>0</v>
      </c>
      <c r="AJ195">
        <v>0</v>
      </c>
      <c r="AK195" t="s">
        <v>68</v>
      </c>
      <c r="AM195">
        <v>2.9000000000000001E-2</v>
      </c>
      <c r="AN195">
        <v>0</v>
      </c>
      <c r="AO195">
        <v>0</v>
      </c>
      <c r="AP195">
        <v>0</v>
      </c>
      <c r="AQ195" t="s">
        <v>68</v>
      </c>
    </row>
    <row r="196" spans="1:43" hidden="1" x14ac:dyDescent="0.3">
      <c r="A196" t="s">
        <v>153</v>
      </c>
      <c r="B196">
        <v>195</v>
      </c>
      <c r="C196">
        <v>123</v>
      </c>
      <c r="D196" t="s">
        <v>106</v>
      </c>
      <c r="E196">
        <v>0</v>
      </c>
      <c r="F196">
        <v>3</v>
      </c>
      <c r="G196">
        <v>1</v>
      </c>
      <c r="I196">
        <v>10.41</v>
      </c>
      <c r="J196">
        <v>6086</v>
      </c>
      <c r="K196">
        <v>13330</v>
      </c>
      <c r="L196">
        <v>13358</v>
      </c>
      <c r="M196" t="s">
        <v>72</v>
      </c>
      <c r="O196">
        <v>10.545</v>
      </c>
      <c r="P196">
        <v>6335</v>
      </c>
      <c r="Q196">
        <v>13249</v>
      </c>
      <c r="R196">
        <v>13295</v>
      </c>
      <c r="S196" t="s">
        <v>72</v>
      </c>
      <c r="U196">
        <v>4.6970000000000001</v>
      </c>
      <c r="V196">
        <v>18051</v>
      </c>
      <c r="W196">
        <v>13255</v>
      </c>
      <c r="X196">
        <v>13296</v>
      </c>
      <c r="Y196" t="s">
        <v>260</v>
      </c>
      <c r="AA196">
        <v>0.14599999999999999</v>
      </c>
      <c r="AB196">
        <v>0</v>
      </c>
      <c r="AC196">
        <v>0</v>
      </c>
      <c r="AD196">
        <v>0</v>
      </c>
      <c r="AE196" t="s">
        <v>68</v>
      </c>
      <c r="AG196">
        <v>0.14799999999999999</v>
      </c>
      <c r="AH196">
        <v>0</v>
      </c>
      <c r="AI196">
        <v>0</v>
      </c>
      <c r="AJ196">
        <v>0</v>
      </c>
      <c r="AK196" t="s">
        <v>68</v>
      </c>
      <c r="AM196">
        <v>0.14499999999999999</v>
      </c>
      <c r="AN196">
        <v>0</v>
      </c>
      <c r="AO196">
        <v>0</v>
      </c>
      <c r="AP196">
        <v>0</v>
      </c>
      <c r="AQ196" t="s">
        <v>68</v>
      </c>
    </row>
    <row r="197" spans="1:43" hidden="1" x14ac:dyDescent="0.3">
      <c r="A197" t="s">
        <v>153</v>
      </c>
      <c r="B197">
        <v>196</v>
      </c>
      <c r="C197">
        <v>123</v>
      </c>
      <c r="D197" t="s">
        <v>106</v>
      </c>
      <c r="E197">
        <v>0</v>
      </c>
      <c r="F197">
        <v>3</v>
      </c>
      <c r="G197">
        <v>2</v>
      </c>
      <c r="I197">
        <v>10.340999999999999</v>
      </c>
      <c r="J197">
        <v>6067</v>
      </c>
      <c r="K197">
        <v>13390</v>
      </c>
      <c r="L197">
        <v>13417</v>
      </c>
      <c r="M197" t="s">
        <v>72</v>
      </c>
      <c r="O197">
        <v>10.49</v>
      </c>
      <c r="P197">
        <v>6318</v>
      </c>
      <c r="Q197">
        <v>13309</v>
      </c>
      <c r="R197">
        <v>13356</v>
      </c>
      <c r="S197" t="s">
        <v>72</v>
      </c>
      <c r="U197">
        <v>4.6929999999999996</v>
      </c>
      <c r="V197">
        <v>18038</v>
      </c>
      <c r="W197">
        <v>13315</v>
      </c>
      <c r="X197">
        <v>13355</v>
      </c>
      <c r="Y197" t="s">
        <v>260</v>
      </c>
      <c r="AA197">
        <v>0.14499999999999999</v>
      </c>
      <c r="AB197">
        <v>0</v>
      </c>
      <c r="AC197">
        <v>0</v>
      </c>
      <c r="AD197">
        <v>0</v>
      </c>
      <c r="AE197" t="s">
        <v>68</v>
      </c>
      <c r="AG197">
        <v>0.14699999999999999</v>
      </c>
      <c r="AH197">
        <v>0</v>
      </c>
      <c r="AI197">
        <v>0</v>
      </c>
      <c r="AJ197">
        <v>0</v>
      </c>
      <c r="AK197" t="s">
        <v>68</v>
      </c>
      <c r="AM197">
        <v>0.14499999999999999</v>
      </c>
      <c r="AN197">
        <v>0</v>
      </c>
      <c r="AO197">
        <v>0</v>
      </c>
      <c r="AP197">
        <v>0</v>
      </c>
      <c r="AQ197" t="s">
        <v>68</v>
      </c>
    </row>
    <row r="198" spans="1:43" hidden="1" x14ac:dyDescent="0.3">
      <c r="A198" t="s">
        <v>153</v>
      </c>
      <c r="B198">
        <v>197</v>
      </c>
      <c r="C198">
        <v>123</v>
      </c>
      <c r="D198" t="s">
        <v>106</v>
      </c>
      <c r="E198">
        <v>0</v>
      </c>
      <c r="F198">
        <v>3</v>
      </c>
      <c r="G198">
        <v>3</v>
      </c>
      <c r="I198">
        <v>10.56</v>
      </c>
      <c r="J198">
        <v>6127</v>
      </c>
      <c r="K198">
        <v>13450</v>
      </c>
      <c r="L198">
        <v>13477</v>
      </c>
      <c r="M198" t="s">
        <v>260</v>
      </c>
      <c r="O198">
        <v>10.471</v>
      </c>
      <c r="P198">
        <v>6312</v>
      </c>
      <c r="Q198">
        <v>13369</v>
      </c>
      <c r="R198">
        <v>13415</v>
      </c>
      <c r="S198" t="s">
        <v>72</v>
      </c>
      <c r="U198">
        <v>4.694</v>
      </c>
      <c r="V198">
        <v>18041</v>
      </c>
      <c r="W198">
        <v>13375</v>
      </c>
      <c r="X198">
        <v>13414</v>
      </c>
      <c r="Y198" t="s">
        <v>260</v>
      </c>
      <c r="AA198">
        <v>0.14799999999999999</v>
      </c>
      <c r="AB198">
        <v>0</v>
      </c>
      <c r="AC198">
        <v>0</v>
      </c>
      <c r="AD198">
        <v>0</v>
      </c>
      <c r="AE198" t="s">
        <v>68</v>
      </c>
      <c r="AG198">
        <v>0.14699999999999999</v>
      </c>
      <c r="AH198">
        <v>0</v>
      </c>
      <c r="AI198">
        <v>0</v>
      </c>
      <c r="AJ198">
        <v>0</v>
      </c>
      <c r="AK198" t="s">
        <v>68</v>
      </c>
      <c r="AM198">
        <v>0.14499999999999999</v>
      </c>
      <c r="AN198">
        <v>0</v>
      </c>
      <c r="AO198">
        <v>0</v>
      </c>
      <c r="AP198">
        <v>0</v>
      </c>
      <c r="AQ198" t="s">
        <v>68</v>
      </c>
    </row>
    <row r="199" spans="1:43" hidden="1" x14ac:dyDescent="0.3">
      <c r="A199" t="s">
        <v>92</v>
      </c>
      <c r="B199">
        <v>198</v>
      </c>
      <c r="C199">
        <v>0</v>
      </c>
      <c r="D199" t="s">
        <v>93</v>
      </c>
      <c r="E199">
        <v>0</v>
      </c>
      <c r="F199">
        <v>0</v>
      </c>
      <c r="G199">
        <v>0</v>
      </c>
      <c r="I199">
        <v>0.113</v>
      </c>
      <c r="J199">
        <v>3260</v>
      </c>
      <c r="K199">
        <v>13630</v>
      </c>
      <c r="L199">
        <v>13659</v>
      </c>
      <c r="M199" t="s">
        <v>72</v>
      </c>
      <c r="O199">
        <v>0.42799999999999999</v>
      </c>
      <c r="P199">
        <v>3177</v>
      </c>
      <c r="Q199">
        <v>13549</v>
      </c>
      <c r="R199">
        <v>13596</v>
      </c>
      <c r="S199" t="s">
        <v>72</v>
      </c>
      <c r="U199">
        <v>3.4000000000000002E-2</v>
      </c>
      <c r="V199">
        <v>3268</v>
      </c>
      <c r="W199">
        <v>13555</v>
      </c>
      <c r="X199">
        <v>13602</v>
      </c>
      <c r="Y199" t="s">
        <v>72</v>
      </c>
      <c r="AA199">
        <v>2E-3</v>
      </c>
      <c r="AB199">
        <v>0</v>
      </c>
      <c r="AC199">
        <v>0</v>
      </c>
      <c r="AD199">
        <v>0</v>
      </c>
      <c r="AE199" t="s">
        <v>68</v>
      </c>
      <c r="AG199">
        <v>6.0000000000000001E-3</v>
      </c>
      <c r="AH199">
        <v>0</v>
      </c>
      <c r="AI199">
        <v>0</v>
      </c>
      <c r="AJ199">
        <v>0</v>
      </c>
      <c r="AK199" t="s">
        <v>68</v>
      </c>
      <c r="AM199">
        <v>1E-3</v>
      </c>
      <c r="AN199">
        <v>0</v>
      </c>
      <c r="AO199">
        <v>0</v>
      </c>
      <c r="AP199">
        <v>0</v>
      </c>
      <c r="AQ199" t="s">
        <v>68</v>
      </c>
    </row>
    <row r="200" spans="1:43" hidden="1" x14ac:dyDescent="0.3">
      <c r="A200" t="s">
        <v>107</v>
      </c>
      <c r="B200">
        <v>199</v>
      </c>
      <c r="C200">
        <v>133</v>
      </c>
      <c r="D200" t="s">
        <v>98</v>
      </c>
      <c r="E200">
        <v>2</v>
      </c>
      <c r="F200">
        <v>0</v>
      </c>
      <c r="G200">
        <v>0</v>
      </c>
      <c r="I200">
        <v>1.651</v>
      </c>
      <c r="J200">
        <v>3682</v>
      </c>
      <c r="K200">
        <v>13690</v>
      </c>
      <c r="L200">
        <v>13733</v>
      </c>
      <c r="M200" t="s">
        <v>72</v>
      </c>
      <c r="O200">
        <v>2.0649999999999999</v>
      </c>
      <c r="P200">
        <v>3688</v>
      </c>
      <c r="Q200">
        <v>13609</v>
      </c>
      <c r="R200">
        <v>13656</v>
      </c>
      <c r="S200" t="s">
        <v>72</v>
      </c>
      <c r="U200">
        <v>0.14199999999999999</v>
      </c>
      <c r="V200">
        <v>3610</v>
      </c>
      <c r="W200">
        <v>13615</v>
      </c>
      <c r="X200">
        <v>13651</v>
      </c>
      <c r="Y200" t="s">
        <v>260</v>
      </c>
      <c r="AA200">
        <v>2.3E-2</v>
      </c>
      <c r="AB200">
        <v>0</v>
      </c>
      <c r="AC200">
        <v>0</v>
      </c>
      <c r="AD200">
        <v>0</v>
      </c>
      <c r="AE200" t="s">
        <v>68</v>
      </c>
      <c r="AG200">
        <v>2.9000000000000001E-2</v>
      </c>
      <c r="AH200">
        <v>0</v>
      </c>
      <c r="AI200">
        <v>0</v>
      </c>
      <c r="AJ200">
        <v>0</v>
      </c>
      <c r="AK200" t="s">
        <v>68</v>
      </c>
      <c r="AM200">
        <v>4.0000000000000001E-3</v>
      </c>
      <c r="AN200">
        <v>0</v>
      </c>
      <c r="AO200">
        <v>0</v>
      </c>
      <c r="AP200">
        <v>0</v>
      </c>
      <c r="AQ200" t="s">
        <v>68</v>
      </c>
    </row>
    <row r="201" spans="1:43" hidden="1" x14ac:dyDescent="0.3">
      <c r="A201" t="s">
        <v>107</v>
      </c>
      <c r="B201">
        <v>200</v>
      </c>
      <c r="C201">
        <v>133</v>
      </c>
      <c r="D201" t="s">
        <v>98</v>
      </c>
      <c r="E201">
        <v>2</v>
      </c>
      <c r="F201">
        <v>0</v>
      </c>
      <c r="G201">
        <v>0</v>
      </c>
      <c r="I201">
        <v>1.64</v>
      </c>
      <c r="J201">
        <v>3679</v>
      </c>
      <c r="K201">
        <v>13750</v>
      </c>
      <c r="L201">
        <v>13778</v>
      </c>
      <c r="M201" t="s">
        <v>260</v>
      </c>
      <c r="O201">
        <v>2.0590000000000002</v>
      </c>
      <c r="P201">
        <v>3686</v>
      </c>
      <c r="Q201">
        <v>13669</v>
      </c>
      <c r="R201">
        <v>13716</v>
      </c>
      <c r="S201" t="s">
        <v>72</v>
      </c>
      <c r="U201">
        <v>0.14000000000000001</v>
      </c>
      <c r="V201">
        <v>3605</v>
      </c>
      <c r="W201">
        <v>13675</v>
      </c>
      <c r="X201">
        <v>13718</v>
      </c>
      <c r="Y201" t="s">
        <v>72</v>
      </c>
      <c r="AA201">
        <v>2.3E-2</v>
      </c>
      <c r="AB201">
        <v>0</v>
      </c>
      <c r="AC201">
        <v>0</v>
      </c>
      <c r="AD201">
        <v>0</v>
      </c>
      <c r="AE201" t="s">
        <v>68</v>
      </c>
      <c r="AG201">
        <v>2.9000000000000001E-2</v>
      </c>
      <c r="AH201">
        <v>0</v>
      </c>
      <c r="AI201">
        <v>0</v>
      </c>
      <c r="AJ201">
        <v>0</v>
      </c>
      <c r="AK201" t="s">
        <v>68</v>
      </c>
      <c r="AM201">
        <v>4.0000000000000001E-3</v>
      </c>
      <c r="AN201">
        <v>0</v>
      </c>
      <c r="AO201">
        <v>0</v>
      </c>
      <c r="AP201">
        <v>0</v>
      </c>
      <c r="AQ201" t="s">
        <v>68</v>
      </c>
    </row>
    <row r="202" spans="1:43" hidden="1" x14ac:dyDescent="0.3">
      <c r="A202" t="s">
        <v>107</v>
      </c>
      <c r="B202">
        <v>201</v>
      </c>
      <c r="C202">
        <v>133</v>
      </c>
      <c r="D202" t="s">
        <v>98</v>
      </c>
      <c r="E202">
        <v>2</v>
      </c>
      <c r="F202">
        <v>0</v>
      </c>
      <c r="G202">
        <v>0</v>
      </c>
      <c r="I202">
        <v>1.5960000000000001</v>
      </c>
      <c r="J202">
        <v>3667</v>
      </c>
      <c r="K202">
        <v>13810</v>
      </c>
      <c r="L202">
        <v>13839</v>
      </c>
      <c r="M202" t="s">
        <v>260</v>
      </c>
      <c r="O202">
        <v>2.0870000000000002</v>
      </c>
      <c r="P202">
        <v>3695</v>
      </c>
      <c r="Q202">
        <v>13729</v>
      </c>
      <c r="R202">
        <v>13776</v>
      </c>
      <c r="S202" t="s">
        <v>72</v>
      </c>
      <c r="U202">
        <v>0.14399999999999999</v>
      </c>
      <c r="V202">
        <v>3617</v>
      </c>
      <c r="W202">
        <v>13735</v>
      </c>
      <c r="X202">
        <v>13777</v>
      </c>
      <c r="Y202" t="s">
        <v>72</v>
      </c>
      <c r="AA202">
        <v>2.1999999999999999E-2</v>
      </c>
      <c r="AB202">
        <v>0</v>
      </c>
      <c r="AC202">
        <v>0</v>
      </c>
      <c r="AD202">
        <v>0</v>
      </c>
      <c r="AE202" t="s">
        <v>68</v>
      </c>
      <c r="AG202">
        <v>2.9000000000000001E-2</v>
      </c>
      <c r="AH202">
        <v>0</v>
      </c>
      <c r="AI202">
        <v>0</v>
      </c>
      <c r="AJ202">
        <v>0</v>
      </c>
      <c r="AK202" t="s">
        <v>68</v>
      </c>
      <c r="AM202">
        <v>4.0000000000000001E-3</v>
      </c>
      <c r="AN202">
        <v>0</v>
      </c>
      <c r="AO202">
        <v>0</v>
      </c>
      <c r="AP202">
        <v>0</v>
      </c>
      <c r="AQ202" t="s">
        <v>68</v>
      </c>
    </row>
    <row r="203" spans="1:43" hidden="1" x14ac:dyDescent="0.3">
      <c r="A203" t="s">
        <v>107</v>
      </c>
      <c r="B203">
        <v>202</v>
      </c>
      <c r="C203">
        <v>133</v>
      </c>
      <c r="D203" t="s">
        <v>98</v>
      </c>
      <c r="E203">
        <v>2</v>
      </c>
      <c r="F203">
        <v>0</v>
      </c>
      <c r="G203">
        <v>0</v>
      </c>
      <c r="I203">
        <v>1.538</v>
      </c>
      <c r="J203">
        <v>3651</v>
      </c>
      <c r="K203">
        <v>13870</v>
      </c>
      <c r="L203">
        <v>13901</v>
      </c>
      <c r="M203" t="s">
        <v>260</v>
      </c>
      <c r="O203">
        <v>2.0710000000000002</v>
      </c>
      <c r="P203">
        <v>3690</v>
      </c>
      <c r="Q203">
        <v>13789</v>
      </c>
      <c r="R203">
        <v>13836</v>
      </c>
      <c r="S203" t="s">
        <v>72</v>
      </c>
      <c r="U203">
        <v>0.13800000000000001</v>
      </c>
      <c r="V203">
        <v>3597</v>
      </c>
      <c r="W203">
        <v>13795</v>
      </c>
      <c r="X203">
        <v>13835</v>
      </c>
      <c r="Y203" t="s">
        <v>72</v>
      </c>
      <c r="AA203">
        <v>2.1999999999999999E-2</v>
      </c>
      <c r="AB203">
        <v>0</v>
      </c>
      <c r="AC203">
        <v>0</v>
      </c>
      <c r="AD203">
        <v>0</v>
      </c>
      <c r="AE203" t="s">
        <v>68</v>
      </c>
      <c r="AG203">
        <v>2.9000000000000001E-2</v>
      </c>
      <c r="AH203">
        <v>0</v>
      </c>
      <c r="AI203">
        <v>0</v>
      </c>
      <c r="AJ203">
        <v>0</v>
      </c>
      <c r="AK203" t="s">
        <v>68</v>
      </c>
      <c r="AM203">
        <v>4.0000000000000001E-3</v>
      </c>
      <c r="AN203">
        <v>0</v>
      </c>
      <c r="AO203">
        <v>0</v>
      </c>
      <c r="AP203">
        <v>0</v>
      </c>
      <c r="AQ203" t="s">
        <v>68</v>
      </c>
    </row>
    <row r="204" spans="1:43" hidden="1" x14ac:dyDescent="0.3">
      <c r="A204" t="s">
        <v>107</v>
      </c>
      <c r="B204">
        <v>203</v>
      </c>
      <c r="C204">
        <v>133</v>
      </c>
      <c r="D204" t="s">
        <v>98</v>
      </c>
      <c r="E204">
        <v>2</v>
      </c>
      <c r="F204">
        <v>0</v>
      </c>
      <c r="G204">
        <v>0</v>
      </c>
      <c r="I204">
        <v>1.625</v>
      </c>
      <c r="J204">
        <v>3675</v>
      </c>
      <c r="K204">
        <v>13930</v>
      </c>
      <c r="L204">
        <v>13958</v>
      </c>
      <c r="M204" t="s">
        <v>260</v>
      </c>
      <c r="O204">
        <v>2.161</v>
      </c>
      <c r="P204">
        <v>3718</v>
      </c>
      <c r="Q204">
        <v>13849</v>
      </c>
      <c r="R204">
        <v>13895</v>
      </c>
      <c r="S204" t="s">
        <v>72</v>
      </c>
      <c r="U204">
        <v>0.14399999999999999</v>
      </c>
      <c r="V204">
        <v>3618</v>
      </c>
      <c r="W204">
        <v>13855</v>
      </c>
      <c r="X204">
        <v>13891</v>
      </c>
      <c r="Y204" t="s">
        <v>260</v>
      </c>
      <c r="AA204">
        <v>2.3E-2</v>
      </c>
      <c r="AB204">
        <v>0</v>
      </c>
      <c r="AC204">
        <v>0</v>
      </c>
      <c r="AD204">
        <v>0</v>
      </c>
      <c r="AE204" t="s">
        <v>68</v>
      </c>
      <c r="AG204">
        <v>0.03</v>
      </c>
      <c r="AH204">
        <v>0</v>
      </c>
      <c r="AI204">
        <v>0</v>
      </c>
      <c r="AJ204">
        <v>0</v>
      </c>
      <c r="AK204" t="s">
        <v>68</v>
      </c>
      <c r="AM204">
        <v>4.0000000000000001E-3</v>
      </c>
      <c r="AN204">
        <v>0</v>
      </c>
      <c r="AO204">
        <v>0</v>
      </c>
      <c r="AP204">
        <v>0</v>
      </c>
      <c r="AQ204" t="s">
        <v>68</v>
      </c>
    </row>
    <row r="205" spans="1:43" hidden="1" x14ac:dyDescent="0.3">
      <c r="A205" t="s">
        <v>107</v>
      </c>
      <c r="B205">
        <v>204</v>
      </c>
      <c r="C205">
        <v>133</v>
      </c>
      <c r="D205" t="s">
        <v>98</v>
      </c>
      <c r="E205">
        <v>2</v>
      </c>
      <c r="F205">
        <v>0</v>
      </c>
      <c r="G205">
        <v>0</v>
      </c>
      <c r="I205">
        <v>1.5489999999999999</v>
      </c>
      <c r="J205">
        <v>3654</v>
      </c>
      <c r="K205">
        <v>13990</v>
      </c>
      <c r="L205">
        <v>14020</v>
      </c>
      <c r="M205" t="s">
        <v>260</v>
      </c>
      <c r="O205">
        <v>2.1</v>
      </c>
      <c r="P205">
        <v>3699</v>
      </c>
      <c r="Q205">
        <v>13909</v>
      </c>
      <c r="R205">
        <v>13956</v>
      </c>
      <c r="S205" t="s">
        <v>72</v>
      </c>
      <c r="U205">
        <v>0.14699999999999999</v>
      </c>
      <c r="V205">
        <v>3626</v>
      </c>
      <c r="W205">
        <v>13915</v>
      </c>
      <c r="X205">
        <v>13949</v>
      </c>
      <c r="Y205" t="s">
        <v>260</v>
      </c>
      <c r="AA205">
        <v>2.1999999999999999E-2</v>
      </c>
      <c r="AB205">
        <v>0</v>
      </c>
      <c r="AC205">
        <v>0</v>
      </c>
      <c r="AD205">
        <v>0</v>
      </c>
      <c r="AE205" t="s">
        <v>68</v>
      </c>
      <c r="AG205">
        <v>2.9000000000000001E-2</v>
      </c>
      <c r="AH205">
        <v>0</v>
      </c>
      <c r="AI205">
        <v>0</v>
      </c>
      <c r="AJ205">
        <v>0</v>
      </c>
      <c r="AK205" t="s">
        <v>68</v>
      </c>
      <c r="AM205">
        <v>5.0000000000000001E-3</v>
      </c>
      <c r="AN205">
        <v>0</v>
      </c>
      <c r="AO205">
        <v>0</v>
      </c>
      <c r="AP205">
        <v>0</v>
      </c>
      <c r="AQ205" t="s">
        <v>68</v>
      </c>
    </row>
    <row r="206" spans="1:43" hidden="1" x14ac:dyDescent="0.3">
      <c r="A206" t="s">
        <v>107</v>
      </c>
      <c r="B206">
        <v>205</v>
      </c>
      <c r="C206">
        <v>133</v>
      </c>
      <c r="D206" t="s">
        <v>98</v>
      </c>
      <c r="E206">
        <v>2</v>
      </c>
      <c r="F206">
        <v>0</v>
      </c>
      <c r="G206">
        <v>0</v>
      </c>
      <c r="I206">
        <v>1.516</v>
      </c>
      <c r="J206">
        <v>3645</v>
      </c>
      <c r="K206">
        <v>14050</v>
      </c>
      <c r="L206">
        <v>14080</v>
      </c>
      <c r="M206" t="s">
        <v>260</v>
      </c>
      <c r="O206">
        <v>2.0939999999999999</v>
      </c>
      <c r="P206">
        <v>3697</v>
      </c>
      <c r="Q206">
        <v>13969</v>
      </c>
      <c r="R206">
        <v>14016</v>
      </c>
      <c r="S206" t="s">
        <v>72</v>
      </c>
      <c r="U206">
        <v>0.14299999999999999</v>
      </c>
      <c r="V206">
        <v>3613</v>
      </c>
      <c r="W206">
        <v>13975</v>
      </c>
      <c r="X206">
        <v>14014</v>
      </c>
      <c r="Y206" t="s">
        <v>260</v>
      </c>
      <c r="AA206">
        <v>2.1000000000000001E-2</v>
      </c>
      <c r="AB206">
        <v>0</v>
      </c>
      <c r="AC206">
        <v>0</v>
      </c>
      <c r="AD206">
        <v>0</v>
      </c>
      <c r="AE206" t="s">
        <v>68</v>
      </c>
      <c r="AG206">
        <v>2.9000000000000001E-2</v>
      </c>
      <c r="AH206">
        <v>0</v>
      </c>
      <c r="AI206">
        <v>0</v>
      </c>
      <c r="AJ206">
        <v>0</v>
      </c>
      <c r="AK206" t="s">
        <v>68</v>
      </c>
      <c r="AM206">
        <v>4.0000000000000001E-3</v>
      </c>
      <c r="AN206">
        <v>0</v>
      </c>
      <c r="AO206">
        <v>0</v>
      </c>
      <c r="AP206">
        <v>0</v>
      </c>
      <c r="AQ206" t="s">
        <v>68</v>
      </c>
    </row>
    <row r="207" spans="1:43" hidden="1" x14ac:dyDescent="0.3">
      <c r="A207" t="s">
        <v>107</v>
      </c>
      <c r="B207">
        <v>206</v>
      </c>
      <c r="C207">
        <v>133</v>
      </c>
      <c r="D207" t="s">
        <v>98</v>
      </c>
      <c r="E207">
        <v>2</v>
      </c>
      <c r="F207">
        <v>0</v>
      </c>
      <c r="G207">
        <v>0</v>
      </c>
      <c r="I207">
        <v>1.5089999999999999</v>
      </c>
      <c r="J207">
        <v>3643</v>
      </c>
      <c r="K207">
        <v>14110</v>
      </c>
      <c r="L207">
        <v>14138</v>
      </c>
      <c r="M207" t="s">
        <v>260</v>
      </c>
      <c r="O207">
        <v>2.129</v>
      </c>
      <c r="P207">
        <v>3708</v>
      </c>
      <c r="Q207">
        <v>14029</v>
      </c>
      <c r="R207">
        <v>14076</v>
      </c>
      <c r="S207" t="s">
        <v>72</v>
      </c>
      <c r="U207">
        <v>0.14399999999999999</v>
      </c>
      <c r="V207">
        <v>3617</v>
      </c>
      <c r="W207">
        <v>14035</v>
      </c>
      <c r="X207">
        <v>14072</v>
      </c>
      <c r="Y207" t="s">
        <v>260</v>
      </c>
      <c r="AA207">
        <v>2.1000000000000001E-2</v>
      </c>
      <c r="AB207">
        <v>0</v>
      </c>
      <c r="AC207">
        <v>0</v>
      </c>
      <c r="AD207">
        <v>0</v>
      </c>
      <c r="AE207" t="s">
        <v>68</v>
      </c>
      <c r="AG207">
        <v>0.03</v>
      </c>
      <c r="AH207">
        <v>0</v>
      </c>
      <c r="AI207">
        <v>0</v>
      </c>
      <c r="AJ207">
        <v>0</v>
      </c>
      <c r="AK207" t="s">
        <v>68</v>
      </c>
      <c r="AM207">
        <v>4.0000000000000001E-3</v>
      </c>
      <c r="AN207">
        <v>0</v>
      </c>
      <c r="AO207">
        <v>0</v>
      </c>
      <c r="AP207">
        <v>0</v>
      </c>
      <c r="AQ207" t="s">
        <v>68</v>
      </c>
    </row>
    <row r="208" spans="1:43" hidden="1" x14ac:dyDescent="0.3">
      <c r="A208" t="s">
        <v>107</v>
      </c>
      <c r="B208">
        <v>207</v>
      </c>
      <c r="C208">
        <v>133</v>
      </c>
      <c r="D208" t="s">
        <v>98</v>
      </c>
      <c r="E208">
        <v>2</v>
      </c>
      <c r="F208">
        <v>0</v>
      </c>
      <c r="G208">
        <v>0</v>
      </c>
      <c r="I208">
        <v>1.589</v>
      </c>
      <c r="J208">
        <v>3665</v>
      </c>
      <c r="K208">
        <v>14170</v>
      </c>
      <c r="L208">
        <v>14196</v>
      </c>
      <c r="M208" t="s">
        <v>260</v>
      </c>
      <c r="O208">
        <v>2.1320000000000001</v>
      </c>
      <c r="P208">
        <v>3709</v>
      </c>
      <c r="Q208">
        <v>14089</v>
      </c>
      <c r="R208">
        <v>14136</v>
      </c>
      <c r="S208" t="s">
        <v>72</v>
      </c>
      <c r="U208">
        <v>0.14799999999999999</v>
      </c>
      <c r="V208">
        <v>3630</v>
      </c>
      <c r="W208">
        <v>14095</v>
      </c>
      <c r="X208">
        <v>14133</v>
      </c>
      <c r="Y208" t="s">
        <v>260</v>
      </c>
      <c r="AA208">
        <v>2.1999999999999999E-2</v>
      </c>
      <c r="AB208">
        <v>0</v>
      </c>
      <c r="AC208">
        <v>0</v>
      </c>
      <c r="AD208">
        <v>0</v>
      </c>
      <c r="AE208" t="s">
        <v>68</v>
      </c>
      <c r="AG208">
        <v>0.03</v>
      </c>
      <c r="AH208">
        <v>0</v>
      </c>
      <c r="AI208">
        <v>0</v>
      </c>
      <c r="AJ208">
        <v>0</v>
      </c>
      <c r="AK208" t="s">
        <v>68</v>
      </c>
      <c r="AM208">
        <v>5.0000000000000001E-3</v>
      </c>
      <c r="AN208">
        <v>0</v>
      </c>
      <c r="AO208">
        <v>0</v>
      </c>
      <c r="AP208">
        <v>0</v>
      </c>
      <c r="AQ208" t="s">
        <v>68</v>
      </c>
    </row>
    <row r="209" spans="1:43" hidden="1" x14ac:dyDescent="0.3">
      <c r="A209" t="s">
        <v>89</v>
      </c>
      <c r="B209">
        <v>208</v>
      </c>
      <c r="C209">
        <v>135</v>
      </c>
      <c r="D209" t="s">
        <v>90</v>
      </c>
      <c r="E209">
        <v>0</v>
      </c>
      <c r="F209">
        <v>6</v>
      </c>
      <c r="G209">
        <v>1</v>
      </c>
      <c r="I209">
        <v>163.50800000000001</v>
      </c>
      <c r="J209">
        <v>48102</v>
      </c>
      <c r="K209">
        <v>14230</v>
      </c>
      <c r="L209">
        <v>14258</v>
      </c>
      <c r="M209" t="s">
        <v>260</v>
      </c>
      <c r="O209">
        <v>0.86699999999999999</v>
      </c>
      <c r="P209">
        <v>3314</v>
      </c>
      <c r="Q209">
        <v>14149</v>
      </c>
      <c r="R209">
        <v>14196</v>
      </c>
      <c r="S209" t="s">
        <v>72</v>
      </c>
      <c r="U209">
        <v>1.4E-2</v>
      </c>
      <c r="V209">
        <v>3206</v>
      </c>
      <c r="W209">
        <v>14155</v>
      </c>
      <c r="X209">
        <v>14198</v>
      </c>
      <c r="Y209" t="s">
        <v>72</v>
      </c>
      <c r="AA209">
        <v>2.29</v>
      </c>
      <c r="AB209">
        <v>0</v>
      </c>
      <c r="AC209">
        <v>0</v>
      </c>
      <c r="AD209">
        <v>0</v>
      </c>
      <c r="AE209" t="s">
        <v>68</v>
      </c>
      <c r="AG209">
        <v>1.2E-2</v>
      </c>
      <c r="AH209">
        <v>0</v>
      </c>
      <c r="AI209">
        <v>0</v>
      </c>
      <c r="AJ209">
        <v>0</v>
      </c>
      <c r="AK209" t="s">
        <v>68</v>
      </c>
      <c r="AM209">
        <v>0</v>
      </c>
      <c r="AN209">
        <v>0</v>
      </c>
      <c r="AO209">
        <v>0</v>
      </c>
      <c r="AP209">
        <v>0</v>
      </c>
      <c r="AQ209" t="s">
        <v>68</v>
      </c>
    </row>
    <row r="210" spans="1:43" hidden="1" x14ac:dyDescent="0.3">
      <c r="A210" t="s">
        <v>91</v>
      </c>
      <c r="B210">
        <v>209</v>
      </c>
      <c r="C210">
        <v>136</v>
      </c>
      <c r="D210" t="s">
        <v>90</v>
      </c>
      <c r="E210">
        <v>0</v>
      </c>
      <c r="F210">
        <v>6</v>
      </c>
      <c r="G210">
        <v>2</v>
      </c>
      <c r="I210">
        <v>155.38999999999999</v>
      </c>
      <c r="J210">
        <v>45874</v>
      </c>
      <c r="K210">
        <v>14290</v>
      </c>
      <c r="L210">
        <v>14315</v>
      </c>
      <c r="M210" t="s">
        <v>260</v>
      </c>
      <c r="O210">
        <v>1.54</v>
      </c>
      <c r="P210">
        <v>3524</v>
      </c>
      <c r="Q210">
        <v>14209</v>
      </c>
      <c r="R210">
        <v>14256</v>
      </c>
      <c r="S210" t="s">
        <v>72</v>
      </c>
      <c r="U210">
        <v>15.545999999999999</v>
      </c>
      <c r="V210">
        <v>52441</v>
      </c>
      <c r="W210">
        <v>14215</v>
      </c>
      <c r="X210">
        <v>14258</v>
      </c>
      <c r="Y210" t="s">
        <v>260</v>
      </c>
      <c r="AA210">
        <v>2.1760000000000002</v>
      </c>
      <c r="AB210">
        <v>0</v>
      </c>
      <c r="AC210">
        <v>0</v>
      </c>
      <c r="AD210">
        <v>0</v>
      </c>
      <c r="AE210" t="s">
        <v>68</v>
      </c>
      <c r="AG210">
        <v>2.1999999999999999E-2</v>
      </c>
      <c r="AH210">
        <v>0</v>
      </c>
      <c r="AI210">
        <v>0</v>
      </c>
      <c r="AJ210">
        <v>0</v>
      </c>
      <c r="AK210" t="s">
        <v>68</v>
      </c>
      <c r="AM210">
        <v>0.48099999999999998</v>
      </c>
      <c r="AN210">
        <v>0</v>
      </c>
      <c r="AO210">
        <v>0</v>
      </c>
      <c r="AP210">
        <v>0</v>
      </c>
      <c r="AQ210" t="s">
        <v>68</v>
      </c>
    </row>
    <row r="211" spans="1:43" hidden="1" x14ac:dyDescent="0.3">
      <c r="A211" t="s">
        <v>92</v>
      </c>
      <c r="B211">
        <v>210</v>
      </c>
      <c r="C211">
        <v>0</v>
      </c>
      <c r="D211" t="s">
        <v>93</v>
      </c>
      <c r="E211">
        <v>0</v>
      </c>
      <c r="F211">
        <v>0</v>
      </c>
      <c r="G211">
        <v>0</v>
      </c>
      <c r="I211">
        <v>0.113</v>
      </c>
      <c r="J211">
        <v>3260</v>
      </c>
      <c r="K211">
        <v>14470</v>
      </c>
      <c r="L211">
        <v>14498</v>
      </c>
      <c r="M211" t="s">
        <v>72</v>
      </c>
      <c r="O211">
        <v>0.42799999999999999</v>
      </c>
      <c r="P211">
        <v>3177</v>
      </c>
      <c r="Q211">
        <v>14389</v>
      </c>
      <c r="R211">
        <v>14428</v>
      </c>
      <c r="S211" t="s">
        <v>72</v>
      </c>
      <c r="U211">
        <v>3.4000000000000002E-2</v>
      </c>
      <c r="V211">
        <v>3268</v>
      </c>
      <c r="W211">
        <v>14395</v>
      </c>
      <c r="X211">
        <v>14442</v>
      </c>
      <c r="Y211" t="s">
        <v>72</v>
      </c>
      <c r="AA211">
        <v>2E-3</v>
      </c>
      <c r="AB211">
        <v>0</v>
      </c>
      <c r="AC211">
        <v>0</v>
      </c>
      <c r="AD211">
        <v>0</v>
      </c>
      <c r="AE211" t="s">
        <v>68</v>
      </c>
      <c r="AG211">
        <v>6.0000000000000001E-3</v>
      </c>
      <c r="AH211">
        <v>0</v>
      </c>
      <c r="AI211">
        <v>0</v>
      </c>
      <c r="AJ211">
        <v>0</v>
      </c>
      <c r="AK211" t="s">
        <v>68</v>
      </c>
      <c r="AM211">
        <v>1E-3</v>
      </c>
      <c r="AN211">
        <v>0</v>
      </c>
      <c r="AO211">
        <v>0</v>
      </c>
      <c r="AP211">
        <v>0</v>
      </c>
      <c r="AQ211" t="s">
        <v>68</v>
      </c>
    </row>
    <row r="212" spans="1:43" hidden="1" x14ac:dyDescent="0.3">
      <c r="A212" t="s">
        <v>69</v>
      </c>
      <c r="B212">
        <v>211</v>
      </c>
      <c r="C212">
        <v>138</v>
      </c>
      <c r="D212" t="s">
        <v>70</v>
      </c>
      <c r="E212">
        <v>0</v>
      </c>
      <c r="F212">
        <v>0</v>
      </c>
      <c r="G212">
        <v>0</v>
      </c>
      <c r="I212">
        <v>150.161</v>
      </c>
      <c r="J212">
        <v>44439</v>
      </c>
      <c r="K212">
        <v>14530</v>
      </c>
      <c r="L212">
        <v>14560</v>
      </c>
      <c r="M212" t="s">
        <v>166</v>
      </c>
      <c r="O212">
        <v>150.684</v>
      </c>
      <c r="P212">
        <v>50081</v>
      </c>
      <c r="Q212">
        <v>14449</v>
      </c>
      <c r="R212">
        <v>14496</v>
      </c>
      <c r="S212" t="s">
        <v>260</v>
      </c>
      <c r="U212">
        <v>15.005000000000001</v>
      </c>
      <c r="V212">
        <v>50726</v>
      </c>
      <c r="W212">
        <v>14455</v>
      </c>
      <c r="X212">
        <v>14499</v>
      </c>
      <c r="Y212" t="s">
        <v>260</v>
      </c>
      <c r="AA212">
        <v>2.1030000000000002</v>
      </c>
      <c r="AB212">
        <v>0</v>
      </c>
      <c r="AC212">
        <v>0</v>
      </c>
      <c r="AD212">
        <v>0</v>
      </c>
      <c r="AE212" t="s">
        <v>68</v>
      </c>
      <c r="AG212">
        <v>2.1110000000000002</v>
      </c>
      <c r="AH212">
        <v>0</v>
      </c>
      <c r="AI212">
        <v>0</v>
      </c>
      <c r="AJ212">
        <v>0</v>
      </c>
      <c r="AK212" t="s">
        <v>68</v>
      </c>
      <c r="AM212">
        <v>0.46400000000000002</v>
      </c>
      <c r="AN212">
        <v>0</v>
      </c>
      <c r="AO212">
        <v>0</v>
      </c>
      <c r="AP212">
        <v>0</v>
      </c>
      <c r="AQ212" t="s">
        <v>68</v>
      </c>
    </row>
    <row r="213" spans="1:43" hidden="1" x14ac:dyDescent="0.3">
      <c r="A213" t="s">
        <v>108</v>
      </c>
      <c r="B213">
        <v>212</v>
      </c>
      <c r="C213">
        <v>0</v>
      </c>
      <c r="D213" t="s">
        <v>109</v>
      </c>
      <c r="E213">
        <v>0</v>
      </c>
      <c r="F213">
        <v>0</v>
      </c>
      <c r="G213">
        <v>0</v>
      </c>
      <c r="I213">
        <v>0.113</v>
      </c>
      <c r="J213">
        <v>3260</v>
      </c>
      <c r="K213">
        <v>14703</v>
      </c>
      <c r="L213">
        <v>14709</v>
      </c>
      <c r="M213" t="s">
        <v>110</v>
      </c>
      <c r="O213">
        <v>0.42799999999999999</v>
      </c>
      <c r="P213">
        <v>3177</v>
      </c>
      <c r="Q213">
        <v>14649</v>
      </c>
      <c r="R213">
        <v>14655</v>
      </c>
      <c r="S213" t="s">
        <v>110</v>
      </c>
      <c r="U213">
        <v>3.4000000000000002E-2</v>
      </c>
      <c r="V213">
        <v>3268</v>
      </c>
      <c r="W213">
        <v>14655</v>
      </c>
      <c r="X213">
        <v>14661</v>
      </c>
      <c r="Y213" t="s">
        <v>110</v>
      </c>
      <c r="AA213">
        <v>2E-3</v>
      </c>
      <c r="AB213">
        <v>0</v>
      </c>
      <c r="AC213">
        <v>0</v>
      </c>
      <c r="AD213">
        <v>0</v>
      </c>
      <c r="AE213" t="s">
        <v>68</v>
      </c>
      <c r="AG213">
        <v>6.0000000000000001E-3</v>
      </c>
      <c r="AH213">
        <v>0</v>
      </c>
      <c r="AI213">
        <v>0</v>
      </c>
      <c r="AJ213">
        <v>0</v>
      </c>
      <c r="AK213" t="s">
        <v>68</v>
      </c>
      <c r="AM213">
        <v>1E-3</v>
      </c>
      <c r="AN213">
        <v>0</v>
      </c>
      <c r="AO213">
        <v>0</v>
      </c>
      <c r="AP213">
        <v>0</v>
      </c>
      <c r="AQ213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04"/>
  <sheetViews>
    <sheetView topLeftCell="A72" workbookViewId="0">
      <selection activeCell="A4" sqref="A4:I98"/>
    </sheetView>
  </sheetViews>
  <sheetFormatPr defaultRowHeight="14.4" x14ac:dyDescent="0.3"/>
  <cols>
    <col min="1" max="1" width="10.6640625" style="38" bestFit="1" customWidth="1"/>
    <col min="2" max="2" width="16.109375" style="45" customWidth="1"/>
    <col min="3" max="6" width="8.88671875" style="38"/>
    <col min="7" max="7" width="12.5546875" style="38" customWidth="1"/>
    <col min="8" max="8" width="15.33203125" style="38" customWidth="1"/>
    <col min="9" max="9" width="10" style="38" customWidth="1"/>
  </cols>
  <sheetData>
    <row r="4" spans="1:9" x14ac:dyDescent="0.3">
      <c r="A4" s="38" t="s">
        <v>356</v>
      </c>
      <c r="B4" s="45" t="s">
        <v>50</v>
      </c>
      <c r="C4" s="38" t="s">
        <v>23</v>
      </c>
      <c r="D4" s="38" t="s">
        <v>24</v>
      </c>
      <c r="E4" s="38" t="s">
        <v>144</v>
      </c>
      <c r="F4" s="38" t="s">
        <v>25</v>
      </c>
      <c r="G4" s="38" t="s">
        <v>26</v>
      </c>
      <c r="H4" s="38" t="s">
        <v>145</v>
      </c>
      <c r="I4" s="38" t="s">
        <v>27</v>
      </c>
    </row>
    <row r="5" spans="1:9" x14ac:dyDescent="0.3">
      <c r="A5" s="42" t="s">
        <v>154</v>
      </c>
      <c r="B5" t="s">
        <v>261</v>
      </c>
      <c r="C5" s="46">
        <f>VLOOKUP($A5,Data!$A$15:$Y$250,9, FALSE)</f>
        <v>15.701000000000001</v>
      </c>
      <c r="D5" s="46">
        <f>VLOOKUP($A5,Data!$A$15:$Y$250,15, FALSE)</f>
        <v>1.44</v>
      </c>
      <c r="E5" s="46" t="e">
        <f>D5+(#REF!*D5+#REF!)</f>
        <v>#REF!</v>
      </c>
      <c r="F5" s="46">
        <f>VLOOKUP($A5,Data!$A$15:$Y$250,21, FALSE)</f>
        <v>0.14399999999999999</v>
      </c>
      <c r="G5" s="46">
        <f>C5*14.0067/1000</f>
        <v>0.21991919670000001</v>
      </c>
      <c r="H5" s="46" t="e">
        <f>E5*14.0067/1000</f>
        <v>#REF!</v>
      </c>
      <c r="I5" s="46">
        <f>F5*30.94/1000</f>
        <v>4.4553599999999994E-3</v>
      </c>
    </row>
    <row r="6" spans="1:9" x14ac:dyDescent="0.3">
      <c r="A6" s="41" t="s">
        <v>155</v>
      </c>
      <c r="B6" t="s">
        <v>262</v>
      </c>
      <c r="C6" s="46">
        <f>VLOOKUP($A6,Data!$A$15:$Y$250,9, FALSE)</f>
        <v>15.974</v>
      </c>
      <c r="D6" s="46">
        <f>VLOOKUP($A6,Data!$A$15:$Y$250,15, FALSE)</f>
        <v>0.995</v>
      </c>
      <c r="E6" s="46" t="e">
        <f>D6+(#REF!*D6+#REF!)</f>
        <v>#REF!</v>
      </c>
      <c r="F6" s="46">
        <f>VLOOKUP($A6,Data!$A$15:$Y$250,21, FALSE)</f>
        <v>6.0999999999999999E-2</v>
      </c>
      <c r="G6" s="46">
        <f t="shared" ref="G6:G67" si="0">C6*14.0067/1000</f>
        <v>0.22374302579999999</v>
      </c>
      <c r="H6" s="46" t="e">
        <f t="shared" ref="H6:H69" si="1">E6*14.0067/1000</f>
        <v>#REF!</v>
      </c>
      <c r="I6" s="46">
        <f t="shared" ref="I6:I67" si="2">F6*30.94/1000</f>
        <v>1.8873399999999999E-3</v>
      </c>
    </row>
    <row r="7" spans="1:9" x14ac:dyDescent="0.3">
      <c r="A7" s="42" t="s">
        <v>156</v>
      </c>
      <c r="B7" t="s">
        <v>263</v>
      </c>
      <c r="C7" s="46">
        <f>VLOOKUP($A7,Data!$A$15:$Y$250,9, FALSE)</f>
        <v>16.222000000000001</v>
      </c>
      <c r="D7" s="46">
        <f>VLOOKUP($A7,Data!$A$15:$Y$250,15, FALSE)</f>
        <v>1.1140000000000001</v>
      </c>
      <c r="E7" s="46" t="e">
        <f>D7+(#REF!*D7+#REF!)</f>
        <v>#REF!</v>
      </c>
      <c r="F7" s="46">
        <f>VLOOKUP($A7,Data!$A$15:$Y$250,21, FALSE)</f>
        <v>9.5000000000000001E-2</v>
      </c>
      <c r="G7" s="46">
        <f t="shared" si="0"/>
        <v>0.22721668740000001</v>
      </c>
      <c r="H7" s="46" t="e">
        <f t="shared" si="1"/>
        <v>#REF!</v>
      </c>
      <c r="I7" s="46">
        <f t="shared" si="2"/>
        <v>2.9393000000000002E-3</v>
      </c>
    </row>
    <row r="8" spans="1:9" x14ac:dyDescent="0.3">
      <c r="A8" s="41" t="s">
        <v>157</v>
      </c>
      <c r="B8" t="s">
        <v>264</v>
      </c>
      <c r="C8" s="46">
        <f>VLOOKUP($A8,Data!$A$15:$Y$250,9, FALSE)</f>
        <v>16.936</v>
      </c>
      <c r="D8" s="46">
        <f>VLOOKUP($A8,Data!$A$15:$Y$250,15, FALSE)</f>
        <v>1.21</v>
      </c>
      <c r="E8" s="46" t="e">
        <f>D8+(#REF!*D8+#REF!)</f>
        <v>#REF!</v>
      </c>
      <c r="F8" s="46">
        <f>VLOOKUP($A8,Data!$A$15:$Y$250,21, FALSE)</f>
        <v>6.8000000000000005E-2</v>
      </c>
      <c r="G8" s="46">
        <f t="shared" si="0"/>
        <v>0.2372174712</v>
      </c>
      <c r="H8" s="46" t="e">
        <f t="shared" si="1"/>
        <v>#REF!</v>
      </c>
      <c r="I8" s="46">
        <f t="shared" si="2"/>
        <v>2.1039200000000004E-3</v>
      </c>
    </row>
    <row r="9" spans="1:9" x14ac:dyDescent="0.3">
      <c r="A9" s="42" t="s">
        <v>158</v>
      </c>
      <c r="B9" t="s">
        <v>265</v>
      </c>
      <c r="C9" s="46">
        <f>VLOOKUP($A9,Data!$A$15:$Y$250,9, FALSE)</f>
        <v>16.856000000000002</v>
      </c>
      <c r="D9" s="46">
        <f>VLOOKUP($A9,Data!$A$15:$Y$250,15, FALSE)</f>
        <v>1.264</v>
      </c>
      <c r="E9" s="46" t="e">
        <f>D9+(#REF!*D9+#REF!)</f>
        <v>#REF!</v>
      </c>
      <c r="F9" s="46">
        <f>VLOOKUP($A9,Data!$A$15:$Y$250,21, FALSE)</f>
        <v>0.14000000000000001</v>
      </c>
      <c r="G9" s="46">
        <f t="shared" si="0"/>
        <v>0.23609693520000002</v>
      </c>
      <c r="H9" s="46" t="e">
        <f t="shared" si="1"/>
        <v>#REF!</v>
      </c>
      <c r="I9" s="46">
        <f t="shared" si="2"/>
        <v>4.3316000000000006E-3</v>
      </c>
    </row>
    <row r="10" spans="1:9" x14ac:dyDescent="0.3">
      <c r="A10" s="41" t="s">
        <v>159</v>
      </c>
      <c r="B10" t="s">
        <v>266</v>
      </c>
      <c r="C10" s="46">
        <f>VLOOKUP($A10,Data!$A$15:$Y$250,9, FALSE)</f>
        <v>16.925999999999998</v>
      </c>
      <c r="D10" s="46">
        <f>VLOOKUP($A10,Data!$A$15:$Y$250,15, FALSE)</f>
        <v>1.056</v>
      </c>
      <c r="E10" s="46" t="e">
        <f>D10+(#REF!*D10+#REF!)</f>
        <v>#REF!</v>
      </c>
      <c r="F10" s="46">
        <f>VLOOKUP($A10,Data!$A$15:$Y$250,21, FALSE)</f>
        <v>0.13900000000000001</v>
      </c>
      <c r="G10" s="46">
        <f t="shared" si="0"/>
        <v>0.23707740419999998</v>
      </c>
      <c r="H10" s="46" t="e">
        <f t="shared" si="1"/>
        <v>#REF!</v>
      </c>
      <c r="I10" s="46">
        <f t="shared" si="2"/>
        <v>4.3006600000000004E-3</v>
      </c>
    </row>
    <row r="11" spans="1:9" x14ac:dyDescent="0.3">
      <c r="A11" s="42" t="s">
        <v>160</v>
      </c>
      <c r="B11" t="s">
        <v>267</v>
      </c>
      <c r="C11" s="46">
        <f>VLOOKUP($A11,Data!$A$15:$Y$250,9, FALSE)</f>
        <v>17.318999999999999</v>
      </c>
      <c r="D11" s="46">
        <f>VLOOKUP($A11,Data!$A$15:$Y$250,15, FALSE)</f>
        <v>1.2669999999999999</v>
      </c>
      <c r="E11" s="46" t="e">
        <f>D11+(#REF!*D11+#REF!)</f>
        <v>#REF!</v>
      </c>
      <c r="F11" s="46">
        <f>VLOOKUP($A11,Data!$A$15:$Y$250,21, FALSE)</f>
        <v>6.5000000000000002E-2</v>
      </c>
      <c r="G11" s="46">
        <f t="shared" si="0"/>
        <v>0.2425820373</v>
      </c>
      <c r="H11" s="46" t="e">
        <f t="shared" si="1"/>
        <v>#REF!</v>
      </c>
      <c r="I11" s="46">
        <f t="shared" si="2"/>
        <v>2.0111000000000005E-3</v>
      </c>
    </row>
    <row r="12" spans="1:9" x14ac:dyDescent="0.3">
      <c r="A12" s="41" t="s">
        <v>161</v>
      </c>
      <c r="B12" t="s">
        <v>268</v>
      </c>
      <c r="C12" s="46">
        <f>VLOOKUP($A12,Data!$A$15:$Y$250,9, FALSE)</f>
        <v>17.724</v>
      </c>
      <c r="D12" s="46">
        <f>VLOOKUP($A12,Data!$A$15:$Y$250,15, FALSE)</f>
        <v>1.0209999999999999</v>
      </c>
      <c r="E12" s="46" t="e">
        <f>D12+(#REF!*D12+#REF!)</f>
        <v>#REF!</v>
      </c>
      <c r="F12" s="46">
        <f>VLOOKUP($A12,Data!$A$15:$Y$250,21, FALSE)</f>
        <v>6.8000000000000005E-2</v>
      </c>
      <c r="G12" s="46">
        <f t="shared" si="0"/>
        <v>0.24825475080000001</v>
      </c>
      <c r="H12" s="46" t="e">
        <f t="shared" si="1"/>
        <v>#REF!</v>
      </c>
      <c r="I12" s="46">
        <f t="shared" si="2"/>
        <v>2.1039200000000004E-3</v>
      </c>
    </row>
    <row r="13" spans="1:9" x14ac:dyDescent="0.3">
      <c r="A13" s="42" t="s">
        <v>162</v>
      </c>
      <c r="B13" t="s">
        <v>269</v>
      </c>
      <c r="C13" s="46">
        <f>VLOOKUP($A13,Data!$A$15:$Y$250,9, FALSE)</f>
        <v>17.806999999999999</v>
      </c>
      <c r="D13" s="46">
        <f>VLOOKUP($A13,Data!$A$15:$Y$250,15, FALSE)</f>
        <v>1.0009999999999999</v>
      </c>
      <c r="E13" s="46" t="e">
        <f>D13+(#REF!*D13+#REF!)</f>
        <v>#REF!</v>
      </c>
      <c r="F13" s="46">
        <f>VLOOKUP($A13,Data!$A$15:$Y$250,21, FALSE)</f>
        <v>8.1000000000000003E-2</v>
      </c>
      <c r="G13" s="46">
        <f t="shared" si="0"/>
        <v>0.2494173069</v>
      </c>
      <c r="H13" s="46" t="e">
        <f t="shared" si="1"/>
        <v>#REF!</v>
      </c>
      <c r="I13" s="46">
        <f t="shared" si="2"/>
        <v>2.5061400000000005E-3</v>
      </c>
    </row>
    <row r="14" spans="1:9" x14ac:dyDescent="0.3">
      <c r="A14" s="41" t="s">
        <v>163</v>
      </c>
      <c r="B14" t="s">
        <v>270</v>
      </c>
      <c r="C14" s="46">
        <f>VLOOKUP($A14,Data!$A$15:$Y$250,9, FALSE)</f>
        <v>18.044</v>
      </c>
      <c r="D14" s="46">
        <f>VLOOKUP($A14,Data!$A$15:$Y$250,15, FALSE)</f>
        <v>1.226</v>
      </c>
      <c r="E14" s="46" t="e">
        <f>D14+(#REF!*D14+#REF!)</f>
        <v>#REF!</v>
      </c>
      <c r="F14" s="46">
        <f>VLOOKUP($A14,Data!$A$15:$Y$250,21, FALSE)</f>
        <v>7.0000000000000007E-2</v>
      </c>
      <c r="G14" s="46">
        <f t="shared" si="0"/>
        <v>0.2527368948</v>
      </c>
      <c r="H14" s="46" t="e">
        <f t="shared" si="1"/>
        <v>#REF!</v>
      </c>
      <c r="I14" s="46">
        <f t="shared" si="2"/>
        <v>2.1658000000000003E-3</v>
      </c>
    </row>
    <row r="15" spans="1:9" x14ac:dyDescent="0.3">
      <c r="A15" s="42" t="s">
        <v>164</v>
      </c>
      <c r="B15" t="s">
        <v>271</v>
      </c>
      <c r="C15" s="46">
        <f>VLOOKUP($A15,Data!$A$15:$Y$250,9, FALSE)</f>
        <v>18.03</v>
      </c>
      <c r="D15" s="46">
        <f>VLOOKUP($A15,Data!$A$15:$Y$250,15, FALSE)</f>
        <v>1.0980000000000001</v>
      </c>
      <c r="E15" s="46" t="e">
        <f>D15+(#REF!*D15+#REF!)</f>
        <v>#REF!</v>
      </c>
      <c r="F15" s="46">
        <f>VLOOKUP($A15,Data!$A$15:$Y$250,21, FALSE)</f>
        <v>6.2E-2</v>
      </c>
      <c r="G15" s="46">
        <f t="shared" si="0"/>
        <v>0.25254080100000004</v>
      </c>
      <c r="H15" s="46" t="e">
        <f t="shared" si="1"/>
        <v>#REF!</v>
      </c>
      <c r="I15" s="46">
        <f t="shared" si="2"/>
        <v>1.9182800000000001E-3</v>
      </c>
    </row>
    <row r="16" spans="1:9" x14ac:dyDescent="0.3">
      <c r="A16" s="42" t="s">
        <v>165</v>
      </c>
      <c r="B16" t="s">
        <v>272</v>
      </c>
      <c r="C16" s="46">
        <f>VLOOKUP($A16,Data!$A$15:$Y$250,9, FALSE)</f>
        <v>18.081</v>
      </c>
      <c r="D16" s="46">
        <f>VLOOKUP($A16,Data!$A$15:$Y$250,15, FALSE)</f>
        <v>1.0169999999999999</v>
      </c>
      <c r="E16" s="46" t="e">
        <f>D16+(#REF!*D16+#REF!)</f>
        <v>#REF!</v>
      </c>
      <c r="F16" s="46">
        <f>VLOOKUP($A16,Data!$A$15:$Y$250,21, FALSE)</f>
        <v>8.7999999999999995E-2</v>
      </c>
      <c r="G16" s="46">
        <f t="shared" si="0"/>
        <v>0.25325514269999999</v>
      </c>
      <c r="H16" s="46" t="e">
        <f t="shared" si="1"/>
        <v>#REF!</v>
      </c>
      <c r="I16" s="46">
        <f t="shared" si="2"/>
        <v>2.7227199999999997E-3</v>
      </c>
    </row>
    <row r="17" spans="1:9" x14ac:dyDescent="0.3">
      <c r="A17" s="41" t="s">
        <v>167</v>
      </c>
      <c r="B17" t="s">
        <v>273</v>
      </c>
      <c r="C17" s="46">
        <f>VLOOKUP($A17,Data!$A$15:$Y$250,9, FALSE)</f>
        <v>17.148</v>
      </c>
      <c r="D17" s="46">
        <f>VLOOKUP($A17,Data!$A$15:$Y$250,15, FALSE)</f>
        <v>0.84099999999999997</v>
      </c>
      <c r="E17" s="46" t="e">
        <f>D17+(#REF!*D17+#REF!)</f>
        <v>#REF!</v>
      </c>
      <c r="F17" s="46">
        <f>VLOOKUP($A17,Data!$A$15:$Y$250,21, FALSE)</f>
        <v>6.3E-2</v>
      </c>
      <c r="G17" s="46">
        <f t="shared" si="0"/>
        <v>0.24018689160000001</v>
      </c>
      <c r="H17" s="46" t="e">
        <f t="shared" si="1"/>
        <v>#REF!</v>
      </c>
      <c r="I17" s="46">
        <f t="shared" si="2"/>
        <v>1.9492200000000002E-3</v>
      </c>
    </row>
    <row r="18" spans="1:9" x14ac:dyDescent="0.3">
      <c r="A18" s="42" t="s">
        <v>168</v>
      </c>
      <c r="B18" t="s">
        <v>274</v>
      </c>
      <c r="C18" s="46">
        <f>VLOOKUP($A18,Data!$A$15:$Y$250,9, FALSE)</f>
        <v>17.850999999999999</v>
      </c>
      <c r="D18" s="46">
        <f>VLOOKUP($A18,Data!$A$15:$Y$250,15, FALSE)</f>
        <v>0.77100000000000002</v>
      </c>
      <c r="E18" s="46" t="e">
        <f>D18+(#REF!*D18+#REF!)</f>
        <v>#REF!</v>
      </c>
      <c r="F18" s="46">
        <f>VLOOKUP($A18,Data!$A$15:$Y$250,21, FALSE)</f>
        <v>5.1999999999999998E-2</v>
      </c>
      <c r="G18" s="46">
        <f t="shared" si="0"/>
        <v>0.2500336017</v>
      </c>
      <c r="H18" s="46" t="e">
        <f t="shared" si="1"/>
        <v>#REF!</v>
      </c>
      <c r="I18" s="46">
        <f t="shared" si="2"/>
        <v>1.60888E-3</v>
      </c>
    </row>
    <row r="19" spans="1:9" x14ac:dyDescent="0.3">
      <c r="A19" s="41" t="s">
        <v>169</v>
      </c>
      <c r="B19" t="s">
        <v>275</v>
      </c>
      <c r="C19" s="46">
        <f>VLOOKUP($A19,Data!$A$15:$Y$250,9, FALSE)</f>
        <v>17.620999999999999</v>
      </c>
      <c r="D19" s="46">
        <f>VLOOKUP($A19,Data!$A$15:$Y$250,15, FALSE)</f>
        <v>0.83199999999999996</v>
      </c>
      <c r="E19" s="46" t="e">
        <f>D19+(#REF!*D19+#REF!)</f>
        <v>#REF!</v>
      </c>
      <c r="F19" s="46">
        <f>VLOOKUP($A19,Data!$A$15:$Y$250,21, FALSE)</f>
        <v>0.05</v>
      </c>
      <c r="G19" s="46">
        <f t="shared" si="0"/>
        <v>0.2468120607</v>
      </c>
      <c r="H19" s="46" t="e">
        <f t="shared" si="1"/>
        <v>#REF!</v>
      </c>
      <c r="I19" s="46">
        <f t="shared" si="2"/>
        <v>1.5470000000000002E-3</v>
      </c>
    </row>
    <row r="20" spans="1:9" x14ac:dyDescent="0.3">
      <c r="A20" s="42" t="s">
        <v>170</v>
      </c>
      <c r="B20" t="s">
        <v>276</v>
      </c>
      <c r="C20" s="46">
        <f>VLOOKUP($A20,Data!$A$15:$Y$250,9, FALSE)</f>
        <v>17.533999999999999</v>
      </c>
      <c r="D20" s="46">
        <f>VLOOKUP($A20,Data!$A$15:$Y$250,15, FALSE)</f>
        <v>0.77700000000000002</v>
      </c>
      <c r="E20" s="46" t="e">
        <f>D20+(#REF!*D20+#REF!)</f>
        <v>#REF!</v>
      </c>
      <c r="F20" s="46">
        <f>VLOOKUP($A20,Data!$A$15:$Y$250,21, FALSE)</f>
        <v>0.13400000000000001</v>
      </c>
      <c r="G20" s="46">
        <f t="shared" si="0"/>
        <v>0.24559347779999999</v>
      </c>
      <c r="H20" s="46" t="e">
        <f t="shared" si="1"/>
        <v>#REF!</v>
      </c>
      <c r="I20" s="46">
        <f t="shared" si="2"/>
        <v>4.1459600000000006E-3</v>
      </c>
    </row>
    <row r="21" spans="1:9" x14ac:dyDescent="0.3">
      <c r="A21" s="41" t="s">
        <v>171</v>
      </c>
      <c r="B21" t="s">
        <v>277</v>
      </c>
      <c r="C21" s="46">
        <f>VLOOKUP($A21,Data!$A$15:$Y$250,9, FALSE)</f>
        <v>17.646999999999998</v>
      </c>
      <c r="D21" s="46">
        <f>VLOOKUP($A21,Data!$A$15:$Y$250,15, FALSE)</f>
        <v>0.80900000000000005</v>
      </c>
      <c r="E21" s="46" t="e">
        <f>D21+(#REF!*D21+#REF!)</f>
        <v>#REF!</v>
      </c>
      <c r="F21" s="46">
        <f>VLOOKUP($A21,Data!$A$15:$Y$250,21, FALSE)</f>
        <v>6.9000000000000006E-2</v>
      </c>
      <c r="G21" s="46">
        <f t="shared" si="0"/>
        <v>0.24717623489999999</v>
      </c>
      <c r="H21" s="46" t="e">
        <f t="shared" si="1"/>
        <v>#REF!</v>
      </c>
      <c r="I21" s="46">
        <f t="shared" si="2"/>
        <v>2.1348600000000001E-3</v>
      </c>
    </row>
    <row r="22" spans="1:9" x14ac:dyDescent="0.3">
      <c r="A22" s="42" t="s">
        <v>172</v>
      </c>
      <c r="B22" t="s">
        <v>278</v>
      </c>
      <c r="C22" s="46">
        <f>VLOOKUP($A22,Data!$A$15:$Y$250,9, FALSE)</f>
        <v>17.709</v>
      </c>
      <c r="D22" s="46">
        <f>VLOOKUP($A22,Data!$A$15:$Y$250,15, FALSE)</f>
        <v>0.80600000000000005</v>
      </c>
      <c r="E22" s="46" t="e">
        <f>D22+(#REF!*D22+#REF!)</f>
        <v>#REF!</v>
      </c>
      <c r="F22" s="46">
        <f>VLOOKUP($A22,Data!$A$15:$Y$250,21, FALSE)</f>
        <v>4.8000000000000001E-2</v>
      </c>
      <c r="G22" s="46">
        <f t="shared" si="0"/>
        <v>0.2480446503</v>
      </c>
      <c r="H22" s="46" t="e">
        <f t="shared" si="1"/>
        <v>#REF!</v>
      </c>
      <c r="I22" s="46">
        <f t="shared" si="2"/>
        <v>1.4851199999999999E-3</v>
      </c>
    </row>
    <row r="23" spans="1:9" x14ac:dyDescent="0.3">
      <c r="A23" s="41" t="s">
        <v>173</v>
      </c>
      <c r="B23" t="s">
        <v>279</v>
      </c>
      <c r="C23" s="46">
        <f>VLOOKUP($A23,Data!$A$15:$Y$250,9, FALSE)</f>
        <v>17.658000000000001</v>
      </c>
      <c r="D23" s="46">
        <f>VLOOKUP($A23,Data!$A$15:$Y$250,15, FALSE)</f>
        <v>0.72899999999999998</v>
      </c>
      <c r="E23" s="46" t="e">
        <f>D23+(#REF!*D23+#REF!)</f>
        <v>#REF!</v>
      </c>
      <c r="F23" s="46">
        <f>VLOOKUP($A23,Data!$A$15:$Y$250,21, FALSE)</f>
        <v>5.1999999999999998E-2</v>
      </c>
      <c r="G23" s="46">
        <f t="shared" si="0"/>
        <v>0.24733030860000002</v>
      </c>
      <c r="H23" s="46" t="e">
        <f t="shared" si="1"/>
        <v>#REF!</v>
      </c>
      <c r="I23" s="46">
        <f t="shared" si="2"/>
        <v>1.60888E-3</v>
      </c>
    </row>
    <row r="24" spans="1:9" x14ac:dyDescent="0.3">
      <c r="A24" s="42" t="s">
        <v>174</v>
      </c>
      <c r="B24" t="s">
        <v>280</v>
      </c>
      <c r="C24" s="46">
        <f>VLOOKUP($A24,Data!$A$15:$Y$250,9, FALSE)</f>
        <v>17.460999999999999</v>
      </c>
      <c r="D24" s="46">
        <f>VLOOKUP($A24,Data!$A$15:$Y$250,15, FALSE)</f>
        <v>0.73199999999999998</v>
      </c>
      <c r="E24" s="46" t="e">
        <f>D24+(#REF!*D24+#REF!)</f>
        <v>#REF!</v>
      </c>
      <c r="F24" s="46">
        <f>VLOOKUP($A24,Data!$A$15:$Y$250,21, FALSE)</f>
        <v>8.2000000000000003E-2</v>
      </c>
      <c r="G24" s="46">
        <f t="shared" si="0"/>
        <v>0.24457098869999999</v>
      </c>
      <c r="H24" s="46" t="e">
        <f t="shared" si="1"/>
        <v>#REF!</v>
      </c>
      <c r="I24" s="46">
        <f t="shared" si="2"/>
        <v>2.5370800000000002E-3</v>
      </c>
    </row>
    <row r="25" spans="1:9" x14ac:dyDescent="0.3">
      <c r="A25" s="41" t="s">
        <v>175</v>
      </c>
      <c r="B25" t="s">
        <v>281</v>
      </c>
      <c r="C25" s="46">
        <f>VLOOKUP($A25,Data!$A$15:$Y$250,9, FALSE)</f>
        <v>15.289</v>
      </c>
      <c r="D25" s="46">
        <f>VLOOKUP($A25,Data!$A$15:$Y$250,15, FALSE)</f>
        <v>1.085</v>
      </c>
      <c r="E25" s="46" t="e">
        <f>D25+(#REF!*D25+#REF!)</f>
        <v>#REF!</v>
      </c>
      <c r="F25" s="46">
        <f>VLOOKUP($A25,Data!$A$15:$Y$250,21, FALSE)</f>
        <v>7.3999999999999996E-2</v>
      </c>
      <c r="G25" s="46">
        <f t="shared" si="0"/>
        <v>0.21414843630000002</v>
      </c>
      <c r="H25" s="46" t="e">
        <f t="shared" si="1"/>
        <v>#REF!</v>
      </c>
      <c r="I25" s="46">
        <f t="shared" si="2"/>
        <v>2.2895599999999999E-3</v>
      </c>
    </row>
    <row r="26" spans="1:9" x14ac:dyDescent="0.3">
      <c r="A26" s="41" t="s">
        <v>176</v>
      </c>
      <c r="B26" t="s">
        <v>282</v>
      </c>
      <c r="C26" s="46">
        <f>VLOOKUP($A26,Data!$A$15:$Y$250,9, FALSE)</f>
        <v>15.074</v>
      </c>
      <c r="D26" s="46">
        <f>VLOOKUP($A26,Data!$A$15:$Y$250,15, FALSE)</f>
        <v>0.57499999999999996</v>
      </c>
      <c r="E26" s="46" t="e">
        <f>D26+(#REF!*D26+#REF!)</f>
        <v>#REF!</v>
      </c>
      <c r="F26" s="46">
        <f>VLOOKUP($A26,Data!$A$15:$Y$250,21, FALSE)</f>
        <v>5.2999999999999999E-2</v>
      </c>
      <c r="G26" s="46">
        <f t="shared" si="0"/>
        <v>0.2111369958</v>
      </c>
      <c r="H26" s="46" t="e">
        <f t="shared" si="1"/>
        <v>#REF!</v>
      </c>
      <c r="I26" s="46">
        <f t="shared" si="2"/>
        <v>1.6398199999999999E-3</v>
      </c>
    </row>
    <row r="27" spans="1:9" x14ac:dyDescent="0.3">
      <c r="A27" s="42" t="s">
        <v>177</v>
      </c>
      <c r="B27" t="s">
        <v>283</v>
      </c>
      <c r="C27" s="46">
        <f>VLOOKUP($A27,Data!$A$15:$Y$250,9, FALSE)</f>
        <v>14.943</v>
      </c>
      <c r="D27" s="46">
        <f>VLOOKUP($A27,Data!$A$15:$Y$250,15, FALSE)</f>
        <v>0.90800000000000003</v>
      </c>
      <c r="E27" s="46" t="e">
        <f>D27+(#REF!*D27+#REF!)</f>
        <v>#REF!</v>
      </c>
      <c r="F27" s="46">
        <f>VLOOKUP($A27,Data!$A$15:$Y$250,21, FALSE)</f>
        <v>0.104</v>
      </c>
      <c r="G27" s="46">
        <f t="shared" si="0"/>
        <v>0.20930211809999999</v>
      </c>
      <c r="H27" s="46" t="e">
        <f t="shared" si="1"/>
        <v>#REF!</v>
      </c>
      <c r="I27" s="46">
        <f t="shared" si="2"/>
        <v>3.2177600000000001E-3</v>
      </c>
    </row>
    <row r="28" spans="1:9" x14ac:dyDescent="0.3">
      <c r="A28" s="41" t="s">
        <v>178</v>
      </c>
      <c r="B28" t="s">
        <v>284</v>
      </c>
      <c r="C28" s="46">
        <f>VLOOKUP($A28,Data!$A$15:$Y$250,9, FALSE)</f>
        <v>15.443</v>
      </c>
      <c r="D28" s="46">
        <f>VLOOKUP($A28,Data!$A$15:$Y$250,15, FALSE)</f>
        <v>1.4179999999999999</v>
      </c>
      <c r="E28" s="46" t="e">
        <f>D28+(#REF!*D28+#REF!)</f>
        <v>#REF!</v>
      </c>
      <c r="F28" s="46">
        <f>VLOOKUP($A28,Data!$A$15:$Y$250,21, FALSE)</f>
        <v>6.0999999999999999E-2</v>
      </c>
      <c r="G28" s="46">
        <f t="shared" si="0"/>
        <v>0.21630546810000001</v>
      </c>
      <c r="H28" s="46" t="e">
        <f t="shared" si="1"/>
        <v>#REF!</v>
      </c>
      <c r="I28" s="46">
        <f t="shared" si="2"/>
        <v>1.8873399999999999E-3</v>
      </c>
    </row>
    <row r="29" spans="1:9" x14ac:dyDescent="0.3">
      <c r="A29" s="42" t="s">
        <v>179</v>
      </c>
      <c r="B29" t="s">
        <v>285</v>
      </c>
      <c r="C29" s="46">
        <f>VLOOKUP($A29,Data!$A$15:$Y$250,9, FALSE)</f>
        <v>14.98</v>
      </c>
      <c r="D29" s="46">
        <f>VLOOKUP($A29,Data!$A$15:$Y$250,15, FALSE)</f>
        <v>0.84799999999999998</v>
      </c>
      <c r="E29" s="46" t="e">
        <f>D29+(#REF!*D29+#REF!)</f>
        <v>#REF!</v>
      </c>
      <c r="F29" s="46">
        <f>VLOOKUP($A29,Data!$A$15:$Y$250,21, FALSE)</f>
        <v>8.5000000000000006E-2</v>
      </c>
      <c r="G29" s="46">
        <f t="shared" si="0"/>
        <v>0.20982036600000001</v>
      </c>
      <c r="H29" s="46" t="e">
        <f t="shared" si="1"/>
        <v>#REF!</v>
      </c>
      <c r="I29" s="46">
        <f t="shared" si="2"/>
        <v>2.6299000000000001E-3</v>
      </c>
    </row>
    <row r="30" spans="1:9" x14ac:dyDescent="0.3">
      <c r="A30" s="41" t="s">
        <v>180</v>
      </c>
      <c r="B30" t="s">
        <v>286</v>
      </c>
      <c r="C30" s="46">
        <f>VLOOKUP($A30,Data!$A$15:$Y$250,9, FALSE)</f>
        <v>15.694000000000001</v>
      </c>
      <c r="D30" s="46">
        <f>VLOOKUP($A30,Data!$A$15:$Y$250,15, FALSE)</f>
        <v>0.96299999999999997</v>
      </c>
      <c r="E30" s="46" t="e">
        <f>D30+(#REF!*D30+#REF!)</f>
        <v>#REF!</v>
      </c>
      <c r="F30" s="46">
        <f>VLOOKUP($A30,Data!$A$15:$Y$250,21, FALSE)</f>
        <v>7.0999999999999994E-2</v>
      </c>
      <c r="G30" s="46">
        <f t="shared" si="0"/>
        <v>0.21982114980000003</v>
      </c>
      <c r="H30" s="46" t="e">
        <f t="shared" si="1"/>
        <v>#REF!</v>
      </c>
      <c r="I30" s="46">
        <f t="shared" si="2"/>
        <v>2.1967399999999995E-3</v>
      </c>
    </row>
    <row r="31" spans="1:9" x14ac:dyDescent="0.3">
      <c r="A31" s="42" t="s">
        <v>181</v>
      </c>
      <c r="B31" t="s">
        <v>287</v>
      </c>
      <c r="C31" s="46">
        <f>VLOOKUP($A31,Data!$A$15:$Y$250,9, FALSE)</f>
        <v>13.945</v>
      </c>
      <c r="D31" s="46">
        <f>VLOOKUP($A31,Data!$A$15:$Y$250,15, FALSE)</f>
        <v>1.232</v>
      </c>
      <c r="E31" s="46" t="e">
        <f>D31+(#REF!*D31+#REF!)</f>
        <v>#REF!</v>
      </c>
      <c r="F31" s="46">
        <f>VLOOKUP($A31,Data!$A$15:$Y$250,21, FALSE)</f>
        <v>8.2000000000000003E-2</v>
      </c>
      <c r="G31" s="46">
        <f t="shared" si="0"/>
        <v>0.19532343150000001</v>
      </c>
      <c r="H31" s="46" t="e">
        <f t="shared" si="1"/>
        <v>#REF!</v>
      </c>
      <c r="I31" s="46">
        <f t="shared" si="2"/>
        <v>2.5370800000000002E-3</v>
      </c>
    </row>
    <row r="32" spans="1:9" x14ac:dyDescent="0.3">
      <c r="A32" s="41" t="s">
        <v>182</v>
      </c>
      <c r="B32" t="s">
        <v>288</v>
      </c>
      <c r="C32" s="46">
        <f>VLOOKUP($A32,Data!$A$15:$Y$250,9, FALSE)</f>
        <v>14.808</v>
      </c>
      <c r="D32" s="46">
        <f>VLOOKUP($A32,Data!$A$15:$Y$250,15, FALSE)</f>
        <v>1.024</v>
      </c>
      <c r="E32" s="46" t="e">
        <f>D32+(#REF!*D32+#REF!)</f>
        <v>#REF!</v>
      </c>
      <c r="F32" s="46">
        <f>VLOOKUP($A32,Data!$A$15:$Y$250,21, FALSE)</f>
        <v>0.11899999999999999</v>
      </c>
      <c r="G32" s="46">
        <f t="shared" si="0"/>
        <v>0.20741121360000001</v>
      </c>
      <c r="H32" s="46" t="e">
        <f t="shared" si="1"/>
        <v>#REF!</v>
      </c>
      <c r="I32" s="46">
        <f t="shared" si="2"/>
        <v>3.6818599999999999E-3</v>
      </c>
    </row>
    <row r="33" spans="1:9" x14ac:dyDescent="0.3">
      <c r="A33" s="42" t="s">
        <v>183</v>
      </c>
      <c r="B33" t="s">
        <v>289</v>
      </c>
      <c r="C33" s="46">
        <f>VLOOKUP($A33,Data!$A$15:$Y$250,9, FALSE)</f>
        <v>15.413</v>
      </c>
      <c r="D33" s="46">
        <f>VLOOKUP($A33,Data!$A$15:$Y$250,15, FALSE)</f>
        <v>0.92500000000000004</v>
      </c>
      <c r="E33" s="46" t="e">
        <f>D33+(#REF!*D33+#REF!)</f>
        <v>#REF!</v>
      </c>
      <c r="F33" s="46">
        <f>VLOOKUP($A33,Data!$A$15:$Y$250,21, FALSE)</f>
        <v>0.11600000000000001</v>
      </c>
      <c r="G33" s="46">
        <f t="shared" si="0"/>
        <v>0.21588526710000003</v>
      </c>
      <c r="H33" s="46" t="e">
        <f t="shared" si="1"/>
        <v>#REF!</v>
      </c>
      <c r="I33" s="46">
        <f t="shared" si="2"/>
        <v>3.5890400000000004E-3</v>
      </c>
    </row>
    <row r="34" spans="1:9" x14ac:dyDescent="0.3">
      <c r="A34" s="41" t="s">
        <v>184</v>
      </c>
      <c r="B34" t="s">
        <v>290</v>
      </c>
      <c r="C34" s="46">
        <f>VLOOKUP($A34,Data!$A$15:$Y$250,9, FALSE)</f>
        <v>15.26</v>
      </c>
      <c r="D34" s="46">
        <f>VLOOKUP($A34,Data!$A$15:$Y$250,15, FALSE)</f>
        <v>1.075</v>
      </c>
      <c r="E34" s="46" t="e">
        <f>D34+(#REF!*D34+#REF!)</f>
        <v>#REF!</v>
      </c>
      <c r="F34" s="46">
        <f>VLOOKUP($A34,Data!$A$15:$Y$250,21, FALSE)</f>
        <v>6.9000000000000006E-2</v>
      </c>
      <c r="G34" s="46">
        <f t="shared" si="0"/>
        <v>0.213742242</v>
      </c>
      <c r="H34" s="46" t="e">
        <f t="shared" si="1"/>
        <v>#REF!</v>
      </c>
      <c r="I34" s="46">
        <f t="shared" si="2"/>
        <v>2.1348600000000001E-3</v>
      </c>
    </row>
    <row r="35" spans="1:9" x14ac:dyDescent="0.3">
      <c r="A35" s="42" t="s">
        <v>185</v>
      </c>
      <c r="B35" t="s">
        <v>291</v>
      </c>
      <c r="C35" s="46">
        <f>VLOOKUP($A35,Data!$A$15:$Y$250,9, FALSE)</f>
        <v>15.497</v>
      </c>
      <c r="D35" s="46">
        <f>VLOOKUP($A35,Data!$A$15:$Y$250,15, FALSE)</f>
        <v>0.81599999999999995</v>
      </c>
      <c r="E35" s="46" t="e">
        <f>D35+(#REF!*D35+#REF!)</f>
        <v>#REF!</v>
      </c>
      <c r="F35" s="46">
        <f>VLOOKUP($A35,Data!$A$15:$Y$250,21, FALSE)</f>
        <v>8.2000000000000003E-2</v>
      </c>
      <c r="G35" s="46">
        <f t="shared" si="0"/>
        <v>0.2170618299</v>
      </c>
      <c r="H35" s="46" t="e">
        <f t="shared" si="1"/>
        <v>#REF!</v>
      </c>
      <c r="I35" s="46">
        <f t="shared" si="2"/>
        <v>2.5370800000000002E-3</v>
      </c>
    </row>
    <row r="36" spans="1:9" x14ac:dyDescent="0.3">
      <c r="A36" s="42" t="s">
        <v>186</v>
      </c>
      <c r="B36" t="s">
        <v>292</v>
      </c>
      <c r="C36" s="46">
        <f>VLOOKUP($A36,Data!$A$15:$Y$250,9, FALSE)</f>
        <v>15.705</v>
      </c>
      <c r="D36" s="46">
        <f>VLOOKUP($A36,Data!$A$15:$Y$250,15, FALSE)</f>
        <v>0.88300000000000001</v>
      </c>
      <c r="E36" s="46" t="e">
        <f>D36+(#REF!*D36+#REF!)</f>
        <v>#REF!</v>
      </c>
      <c r="F36" s="46">
        <f>VLOOKUP($A36,Data!$A$15:$Y$250,21, FALSE)</f>
        <v>9.4E-2</v>
      </c>
      <c r="G36" s="46">
        <f t="shared" si="0"/>
        <v>0.21997522350000001</v>
      </c>
      <c r="H36" s="46" t="e">
        <f t="shared" si="1"/>
        <v>#REF!</v>
      </c>
      <c r="I36" s="46">
        <f t="shared" si="2"/>
        <v>2.90836E-3</v>
      </c>
    </row>
    <row r="37" spans="1:9" x14ac:dyDescent="0.3">
      <c r="A37" s="41" t="s">
        <v>187</v>
      </c>
      <c r="B37" t="s">
        <v>293</v>
      </c>
      <c r="C37" s="46">
        <f>VLOOKUP($A37,Data!$A$15:$Y$250,9, FALSE)</f>
        <v>14.925000000000001</v>
      </c>
      <c r="D37" s="46">
        <f>VLOOKUP($A37,Data!$A$15:$Y$250,15, FALSE)</f>
        <v>0.93100000000000005</v>
      </c>
      <c r="E37" s="46" t="e">
        <f>D37+(#REF!*D37+#REF!)</f>
        <v>#REF!</v>
      </c>
      <c r="F37" s="46">
        <f>VLOOKUP($A37,Data!$A$15:$Y$250,21, FALSE)</f>
        <v>8.2000000000000003E-2</v>
      </c>
      <c r="G37" s="46">
        <f t="shared" si="0"/>
        <v>0.20904999750000003</v>
      </c>
      <c r="H37" s="46" t="e">
        <f t="shared" si="1"/>
        <v>#REF!</v>
      </c>
      <c r="I37" s="46">
        <f t="shared" si="2"/>
        <v>2.5370800000000002E-3</v>
      </c>
    </row>
    <row r="38" spans="1:9" x14ac:dyDescent="0.3">
      <c r="A38" s="42" t="s">
        <v>188</v>
      </c>
      <c r="B38" t="s">
        <v>294</v>
      </c>
      <c r="C38" s="46">
        <f>VLOOKUP($A38,Data!$A$15:$Y$250,9, FALSE)</f>
        <v>15.246</v>
      </c>
      <c r="D38" s="46">
        <f>VLOOKUP($A38,Data!$A$15:$Y$250,15, FALSE)</f>
        <v>1.0720000000000001</v>
      </c>
      <c r="E38" s="46" t="e">
        <f>D38+(#REF!*D38+#REF!)</f>
        <v>#REF!</v>
      </c>
      <c r="F38" s="46">
        <f>VLOOKUP($A38,Data!$A$15:$Y$250,21, FALSE)</f>
        <v>6.8000000000000005E-2</v>
      </c>
      <c r="G38" s="46">
        <f t="shared" si="0"/>
        <v>0.21354614820000001</v>
      </c>
      <c r="H38" s="46" t="e">
        <f t="shared" si="1"/>
        <v>#REF!</v>
      </c>
      <c r="I38" s="46">
        <f t="shared" si="2"/>
        <v>2.1039200000000004E-3</v>
      </c>
    </row>
    <row r="39" spans="1:9" x14ac:dyDescent="0.3">
      <c r="A39" s="41" t="s">
        <v>189</v>
      </c>
      <c r="B39" t="s">
        <v>295</v>
      </c>
      <c r="C39" s="46">
        <f>VLOOKUP($A39,Data!$A$15:$Y$250,9, FALSE)</f>
        <v>15.654</v>
      </c>
      <c r="D39" s="46">
        <f>VLOOKUP($A39,Data!$A$15:$Y$250,15, FALSE)</f>
        <v>1.1619999999999999</v>
      </c>
      <c r="E39" s="46" t="e">
        <f>D39+(#REF!*D39+#REF!)</f>
        <v>#REF!</v>
      </c>
      <c r="F39" s="46">
        <f>VLOOKUP($A39,Data!$A$15:$Y$250,21, FALSE)</f>
        <v>7.9000000000000001E-2</v>
      </c>
      <c r="G39" s="46">
        <f t="shared" si="0"/>
        <v>0.2192608818</v>
      </c>
      <c r="H39" s="46" t="e">
        <f t="shared" si="1"/>
        <v>#REF!</v>
      </c>
      <c r="I39" s="46">
        <f t="shared" si="2"/>
        <v>2.4442600000000002E-3</v>
      </c>
    </row>
    <row r="40" spans="1:9" x14ac:dyDescent="0.3">
      <c r="A40" s="42" t="s">
        <v>190</v>
      </c>
      <c r="B40" t="s">
        <v>296</v>
      </c>
      <c r="C40" s="46">
        <f>VLOOKUP($A40,Data!$A$15:$Y$250,9, FALSE)</f>
        <v>15.913</v>
      </c>
      <c r="D40" s="46">
        <f>VLOOKUP($A40,Data!$A$15:$Y$250,15, FALSE)</f>
        <v>1.274</v>
      </c>
      <c r="E40" s="46" t="e">
        <f>D40+(#REF!*D40+#REF!)</f>
        <v>#REF!</v>
      </c>
      <c r="F40" s="46">
        <f>VLOOKUP($A40,Data!$A$15:$Y$250,21, FALSE)</f>
        <v>0.13400000000000001</v>
      </c>
      <c r="G40" s="46">
        <f t="shared" si="0"/>
        <v>0.22288861709999999</v>
      </c>
      <c r="H40" s="46" t="e">
        <f t="shared" si="1"/>
        <v>#REF!</v>
      </c>
      <c r="I40" s="46">
        <f t="shared" si="2"/>
        <v>4.1459600000000006E-3</v>
      </c>
    </row>
    <row r="41" spans="1:9" x14ac:dyDescent="0.3">
      <c r="A41" s="41" t="s">
        <v>297</v>
      </c>
      <c r="B41" t="s">
        <v>298</v>
      </c>
      <c r="C41" s="46" t="e">
        <f>VLOOKUP($A41,Data!$A$15:$Y$250,9, FALSE)</f>
        <v>#N/A</v>
      </c>
      <c r="D41" s="46" t="e">
        <f>VLOOKUP($A41,Data!$A$15:$Y$250,15, FALSE)</f>
        <v>#N/A</v>
      </c>
      <c r="E41" s="46" t="e">
        <f>D41+(#REF!*D41+#REF!)</f>
        <v>#N/A</v>
      </c>
      <c r="F41" s="46" t="e">
        <f>VLOOKUP($A41,Data!$A$15:$Y$250,21, FALSE)</f>
        <v>#N/A</v>
      </c>
      <c r="G41" s="46" t="e">
        <f t="shared" si="0"/>
        <v>#N/A</v>
      </c>
      <c r="H41" s="46" t="e">
        <f t="shared" si="1"/>
        <v>#N/A</v>
      </c>
      <c r="I41" s="46" t="e">
        <f t="shared" si="2"/>
        <v>#N/A</v>
      </c>
    </row>
    <row r="42" spans="1:9" x14ac:dyDescent="0.3">
      <c r="A42" s="42" t="s">
        <v>191</v>
      </c>
      <c r="B42" t="s">
        <v>299</v>
      </c>
      <c r="C42" s="46">
        <f>VLOOKUP($A42,Data!$A$15:$Y$250,9, FALSE)</f>
        <v>16.021999999999998</v>
      </c>
      <c r="D42" s="46">
        <f>VLOOKUP($A42,Data!$A$15:$Y$250,15, FALSE)</f>
        <v>1.2290000000000001</v>
      </c>
      <c r="E42" s="46" t="e">
        <f>D42+(#REF!*D42+#REF!)</f>
        <v>#REF!</v>
      </c>
      <c r="F42" s="46">
        <f>VLOOKUP($A42,Data!$A$15:$Y$250,21, FALSE)</f>
        <v>6.9000000000000006E-2</v>
      </c>
      <c r="G42" s="46">
        <f t="shared" si="0"/>
        <v>0.22441534739999996</v>
      </c>
      <c r="H42" s="46" t="e">
        <f t="shared" si="1"/>
        <v>#REF!</v>
      </c>
      <c r="I42" s="46">
        <f t="shared" si="2"/>
        <v>2.1348600000000001E-3</v>
      </c>
    </row>
    <row r="43" spans="1:9" x14ac:dyDescent="0.3">
      <c r="A43" s="41" t="s">
        <v>192</v>
      </c>
      <c r="B43" t="s">
        <v>300</v>
      </c>
      <c r="C43" s="46">
        <f>VLOOKUP($A43,Data!$A$15:$Y$250,9, FALSE)</f>
        <v>15.84</v>
      </c>
      <c r="D43" s="46">
        <f>VLOOKUP($A43,Data!$A$15:$Y$250,15, FALSE)</f>
        <v>0.90200000000000002</v>
      </c>
      <c r="E43" s="46" t="e">
        <f>D43+(#REF!*D43+#REF!)</f>
        <v>#REF!</v>
      </c>
      <c r="F43" s="46">
        <f>VLOOKUP($A43,Data!$A$15:$Y$250,21, FALSE)</f>
        <v>7.6999999999999999E-2</v>
      </c>
      <c r="G43" s="46">
        <f t="shared" si="0"/>
        <v>0.221866128</v>
      </c>
      <c r="H43" s="46" t="e">
        <f t="shared" si="1"/>
        <v>#REF!</v>
      </c>
      <c r="I43" s="46">
        <f t="shared" si="2"/>
        <v>2.3823799999999999E-3</v>
      </c>
    </row>
    <row r="44" spans="1:9" x14ac:dyDescent="0.3">
      <c r="A44" s="42" t="s">
        <v>193</v>
      </c>
      <c r="B44" t="s">
        <v>301</v>
      </c>
      <c r="C44" s="46">
        <f>VLOOKUP($A44,Data!$A$15:$Y$250,9, FALSE)</f>
        <v>15.872</v>
      </c>
      <c r="D44" s="46">
        <f>VLOOKUP($A44,Data!$A$15:$Y$250,15, FALSE)</f>
        <v>0.80600000000000005</v>
      </c>
      <c r="E44" s="46" t="e">
        <f>D44+(#REF!*D44+#REF!)</f>
        <v>#REF!</v>
      </c>
      <c r="F44" s="46">
        <f>VLOOKUP($A44,Data!$A$15:$Y$250,21, FALSE)</f>
        <v>7.3999999999999996E-2</v>
      </c>
      <c r="G44" s="46">
        <f t="shared" si="0"/>
        <v>0.2223143424</v>
      </c>
      <c r="H44" s="46" t="e">
        <f t="shared" si="1"/>
        <v>#REF!</v>
      </c>
      <c r="I44" s="46">
        <f t="shared" si="2"/>
        <v>2.2895599999999999E-3</v>
      </c>
    </row>
    <row r="45" spans="1:9" x14ac:dyDescent="0.3">
      <c r="A45" s="41" t="s">
        <v>194</v>
      </c>
      <c r="B45" t="s">
        <v>302</v>
      </c>
      <c r="C45" s="46">
        <f>VLOOKUP($A45,Data!$A$15:$Y$250,9, FALSE)</f>
        <v>15.851000000000001</v>
      </c>
      <c r="D45" s="46">
        <f>VLOOKUP($A45,Data!$A$15:$Y$250,15, FALSE)</f>
        <v>1.0269999999999999</v>
      </c>
      <c r="E45" s="46" t="e">
        <f>D45+(#REF!*D45+#REF!)</f>
        <v>#REF!</v>
      </c>
      <c r="F45" s="46">
        <f>VLOOKUP($A45,Data!$A$15:$Y$250,21, FALSE)</f>
        <v>7.4999999999999997E-2</v>
      </c>
      <c r="G45" s="46">
        <f t="shared" si="0"/>
        <v>0.22202020170000003</v>
      </c>
      <c r="H45" s="46" t="e">
        <f t="shared" si="1"/>
        <v>#REF!</v>
      </c>
      <c r="I45" s="46">
        <f t="shared" si="2"/>
        <v>2.3205000000000001E-3</v>
      </c>
    </row>
    <row r="46" spans="1:9" x14ac:dyDescent="0.3">
      <c r="A46" s="41" t="s">
        <v>195</v>
      </c>
      <c r="B46" t="s">
        <v>303</v>
      </c>
      <c r="C46" s="46">
        <f>VLOOKUP($A46,Data!$A$15:$Y$250,9, FALSE)</f>
        <v>15.712</v>
      </c>
      <c r="D46" s="46">
        <f>VLOOKUP($A46,Data!$A$15:$Y$250,15, FALSE)</f>
        <v>1.171</v>
      </c>
      <c r="E46" s="46" t="e">
        <f>D46+(#REF!*D46+#REF!)</f>
        <v>#REF!</v>
      </c>
      <c r="F46" s="46">
        <f>VLOOKUP($A46,Data!$A$15:$Y$250,21, FALSE)</f>
        <v>7.6999999999999999E-2</v>
      </c>
      <c r="G46" s="46">
        <f t="shared" si="0"/>
        <v>0.22007327040000002</v>
      </c>
      <c r="H46" s="46" t="e">
        <f t="shared" si="1"/>
        <v>#REF!</v>
      </c>
      <c r="I46" s="46">
        <f t="shared" si="2"/>
        <v>2.3823799999999999E-3</v>
      </c>
    </row>
    <row r="47" spans="1:9" x14ac:dyDescent="0.3">
      <c r="A47" s="42" t="s">
        <v>196</v>
      </c>
      <c r="B47" t="s">
        <v>304</v>
      </c>
      <c r="C47" s="46">
        <f>VLOOKUP($A47,Data!$A$15:$Y$250,9, FALSE)</f>
        <v>14.994</v>
      </c>
      <c r="D47" s="46">
        <f>VLOOKUP($A47,Data!$A$15:$Y$250,15, FALSE)</f>
        <v>1.194</v>
      </c>
      <c r="E47" s="46" t="e">
        <f>D47+(#REF!*D47+#REF!)</f>
        <v>#REF!</v>
      </c>
      <c r="F47" s="46">
        <f>VLOOKUP($A47,Data!$A$15:$Y$250,21, FALSE)</f>
        <v>8.6999999999999994E-2</v>
      </c>
      <c r="G47" s="46">
        <f t="shared" si="0"/>
        <v>0.2100164598</v>
      </c>
      <c r="H47" s="46" t="e">
        <f t="shared" si="1"/>
        <v>#REF!</v>
      </c>
      <c r="I47" s="46">
        <f t="shared" si="2"/>
        <v>2.69178E-3</v>
      </c>
    </row>
    <row r="48" spans="1:9" x14ac:dyDescent="0.3">
      <c r="A48" s="41" t="s">
        <v>197</v>
      </c>
      <c r="B48" t="s">
        <v>305</v>
      </c>
      <c r="C48" s="46">
        <f>VLOOKUP($A48,Data!$A$15:$Y$250,9, FALSE)</f>
        <v>15.956</v>
      </c>
      <c r="D48" s="46">
        <f>VLOOKUP($A48,Data!$A$15:$Y$250,15, FALSE)</f>
        <v>1.4790000000000001</v>
      </c>
      <c r="E48" s="46" t="e">
        <f>D48+(#REF!*D48+#REF!)</f>
        <v>#REF!</v>
      </c>
      <c r="F48" s="46">
        <f>VLOOKUP($A48,Data!$A$15:$Y$250,21, FALSE)</f>
        <v>8.6999999999999994E-2</v>
      </c>
      <c r="G48" s="46">
        <f t="shared" si="0"/>
        <v>0.22349090519999998</v>
      </c>
      <c r="H48" s="46" t="e">
        <f t="shared" si="1"/>
        <v>#REF!</v>
      </c>
      <c r="I48" s="46">
        <f t="shared" si="2"/>
        <v>2.69178E-3</v>
      </c>
    </row>
    <row r="49" spans="1:9" x14ac:dyDescent="0.3">
      <c r="A49" s="42" t="s">
        <v>198</v>
      </c>
      <c r="B49" t="s">
        <v>306</v>
      </c>
      <c r="C49" s="46">
        <f>VLOOKUP($A49,Data!$A$15:$Y$250,9, FALSE)</f>
        <v>16.175000000000001</v>
      </c>
      <c r="D49" s="46">
        <f>VLOOKUP($A49,Data!$A$15:$Y$250,15, FALSE)</f>
        <v>1.357</v>
      </c>
      <c r="E49" s="46" t="e">
        <f>D49+(#REF!*D49+#REF!)</f>
        <v>#REF!</v>
      </c>
      <c r="F49" s="46">
        <f>VLOOKUP($A49,Data!$A$15:$Y$250,21, FALSE)</f>
        <v>0.106</v>
      </c>
      <c r="G49" s="46">
        <f t="shared" si="0"/>
        <v>0.22655837250000002</v>
      </c>
      <c r="H49" s="46" t="e">
        <f t="shared" si="1"/>
        <v>#REF!</v>
      </c>
      <c r="I49" s="46">
        <f t="shared" si="2"/>
        <v>3.2796399999999999E-3</v>
      </c>
    </row>
    <row r="50" spans="1:9" x14ac:dyDescent="0.3">
      <c r="A50" s="41" t="s">
        <v>199</v>
      </c>
      <c r="B50" t="s">
        <v>307</v>
      </c>
      <c r="C50" s="46">
        <f>VLOOKUP($A50,Data!$A$15:$Y$250,9, FALSE)</f>
        <v>15.967000000000001</v>
      </c>
      <c r="D50" s="46">
        <f>VLOOKUP($A50,Data!$A$15:$Y$250,15, FALSE)</f>
        <v>1.3220000000000001</v>
      </c>
      <c r="E50" s="46" t="e">
        <f>D50+(#REF!*D50+#REF!)</f>
        <v>#REF!</v>
      </c>
      <c r="F50" s="46">
        <f>VLOOKUP($A50,Data!$A$15:$Y$250,21, FALSE)</f>
        <v>7.5999999999999998E-2</v>
      </c>
      <c r="G50" s="46">
        <f t="shared" si="0"/>
        <v>0.22364497890000001</v>
      </c>
      <c r="H50" s="46" t="e">
        <f t="shared" si="1"/>
        <v>#REF!</v>
      </c>
      <c r="I50" s="46">
        <f t="shared" si="2"/>
        <v>2.3514400000000002E-3</v>
      </c>
    </row>
    <row r="51" spans="1:9" x14ac:dyDescent="0.3">
      <c r="A51" s="42" t="s">
        <v>200</v>
      </c>
      <c r="B51" t="s">
        <v>308</v>
      </c>
      <c r="C51" s="46">
        <f>VLOOKUP($A51,Data!$A$15:$Y$250,9, FALSE)</f>
        <v>16.167999999999999</v>
      </c>
      <c r="D51" s="46">
        <f>VLOOKUP($A51,Data!$A$15:$Y$250,15, FALSE)</f>
        <v>1.492</v>
      </c>
      <c r="E51" s="46" t="e">
        <f>D51+(#REF!*D51+#REF!)</f>
        <v>#REF!</v>
      </c>
      <c r="F51" s="46">
        <f>VLOOKUP($A51,Data!$A$15:$Y$250,21, FALSE)</f>
        <v>5.8000000000000003E-2</v>
      </c>
      <c r="G51" s="46">
        <f t="shared" si="0"/>
        <v>0.22646032560000001</v>
      </c>
      <c r="H51" s="46" t="e">
        <f t="shared" si="1"/>
        <v>#REF!</v>
      </c>
      <c r="I51" s="46">
        <f t="shared" si="2"/>
        <v>1.7945200000000002E-3</v>
      </c>
    </row>
    <row r="52" spans="1:9" x14ac:dyDescent="0.3">
      <c r="A52" s="41" t="s">
        <v>201</v>
      </c>
      <c r="B52" t="s">
        <v>309</v>
      </c>
      <c r="C52" s="46">
        <f>VLOOKUP($A52,Data!$A$15:$Y$250,9, FALSE)</f>
        <v>15.468</v>
      </c>
      <c r="D52" s="46">
        <f>VLOOKUP($A52,Data!$A$15:$Y$250,15, FALSE)</f>
        <v>1.966</v>
      </c>
      <c r="E52" s="46" t="e">
        <f>D52+(#REF!*D52+#REF!)</f>
        <v>#REF!</v>
      </c>
      <c r="F52" s="46">
        <f>VLOOKUP($A52,Data!$A$15:$Y$250,21, FALSE)</f>
        <v>0.126</v>
      </c>
      <c r="G52" s="46">
        <f t="shared" si="0"/>
        <v>0.21665563560000001</v>
      </c>
      <c r="H52" s="46" t="e">
        <f t="shared" si="1"/>
        <v>#REF!</v>
      </c>
      <c r="I52" s="46">
        <f t="shared" si="2"/>
        <v>3.8984400000000004E-3</v>
      </c>
    </row>
    <row r="53" spans="1:9" x14ac:dyDescent="0.3">
      <c r="A53" s="42" t="s">
        <v>202</v>
      </c>
      <c r="B53" t="s">
        <v>310</v>
      </c>
      <c r="C53" s="46">
        <f>VLOOKUP($A53,Data!$A$15:$Y$250,9, FALSE)</f>
        <v>14.233000000000001</v>
      </c>
      <c r="D53" s="46">
        <f>VLOOKUP($A53,Data!$A$15:$Y$250,15, FALSE)</f>
        <v>1.94</v>
      </c>
      <c r="E53" s="46" t="e">
        <f>D53+(#REF!*D53+#REF!)</f>
        <v>#REF!</v>
      </c>
      <c r="F53" s="46">
        <f>VLOOKUP($A53,Data!$A$15:$Y$250,21, FALSE)</f>
        <v>0.27600000000000002</v>
      </c>
      <c r="G53" s="46">
        <f t="shared" si="0"/>
        <v>0.19935736110000002</v>
      </c>
      <c r="H53" s="46" t="e">
        <f t="shared" si="1"/>
        <v>#REF!</v>
      </c>
      <c r="I53" s="46">
        <f t="shared" si="2"/>
        <v>8.5394400000000006E-3</v>
      </c>
    </row>
    <row r="54" spans="1:9" x14ac:dyDescent="0.3">
      <c r="A54" s="41" t="s">
        <v>203</v>
      </c>
      <c r="B54" t="s">
        <v>311</v>
      </c>
      <c r="C54" s="46">
        <f>VLOOKUP($A54,Data!$A$15:$Y$250,9, FALSE)</f>
        <v>14.364000000000001</v>
      </c>
      <c r="D54" s="46">
        <f>VLOOKUP($A54,Data!$A$15:$Y$250,15, FALSE)</f>
        <v>2.2029999999999998</v>
      </c>
      <c r="E54" s="46" t="e">
        <f>D54+(#REF!*D54+#REF!)</f>
        <v>#REF!</v>
      </c>
      <c r="F54" s="46">
        <f>VLOOKUP($A54,Data!$A$15:$Y$250,21, FALSE)</f>
        <v>0.24</v>
      </c>
      <c r="G54" s="46">
        <f t="shared" si="0"/>
        <v>0.20119223880000001</v>
      </c>
      <c r="H54" s="46" t="e">
        <f t="shared" si="1"/>
        <v>#REF!</v>
      </c>
      <c r="I54" s="46">
        <f t="shared" si="2"/>
        <v>7.4256000000000001E-3</v>
      </c>
    </row>
    <row r="55" spans="1:9" x14ac:dyDescent="0.3">
      <c r="A55" s="42" t="s">
        <v>204</v>
      </c>
      <c r="B55" t="s">
        <v>312</v>
      </c>
      <c r="C55" s="46">
        <f>VLOOKUP($A55,Data!$A$15:$Y$250,9, FALSE)</f>
        <v>13.996</v>
      </c>
      <c r="D55" s="46">
        <f>VLOOKUP($A55,Data!$A$15:$Y$250,15, FALSE)</f>
        <v>2.4780000000000002</v>
      </c>
      <c r="E55" s="46" t="e">
        <f>D55+(#REF!*D55+#REF!)</f>
        <v>#REF!</v>
      </c>
      <c r="F55" s="46">
        <f>VLOOKUP($A55,Data!$A$15:$Y$250,21, FALSE)</f>
        <v>0.40300000000000002</v>
      </c>
      <c r="G55" s="46">
        <f t="shared" si="0"/>
        <v>0.19603777320000002</v>
      </c>
      <c r="H55" s="46" t="e">
        <f t="shared" si="1"/>
        <v>#REF!</v>
      </c>
      <c r="I55" s="46">
        <f t="shared" si="2"/>
        <v>1.246882E-2</v>
      </c>
    </row>
    <row r="56" spans="1:9" x14ac:dyDescent="0.3">
      <c r="A56" s="42" t="s">
        <v>205</v>
      </c>
      <c r="B56" t="s">
        <v>313</v>
      </c>
      <c r="C56" s="46">
        <f>VLOOKUP($A56,Data!$A$15:$Y$250,9, FALSE)</f>
        <v>14.215</v>
      </c>
      <c r="D56" s="46">
        <f>VLOOKUP($A56,Data!$A$15:$Y$250,15, FALSE)</f>
        <v>1.732</v>
      </c>
      <c r="E56" s="46" t="e">
        <f>D56+(#REF!*D56+#REF!)</f>
        <v>#REF!</v>
      </c>
      <c r="F56" s="46">
        <f>VLOOKUP($A56,Data!$A$15:$Y$250,21, FALSE)</f>
        <v>0.31900000000000001</v>
      </c>
      <c r="G56" s="46">
        <f t="shared" si="0"/>
        <v>0.1991052405</v>
      </c>
      <c r="H56" s="46" t="e">
        <f t="shared" si="1"/>
        <v>#REF!</v>
      </c>
      <c r="I56" s="46">
        <f t="shared" si="2"/>
        <v>9.8698600000000011E-3</v>
      </c>
    </row>
    <row r="57" spans="1:9" x14ac:dyDescent="0.3">
      <c r="A57" s="41" t="s">
        <v>206</v>
      </c>
      <c r="B57" t="s">
        <v>314</v>
      </c>
      <c r="C57" s="46">
        <f>VLOOKUP($A57,Data!$A$15:$Y$250,9, FALSE)</f>
        <v>13.803000000000001</v>
      </c>
      <c r="D57" s="46">
        <f>VLOOKUP($A57,Data!$A$15:$Y$250,15, FALSE)</f>
        <v>1.8919999999999999</v>
      </c>
      <c r="E57" s="46" t="e">
        <f>D57+(#REF!*D57+#REF!)</f>
        <v>#REF!</v>
      </c>
      <c r="F57" s="46">
        <f>VLOOKUP($A57,Data!$A$15:$Y$250,21, FALSE)</f>
        <v>0.29799999999999999</v>
      </c>
      <c r="G57" s="46">
        <f t="shared" si="0"/>
        <v>0.19333448010000001</v>
      </c>
      <c r="H57" s="46" t="e">
        <f t="shared" si="1"/>
        <v>#REF!</v>
      </c>
      <c r="I57" s="46">
        <f t="shared" si="2"/>
        <v>9.2201200000000001E-3</v>
      </c>
    </row>
    <row r="58" spans="1:9" x14ac:dyDescent="0.3">
      <c r="A58" s="42" t="s">
        <v>207</v>
      </c>
      <c r="B58" t="s">
        <v>315</v>
      </c>
      <c r="C58" s="46">
        <f>VLOOKUP($A58,Data!$A$15:$Y$250,9, FALSE)</f>
        <v>14.061999999999999</v>
      </c>
      <c r="D58" s="46">
        <f>VLOOKUP($A58,Data!$A$15:$Y$250,15, FALSE)</f>
        <v>2.0939999999999999</v>
      </c>
      <c r="E58" s="46" t="e">
        <f>D58+(#REF!*D58+#REF!)</f>
        <v>#REF!</v>
      </c>
      <c r="F58" s="46">
        <f>VLOOKUP($A58,Data!$A$15:$Y$250,21, FALSE)</f>
        <v>0.28299999999999997</v>
      </c>
      <c r="G58" s="46">
        <f t="shared" si="0"/>
        <v>0.1969622154</v>
      </c>
      <c r="H58" s="46" t="e">
        <f t="shared" si="1"/>
        <v>#REF!</v>
      </c>
      <c r="I58" s="46">
        <f t="shared" si="2"/>
        <v>8.7560199999999998E-3</v>
      </c>
    </row>
    <row r="59" spans="1:9" x14ac:dyDescent="0.3">
      <c r="A59" s="41" t="s">
        <v>208</v>
      </c>
      <c r="B59" t="s">
        <v>316</v>
      </c>
      <c r="C59" s="46">
        <f>VLOOKUP($A59,Data!$A$15:$Y$250,9, FALSE)</f>
        <v>13.667999999999999</v>
      </c>
      <c r="D59" s="46">
        <f>VLOOKUP($A59,Data!$A$15:$Y$250,15, FALSE)</f>
        <v>1.722</v>
      </c>
      <c r="E59" s="46" t="e">
        <f>D59+(#REF!*D59+#REF!)</f>
        <v>#REF!</v>
      </c>
      <c r="F59" s="46">
        <f>VLOOKUP($A59,Data!$A$15:$Y$250,21, FALSE)</f>
        <v>0.22500000000000001</v>
      </c>
      <c r="G59" s="46">
        <f t="shared" si="0"/>
        <v>0.1914435756</v>
      </c>
      <c r="H59" s="46" t="e">
        <f t="shared" si="1"/>
        <v>#REF!</v>
      </c>
      <c r="I59" s="46">
        <f t="shared" si="2"/>
        <v>6.9614999999999998E-3</v>
      </c>
    </row>
    <row r="60" spans="1:9" x14ac:dyDescent="0.3">
      <c r="A60" s="42" t="s">
        <v>209</v>
      </c>
      <c r="B60" t="s">
        <v>317</v>
      </c>
      <c r="C60" s="46">
        <f>VLOOKUP($A60,Data!$A$15:$Y$250,9, FALSE)</f>
        <v>14.233000000000001</v>
      </c>
      <c r="D60" s="46">
        <f>VLOOKUP($A60,Data!$A$15:$Y$250,15, FALSE)</f>
        <v>1.5329999999999999</v>
      </c>
      <c r="E60" s="46" t="e">
        <f>D60+(#REF!*D60+#REF!)</f>
        <v>#REF!</v>
      </c>
      <c r="F60" s="46">
        <f>VLOOKUP($A60,Data!$A$15:$Y$250,21, FALSE)</f>
        <v>0.20499999999999999</v>
      </c>
      <c r="G60" s="46">
        <f t="shared" si="0"/>
        <v>0.19935736110000002</v>
      </c>
      <c r="H60" s="46" t="e">
        <f t="shared" si="1"/>
        <v>#REF!</v>
      </c>
      <c r="I60" s="46">
        <f t="shared" si="2"/>
        <v>6.3426999999999997E-3</v>
      </c>
    </row>
    <row r="61" spans="1:9" x14ac:dyDescent="0.3">
      <c r="A61" s="41" t="s">
        <v>210</v>
      </c>
      <c r="B61" t="s">
        <v>318</v>
      </c>
      <c r="C61" s="46">
        <f>VLOOKUP($A61,Data!$A$15:$Y$250,9, FALSE)</f>
        <v>13.923</v>
      </c>
      <c r="D61" s="46">
        <f>VLOOKUP($A61,Data!$A$15:$Y$250,15, FALSE)</f>
        <v>1.7190000000000001</v>
      </c>
      <c r="E61" s="46" t="e">
        <f>D61+(#REF!*D61+#REF!)</f>
        <v>#REF!</v>
      </c>
      <c r="F61" s="46">
        <f>VLOOKUP($A61,Data!$A$15:$Y$250,21, FALSE)</f>
        <v>0.22700000000000001</v>
      </c>
      <c r="G61" s="46">
        <f t="shared" si="0"/>
        <v>0.19501528409999999</v>
      </c>
      <c r="H61" s="46" t="e">
        <f t="shared" si="1"/>
        <v>#REF!</v>
      </c>
      <c r="I61" s="46">
        <f t="shared" si="2"/>
        <v>7.0233800000000001E-3</v>
      </c>
    </row>
    <row r="62" spans="1:9" x14ac:dyDescent="0.3">
      <c r="A62" s="42" t="s">
        <v>211</v>
      </c>
      <c r="B62" t="s">
        <v>319</v>
      </c>
      <c r="C62" s="46">
        <f>VLOOKUP($A62,Data!$A$15:$Y$250,9, FALSE)</f>
        <v>13.73</v>
      </c>
      <c r="D62" s="46">
        <f>VLOOKUP($A62,Data!$A$15:$Y$250,15, FALSE)</f>
        <v>1.552</v>
      </c>
      <c r="E62" s="46" t="e">
        <f>D62+(#REF!*D62+#REF!)</f>
        <v>#REF!</v>
      </c>
      <c r="F62" s="46">
        <f>VLOOKUP($A62,Data!$A$15:$Y$250,21, FALSE)</f>
        <v>0.221</v>
      </c>
      <c r="G62" s="46">
        <f t="shared" si="0"/>
        <v>0.19231199100000002</v>
      </c>
      <c r="H62" s="46" t="e">
        <f t="shared" si="1"/>
        <v>#REF!</v>
      </c>
      <c r="I62" s="46">
        <f t="shared" si="2"/>
        <v>6.8377400000000001E-3</v>
      </c>
    </row>
    <row r="63" spans="1:9" x14ac:dyDescent="0.3">
      <c r="A63" s="41" t="s">
        <v>212</v>
      </c>
      <c r="B63" t="s">
        <v>320</v>
      </c>
      <c r="C63" s="46">
        <f>VLOOKUP($A63,Data!$A$15:$Y$250,9, FALSE)</f>
        <v>14.393000000000001</v>
      </c>
      <c r="D63" s="46">
        <f>VLOOKUP($A63,Data!$A$15:$Y$250,15, FALSE)</f>
        <v>1.62</v>
      </c>
      <c r="E63" s="46" t="e">
        <f>D63+(#REF!*D63+#REF!)</f>
        <v>#REF!</v>
      </c>
      <c r="F63" s="46">
        <f>VLOOKUP($A63,Data!$A$15:$Y$250,21, FALSE)</f>
        <v>0.21</v>
      </c>
      <c r="G63" s="46">
        <f t="shared" si="0"/>
        <v>0.20159843310000003</v>
      </c>
      <c r="H63" s="46" t="e">
        <f t="shared" si="1"/>
        <v>#REF!</v>
      </c>
      <c r="I63" s="46">
        <f t="shared" si="2"/>
        <v>6.4973999999999995E-3</v>
      </c>
    </row>
    <row r="64" spans="1:9" x14ac:dyDescent="0.3">
      <c r="A64" s="42" t="s">
        <v>213</v>
      </c>
      <c r="B64" t="s">
        <v>321</v>
      </c>
      <c r="C64" s="46">
        <f>VLOOKUP($A64,Data!$A$15:$Y$250,9, FALSE)</f>
        <v>14.215</v>
      </c>
      <c r="D64" s="46">
        <f>VLOOKUP($A64,Data!$A$15:$Y$250,15, FALSE)</f>
        <v>1.6679999999999999</v>
      </c>
      <c r="E64" s="46" t="e">
        <f>D64+(#REF!*D64+#REF!)</f>
        <v>#REF!</v>
      </c>
      <c r="F64" s="46">
        <f>VLOOKUP($A64,Data!$A$15:$Y$250,21, FALSE)</f>
        <v>0.245</v>
      </c>
      <c r="G64" s="46">
        <f t="shared" si="0"/>
        <v>0.1991052405</v>
      </c>
      <c r="H64" s="46" t="e">
        <f t="shared" si="1"/>
        <v>#REF!</v>
      </c>
      <c r="I64" s="46">
        <f t="shared" si="2"/>
        <v>7.5802999999999999E-3</v>
      </c>
    </row>
    <row r="65" spans="1:9" x14ac:dyDescent="0.3">
      <c r="A65" s="41" t="s">
        <v>214</v>
      </c>
      <c r="B65" t="s">
        <v>322</v>
      </c>
      <c r="C65" s="46">
        <f>VLOOKUP($A65,Data!$A$15:$Y$250,9, FALSE)</f>
        <v>14.597</v>
      </c>
      <c r="D65" s="46">
        <f>VLOOKUP($A65,Data!$A$15:$Y$250,15, FALSE)</f>
        <v>1.1299999999999999</v>
      </c>
      <c r="E65" s="46" t="e">
        <f>D65+(#REF!*D65+#REF!)</f>
        <v>#REF!</v>
      </c>
      <c r="F65" s="46">
        <f>VLOOKUP($A65,Data!$A$15:$Y$250,21, FALSE)</f>
        <v>0.216</v>
      </c>
      <c r="G65" s="46">
        <f t="shared" si="0"/>
        <v>0.20445579989999998</v>
      </c>
      <c r="H65" s="46" t="e">
        <f t="shared" si="1"/>
        <v>#REF!</v>
      </c>
      <c r="I65" s="46">
        <f t="shared" si="2"/>
        <v>6.6830400000000003E-3</v>
      </c>
    </row>
    <row r="66" spans="1:9" x14ac:dyDescent="0.3">
      <c r="A66" s="41" t="s">
        <v>215</v>
      </c>
      <c r="B66" t="s">
        <v>323</v>
      </c>
      <c r="C66" s="46">
        <f>VLOOKUP($A66,Data!$A$15:$Y$250,9, FALSE)</f>
        <v>13.792</v>
      </c>
      <c r="D66" s="46">
        <f>VLOOKUP($A66,Data!$A$15:$Y$250,15, FALSE)</f>
        <v>1.5840000000000001</v>
      </c>
      <c r="E66" s="46" t="e">
        <f>D66+(#REF!*D66+#REF!)</f>
        <v>#REF!</v>
      </c>
      <c r="F66" s="46">
        <f>VLOOKUP($A66,Data!$A$15:$Y$250,21, FALSE)</f>
        <v>0.255</v>
      </c>
      <c r="G66" s="46">
        <f t="shared" si="0"/>
        <v>0.1931804064</v>
      </c>
      <c r="H66" s="46" t="e">
        <f t="shared" si="1"/>
        <v>#REF!</v>
      </c>
      <c r="I66" s="46">
        <f t="shared" si="2"/>
        <v>7.8897000000000012E-3</v>
      </c>
    </row>
    <row r="67" spans="1:9" x14ac:dyDescent="0.3">
      <c r="A67" s="42" t="s">
        <v>216</v>
      </c>
      <c r="B67" t="s">
        <v>324</v>
      </c>
      <c r="C67" s="46">
        <f>VLOOKUP($A67,Data!$A$15:$Y$250,9, FALSE)</f>
        <v>13.923</v>
      </c>
      <c r="D67" s="46">
        <f>VLOOKUP($A67,Data!$A$15:$Y$250,15, FALSE)</f>
        <v>1.786</v>
      </c>
      <c r="E67" s="46" t="e">
        <f>D67+(#REF!*D67+#REF!)</f>
        <v>#REF!</v>
      </c>
      <c r="F67" s="46">
        <f>VLOOKUP($A67,Data!$A$15:$Y$250,21, FALSE)</f>
        <v>0.26700000000000002</v>
      </c>
      <c r="G67" s="46">
        <f t="shared" si="0"/>
        <v>0.19501528409999999</v>
      </c>
      <c r="H67" s="46" t="e">
        <f t="shared" si="1"/>
        <v>#REF!</v>
      </c>
      <c r="I67" s="46">
        <f t="shared" si="2"/>
        <v>8.2609799999999994E-3</v>
      </c>
    </row>
    <row r="68" spans="1:9" x14ac:dyDescent="0.3">
      <c r="A68" s="41" t="s">
        <v>217</v>
      </c>
      <c r="B68" t="s">
        <v>325</v>
      </c>
      <c r="C68" s="46">
        <f>VLOOKUP($A68,Data!$A$15:$Y$250,9, FALSE)</f>
        <v>13.898</v>
      </c>
      <c r="D68" s="46">
        <f>VLOOKUP($A68,Data!$A$15:$Y$250,15, FALSE)</f>
        <v>1.5680000000000001</v>
      </c>
      <c r="E68" s="46" t="e">
        <f>D68+(#REF!*D68+#REF!)</f>
        <v>#REF!</v>
      </c>
      <c r="F68" s="46">
        <f>VLOOKUP($A68,Data!$A$15:$Y$250,21, FALSE)</f>
        <v>0.247</v>
      </c>
      <c r="G68" s="46">
        <f t="shared" ref="G68:G83" si="3">C68*14.0067/1000</f>
        <v>0.19466511659999999</v>
      </c>
      <c r="H68" s="46" t="e">
        <f t="shared" si="1"/>
        <v>#REF!</v>
      </c>
      <c r="I68" s="46">
        <f t="shared" ref="I68:I83" si="4">F68*30.94/1000</f>
        <v>7.642180000000001E-3</v>
      </c>
    </row>
    <row r="69" spans="1:9" x14ac:dyDescent="0.3">
      <c r="A69" s="42" t="s">
        <v>218</v>
      </c>
      <c r="B69" t="s">
        <v>326</v>
      </c>
      <c r="C69" s="46">
        <f>VLOOKUP($A69,Data!$A$15:$Y$250,9, FALSE)</f>
        <v>13.907999999999999</v>
      </c>
      <c r="D69" s="46">
        <f>VLOOKUP($A69,Data!$A$15:$Y$250,15, FALSE)</f>
        <v>1.331</v>
      </c>
      <c r="E69" s="46" t="e">
        <f>D69+(#REF!*D69+#REF!)</f>
        <v>#REF!</v>
      </c>
      <c r="F69" s="46">
        <f>VLOOKUP($A69,Data!$A$15:$Y$250,21, FALSE)</f>
        <v>0.23300000000000001</v>
      </c>
      <c r="G69" s="46">
        <f t="shared" si="3"/>
        <v>0.19480518359999999</v>
      </c>
      <c r="H69" s="46" t="e">
        <f t="shared" si="1"/>
        <v>#REF!</v>
      </c>
      <c r="I69" s="46">
        <f t="shared" si="4"/>
        <v>7.2090200000000009E-3</v>
      </c>
    </row>
    <row r="70" spans="1:9" x14ac:dyDescent="0.3">
      <c r="A70" s="41" t="s">
        <v>219</v>
      </c>
      <c r="B70" t="s">
        <v>327</v>
      </c>
      <c r="C70" s="46">
        <f>VLOOKUP($A70,Data!$A$15:$Y$250,9, FALSE)</f>
        <v>13.856999999999999</v>
      </c>
      <c r="D70" s="46">
        <f>VLOOKUP($A70,Data!$A$15:$Y$250,15, FALSE)</f>
        <v>1.7130000000000001</v>
      </c>
      <c r="E70" s="46" t="e">
        <f>D70+(#REF!*D70+#REF!)</f>
        <v>#REF!</v>
      </c>
      <c r="F70" s="46">
        <f>VLOOKUP($A70,Data!$A$15:$Y$250,21, FALSE)</f>
        <v>0.20100000000000001</v>
      </c>
      <c r="G70" s="46">
        <f t="shared" si="3"/>
        <v>0.19409084189999998</v>
      </c>
      <c r="H70" s="46" t="e">
        <f t="shared" ref="H70:H98" si="5">E70*14.0067/1000</f>
        <v>#REF!</v>
      </c>
      <c r="I70" s="46">
        <f t="shared" si="4"/>
        <v>6.2189400000000009E-3</v>
      </c>
    </row>
    <row r="71" spans="1:9" x14ac:dyDescent="0.3">
      <c r="A71" s="42" t="s">
        <v>220</v>
      </c>
      <c r="B71" t="s">
        <v>328</v>
      </c>
      <c r="C71" s="46">
        <f>VLOOKUP($A71,Data!$A$15:$Y$250,9, FALSE)</f>
        <v>14.382</v>
      </c>
      <c r="D71" s="46">
        <f>VLOOKUP($A71,Data!$A$15:$Y$250,15, FALSE)</f>
        <v>1.6839999999999999</v>
      </c>
      <c r="E71" s="46" t="e">
        <f>D71+(#REF!*D71+#REF!)</f>
        <v>#REF!</v>
      </c>
      <c r="F71" s="46">
        <f>VLOOKUP($A71,Data!$A$15:$Y$250,21, FALSE)</f>
        <v>0.24299999999999999</v>
      </c>
      <c r="G71" s="46">
        <f t="shared" si="3"/>
        <v>0.20144435939999999</v>
      </c>
      <c r="H71" s="46" t="e">
        <f t="shared" si="5"/>
        <v>#REF!</v>
      </c>
      <c r="I71" s="46">
        <f t="shared" si="4"/>
        <v>7.5184199999999996E-3</v>
      </c>
    </row>
    <row r="72" spans="1:9" x14ac:dyDescent="0.3">
      <c r="A72" s="41" t="s">
        <v>221</v>
      </c>
      <c r="B72" t="s">
        <v>329</v>
      </c>
      <c r="C72" s="46">
        <f>VLOOKUP($A72,Data!$A$15:$Y$250,9, FALSE)</f>
        <v>13.898</v>
      </c>
      <c r="D72" s="46">
        <f>VLOOKUP($A72,Data!$A$15:$Y$250,15, FALSE)</f>
        <v>1.7290000000000001</v>
      </c>
      <c r="E72" s="46" t="e">
        <f>D72+(#REF!*D72+#REF!)</f>
        <v>#REF!</v>
      </c>
      <c r="F72" s="46">
        <f>VLOOKUP($A72,Data!$A$15:$Y$250,21, FALSE)</f>
        <v>0.25</v>
      </c>
      <c r="G72" s="46">
        <f t="shared" si="3"/>
        <v>0.19466511659999999</v>
      </c>
      <c r="H72" s="46" t="e">
        <f t="shared" si="5"/>
        <v>#REF!</v>
      </c>
      <c r="I72" s="46">
        <f t="shared" si="4"/>
        <v>7.7350000000000006E-3</v>
      </c>
    </row>
    <row r="73" spans="1:9" x14ac:dyDescent="0.3">
      <c r="A73" s="42" t="s">
        <v>222</v>
      </c>
      <c r="B73" t="s">
        <v>330</v>
      </c>
      <c r="C73" s="46">
        <f>VLOOKUP($A73,Data!$A$15:$Y$250,9, FALSE)</f>
        <v>14.337999999999999</v>
      </c>
      <c r="D73" s="46">
        <f>VLOOKUP($A73,Data!$A$15:$Y$250,15, FALSE)</f>
        <v>1.7450000000000001</v>
      </c>
      <c r="E73" s="46" t="e">
        <f>D73+(#REF!*D73+#REF!)</f>
        <v>#REF!</v>
      </c>
      <c r="F73" s="46">
        <f>VLOOKUP($A73,Data!$A$15:$Y$250,21, FALSE)</f>
        <v>0.22500000000000001</v>
      </c>
      <c r="G73" s="46">
        <f t="shared" si="3"/>
        <v>0.20082806459999999</v>
      </c>
      <c r="H73" s="46" t="e">
        <f t="shared" si="5"/>
        <v>#REF!</v>
      </c>
      <c r="I73" s="46">
        <f t="shared" si="4"/>
        <v>6.9614999999999998E-3</v>
      </c>
    </row>
    <row r="74" spans="1:9" x14ac:dyDescent="0.3">
      <c r="A74" s="41" t="s">
        <v>223</v>
      </c>
      <c r="B74" t="s">
        <v>331</v>
      </c>
      <c r="C74" s="46">
        <f>VLOOKUP($A74,Data!$A$15:$Y$250,9, FALSE)</f>
        <v>14.003</v>
      </c>
      <c r="D74" s="46">
        <f>VLOOKUP($A74,Data!$A$15:$Y$250,15, FALSE)</f>
        <v>1.7450000000000001</v>
      </c>
      <c r="E74" s="46" t="e">
        <f>D74+(#REF!*D74+#REF!)</f>
        <v>#REF!</v>
      </c>
      <c r="F74" s="46">
        <f>VLOOKUP($A74,Data!$A$15:$Y$250,21, FALSE)</f>
        <v>0.26400000000000001</v>
      </c>
      <c r="G74" s="46">
        <f t="shared" si="3"/>
        <v>0.19613582010000002</v>
      </c>
      <c r="H74" s="46" t="e">
        <f t="shared" si="5"/>
        <v>#REF!</v>
      </c>
      <c r="I74" s="46">
        <f t="shared" si="4"/>
        <v>8.1681600000000007E-3</v>
      </c>
    </row>
    <row r="75" spans="1:9" x14ac:dyDescent="0.3">
      <c r="A75" s="42" t="s">
        <v>224</v>
      </c>
      <c r="B75" t="s">
        <v>332</v>
      </c>
      <c r="C75" s="46">
        <f>VLOOKUP($A75,Data!$A$15:$Y$250,9, FALSE)</f>
        <v>14.51</v>
      </c>
      <c r="D75" s="46">
        <f>VLOOKUP($A75,Data!$A$15:$Y$250,15, FALSE)</f>
        <v>1.7030000000000001</v>
      </c>
      <c r="E75" s="46" t="e">
        <f>D75+(#REF!*D75+#REF!)</f>
        <v>#REF!</v>
      </c>
      <c r="F75" s="46">
        <f>VLOOKUP($A75,Data!$A$15:$Y$250,21, FALSE)</f>
        <v>0.20300000000000001</v>
      </c>
      <c r="G75" s="46">
        <f t="shared" si="3"/>
        <v>0.20323721700000003</v>
      </c>
      <c r="H75" s="46" t="e">
        <f t="shared" si="5"/>
        <v>#REF!</v>
      </c>
      <c r="I75" s="46">
        <f t="shared" si="4"/>
        <v>6.2808200000000003E-3</v>
      </c>
    </row>
    <row r="76" spans="1:9" x14ac:dyDescent="0.3">
      <c r="A76" s="42" t="s">
        <v>225</v>
      </c>
      <c r="B76" t="s">
        <v>333</v>
      </c>
      <c r="C76" s="46">
        <f>VLOOKUP($A76,Data!$A$15:$Y$250,9, FALSE)</f>
        <v>14.637</v>
      </c>
      <c r="D76" s="46">
        <f>VLOOKUP($A76,Data!$A$15:$Y$250,15, FALSE)</f>
        <v>1.7769999999999999</v>
      </c>
      <c r="E76" s="46" t="e">
        <f>D76+(#REF!*D76+#REF!)</f>
        <v>#REF!</v>
      </c>
      <c r="F76" s="46">
        <f>VLOOKUP($A76,Data!$A$15:$Y$250,21, FALSE)</f>
        <v>0.19800000000000001</v>
      </c>
      <c r="G76" s="46">
        <f t="shared" si="3"/>
        <v>0.20501606790000002</v>
      </c>
      <c r="H76" s="46" t="e">
        <f t="shared" si="5"/>
        <v>#REF!</v>
      </c>
      <c r="I76" s="46">
        <f t="shared" si="4"/>
        <v>6.1261200000000005E-3</v>
      </c>
    </row>
    <row r="77" spans="1:9" x14ac:dyDescent="0.3">
      <c r="A77" s="41" t="s">
        <v>226</v>
      </c>
      <c r="B77" t="s">
        <v>334</v>
      </c>
      <c r="C77" s="46">
        <f>VLOOKUP($A77,Data!$A$15:$Y$250,9, FALSE)</f>
        <v>14.651999999999999</v>
      </c>
      <c r="D77" s="46">
        <f>VLOOKUP($A77,Data!$A$15:$Y$250,15, FALSE)</f>
        <v>2.2029999999999998</v>
      </c>
      <c r="E77" s="46" t="e">
        <f>D77+(#REF!*D77+#REF!)</f>
        <v>#REF!</v>
      </c>
      <c r="F77" s="46">
        <f>VLOOKUP($A77,Data!$A$15:$Y$250,21, FALSE)</f>
        <v>0.23200000000000001</v>
      </c>
      <c r="G77" s="46">
        <f t="shared" si="3"/>
        <v>0.20522616840000002</v>
      </c>
      <c r="H77" s="46" t="e">
        <f t="shared" si="5"/>
        <v>#REF!</v>
      </c>
      <c r="I77" s="46">
        <f t="shared" si="4"/>
        <v>7.1780800000000007E-3</v>
      </c>
    </row>
    <row r="78" spans="1:9" x14ac:dyDescent="0.3">
      <c r="A78" s="42" t="s">
        <v>227</v>
      </c>
      <c r="B78" t="s">
        <v>335</v>
      </c>
      <c r="C78" s="46">
        <f>VLOOKUP($A78,Data!$A$15:$Y$250,9, FALSE)</f>
        <v>14.561</v>
      </c>
      <c r="D78" s="46">
        <f>VLOOKUP($A78,Data!$A$15:$Y$250,15, FALSE)</f>
        <v>2.1349999999999998</v>
      </c>
      <c r="E78" s="46" t="e">
        <f>D78+(#REF!*D78+#REF!)</f>
        <v>#REF!</v>
      </c>
      <c r="F78" s="46">
        <f>VLOOKUP($A78,Data!$A$15:$Y$250,21, FALSE)</f>
        <v>0.223</v>
      </c>
      <c r="G78" s="46">
        <f t="shared" si="3"/>
        <v>0.20395155869999998</v>
      </c>
      <c r="H78" s="46" t="e">
        <f t="shared" si="5"/>
        <v>#REF!</v>
      </c>
      <c r="I78" s="46">
        <f t="shared" si="4"/>
        <v>6.8996200000000004E-3</v>
      </c>
    </row>
    <row r="79" spans="1:9" x14ac:dyDescent="0.3">
      <c r="A79" s="41" t="s">
        <v>228</v>
      </c>
      <c r="B79" t="s">
        <v>336</v>
      </c>
      <c r="C79" s="46">
        <f>VLOOKUP($A79,Data!$A$15:$Y$250,9, FALSE)</f>
        <v>14.473000000000001</v>
      </c>
      <c r="D79" s="46">
        <f>VLOOKUP($A79,Data!$A$15:$Y$250,15, FALSE)</f>
        <v>2.1230000000000002</v>
      </c>
      <c r="E79" s="46" t="e">
        <f>D79+(#REF!*D79+#REF!)</f>
        <v>#REF!</v>
      </c>
      <c r="F79" s="46">
        <f>VLOOKUP($A79,Data!$A$15:$Y$250,21, FALSE)</f>
        <v>0.23899999999999999</v>
      </c>
      <c r="G79" s="46">
        <f t="shared" si="3"/>
        <v>0.20271896910000001</v>
      </c>
      <c r="H79" s="46" t="e">
        <f t="shared" si="5"/>
        <v>#REF!</v>
      </c>
      <c r="I79" s="46">
        <f t="shared" si="4"/>
        <v>7.3946599999999999E-3</v>
      </c>
    </row>
    <row r="80" spans="1:9" x14ac:dyDescent="0.3">
      <c r="A80" s="42" t="s">
        <v>229</v>
      </c>
      <c r="B80" t="s">
        <v>337</v>
      </c>
      <c r="C80" s="46">
        <f>VLOOKUP($A80,Data!$A$15:$Y$250,9, FALSE)</f>
        <v>14.688000000000001</v>
      </c>
      <c r="D80" s="46">
        <f>VLOOKUP($A80,Data!$A$15:$Y$250,15, FALSE)</f>
        <v>1.7729999999999999</v>
      </c>
      <c r="E80" s="46" t="e">
        <f>D80+(#REF!*D80+#REF!)</f>
        <v>#REF!</v>
      </c>
      <c r="F80" s="46">
        <f>VLOOKUP($A80,Data!$A$15:$Y$250,21, FALSE)</f>
        <v>0.27700000000000002</v>
      </c>
      <c r="G80" s="46">
        <f t="shared" si="3"/>
        <v>0.2057304096</v>
      </c>
      <c r="H80" s="46" t="e">
        <f t="shared" si="5"/>
        <v>#REF!</v>
      </c>
      <c r="I80" s="46">
        <f t="shared" si="4"/>
        <v>8.5703800000000024E-3</v>
      </c>
    </row>
    <row r="81" spans="1:9" x14ac:dyDescent="0.3">
      <c r="A81" s="41" t="s">
        <v>230</v>
      </c>
      <c r="B81" t="s">
        <v>338</v>
      </c>
      <c r="C81" s="46">
        <f>VLOOKUP($A81,Data!$A$15:$Y$250,9, FALSE)</f>
        <v>14.648</v>
      </c>
      <c r="D81" s="46">
        <f>VLOOKUP($A81,Data!$A$15:$Y$250,15, FALSE)</f>
        <v>1.94</v>
      </c>
      <c r="E81" s="46" t="e">
        <f>D81+(#REF!*D81+#REF!)</f>
        <v>#REF!</v>
      </c>
      <c r="F81" s="46">
        <f>VLOOKUP($A81,Data!$A$15:$Y$250,21, FALSE)</f>
        <v>0.32200000000000001</v>
      </c>
      <c r="G81" s="46">
        <f t="shared" si="3"/>
        <v>0.20517014159999999</v>
      </c>
      <c r="H81" s="46" t="e">
        <f t="shared" si="5"/>
        <v>#REF!</v>
      </c>
      <c r="I81" s="46">
        <f t="shared" si="4"/>
        <v>9.9626799999999998E-3</v>
      </c>
    </row>
    <row r="82" spans="1:9" x14ac:dyDescent="0.3">
      <c r="A82" s="42" t="s">
        <v>231</v>
      </c>
      <c r="B82" t="s">
        <v>339</v>
      </c>
      <c r="C82" s="46">
        <f>VLOOKUP($A82,Data!$A$15:$Y$250,9, FALSE)</f>
        <v>14.867000000000001</v>
      </c>
      <c r="D82" s="46">
        <f>VLOOKUP($A82,Data!$A$15:$Y$250,15, FALSE)</f>
        <v>2.0299999999999998</v>
      </c>
      <c r="E82" s="46" t="e">
        <f>D82+(#REF!*D82+#REF!)</f>
        <v>#REF!</v>
      </c>
      <c r="F82" s="46">
        <f>VLOOKUP($A82,Data!$A$15:$Y$250,21, FALSE)</f>
        <v>0.28699999999999998</v>
      </c>
      <c r="G82" s="46">
        <f t="shared" si="3"/>
        <v>0.20823760890000004</v>
      </c>
      <c r="H82" s="46" t="e">
        <f t="shared" si="5"/>
        <v>#REF!</v>
      </c>
      <c r="I82" s="46">
        <f t="shared" si="4"/>
        <v>8.8797800000000003E-3</v>
      </c>
    </row>
    <row r="83" spans="1:9" x14ac:dyDescent="0.3">
      <c r="A83" s="41" t="s">
        <v>232</v>
      </c>
      <c r="B83" t="s">
        <v>340</v>
      </c>
      <c r="C83" s="46">
        <f>VLOOKUP($A83,Data!$A$15:$Y$250,9, FALSE)</f>
        <v>15.151</v>
      </c>
      <c r="D83" s="46">
        <f>VLOOKUP($A83,Data!$A$15:$Y$250,15, FALSE)</f>
        <v>1.847</v>
      </c>
      <c r="E83" s="46" t="e">
        <f>D83+(#REF!*D83+#REF!)</f>
        <v>#REF!</v>
      </c>
      <c r="F83" s="46">
        <f>VLOOKUP($A83,Data!$A$15:$Y$250,21, FALSE)</f>
        <v>0.23899999999999999</v>
      </c>
      <c r="G83" s="46">
        <f t="shared" si="3"/>
        <v>0.2122155117</v>
      </c>
      <c r="H83" s="46" t="e">
        <f t="shared" si="5"/>
        <v>#REF!</v>
      </c>
      <c r="I83" s="46">
        <f t="shared" si="4"/>
        <v>7.3946599999999999E-3</v>
      </c>
    </row>
    <row r="84" spans="1:9" x14ac:dyDescent="0.3">
      <c r="A84" s="42" t="s">
        <v>233</v>
      </c>
      <c r="B84" t="s">
        <v>341</v>
      </c>
      <c r="C84" s="46">
        <f>VLOOKUP($A84,Data!$A$15:$Y$250,9, FALSE)</f>
        <v>14.787000000000001</v>
      </c>
      <c r="D84" s="46">
        <f>VLOOKUP($A84,Data!$A$15:$Y$250,15, FALSE)</f>
        <v>2.052</v>
      </c>
      <c r="E84" s="46" t="e">
        <f>D84+(#REF!*D84+#REF!)</f>
        <v>#REF!</v>
      </c>
      <c r="F84" s="46">
        <f>VLOOKUP($A84,Data!$A$15:$Y$250,21, FALSE)</f>
        <v>0.24099999999999999</v>
      </c>
      <c r="G84" s="46">
        <f t="shared" ref="G84:G98" si="6">C84*14.0067/1000</f>
        <v>0.2071170729</v>
      </c>
      <c r="H84" s="46" t="e">
        <f t="shared" si="5"/>
        <v>#REF!</v>
      </c>
      <c r="I84" s="46">
        <f t="shared" ref="I84:I98" si="7">F84*30.94/1000</f>
        <v>7.4565400000000002E-3</v>
      </c>
    </row>
    <row r="85" spans="1:9" x14ac:dyDescent="0.3">
      <c r="A85" s="41" t="s">
        <v>234</v>
      </c>
      <c r="B85" t="s">
        <v>342</v>
      </c>
      <c r="C85" s="46">
        <f>VLOOKUP($A85,Data!$A$15:$Y$250,9, FALSE)</f>
        <v>14.903</v>
      </c>
      <c r="D85" s="46">
        <f>VLOOKUP($A85,Data!$A$15:$Y$250,15, FALSE)</f>
        <v>2.1829999999999998</v>
      </c>
      <c r="E85" s="46" t="e">
        <f>D85+(#REF!*D85+#REF!)</f>
        <v>#REF!</v>
      </c>
      <c r="F85" s="46">
        <f>VLOOKUP($A85,Data!$A$15:$Y$250,21, FALSE)</f>
        <v>0.20599999999999999</v>
      </c>
      <c r="G85" s="46">
        <f t="shared" si="6"/>
        <v>0.20874185010000001</v>
      </c>
      <c r="H85" s="46" t="e">
        <f t="shared" si="5"/>
        <v>#REF!</v>
      </c>
      <c r="I85" s="46">
        <f t="shared" si="7"/>
        <v>6.3736399999999999E-3</v>
      </c>
    </row>
    <row r="86" spans="1:9" x14ac:dyDescent="0.3">
      <c r="A86" s="41" t="s">
        <v>235</v>
      </c>
      <c r="B86" t="s">
        <v>343</v>
      </c>
      <c r="C86" s="46">
        <f>VLOOKUP($A86,Data!$A$15:$Y$250,9, FALSE)</f>
        <v>14.972</v>
      </c>
      <c r="D86" s="46">
        <f>VLOOKUP($A86,Data!$A$15:$Y$250,15, FALSE)</f>
        <v>2.1160000000000001</v>
      </c>
      <c r="E86" s="46" t="e">
        <f>D86+(#REF!*D86+#REF!)</f>
        <v>#REF!</v>
      </c>
      <c r="F86" s="46">
        <f>VLOOKUP($A86,Data!$A$15:$Y$250,21, FALSE)</f>
        <v>0.51900000000000002</v>
      </c>
      <c r="G86" s="46">
        <f t="shared" si="6"/>
        <v>0.20970831240000001</v>
      </c>
      <c r="H86" s="46" t="e">
        <f t="shared" si="5"/>
        <v>#REF!</v>
      </c>
      <c r="I86" s="46">
        <f t="shared" si="7"/>
        <v>1.605786E-2</v>
      </c>
    </row>
    <row r="87" spans="1:9" x14ac:dyDescent="0.3">
      <c r="A87" s="42" t="s">
        <v>236</v>
      </c>
      <c r="B87" t="s">
        <v>344</v>
      </c>
      <c r="C87" s="46">
        <f>VLOOKUP($A87,Data!$A$15:$Y$250,9, FALSE)</f>
        <v>14.983000000000001</v>
      </c>
      <c r="D87" s="46">
        <f>VLOOKUP($A87,Data!$A$15:$Y$250,15, FALSE)</f>
        <v>2.1669999999999998</v>
      </c>
      <c r="E87" s="46" t="e">
        <f>D87+(#REF!*D87+#REF!)</f>
        <v>#REF!</v>
      </c>
      <c r="F87" s="46">
        <f>VLOOKUP($A87,Data!$A$15:$Y$250,21, FALSE)</f>
        <v>0.44600000000000001</v>
      </c>
      <c r="G87" s="46">
        <f t="shared" si="6"/>
        <v>0.20986238610000002</v>
      </c>
      <c r="H87" s="46" t="e">
        <f t="shared" si="5"/>
        <v>#REF!</v>
      </c>
      <c r="I87" s="46">
        <f t="shared" si="7"/>
        <v>1.3799240000000001E-2</v>
      </c>
    </row>
    <row r="88" spans="1:9" x14ac:dyDescent="0.3">
      <c r="A88" s="41" t="s">
        <v>237</v>
      </c>
      <c r="B88" t="s">
        <v>345</v>
      </c>
      <c r="C88" s="46">
        <f>VLOOKUP($A88,Data!$A$15:$Y$250,9, FALSE)</f>
        <v>14.798</v>
      </c>
      <c r="D88" s="46">
        <f>VLOOKUP($A88,Data!$A$15:$Y$250,15, FALSE)</f>
        <v>2.1739999999999999</v>
      </c>
      <c r="E88" s="46" t="e">
        <f>D88+(#REF!*D88+#REF!)</f>
        <v>#REF!</v>
      </c>
      <c r="F88" s="46">
        <f>VLOOKUP($A88,Data!$A$15:$Y$250,21, FALSE)</f>
        <v>0.29799999999999999</v>
      </c>
      <c r="G88" s="46">
        <f t="shared" si="6"/>
        <v>0.20727114660000001</v>
      </c>
      <c r="H88" s="46" t="e">
        <f t="shared" si="5"/>
        <v>#REF!</v>
      </c>
      <c r="I88" s="46">
        <f t="shared" si="7"/>
        <v>9.2201200000000001E-3</v>
      </c>
    </row>
    <row r="89" spans="1:9" x14ac:dyDescent="0.3">
      <c r="A89" s="42" t="s">
        <v>238</v>
      </c>
      <c r="B89" t="s">
        <v>346</v>
      </c>
      <c r="C89" s="46">
        <f>VLOOKUP($A89,Data!$A$15:$Y$250,9, FALSE)</f>
        <v>14.958</v>
      </c>
      <c r="D89" s="46">
        <f>VLOOKUP($A89,Data!$A$15:$Y$250,15, FALSE)</f>
        <v>1.5429999999999999</v>
      </c>
      <c r="E89" s="46" t="e">
        <f>D89+(#REF!*D89+#REF!)</f>
        <v>#REF!</v>
      </c>
      <c r="F89" s="46">
        <f>VLOOKUP($A89,Data!$A$15:$Y$250,21, FALSE)</f>
        <v>0.29799999999999999</v>
      </c>
      <c r="G89" s="46">
        <f t="shared" si="6"/>
        <v>0.20951221860000002</v>
      </c>
      <c r="H89" s="46" t="e">
        <f t="shared" si="5"/>
        <v>#REF!</v>
      </c>
      <c r="I89" s="46">
        <f t="shared" si="7"/>
        <v>9.2201200000000001E-3</v>
      </c>
    </row>
    <row r="90" spans="1:9" x14ac:dyDescent="0.3">
      <c r="A90" s="41" t="s">
        <v>239</v>
      </c>
      <c r="B90" t="s">
        <v>347</v>
      </c>
      <c r="C90" s="46">
        <f>VLOOKUP($A90,Data!$A$15:$Y$250,9, FALSE)</f>
        <v>14.920999999999999</v>
      </c>
      <c r="D90" s="46">
        <f>VLOOKUP($A90,Data!$A$15:$Y$250,15, FALSE)</f>
        <v>1.8859999999999999</v>
      </c>
      <c r="E90" s="46" t="e">
        <f>D90+(#REF!*D90+#REF!)</f>
        <v>#REF!</v>
      </c>
      <c r="F90" s="46">
        <f>VLOOKUP($A90,Data!$A$15:$Y$250,21, FALSE)</f>
        <v>0.20200000000000001</v>
      </c>
      <c r="G90" s="46">
        <f t="shared" si="6"/>
        <v>0.2089939707</v>
      </c>
      <c r="H90" s="46" t="e">
        <f t="shared" si="5"/>
        <v>#REF!</v>
      </c>
      <c r="I90" s="46">
        <f t="shared" si="7"/>
        <v>6.2498800000000011E-3</v>
      </c>
    </row>
    <row r="91" spans="1:9" x14ac:dyDescent="0.3">
      <c r="A91" s="42" t="s">
        <v>240</v>
      </c>
      <c r="B91" t="s">
        <v>348</v>
      </c>
      <c r="C91" s="46">
        <f>VLOOKUP($A91,Data!$A$15:$Y$250,9, FALSE)</f>
        <v>14.856</v>
      </c>
      <c r="D91" s="46">
        <f>VLOOKUP($A91,Data!$A$15:$Y$250,15, FALSE)</f>
        <v>1.786</v>
      </c>
      <c r="E91" s="46" t="e">
        <f>D91+(#REF!*D91+#REF!)</f>
        <v>#REF!</v>
      </c>
      <c r="F91" s="46">
        <f>VLOOKUP($A91,Data!$A$15:$Y$250,21, FALSE)</f>
        <v>0.20100000000000001</v>
      </c>
      <c r="G91" s="46">
        <f t="shared" si="6"/>
        <v>0.2080835352</v>
      </c>
      <c r="H91" s="46" t="e">
        <f t="shared" si="5"/>
        <v>#REF!</v>
      </c>
      <c r="I91" s="46">
        <f t="shared" si="7"/>
        <v>6.2189400000000009E-3</v>
      </c>
    </row>
    <row r="92" spans="1:9" x14ac:dyDescent="0.3">
      <c r="A92" s="41" t="s">
        <v>241</v>
      </c>
      <c r="B92" t="s">
        <v>349</v>
      </c>
      <c r="C92" s="46">
        <f>VLOOKUP($A92,Data!$A$15:$Y$250,9, FALSE)</f>
        <v>14.914</v>
      </c>
      <c r="D92" s="46">
        <f>VLOOKUP($A92,Data!$A$15:$Y$250,15, FALSE)</f>
        <v>1.607</v>
      </c>
      <c r="E92" s="46" t="e">
        <f>D92+(#REF!*D92+#REF!)</f>
        <v>#REF!</v>
      </c>
      <c r="F92" s="46">
        <f>VLOOKUP($A92,Data!$A$15:$Y$250,21, FALSE)</f>
        <v>0.23300000000000001</v>
      </c>
      <c r="G92" s="46">
        <f t="shared" si="6"/>
        <v>0.20889592379999999</v>
      </c>
      <c r="H92" s="46" t="e">
        <f t="shared" si="5"/>
        <v>#REF!</v>
      </c>
      <c r="I92" s="46">
        <f t="shared" si="7"/>
        <v>7.2090200000000009E-3</v>
      </c>
    </row>
    <row r="93" spans="1:9" x14ac:dyDescent="0.3">
      <c r="A93" s="42" t="s">
        <v>242</v>
      </c>
      <c r="B93" t="s">
        <v>350</v>
      </c>
      <c r="C93" s="46">
        <f>VLOOKUP($A93,Data!$A$15:$Y$250,9, FALSE)</f>
        <v>14.488</v>
      </c>
      <c r="D93" s="46">
        <f>VLOOKUP($A93,Data!$A$15:$Y$250,15, FALSE)</f>
        <v>1.706</v>
      </c>
      <c r="E93" s="46" t="e">
        <f>D93+(#REF!*D93+#REF!)</f>
        <v>#REF!</v>
      </c>
      <c r="F93" s="46">
        <f>VLOOKUP($A93,Data!$A$15:$Y$250,21, FALSE)</f>
        <v>0.245</v>
      </c>
      <c r="G93" s="46">
        <f t="shared" si="6"/>
        <v>0.20292906959999998</v>
      </c>
      <c r="H93" s="46" t="e">
        <f t="shared" si="5"/>
        <v>#REF!</v>
      </c>
      <c r="I93" s="46">
        <f t="shared" si="7"/>
        <v>7.5802999999999999E-3</v>
      </c>
    </row>
    <row r="94" spans="1:9" x14ac:dyDescent="0.3">
      <c r="A94" s="41" t="s">
        <v>243</v>
      </c>
      <c r="B94" t="s">
        <v>351</v>
      </c>
      <c r="C94" s="46">
        <f>VLOOKUP($A94,Data!$A$15:$Y$250,9, FALSE)</f>
        <v>14.284000000000001</v>
      </c>
      <c r="D94" s="46">
        <f>VLOOKUP($A94,Data!$A$15:$Y$250,15, FALSE)</f>
        <v>1.665</v>
      </c>
      <c r="E94" s="46" t="e">
        <f>D94+(#REF!*D94+#REF!)</f>
        <v>#REF!</v>
      </c>
      <c r="F94" s="46">
        <f>VLOOKUP($A94,Data!$A$15:$Y$250,21, FALSE)</f>
        <v>0.218</v>
      </c>
      <c r="G94" s="46">
        <f t="shared" si="6"/>
        <v>0.20007170280000003</v>
      </c>
      <c r="H94" s="46" t="e">
        <f t="shared" si="5"/>
        <v>#REF!</v>
      </c>
      <c r="I94" s="46">
        <f t="shared" si="7"/>
        <v>6.7449200000000006E-3</v>
      </c>
    </row>
    <row r="95" spans="1:9" x14ac:dyDescent="0.3">
      <c r="A95" s="42" t="s">
        <v>244</v>
      </c>
      <c r="B95" t="s">
        <v>352</v>
      </c>
      <c r="C95" s="46">
        <f>VLOOKUP($A95,Data!$A$15:$Y$250,9, FALSE)</f>
        <v>14.353</v>
      </c>
      <c r="D95" s="46">
        <f>VLOOKUP($A95,Data!$A$15:$Y$250,15, FALSE)</f>
        <v>1.4790000000000001</v>
      </c>
      <c r="E95" s="46" t="e">
        <f>D95+(#REF!*D95+#REF!)</f>
        <v>#REF!</v>
      </c>
      <c r="F95" s="46">
        <f>VLOOKUP($A95,Data!$A$15:$Y$250,21, FALSE)</f>
        <v>0.376</v>
      </c>
      <c r="G95" s="46">
        <f t="shared" si="6"/>
        <v>0.20103816510000003</v>
      </c>
      <c r="H95" s="46" t="e">
        <f t="shared" si="5"/>
        <v>#REF!</v>
      </c>
      <c r="I95" s="46">
        <f t="shared" si="7"/>
        <v>1.163344E-2</v>
      </c>
    </row>
    <row r="96" spans="1:9" x14ac:dyDescent="0.3">
      <c r="A96" s="42" t="s">
        <v>245</v>
      </c>
      <c r="B96" t="s">
        <v>353</v>
      </c>
      <c r="C96" s="46">
        <f>VLOOKUP($A96,Data!$A$15:$Y$250,9, FALSE)</f>
        <v>14.287000000000001</v>
      </c>
      <c r="D96" s="46">
        <f>VLOOKUP($A96,Data!$A$15:$Y$250,15, FALSE)</f>
        <v>1.677</v>
      </c>
      <c r="E96" s="46" t="e">
        <f>D96+(#REF!*D96+#REF!)</f>
        <v>#REF!</v>
      </c>
      <c r="F96" s="46">
        <f>VLOOKUP($A96,Data!$A$15:$Y$250,21, FALSE)</f>
        <v>0.19700000000000001</v>
      </c>
      <c r="G96" s="46">
        <f t="shared" si="6"/>
        <v>0.20011372290000004</v>
      </c>
      <c r="H96" s="46" t="e">
        <f t="shared" si="5"/>
        <v>#REF!</v>
      </c>
      <c r="I96" s="46">
        <f t="shared" si="7"/>
        <v>6.0951800000000013E-3</v>
      </c>
    </row>
    <row r="97" spans="1:9" x14ac:dyDescent="0.3">
      <c r="A97" s="41" t="s">
        <v>246</v>
      </c>
      <c r="B97" t="s">
        <v>354</v>
      </c>
      <c r="C97" s="46">
        <f>VLOOKUP($A97,Data!$A$15:$Y$250,9, FALSE)</f>
        <v>14.353</v>
      </c>
      <c r="D97" s="46">
        <f>VLOOKUP($A97,Data!$A$15:$Y$250,15, FALSE)</f>
        <v>1.7190000000000001</v>
      </c>
      <c r="E97" s="46" t="e">
        <f>D97+(#REF!*D97+#REF!)</f>
        <v>#REF!</v>
      </c>
      <c r="F97" s="46">
        <f>VLOOKUP($A97,Data!$A$15:$Y$250,21, FALSE)</f>
        <v>0.221</v>
      </c>
      <c r="G97" s="46">
        <f t="shared" si="6"/>
        <v>0.20103816510000003</v>
      </c>
      <c r="H97" s="46" t="e">
        <f t="shared" si="5"/>
        <v>#REF!</v>
      </c>
      <c r="I97" s="46">
        <f t="shared" si="7"/>
        <v>6.8377400000000001E-3</v>
      </c>
    </row>
    <row r="98" spans="1:9" x14ac:dyDescent="0.3">
      <c r="A98" s="42" t="s">
        <v>247</v>
      </c>
      <c r="B98" t="s">
        <v>355</v>
      </c>
      <c r="C98" s="46">
        <f>VLOOKUP($A98,Data!$A$15:$Y$250,9, FALSE)</f>
        <v>13.879</v>
      </c>
      <c r="D98" s="46">
        <f>VLOOKUP($A98,Data!$A$15:$Y$250,15, FALSE)</f>
        <v>1.1299999999999999</v>
      </c>
      <c r="E98" s="46" t="e">
        <f>D98+(#REF!*D98+#REF!)</f>
        <v>#REF!</v>
      </c>
      <c r="F98" s="46">
        <f>VLOOKUP($A98,Data!$A$15:$Y$250,21, FALSE)</f>
        <v>0.20300000000000001</v>
      </c>
      <c r="G98" s="46">
        <f t="shared" si="6"/>
        <v>0.19439898930000002</v>
      </c>
      <c r="H98" s="46" t="e">
        <f t="shared" si="5"/>
        <v>#REF!</v>
      </c>
      <c r="I98" s="46">
        <f t="shared" si="7"/>
        <v>6.2808200000000003E-3</v>
      </c>
    </row>
    <row r="99" spans="1:9" x14ac:dyDescent="0.3">
      <c r="C99" s="46"/>
      <c r="D99" s="46"/>
      <c r="E99" s="46"/>
      <c r="F99" s="46"/>
      <c r="G99" s="46"/>
      <c r="H99" s="46"/>
      <c r="I99" s="46"/>
    </row>
    <row r="100" spans="1:9" x14ac:dyDescent="0.3">
      <c r="C100" s="46"/>
      <c r="D100" s="46"/>
      <c r="E100" s="46"/>
      <c r="F100" s="46"/>
      <c r="G100" s="46"/>
      <c r="H100" s="46"/>
      <c r="I100" s="46"/>
    </row>
    <row r="101" spans="1:9" x14ac:dyDescent="0.3">
      <c r="C101" s="46"/>
      <c r="D101" s="46"/>
      <c r="E101" s="46"/>
      <c r="F101" s="46"/>
      <c r="G101" s="46"/>
      <c r="H101" s="46"/>
      <c r="I101" s="46"/>
    </row>
    <row r="102" spans="1:9" x14ac:dyDescent="0.3">
      <c r="C102" s="46"/>
      <c r="D102" s="46"/>
      <c r="E102" s="46"/>
      <c r="F102" s="46"/>
      <c r="G102" s="46"/>
      <c r="H102" s="46"/>
      <c r="I102" s="46"/>
    </row>
    <row r="103" spans="1:9" x14ac:dyDescent="0.3">
      <c r="C103" s="46"/>
      <c r="D103" s="46"/>
      <c r="E103" s="46"/>
      <c r="F103" s="46"/>
      <c r="G103" s="46"/>
      <c r="H103" s="46"/>
      <c r="I103" s="46"/>
    </row>
    <row r="104" spans="1:9" x14ac:dyDescent="0.3">
      <c r="C104" s="46"/>
      <c r="D104" s="46"/>
      <c r="E104" s="46"/>
      <c r="F104" s="46"/>
      <c r="G104" s="46"/>
      <c r="H104" s="46"/>
      <c r="I104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workbookViewId="0">
      <selection activeCell="K11" sqref="K11"/>
    </sheetView>
  </sheetViews>
  <sheetFormatPr defaultRowHeight="14.4" x14ac:dyDescent="0.3"/>
  <cols>
    <col min="2" max="2" width="9.5546875" bestFit="1" customWidth="1"/>
    <col min="3" max="3" width="12.5546875" bestFit="1" customWidth="1"/>
  </cols>
  <sheetData>
    <row r="1" spans="1:24" x14ac:dyDescent="0.3">
      <c r="A1" t="s">
        <v>259</v>
      </c>
    </row>
    <row r="2" spans="1:24" ht="15" thickBot="1" x14ac:dyDescent="0.35"/>
    <row r="3" spans="1:24" x14ac:dyDescent="0.3">
      <c r="A3" s="2" t="s">
        <v>0</v>
      </c>
      <c r="B3" s="3"/>
      <c r="C3" s="3"/>
      <c r="D3" s="4"/>
      <c r="F3" s="2" t="s">
        <v>1</v>
      </c>
      <c r="G3" s="3"/>
      <c r="H3" s="3"/>
      <c r="I3" s="4"/>
      <c r="K3" s="2" t="s">
        <v>2</v>
      </c>
      <c r="L3" s="3"/>
      <c r="M3" s="3"/>
      <c r="N3" s="4"/>
      <c r="P3" s="5"/>
      <c r="Q3" s="5"/>
      <c r="R3" s="5"/>
      <c r="S3" s="5"/>
      <c r="T3" s="5"/>
      <c r="U3" s="1"/>
      <c r="V3" s="5"/>
      <c r="W3" s="5"/>
      <c r="X3" s="5"/>
    </row>
    <row r="4" spans="1:24" ht="15" thickBot="1" x14ac:dyDescent="0.35">
      <c r="A4" s="6" t="s">
        <v>3</v>
      </c>
      <c r="B4" s="7" t="s">
        <v>4</v>
      </c>
      <c r="C4" s="7" t="s">
        <v>5</v>
      </c>
      <c r="D4" s="8" t="s">
        <v>6</v>
      </c>
      <c r="F4" s="6"/>
      <c r="G4" s="7" t="s">
        <v>4</v>
      </c>
      <c r="H4" s="7" t="s">
        <v>5</v>
      </c>
      <c r="I4" s="8" t="s">
        <v>6</v>
      </c>
      <c r="J4" s="9"/>
      <c r="K4" s="6"/>
      <c r="L4" s="7" t="s">
        <v>4</v>
      </c>
      <c r="M4" s="7" t="s">
        <v>5</v>
      </c>
      <c r="N4" s="8" t="s">
        <v>6</v>
      </c>
      <c r="O4" s="9"/>
      <c r="P4" s="1"/>
      <c r="Q4" s="1"/>
      <c r="R4" s="1"/>
      <c r="S4" s="1"/>
      <c r="T4" s="9"/>
      <c r="U4" s="1"/>
      <c r="V4" s="1"/>
      <c r="W4" s="1"/>
      <c r="X4" s="1"/>
    </row>
    <row r="5" spans="1:24" x14ac:dyDescent="0.3">
      <c r="A5" s="10">
        <v>10</v>
      </c>
      <c r="B5" s="11">
        <v>1.1071962857142856</v>
      </c>
      <c r="C5" s="12">
        <v>1.6771355785714284</v>
      </c>
      <c r="D5" s="12">
        <v>1.0461726618705034</v>
      </c>
      <c r="F5" s="13" t="s">
        <v>7</v>
      </c>
      <c r="G5" s="14">
        <v>5.3455069398930209E-2</v>
      </c>
      <c r="H5" s="15">
        <v>3.4528168854493904E-2</v>
      </c>
      <c r="I5" s="15">
        <v>3.1224989991991922E-3</v>
      </c>
      <c r="K5" s="16" t="s">
        <v>8</v>
      </c>
      <c r="L5" s="17">
        <v>9</v>
      </c>
      <c r="M5" s="17">
        <v>9</v>
      </c>
      <c r="N5" s="17">
        <v>9</v>
      </c>
      <c r="P5" s="1"/>
      <c r="Q5" s="18"/>
      <c r="R5" s="18"/>
      <c r="S5" s="18"/>
      <c r="T5" s="1"/>
      <c r="U5" s="1"/>
      <c r="V5" s="1"/>
      <c r="W5" s="1"/>
      <c r="X5" s="1"/>
    </row>
    <row r="6" spans="1:24" x14ac:dyDescent="0.3">
      <c r="A6" s="10">
        <v>5</v>
      </c>
      <c r="B6" s="11">
        <v>1.0718460428571428</v>
      </c>
      <c r="C6" s="12">
        <v>1.3353054000000002</v>
      </c>
      <c r="D6" s="12">
        <v>1.0461726618705034</v>
      </c>
      <c r="F6" s="19" t="s">
        <v>9</v>
      </c>
      <c r="G6" s="20">
        <v>0.16800928312083763</v>
      </c>
      <c r="H6" s="21">
        <v>0.116187288195372</v>
      </c>
      <c r="I6" s="21">
        <v>9.8140143544830603E-3</v>
      </c>
      <c r="K6" s="22" t="s">
        <v>10</v>
      </c>
      <c r="L6" s="23">
        <v>0.97025488286327188</v>
      </c>
      <c r="M6" s="23">
        <v>0.85659728492026055</v>
      </c>
      <c r="N6" s="23">
        <v>0.97480814031408447</v>
      </c>
      <c r="P6" s="1"/>
      <c r="Q6" s="11"/>
      <c r="R6" s="11"/>
      <c r="S6" s="11"/>
      <c r="T6" s="1"/>
      <c r="U6" s="1"/>
      <c r="V6" s="1"/>
      <c r="W6" s="1"/>
      <c r="X6" s="1"/>
    </row>
    <row r="7" spans="1:24" ht="15" thickBot="1" x14ac:dyDescent="0.35">
      <c r="A7" s="24">
        <v>1</v>
      </c>
      <c r="B7" s="25">
        <v>1.044199485</v>
      </c>
      <c r="C7" s="26">
        <v>1.0507025957142857</v>
      </c>
      <c r="D7" s="26">
        <v>1.0449855155875298</v>
      </c>
      <c r="F7" s="27" t="s">
        <v>11</v>
      </c>
      <c r="G7" s="28">
        <v>2.3532556258886363E-3</v>
      </c>
      <c r="H7" s="29">
        <v>3.5948346967648094E-3</v>
      </c>
      <c r="I7" s="29">
        <v>3.0364560412770593E-4</v>
      </c>
      <c r="K7" s="30"/>
      <c r="L7" s="31"/>
      <c r="M7" s="31"/>
      <c r="N7" s="32"/>
      <c r="P7" s="1"/>
      <c r="Q7" s="1"/>
      <c r="R7" s="1"/>
      <c r="S7" s="1"/>
      <c r="T7" s="1"/>
      <c r="U7" s="1"/>
      <c r="V7" s="1"/>
      <c r="W7" s="11"/>
      <c r="X7" s="11"/>
    </row>
    <row r="10" spans="1:24" x14ac:dyDescent="0.3">
      <c r="A10" t="s">
        <v>356</v>
      </c>
      <c r="B10" s="44" t="s">
        <v>50</v>
      </c>
      <c r="C10" t="s">
        <v>23</v>
      </c>
      <c r="D10" t="s">
        <v>24</v>
      </c>
      <c r="E10" t="s">
        <v>144</v>
      </c>
      <c r="F10" t="s">
        <v>25</v>
      </c>
      <c r="G10" t="s">
        <v>26</v>
      </c>
      <c r="H10" t="s">
        <v>145</v>
      </c>
      <c r="I10" t="s">
        <v>27</v>
      </c>
    </row>
    <row r="11" spans="1:24" x14ac:dyDescent="0.3">
      <c r="A11" t="s">
        <v>154</v>
      </c>
      <c r="B11" s="44" t="s">
        <v>261</v>
      </c>
      <c r="C11" s="40">
        <v>15.701000000000001</v>
      </c>
      <c r="D11">
        <v>1.44</v>
      </c>
      <c r="E11">
        <v>1.1838914396050444</v>
      </c>
      <c r="F11">
        <v>0.14399999999999999</v>
      </c>
      <c r="G11">
        <v>0.21991919670000001</v>
      </c>
      <c r="H11">
        <v>1.6582412227115977E-2</v>
      </c>
      <c r="I11" s="39">
        <v>4.4553599999999994E-3</v>
      </c>
      <c r="J11" s="39"/>
      <c r="K11" s="39"/>
    </row>
    <row r="12" spans="1:24" x14ac:dyDescent="0.3">
      <c r="A12" t="s">
        <v>155</v>
      </c>
      <c r="B12" s="44" t="s">
        <v>262</v>
      </c>
      <c r="C12" s="40">
        <v>15.974</v>
      </c>
      <c r="D12">
        <v>0.995</v>
      </c>
      <c r="E12">
        <v>0.73571107863105256</v>
      </c>
      <c r="F12">
        <v>6.0999999999999999E-2</v>
      </c>
      <c r="G12">
        <v>0.22374302579999999</v>
      </c>
      <c r="H12">
        <v>1.0304884365061565E-2</v>
      </c>
      <c r="I12" s="39">
        <v>1.8873399999999999E-3</v>
      </c>
      <c r="J12" s="39"/>
      <c r="K12" s="39"/>
    </row>
    <row r="13" spans="1:24" x14ac:dyDescent="0.3">
      <c r="A13" t="s">
        <v>156</v>
      </c>
      <c r="B13" s="44" t="s">
        <v>263</v>
      </c>
      <c r="C13" s="40">
        <v>16.222000000000001</v>
      </c>
      <c r="D13">
        <v>1.1140000000000001</v>
      </c>
      <c r="E13">
        <v>0.85556155718364835</v>
      </c>
      <c r="F13">
        <v>9.5000000000000001E-2</v>
      </c>
      <c r="G13">
        <v>0.22721668740000001</v>
      </c>
      <c r="H13">
        <v>1.1983594063004208E-2</v>
      </c>
      <c r="I13" s="39">
        <v>2.9393000000000002E-3</v>
      </c>
      <c r="J13" s="39"/>
      <c r="K13" s="39"/>
    </row>
    <row r="14" spans="1:24" x14ac:dyDescent="0.3">
      <c r="A14" t="s">
        <v>157</v>
      </c>
      <c r="B14" s="44" t="s">
        <v>264</v>
      </c>
      <c r="C14" s="40">
        <v>16.936</v>
      </c>
      <c r="D14">
        <v>1.21</v>
      </c>
      <c r="E14">
        <v>0.95224765752859919</v>
      </c>
      <c r="F14">
        <v>6.8000000000000005E-2</v>
      </c>
      <c r="G14">
        <v>0.2372174712</v>
      </c>
      <c r="H14">
        <v>1.333784726470583E-2</v>
      </c>
      <c r="I14" s="39">
        <v>2.1039200000000004E-3</v>
      </c>
      <c r="J14" s="39"/>
      <c r="K14" s="39"/>
    </row>
    <row r="15" spans="1:24" x14ac:dyDescent="0.3">
      <c r="A15" t="s">
        <v>158</v>
      </c>
      <c r="B15" s="44" t="s">
        <v>265</v>
      </c>
      <c r="C15" s="40">
        <v>16.856000000000002</v>
      </c>
      <c r="D15">
        <v>1.264</v>
      </c>
      <c r="E15">
        <v>1.0066335889726343</v>
      </c>
      <c r="F15">
        <v>0.14000000000000001</v>
      </c>
      <c r="G15">
        <v>0.23609693520000002</v>
      </c>
      <c r="H15">
        <v>1.4099614690662997E-2</v>
      </c>
      <c r="I15" s="39">
        <v>4.3316000000000006E-3</v>
      </c>
      <c r="J15" s="39"/>
      <c r="K15" s="39"/>
    </row>
    <row r="16" spans="1:24" x14ac:dyDescent="0.3">
      <c r="A16" t="s">
        <v>159</v>
      </c>
      <c r="B16" s="44" t="s">
        <v>266</v>
      </c>
      <c r="C16" s="40">
        <v>16.925999999999998</v>
      </c>
      <c r="D16">
        <v>1.056</v>
      </c>
      <c r="E16">
        <v>0.79714703822524036</v>
      </c>
      <c r="F16">
        <v>0.13900000000000001</v>
      </c>
      <c r="G16">
        <v>0.23707740419999998</v>
      </c>
      <c r="H16">
        <v>1.1165399420309476E-2</v>
      </c>
      <c r="I16" s="39">
        <v>4.3006600000000004E-3</v>
      </c>
      <c r="J16" s="39"/>
      <c r="K16" s="39"/>
    </row>
    <row r="17" spans="1:11" x14ac:dyDescent="0.3">
      <c r="A17" t="s">
        <v>160</v>
      </c>
      <c r="B17" s="44" t="s">
        <v>267</v>
      </c>
      <c r="C17" s="40">
        <v>17.318999999999999</v>
      </c>
      <c r="D17">
        <v>1.2669999999999999</v>
      </c>
      <c r="E17">
        <v>1.0096550296084139</v>
      </c>
      <c r="F17">
        <v>6.5000000000000002E-2</v>
      </c>
      <c r="G17">
        <v>0.2425820373</v>
      </c>
      <c r="H17">
        <v>1.4141935103216171E-2</v>
      </c>
      <c r="I17" s="39">
        <v>2.0111000000000005E-3</v>
      </c>
      <c r="J17" s="39"/>
      <c r="K17" s="39"/>
    </row>
    <row r="18" spans="1:11" x14ac:dyDescent="0.3">
      <c r="A18" t="s">
        <v>161</v>
      </c>
      <c r="B18" s="44" t="s">
        <v>268</v>
      </c>
      <c r="C18" s="40">
        <v>17.724</v>
      </c>
      <c r="D18">
        <v>1.0209999999999999</v>
      </c>
      <c r="E18">
        <v>0.76189689747447686</v>
      </c>
      <c r="F18">
        <v>6.8000000000000005E-2</v>
      </c>
      <c r="G18">
        <v>0.24825475080000001</v>
      </c>
      <c r="H18">
        <v>1.0671661273855756E-2</v>
      </c>
      <c r="I18" s="39">
        <v>2.1039200000000004E-3</v>
      </c>
      <c r="J18" s="39"/>
      <c r="K18" s="39"/>
    </row>
    <row r="19" spans="1:11" x14ac:dyDescent="0.3">
      <c r="A19" t="s">
        <v>162</v>
      </c>
      <c r="B19" s="44" t="s">
        <v>269</v>
      </c>
      <c r="C19" s="40">
        <v>17.806999999999999</v>
      </c>
      <c r="D19">
        <v>1.0009999999999999</v>
      </c>
      <c r="E19">
        <v>0.74175395990261195</v>
      </c>
      <c r="F19">
        <v>8.1000000000000003E-2</v>
      </c>
      <c r="G19">
        <v>0.2494173069</v>
      </c>
      <c r="H19">
        <v>1.0389525190167915E-2</v>
      </c>
      <c r="I19" s="39">
        <v>2.5061400000000005E-3</v>
      </c>
      <c r="J19" s="39"/>
      <c r="K19" s="39"/>
    </row>
    <row r="20" spans="1:11" x14ac:dyDescent="0.3">
      <c r="A20" t="s">
        <v>163</v>
      </c>
      <c r="B20" s="44" t="s">
        <v>270</v>
      </c>
      <c r="C20" s="40">
        <v>18.044</v>
      </c>
      <c r="D20">
        <v>1.226</v>
      </c>
      <c r="E20">
        <v>0.96836200758609103</v>
      </c>
      <c r="F20">
        <v>7.0000000000000007E-2</v>
      </c>
      <c r="G20">
        <v>0.2527368948</v>
      </c>
      <c r="H20">
        <v>1.3563556131656102E-2</v>
      </c>
      <c r="I20" s="39">
        <v>2.1658000000000003E-3</v>
      </c>
      <c r="J20" s="39"/>
      <c r="K20" s="39"/>
    </row>
    <row r="21" spans="1:11" x14ac:dyDescent="0.3">
      <c r="A21" t="s">
        <v>164</v>
      </c>
      <c r="B21" s="44" t="s">
        <v>271</v>
      </c>
      <c r="C21" s="40">
        <v>18.03</v>
      </c>
      <c r="D21">
        <v>1.0980000000000001</v>
      </c>
      <c r="E21">
        <v>0.8394472071261565</v>
      </c>
      <c r="F21">
        <v>6.2E-2</v>
      </c>
      <c r="G21">
        <v>0.25254080100000004</v>
      </c>
      <c r="H21">
        <v>1.1757885196053938E-2</v>
      </c>
      <c r="I21" s="39">
        <v>1.9182800000000001E-3</v>
      </c>
      <c r="J21" s="39"/>
      <c r="K21" s="39"/>
    </row>
    <row r="22" spans="1:11" x14ac:dyDescent="0.3">
      <c r="A22" t="s">
        <v>165</v>
      </c>
      <c r="B22" s="44" t="s">
        <v>272</v>
      </c>
      <c r="C22" s="40">
        <v>18.081</v>
      </c>
      <c r="D22">
        <v>1.0169999999999999</v>
      </c>
      <c r="E22">
        <v>0.75786830996010379</v>
      </c>
      <c r="F22">
        <v>8.7999999999999995E-2</v>
      </c>
      <c r="G22">
        <v>0.25325514269999999</v>
      </c>
      <c r="H22">
        <v>1.0615234057118186E-2</v>
      </c>
      <c r="I22" s="39">
        <v>2.7227199999999997E-3</v>
      </c>
      <c r="J22" s="39"/>
      <c r="K22" s="39"/>
    </row>
    <row r="23" spans="1:11" x14ac:dyDescent="0.3">
      <c r="A23" t="s">
        <v>167</v>
      </c>
      <c r="B23" s="44" t="s">
        <v>273</v>
      </c>
      <c r="C23" s="40">
        <v>17.148</v>
      </c>
      <c r="D23">
        <v>0.84099999999999997</v>
      </c>
      <c r="E23">
        <v>0.58061045932769362</v>
      </c>
      <c r="F23">
        <v>6.3E-2</v>
      </c>
      <c r="G23">
        <v>0.24018689160000001</v>
      </c>
      <c r="H23">
        <v>8.132436520665207E-3</v>
      </c>
      <c r="I23" s="39">
        <v>1.9492200000000002E-3</v>
      </c>
      <c r="J23" s="39"/>
      <c r="K23" s="39"/>
    </row>
    <row r="24" spans="1:11" x14ac:dyDescent="0.3">
      <c r="A24" t="s">
        <v>168</v>
      </c>
      <c r="B24" s="44" t="s">
        <v>274</v>
      </c>
      <c r="C24" s="40">
        <v>17.850999999999999</v>
      </c>
      <c r="D24">
        <v>0.77100000000000002</v>
      </c>
      <c r="E24">
        <v>0.51011017782616686</v>
      </c>
      <c r="F24">
        <v>5.1999999999999998E-2</v>
      </c>
      <c r="G24">
        <v>0.2500336017</v>
      </c>
      <c r="H24">
        <v>7.1449602277577707E-3</v>
      </c>
      <c r="I24" s="39">
        <v>1.60888E-3</v>
      </c>
      <c r="J24" s="39"/>
      <c r="K24" s="39"/>
    </row>
    <row r="25" spans="1:11" x14ac:dyDescent="0.3">
      <c r="A25" t="s">
        <v>169</v>
      </c>
      <c r="B25" s="44" t="s">
        <v>275</v>
      </c>
      <c r="C25" s="40">
        <v>17.620999999999999</v>
      </c>
      <c r="D25">
        <v>0.83199999999999996</v>
      </c>
      <c r="E25">
        <v>0.57154613742035443</v>
      </c>
      <c r="F25">
        <v>0.05</v>
      </c>
      <c r="G25">
        <v>0.2468120607</v>
      </c>
      <c r="H25">
        <v>8.0054752830056777E-3</v>
      </c>
      <c r="I25" s="39">
        <v>1.5470000000000002E-3</v>
      </c>
      <c r="J25" s="39"/>
      <c r="K25" s="39"/>
    </row>
    <row r="26" spans="1:11" x14ac:dyDescent="0.3">
      <c r="A26" t="s">
        <v>170</v>
      </c>
      <c r="B26" s="44" t="s">
        <v>276</v>
      </c>
      <c r="C26" s="40">
        <v>17.533999999999999</v>
      </c>
      <c r="D26">
        <v>0.77700000000000002</v>
      </c>
      <c r="E26">
        <v>0.51615305909772635</v>
      </c>
      <c r="F26">
        <v>0.13400000000000001</v>
      </c>
      <c r="G26">
        <v>0.24559347779999999</v>
      </c>
      <c r="H26">
        <v>7.2296010528641232E-3</v>
      </c>
      <c r="I26" s="39">
        <v>4.1459600000000006E-3</v>
      </c>
      <c r="J26" s="39"/>
      <c r="K26" s="39"/>
    </row>
    <row r="27" spans="1:11" x14ac:dyDescent="0.3">
      <c r="A27" t="s">
        <v>171</v>
      </c>
      <c r="B27" s="44" t="s">
        <v>277</v>
      </c>
      <c r="C27" s="40">
        <v>17.646999999999998</v>
      </c>
      <c r="D27">
        <v>0.80900000000000005</v>
      </c>
      <c r="E27">
        <v>0.54838175921271004</v>
      </c>
      <c r="F27">
        <v>6.9000000000000006E-2</v>
      </c>
      <c r="G27">
        <v>0.24717623489999999</v>
      </c>
      <c r="H27">
        <v>7.681018786764666E-3</v>
      </c>
      <c r="I27" s="39">
        <v>2.1348600000000001E-3</v>
      </c>
      <c r="J27" s="39"/>
      <c r="K27" s="39"/>
    </row>
    <row r="28" spans="1:11" x14ac:dyDescent="0.3">
      <c r="A28" t="s">
        <v>172</v>
      </c>
      <c r="B28" s="44" t="s">
        <v>278</v>
      </c>
      <c r="C28" s="40">
        <v>17.709</v>
      </c>
      <c r="D28">
        <v>0.80600000000000005</v>
      </c>
      <c r="E28">
        <v>0.54536031857693024</v>
      </c>
      <c r="F28">
        <v>4.8000000000000001E-2</v>
      </c>
      <c r="G28">
        <v>0.2480446503</v>
      </c>
      <c r="H28">
        <v>7.6386983742114892E-3</v>
      </c>
      <c r="I28" s="39">
        <v>1.4851199999999999E-3</v>
      </c>
      <c r="J28" s="39"/>
      <c r="K28" s="39"/>
    </row>
    <row r="29" spans="1:11" x14ac:dyDescent="0.3">
      <c r="A29" t="s">
        <v>173</v>
      </c>
      <c r="B29" s="44" t="s">
        <v>279</v>
      </c>
      <c r="C29" s="40">
        <v>17.658000000000001</v>
      </c>
      <c r="D29">
        <v>0.72899999999999998</v>
      </c>
      <c r="E29">
        <v>0.46781000892525071</v>
      </c>
      <c r="F29">
        <v>5.1999999999999998E-2</v>
      </c>
      <c r="G29">
        <v>0.24733030860000002</v>
      </c>
      <c r="H29">
        <v>6.5524744520133096E-3</v>
      </c>
      <c r="I29" s="39">
        <v>1.60888E-3</v>
      </c>
      <c r="J29" s="39"/>
      <c r="K29" s="39"/>
    </row>
    <row r="30" spans="1:11" x14ac:dyDescent="0.3">
      <c r="A30" t="s">
        <v>174</v>
      </c>
      <c r="B30" s="44" t="s">
        <v>280</v>
      </c>
      <c r="C30" s="40">
        <v>17.460999999999999</v>
      </c>
      <c r="D30">
        <v>0.73199999999999998</v>
      </c>
      <c r="E30">
        <v>0.47083144956103046</v>
      </c>
      <c r="F30">
        <v>8.2000000000000003E-2</v>
      </c>
      <c r="G30">
        <v>0.24457098869999999</v>
      </c>
      <c r="H30">
        <v>6.5947948645664854E-3</v>
      </c>
      <c r="I30" s="39">
        <v>2.5370800000000002E-3</v>
      </c>
      <c r="J30" s="39"/>
      <c r="K30" s="39"/>
    </row>
    <row r="31" spans="1:11" x14ac:dyDescent="0.3">
      <c r="A31" t="s">
        <v>175</v>
      </c>
      <c r="B31" s="44" t="s">
        <v>281</v>
      </c>
      <c r="C31" s="40">
        <v>15.289</v>
      </c>
      <c r="D31">
        <v>1.085</v>
      </c>
      <c r="E31">
        <v>0.82635429770444424</v>
      </c>
      <c r="F31">
        <v>7.3999999999999996E-2</v>
      </c>
      <c r="G31">
        <v>0.21414843630000002</v>
      </c>
      <c r="H31">
        <v>1.1574496741656838E-2</v>
      </c>
      <c r="I31" s="39">
        <v>2.2895599999999999E-3</v>
      </c>
      <c r="J31" s="39"/>
      <c r="K31" s="39"/>
    </row>
    <row r="32" spans="1:11" x14ac:dyDescent="0.3">
      <c r="A32" t="s">
        <v>176</v>
      </c>
      <c r="B32" s="44" t="s">
        <v>282</v>
      </c>
      <c r="C32" s="40">
        <v>15.074</v>
      </c>
      <c r="D32">
        <v>0.57499999999999996</v>
      </c>
      <c r="E32">
        <v>0.31270938962189171</v>
      </c>
      <c r="F32">
        <v>5.2999999999999999E-2</v>
      </c>
      <c r="G32">
        <v>0.2111369958</v>
      </c>
      <c r="H32">
        <v>4.3800266076169502E-3</v>
      </c>
      <c r="I32" s="39">
        <v>1.6398199999999999E-3</v>
      </c>
      <c r="J32" s="39"/>
      <c r="K32" s="39"/>
    </row>
    <row r="33" spans="1:11" x14ac:dyDescent="0.3">
      <c r="A33" t="s">
        <v>177</v>
      </c>
      <c r="B33" s="44" t="s">
        <v>283</v>
      </c>
      <c r="C33" s="40">
        <v>14.943</v>
      </c>
      <c r="D33">
        <v>0.90800000000000003</v>
      </c>
      <c r="E33">
        <v>0.64808930019344069</v>
      </c>
      <c r="F33">
        <v>0.104</v>
      </c>
      <c r="G33">
        <v>0.20930211809999999</v>
      </c>
      <c r="H33">
        <v>9.0775924010194665E-3</v>
      </c>
      <c r="I33" s="39">
        <v>3.2177600000000001E-3</v>
      </c>
      <c r="J33" s="39"/>
      <c r="K33" s="39"/>
    </row>
    <row r="34" spans="1:11" x14ac:dyDescent="0.3">
      <c r="A34" t="s">
        <v>178</v>
      </c>
      <c r="B34" s="44" t="s">
        <v>284</v>
      </c>
      <c r="C34" s="40">
        <v>15.443</v>
      </c>
      <c r="D34">
        <v>1.4179999999999999</v>
      </c>
      <c r="E34">
        <v>1.1617342082759932</v>
      </c>
      <c r="F34">
        <v>6.0999999999999999E-2</v>
      </c>
      <c r="G34">
        <v>0.21630546810000001</v>
      </c>
      <c r="H34">
        <v>1.6272062535059355E-2</v>
      </c>
      <c r="I34" s="39">
        <v>1.8873399999999999E-3</v>
      </c>
      <c r="J34" s="39"/>
      <c r="K34" s="39"/>
    </row>
    <row r="35" spans="1:11" x14ac:dyDescent="0.3">
      <c r="A35" t="s">
        <v>179</v>
      </c>
      <c r="B35" s="44" t="s">
        <v>285</v>
      </c>
      <c r="C35" s="40">
        <v>14.98</v>
      </c>
      <c r="D35">
        <v>0.84799999999999998</v>
      </c>
      <c r="E35">
        <v>0.58766048747784627</v>
      </c>
      <c r="F35">
        <v>8.5000000000000006E-2</v>
      </c>
      <c r="G35">
        <v>0.20982036600000001</v>
      </c>
      <c r="H35">
        <v>8.2311841499559495E-3</v>
      </c>
      <c r="I35" s="39">
        <v>2.6299000000000001E-3</v>
      </c>
      <c r="J35" s="39"/>
      <c r="K35" s="39"/>
    </row>
    <row r="36" spans="1:11" x14ac:dyDescent="0.3">
      <c r="A36" t="s">
        <v>180</v>
      </c>
      <c r="B36" s="44" t="s">
        <v>286</v>
      </c>
      <c r="C36" s="40">
        <v>15.694000000000001</v>
      </c>
      <c r="D36">
        <v>0.96299999999999997</v>
      </c>
      <c r="E36">
        <v>0.70348237851606887</v>
      </c>
      <c r="F36">
        <v>7.0999999999999994E-2</v>
      </c>
      <c r="G36">
        <v>0.21982114980000003</v>
      </c>
      <c r="H36">
        <v>9.853466631161021E-3</v>
      </c>
      <c r="I36" s="39">
        <v>2.1967399999999995E-3</v>
      </c>
      <c r="J36" s="39"/>
      <c r="K36" s="39"/>
    </row>
    <row r="37" spans="1:11" x14ac:dyDescent="0.3">
      <c r="A37" t="s">
        <v>181</v>
      </c>
      <c r="B37" s="44" t="s">
        <v>287</v>
      </c>
      <c r="C37" s="40">
        <v>13.945</v>
      </c>
      <c r="D37">
        <v>1.232</v>
      </c>
      <c r="E37">
        <v>0.97440488885765053</v>
      </c>
      <c r="F37">
        <v>8.2000000000000003E-2</v>
      </c>
      <c r="G37">
        <v>0.19532343150000001</v>
      </c>
      <c r="H37">
        <v>1.3648196956762455E-2</v>
      </c>
      <c r="I37" s="39">
        <v>2.5370800000000002E-3</v>
      </c>
      <c r="J37" s="39"/>
      <c r="K37" s="39"/>
    </row>
    <row r="38" spans="1:11" x14ac:dyDescent="0.3">
      <c r="A38" t="s">
        <v>182</v>
      </c>
      <c r="B38" s="44" t="s">
        <v>288</v>
      </c>
      <c r="C38" s="40">
        <v>14.808</v>
      </c>
      <c r="D38">
        <v>1.024</v>
      </c>
      <c r="E38">
        <v>0.76491833811025667</v>
      </c>
      <c r="F38">
        <v>0.11899999999999999</v>
      </c>
      <c r="G38">
        <v>0.20741121360000001</v>
      </c>
      <c r="H38">
        <v>1.0713981686408932E-2</v>
      </c>
      <c r="I38" s="39">
        <v>3.6818599999999999E-3</v>
      </c>
      <c r="J38" s="39"/>
      <c r="K38" s="39"/>
    </row>
    <row r="39" spans="1:11" x14ac:dyDescent="0.3">
      <c r="A39" t="s">
        <v>183</v>
      </c>
      <c r="B39" s="44" t="s">
        <v>289</v>
      </c>
      <c r="C39" s="40">
        <v>15.413</v>
      </c>
      <c r="D39">
        <v>0.92500000000000004</v>
      </c>
      <c r="E39">
        <v>0.6652107971295258</v>
      </c>
      <c r="F39">
        <v>0.11600000000000001</v>
      </c>
      <c r="G39">
        <v>0.21588526710000003</v>
      </c>
      <c r="H39">
        <v>9.3174080721541309E-3</v>
      </c>
      <c r="I39" s="39">
        <v>3.5890400000000004E-3</v>
      </c>
      <c r="J39" s="39"/>
      <c r="K39" s="39"/>
    </row>
    <row r="40" spans="1:11" x14ac:dyDescent="0.3">
      <c r="A40" t="s">
        <v>184</v>
      </c>
      <c r="B40" s="44" t="s">
        <v>290</v>
      </c>
      <c r="C40" s="40">
        <v>15.26</v>
      </c>
      <c r="D40">
        <v>1.075</v>
      </c>
      <c r="E40">
        <v>0.81628282891851178</v>
      </c>
      <c r="F40">
        <v>6.9000000000000006E-2</v>
      </c>
      <c r="G40">
        <v>0.213742242</v>
      </c>
      <c r="H40">
        <v>1.143342869981292E-2</v>
      </c>
      <c r="I40" s="39">
        <v>2.1348600000000001E-3</v>
      </c>
      <c r="J40" s="39"/>
      <c r="K40" s="39"/>
    </row>
    <row r="41" spans="1:11" x14ac:dyDescent="0.3">
      <c r="A41" t="s">
        <v>185</v>
      </c>
      <c r="B41" s="44" t="s">
        <v>291</v>
      </c>
      <c r="C41" s="40">
        <v>15.497</v>
      </c>
      <c r="D41">
        <v>0.81599999999999995</v>
      </c>
      <c r="E41">
        <v>0.55543178736286258</v>
      </c>
      <c r="F41">
        <v>8.2000000000000003E-2</v>
      </c>
      <c r="G41">
        <v>0.2170618299</v>
      </c>
      <c r="H41">
        <v>7.7797664160554076E-3</v>
      </c>
      <c r="I41" s="39">
        <v>2.5370800000000002E-3</v>
      </c>
      <c r="J41" s="39"/>
      <c r="K41" s="39"/>
    </row>
    <row r="42" spans="1:11" x14ac:dyDescent="0.3">
      <c r="A42" t="s">
        <v>186</v>
      </c>
      <c r="B42" s="44" t="s">
        <v>292</v>
      </c>
      <c r="C42" s="40">
        <v>15.705</v>
      </c>
      <c r="D42">
        <v>0.88300000000000001</v>
      </c>
      <c r="E42">
        <v>0.62291062822860965</v>
      </c>
      <c r="F42">
        <v>9.4E-2</v>
      </c>
      <c r="G42">
        <v>0.21997522350000001</v>
      </c>
      <c r="H42">
        <v>8.7249222964096672E-3</v>
      </c>
      <c r="I42" s="39">
        <v>2.90836E-3</v>
      </c>
      <c r="J42" s="39"/>
      <c r="K42" s="39"/>
    </row>
    <row r="43" spans="1:11" x14ac:dyDescent="0.3">
      <c r="A43" t="s">
        <v>187</v>
      </c>
      <c r="B43" s="44" t="s">
        <v>293</v>
      </c>
      <c r="C43" s="40">
        <v>14.925000000000001</v>
      </c>
      <c r="D43">
        <v>0.93100000000000005</v>
      </c>
      <c r="E43">
        <v>0.6712536784010853</v>
      </c>
      <c r="F43">
        <v>8.2000000000000003E-2</v>
      </c>
      <c r="G43">
        <v>0.20904999750000003</v>
      </c>
      <c r="H43">
        <v>9.4020488972604808E-3</v>
      </c>
      <c r="I43" s="39">
        <v>2.5370800000000002E-3</v>
      </c>
      <c r="J43" s="39"/>
      <c r="K43" s="39"/>
    </row>
    <row r="44" spans="1:11" x14ac:dyDescent="0.3">
      <c r="A44" t="s">
        <v>188</v>
      </c>
      <c r="B44" s="44" t="s">
        <v>294</v>
      </c>
      <c r="C44" s="40">
        <v>15.246</v>
      </c>
      <c r="D44">
        <v>1.0720000000000001</v>
      </c>
      <c r="E44">
        <v>0.8132613882827322</v>
      </c>
      <c r="F44">
        <v>6.8000000000000005E-2</v>
      </c>
      <c r="G44">
        <v>0.21354614820000001</v>
      </c>
      <c r="H44">
        <v>1.1391108287259746E-2</v>
      </c>
      <c r="I44" s="39">
        <v>2.1039200000000004E-3</v>
      </c>
      <c r="J44" s="39"/>
      <c r="K44" s="39"/>
    </row>
    <row r="45" spans="1:11" x14ac:dyDescent="0.3">
      <c r="A45" t="s">
        <v>189</v>
      </c>
      <c r="B45" s="44" t="s">
        <v>295</v>
      </c>
      <c r="C45" s="40">
        <v>15.654</v>
      </c>
      <c r="D45">
        <v>1.1619999999999999</v>
      </c>
      <c r="E45">
        <v>0.90390460735612366</v>
      </c>
      <c r="F45">
        <v>7.9000000000000001E-2</v>
      </c>
      <c r="G45">
        <v>0.2192608818</v>
      </c>
      <c r="H45">
        <v>1.2660720663855016E-2</v>
      </c>
      <c r="I45" s="39">
        <v>2.4442600000000002E-3</v>
      </c>
      <c r="J45" s="39"/>
      <c r="K45" s="39"/>
    </row>
    <row r="46" spans="1:11" x14ac:dyDescent="0.3">
      <c r="A46" t="s">
        <v>190</v>
      </c>
      <c r="B46" s="44" t="s">
        <v>296</v>
      </c>
      <c r="C46" s="40">
        <v>15.913</v>
      </c>
      <c r="D46">
        <v>1.274</v>
      </c>
      <c r="E46">
        <v>1.0167050577585668</v>
      </c>
      <c r="F46">
        <v>0.13400000000000001</v>
      </c>
      <c r="G46">
        <v>0.22288861709999999</v>
      </c>
      <c r="H46">
        <v>1.4240682732506917E-2</v>
      </c>
      <c r="I46" s="39">
        <v>4.1459600000000006E-3</v>
      </c>
      <c r="J46" s="39"/>
      <c r="K46" s="39"/>
    </row>
    <row r="47" spans="1:11" x14ac:dyDescent="0.3">
      <c r="A47" t="s">
        <v>297</v>
      </c>
      <c r="B47" s="44" t="s">
        <v>298</v>
      </c>
      <c r="C47" s="40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s="39" t="e">
        <v>#N/A</v>
      </c>
      <c r="J47" s="39"/>
      <c r="K47" s="39"/>
    </row>
    <row r="48" spans="1:11" x14ac:dyDescent="0.3">
      <c r="A48" t="s">
        <v>191</v>
      </c>
      <c r="B48" s="44" t="s">
        <v>299</v>
      </c>
      <c r="C48" s="40">
        <v>16.021999999999998</v>
      </c>
      <c r="D48">
        <v>1.2290000000000001</v>
      </c>
      <c r="E48">
        <v>0.97138344822187095</v>
      </c>
      <c r="F48">
        <v>6.9000000000000006E-2</v>
      </c>
      <c r="G48">
        <v>0.22441534739999996</v>
      </c>
      <c r="H48">
        <v>1.3605876544209281E-2</v>
      </c>
      <c r="I48" s="39">
        <v>2.1348600000000001E-3</v>
      </c>
      <c r="J48" s="39"/>
      <c r="K48" s="39"/>
    </row>
    <row r="49" spans="1:11" x14ac:dyDescent="0.3">
      <c r="A49" t="s">
        <v>192</v>
      </c>
      <c r="B49" s="44" t="s">
        <v>300</v>
      </c>
      <c r="C49" s="40">
        <v>15.84</v>
      </c>
      <c r="D49">
        <v>0.90200000000000002</v>
      </c>
      <c r="E49">
        <v>0.6420464189218813</v>
      </c>
      <c r="F49">
        <v>7.6999999999999999E-2</v>
      </c>
      <c r="G49">
        <v>0.221866128</v>
      </c>
      <c r="H49">
        <v>8.9929515759131148E-3</v>
      </c>
      <c r="I49" s="39">
        <v>2.3823799999999999E-3</v>
      </c>
      <c r="J49" s="39"/>
      <c r="K49" s="39"/>
    </row>
    <row r="50" spans="1:11" x14ac:dyDescent="0.3">
      <c r="A50" t="s">
        <v>193</v>
      </c>
      <c r="B50" s="44" t="s">
        <v>301</v>
      </c>
      <c r="C50" s="40">
        <v>15.872</v>
      </c>
      <c r="D50">
        <v>0.80600000000000005</v>
      </c>
      <c r="E50">
        <v>0.54536031857693024</v>
      </c>
      <c r="F50">
        <v>7.3999999999999996E-2</v>
      </c>
      <c r="G50">
        <v>0.2223143424</v>
      </c>
      <c r="H50">
        <v>7.6386983742114892E-3</v>
      </c>
      <c r="I50" s="39">
        <v>2.2895599999999999E-3</v>
      </c>
      <c r="J50" s="39"/>
      <c r="K50" s="39"/>
    </row>
    <row r="51" spans="1:11" x14ac:dyDescent="0.3">
      <c r="A51" t="s">
        <v>194</v>
      </c>
      <c r="B51" s="44" t="s">
        <v>302</v>
      </c>
      <c r="C51" s="40">
        <v>15.851000000000001</v>
      </c>
      <c r="D51">
        <v>1.0269999999999999</v>
      </c>
      <c r="E51">
        <v>0.76793977874603625</v>
      </c>
      <c r="F51">
        <v>7.4999999999999997E-2</v>
      </c>
      <c r="G51">
        <v>0.22202020170000003</v>
      </c>
      <c r="H51">
        <v>1.0756302098962106E-2</v>
      </c>
      <c r="I51" s="39">
        <v>2.3205000000000001E-3</v>
      </c>
      <c r="J51" s="39"/>
      <c r="K51" s="39"/>
    </row>
    <row r="52" spans="1:11" x14ac:dyDescent="0.3">
      <c r="A52" t="s">
        <v>195</v>
      </c>
      <c r="B52" s="44" t="s">
        <v>303</v>
      </c>
      <c r="C52" s="40">
        <v>15.712</v>
      </c>
      <c r="D52">
        <v>1.171</v>
      </c>
      <c r="E52">
        <v>0.91296892926346296</v>
      </c>
      <c r="F52">
        <v>7.6999999999999999E-2</v>
      </c>
      <c r="G52">
        <v>0.22007327040000002</v>
      </c>
      <c r="H52">
        <v>1.2787681901514547E-2</v>
      </c>
      <c r="I52" s="39">
        <v>2.3823799999999999E-3</v>
      </c>
      <c r="J52" s="39"/>
      <c r="K52" s="39"/>
    </row>
    <row r="53" spans="1:11" x14ac:dyDescent="0.3">
      <c r="A53" t="s">
        <v>196</v>
      </c>
      <c r="B53" s="44" t="s">
        <v>304</v>
      </c>
      <c r="C53" s="40">
        <v>14.994</v>
      </c>
      <c r="D53">
        <v>1.194</v>
      </c>
      <c r="E53">
        <v>0.93613330747110735</v>
      </c>
      <c r="F53">
        <v>8.6999999999999994E-2</v>
      </c>
      <c r="G53">
        <v>0.2100164598</v>
      </c>
      <c r="H53">
        <v>1.311213839775556E-2</v>
      </c>
      <c r="I53" s="39">
        <v>2.69178E-3</v>
      </c>
      <c r="J53" s="39"/>
      <c r="K53" s="39"/>
    </row>
    <row r="54" spans="1:11" x14ac:dyDescent="0.3">
      <c r="A54" t="s">
        <v>197</v>
      </c>
      <c r="B54" s="44" t="s">
        <v>305</v>
      </c>
      <c r="C54" s="40">
        <v>15.956</v>
      </c>
      <c r="D54">
        <v>1.4790000000000001</v>
      </c>
      <c r="E54">
        <v>1.223170167870181</v>
      </c>
      <c r="F54">
        <v>8.6999999999999994E-2</v>
      </c>
      <c r="G54">
        <v>0.22349090519999998</v>
      </c>
      <c r="H54">
        <v>1.7132577590307264E-2</v>
      </c>
      <c r="I54" s="39">
        <v>2.69178E-3</v>
      </c>
      <c r="J54" s="39"/>
      <c r="K54" s="39"/>
    </row>
    <row r="55" spans="1:11" x14ac:dyDescent="0.3">
      <c r="A55" t="s">
        <v>198</v>
      </c>
      <c r="B55" s="44" t="s">
        <v>306</v>
      </c>
      <c r="C55" s="40">
        <v>16.175000000000001</v>
      </c>
      <c r="D55">
        <v>1.357</v>
      </c>
      <c r="E55">
        <v>1.1002982486818056</v>
      </c>
      <c r="F55">
        <v>0.106</v>
      </c>
      <c r="G55">
        <v>0.22655837250000002</v>
      </c>
      <c r="H55">
        <v>1.5411547479811447E-2</v>
      </c>
      <c r="I55" s="39">
        <v>3.2796399999999999E-3</v>
      </c>
      <c r="J55" s="39"/>
      <c r="K55" s="39"/>
    </row>
    <row r="56" spans="1:11" x14ac:dyDescent="0.3">
      <c r="A56" t="s">
        <v>199</v>
      </c>
      <c r="B56" s="44" t="s">
        <v>307</v>
      </c>
      <c r="C56" s="40">
        <v>15.967000000000001</v>
      </c>
      <c r="D56">
        <v>1.3220000000000001</v>
      </c>
      <c r="E56">
        <v>1.0650481079310423</v>
      </c>
      <c r="F56">
        <v>7.5999999999999998E-2</v>
      </c>
      <c r="G56">
        <v>0.22364497890000001</v>
      </c>
      <c r="H56">
        <v>1.4917809333357731E-2</v>
      </c>
      <c r="I56" s="39">
        <v>2.3514400000000002E-3</v>
      </c>
      <c r="J56" s="39"/>
      <c r="K56" s="39"/>
    </row>
    <row r="57" spans="1:11" x14ac:dyDescent="0.3">
      <c r="A57" t="s">
        <v>200</v>
      </c>
      <c r="B57" s="44" t="s">
        <v>308</v>
      </c>
      <c r="C57" s="40">
        <v>16.167999999999999</v>
      </c>
      <c r="D57">
        <v>1.492</v>
      </c>
      <c r="E57">
        <v>1.236263077291893</v>
      </c>
      <c r="F57">
        <v>5.8000000000000003E-2</v>
      </c>
      <c r="G57">
        <v>0.22646032560000001</v>
      </c>
      <c r="H57">
        <v>1.7315966044704357E-2</v>
      </c>
      <c r="I57" s="39">
        <v>1.7945200000000002E-3</v>
      </c>
      <c r="J57" s="39"/>
      <c r="K57" s="39"/>
    </row>
    <row r="58" spans="1:11" x14ac:dyDescent="0.3">
      <c r="A58" t="s">
        <v>201</v>
      </c>
      <c r="B58" s="44" t="s">
        <v>309</v>
      </c>
      <c r="C58" s="40">
        <v>15.468</v>
      </c>
      <c r="D58">
        <v>1.966</v>
      </c>
      <c r="E58">
        <v>1.7136506977450889</v>
      </c>
      <c r="F58">
        <v>0.126</v>
      </c>
      <c r="G58">
        <v>0.21665563560000001</v>
      </c>
      <c r="H58">
        <v>2.4002591228106138E-2</v>
      </c>
      <c r="I58" s="39">
        <v>3.8984400000000004E-3</v>
      </c>
      <c r="J58" s="39"/>
      <c r="K58" s="39"/>
    </row>
    <row r="59" spans="1:11" x14ac:dyDescent="0.3">
      <c r="A59" t="s">
        <v>202</v>
      </c>
      <c r="B59" s="44" t="s">
        <v>310</v>
      </c>
      <c r="C59" s="40">
        <v>14.233000000000001</v>
      </c>
      <c r="D59">
        <v>1.94</v>
      </c>
      <c r="E59">
        <v>1.6874648789016646</v>
      </c>
      <c r="F59">
        <v>0.27600000000000002</v>
      </c>
      <c r="G59">
        <v>0.19935736110000002</v>
      </c>
      <c r="H59">
        <v>2.3635814319311946E-2</v>
      </c>
      <c r="I59" s="39">
        <v>8.5394400000000006E-3</v>
      </c>
      <c r="J59" s="39"/>
      <c r="K59" s="39"/>
    </row>
    <row r="60" spans="1:11" x14ac:dyDescent="0.3">
      <c r="A60" t="s">
        <v>203</v>
      </c>
      <c r="B60" s="44" t="s">
        <v>311</v>
      </c>
      <c r="C60" s="40">
        <v>14.364000000000001</v>
      </c>
      <c r="D60">
        <v>2.2029999999999998</v>
      </c>
      <c r="E60">
        <v>1.9523445079716866</v>
      </c>
      <c r="F60">
        <v>0.24</v>
      </c>
      <c r="G60">
        <v>0.20119223880000001</v>
      </c>
      <c r="H60">
        <v>2.7345903819807026E-2</v>
      </c>
      <c r="I60" s="39">
        <v>7.4256000000000001E-3</v>
      </c>
      <c r="J60" s="39"/>
      <c r="K60" s="39"/>
    </row>
    <row r="61" spans="1:11" x14ac:dyDescent="0.3">
      <c r="A61" t="s">
        <v>204</v>
      </c>
      <c r="B61" s="44" t="s">
        <v>312</v>
      </c>
      <c r="C61" s="40">
        <v>13.996</v>
      </c>
      <c r="D61">
        <v>2.4780000000000002</v>
      </c>
      <c r="E61">
        <v>2.2293098995848282</v>
      </c>
      <c r="F61">
        <v>0.40300000000000002</v>
      </c>
      <c r="G61">
        <v>0.19603777320000002</v>
      </c>
      <c r="H61">
        <v>3.1225274970514815E-2</v>
      </c>
      <c r="I61" s="39">
        <v>1.246882E-2</v>
      </c>
      <c r="J61" s="39"/>
      <c r="K61" s="39"/>
    </row>
    <row r="62" spans="1:11" x14ac:dyDescent="0.3">
      <c r="A62" t="s">
        <v>205</v>
      </c>
      <c r="B62" s="44" t="s">
        <v>313</v>
      </c>
      <c r="C62" s="40">
        <v>14.215</v>
      </c>
      <c r="D62">
        <v>1.732</v>
      </c>
      <c r="E62">
        <v>1.4779783281542707</v>
      </c>
      <c r="F62">
        <v>0.31900000000000001</v>
      </c>
      <c r="G62">
        <v>0.1991052405</v>
      </c>
      <c r="H62">
        <v>2.0701599048958425E-2</v>
      </c>
      <c r="I62" s="39">
        <v>9.8698600000000011E-3</v>
      </c>
      <c r="J62" s="39"/>
      <c r="K62" s="39"/>
    </row>
    <row r="63" spans="1:11" x14ac:dyDescent="0.3">
      <c r="A63" t="s">
        <v>206</v>
      </c>
      <c r="B63" s="44" t="s">
        <v>314</v>
      </c>
      <c r="C63" s="40">
        <v>13.803000000000001</v>
      </c>
      <c r="D63">
        <v>1.8919999999999999</v>
      </c>
      <c r="E63">
        <v>1.6391218287291891</v>
      </c>
      <c r="F63">
        <v>0.29799999999999999</v>
      </c>
      <c r="G63">
        <v>0.19333448010000001</v>
      </c>
      <c r="H63">
        <v>2.2958687718461136E-2</v>
      </c>
      <c r="I63" s="39">
        <v>9.2201200000000001E-3</v>
      </c>
      <c r="J63" s="39"/>
      <c r="K63" s="39"/>
    </row>
    <row r="64" spans="1:11" x14ac:dyDescent="0.3">
      <c r="A64" t="s">
        <v>207</v>
      </c>
      <c r="B64" s="44" t="s">
        <v>315</v>
      </c>
      <c r="C64" s="40">
        <v>14.061999999999999</v>
      </c>
      <c r="D64">
        <v>2.0939999999999999</v>
      </c>
      <c r="E64">
        <v>1.8425654982050235</v>
      </c>
      <c r="F64">
        <v>0.28299999999999997</v>
      </c>
      <c r="G64">
        <v>0.1969622154</v>
      </c>
      <c r="H64">
        <v>2.5808262163708302E-2</v>
      </c>
      <c r="I64" s="39">
        <v>8.7560199999999998E-3</v>
      </c>
      <c r="J64" s="39"/>
      <c r="K64" s="39"/>
    </row>
    <row r="65" spans="1:11" x14ac:dyDescent="0.3">
      <c r="A65" t="s">
        <v>208</v>
      </c>
      <c r="B65" s="44" t="s">
        <v>316</v>
      </c>
      <c r="C65" s="40">
        <v>13.667999999999999</v>
      </c>
      <c r="D65">
        <v>1.722</v>
      </c>
      <c r="E65">
        <v>1.4679068593683382</v>
      </c>
      <c r="F65">
        <v>0.22500000000000001</v>
      </c>
      <c r="G65">
        <v>0.1914435756</v>
      </c>
      <c r="H65">
        <v>2.0560531007114503E-2</v>
      </c>
      <c r="I65" s="39">
        <v>6.9614999999999998E-3</v>
      </c>
      <c r="J65" s="39"/>
      <c r="K65" s="39"/>
    </row>
    <row r="66" spans="1:11" x14ac:dyDescent="0.3">
      <c r="A66" t="s">
        <v>209</v>
      </c>
      <c r="B66" s="44" t="s">
        <v>317</v>
      </c>
      <c r="C66" s="40">
        <v>14.233000000000001</v>
      </c>
      <c r="D66">
        <v>1.5329999999999999</v>
      </c>
      <c r="E66">
        <v>1.2775560993142159</v>
      </c>
      <c r="F66">
        <v>0.20499999999999999</v>
      </c>
      <c r="G66">
        <v>0.19935736110000002</v>
      </c>
      <c r="H66">
        <v>1.7894345016264426E-2</v>
      </c>
      <c r="I66" s="39">
        <v>6.3426999999999997E-3</v>
      </c>
      <c r="J66" s="39"/>
      <c r="K66" s="39"/>
    </row>
    <row r="67" spans="1:11" x14ac:dyDescent="0.3">
      <c r="A67" t="s">
        <v>210</v>
      </c>
      <c r="B67" s="44" t="s">
        <v>318</v>
      </c>
      <c r="C67" s="40">
        <v>13.923</v>
      </c>
      <c r="D67">
        <v>1.7190000000000001</v>
      </c>
      <c r="E67">
        <v>1.4648854187325586</v>
      </c>
      <c r="F67">
        <v>0.22700000000000001</v>
      </c>
      <c r="G67">
        <v>0.19501528409999999</v>
      </c>
      <c r="H67">
        <v>2.0518210594561329E-2</v>
      </c>
      <c r="I67" s="39">
        <v>7.0233800000000001E-3</v>
      </c>
      <c r="J67" s="39"/>
      <c r="K67" s="39"/>
    </row>
    <row r="68" spans="1:11" x14ac:dyDescent="0.3">
      <c r="A68" t="s">
        <v>211</v>
      </c>
      <c r="B68" s="44" t="s">
        <v>319</v>
      </c>
      <c r="C68" s="40">
        <v>13.73</v>
      </c>
      <c r="D68">
        <v>1.552</v>
      </c>
      <c r="E68">
        <v>1.2966918900074875</v>
      </c>
      <c r="F68">
        <v>0.221</v>
      </c>
      <c r="G68">
        <v>0.19231199100000002</v>
      </c>
      <c r="H68">
        <v>1.8162374295767877E-2</v>
      </c>
      <c r="I68" s="39">
        <v>6.8377400000000001E-3</v>
      </c>
      <c r="J68" s="39"/>
      <c r="K68" s="39"/>
    </row>
    <row r="69" spans="1:11" x14ac:dyDescent="0.3">
      <c r="A69" t="s">
        <v>212</v>
      </c>
      <c r="B69" s="44" t="s">
        <v>320</v>
      </c>
      <c r="C69" s="40">
        <v>14.393000000000001</v>
      </c>
      <c r="D69">
        <v>1.62</v>
      </c>
      <c r="E69">
        <v>1.3651778777518278</v>
      </c>
      <c r="F69">
        <v>0.21</v>
      </c>
      <c r="G69">
        <v>0.20159843310000003</v>
      </c>
      <c r="H69">
        <v>1.9121636980306528E-2</v>
      </c>
      <c r="I69" s="39">
        <v>6.4973999999999995E-3</v>
      </c>
      <c r="J69" s="39"/>
      <c r="K69" s="39"/>
    </row>
    <row r="70" spans="1:11" x14ac:dyDescent="0.3">
      <c r="A70" t="s">
        <v>213</v>
      </c>
      <c r="B70" s="44" t="s">
        <v>321</v>
      </c>
      <c r="C70" s="40">
        <v>14.215</v>
      </c>
      <c r="D70">
        <v>1.6679999999999999</v>
      </c>
      <c r="E70">
        <v>1.4135209279243033</v>
      </c>
      <c r="F70">
        <v>0.245</v>
      </c>
      <c r="G70">
        <v>0.1991052405</v>
      </c>
      <c r="H70">
        <v>1.9798763581157338E-2</v>
      </c>
      <c r="I70" s="39">
        <v>7.5802999999999999E-3</v>
      </c>
      <c r="J70" s="39"/>
      <c r="K70" s="39"/>
    </row>
    <row r="71" spans="1:11" x14ac:dyDescent="0.3">
      <c r="A71" t="s">
        <v>214</v>
      </c>
      <c r="B71" s="44" t="s">
        <v>322</v>
      </c>
      <c r="C71" s="40">
        <v>14.597</v>
      </c>
      <c r="D71">
        <v>1.1299999999999999</v>
      </c>
      <c r="E71">
        <v>0.87167590724113997</v>
      </c>
      <c r="F71">
        <v>0.216</v>
      </c>
      <c r="G71">
        <v>0.20445579989999998</v>
      </c>
      <c r="H71">
        <v>1.2209302929954475E-2</v>
      </c>
      <c r="I71" s="39">
        <v>6.6830400000000003E-3</v>
      </c>
      <c r="J71" s="39"/>
      <c r="K71" s="39"/>
    </row>
    <row r="72" spans="1:11" x14ac:dyDescent="0.3">
      <c r="A72" t="s">
        <v>215</v>
      </c>
      <c r="B72" s="44" t="s">
        <v>323</v>
      </c>
      <c r="C72" s="40">
        <v>13.792</v>
      </c>
      <c r="D72">
        <v>1.5840000000000001</v>
      </c>
      <c r="E72">
        <v>1.3289205901224712</v>
      </c>
      <c r="F72">
        <v>0.255</v>
      </c>
      <c r="G72">
        <v>0.1931804064</v>
      </c>
      <c r="H72">
        <v>1.8613792029668418E-2</v>
      </c>
      <c r="I72" s="39">
        <v>7.8897000000000012E-3</v>
      </c>
      <c r="J72" s="39"/>
      <c r="K72" s="39"/>
    </row>
    <row r="73" spans="1:11" x14ac:dyDescent="0.3">
      <c r="A73" t="s">
        <v>216</v>
      </c>
      <c r="B73" s="44" t="s">
        <v>324</v>
      </c>
      <c r="C73" s="40">
        <v>13.923</v>
      </c>
      <c r="D73">
        <v>1.786</v>
      </c>
      <c r="E73">
        <v>1.5323642595983058</v>
      </c>
      <c r="F73">
        <v>0.26700000000000002</v>
      </c>
      <c r="G73">
        <v>0.19501528409999999</v>
      </c>
      <c r="H73">
        <v>2.1463366474915591E-2</v>
      </c>
      <c r="I73" s="39">
        <v>8.2609799999999994E-3</v>
      </c>
      <c r="J73" s="39"/>
      <c r="K73" s="39"/>
    </row>
    <row r="74" spans="1:11" x14ac:dyDescent="0.3">
      <c r="A74" t="s">
        <v>217</v>
      </c>
      <c r="B74" s="44" t="s">
        <v>325</v>
      </c>
      <c r="C74" s="40">
        <v>13.898</v>
      </c>
      <c r="D74">
        <v>1.5680000000000001</v>
      </c>
      <c r="E74">
        <v>1.3128062400649794</v>
      </c>
      <c r="F74">
        <v>0.247</v>
      </c>
      <c r="G74">
        <v>0.19466511659999999</v>
      </c>
      <c r="H74">
        <v>1.8388083162718147E-2</v>
      </c>
      <c r="I74" s="39">
        <v>7.642180000000001E-3</v>
      </c>
      <c r="J74" s="39"/>
      <c r="K74" s="39"/>
    </row>
    <row r="75" spans="1:11" x14ac:dyDescent="0.3">
      <c r="A75" t="s">
        <v>218</v>
      </c>
      <c r="B75" s="44" t="s">
        <v>326</v>
      </c>
      <c r="C75" s="40">
        <v>13.907999999999999</v>
      </c>
      <c r="D75">
        <v>1.331</v>
      </c>
      <c r="E75">
        <v>1.0741124298383813</v>
      </c>
      <c r="F75">
        <v>0.23300000000000001</v>
      </c>
      <c r="G75">
        <v>0.19480518359999999</v>
      </c>
      <c r="H75">
        <v>1.5044770571017257E-2</v>
      </c>
      <c r="I75" s="39">
        <v>7.2090200000000009E-3</v>
      </c>
      <c r="J75" s="39"/>
      <c r="K75" s="39"/>
    </row>
    <row r="76" spans="1:11" x14ac:dyDescent="0.3">
      <c r="A76" t="s">
        <v>219</v>
      </c>
      <c r="B76" s="44" t="s">
        <v>327</v>
      </c>
      <c r="C76" s="40">
        <v>13.856999999999999</v>
      </c>
      <c r="D76">
        <v>1.7130000000000001</v>
      </c>
      <c r="E76">
        <v>1.4588425374609992</v>
      </c>
      <c r="F76">
        <v>0.20100000000000001</v>
      </c>
      <c r="G76">
        <v>0.19409084189999998</v>
      </c>
      <c r="H76">
        <v>2.0433569769454981E-2</v>
      </c>
      <c r="I76" s="39">
        <v>6.2189400000000009E-3</v>
      </c>
      <c r="J76" s="39"/>
      <c r="K76" s="39"/>
    </row>
    <row r="77" spans="1:11" x14ac:dyDescent="0.3">
      <c r="A77" t="s">
        <v>220</v>
      </c>
      <c r="B77" s="44" t="s">
        <v>328</v>
      </c>
      <c r="C77" s="40">
        <v>14.382</v>
      </c>
      <c r="D77">
        <v>1.6839999999999999</v>
      </c>
      <c r="E77">
        <v>1.4296352779817951</v>
      </c>
      <c r="F77">
        <v>0.24299999999999999</v>
      </c>
      <c r="G77">
        <v>0.20144435939999999</v>
      </c>
      <c r="H77">
        <v>2.0024472448107608E-2</v>
      </c>
      <c r="I77" s="39">
        <v>7.5184199999999996E-3</v>
      </c>
      <c r="J77" s="39"/>
      <c r="K77" s="39"/>
    </row>
    <row r="78" spans="1:11" x14ac:dyDescent="0.3">
      <c r="A78" t="s">
        <v>221</v>
      </c>
      <c r="B78" s="44" t="s">
        <v>329</v>
      </c>
      <c r="C78" s="40">
        <v>13.898</v>
      </c>
      <c r="D78">
        <v>1.7290000000000001</v>
      </c>
      <c r="E78">
        <v>1.4749568875184911</v>
      </c>
      <c r="F78">
        <v>0.25</v>
      </c>
      <c r="G78">
        <v>0.19466511659999999</v>
      </c>
      <c r="H78">
        <v>2.0659278636405251E-2</v>
      </c>
      <c r="I78" s="39">
        <v>7.7350000000000006E-3</v>
      </c>
      <c r="J78" s="39"/>
      <c r="K78" s="39"/>
    </row>
    <row r="79" spans="1:11" x14ac:dyDescent="0.3">
      <c r="A79" t="s">
        <v>222</v>
      </c>
      <c r="B79" s="44" t="s">
        <v>330</v>
      </c>
      <c r="C79" s="40">
        <v>14.337999999999999</v>
      </c>
      <c r="D79">
        <v>1.7450000000000001</v>
      </c>
      <c r="E79">
        <v>1.4910712375759829</v>
      </c>
      <c r="F79">
        <v>0.22500000000000001</v>
      </c>
      <c r="G79">
        <v>0.20082806459999999</v>
      </c>
      <c r="H79">
        <v>2.0884987503355521E-2</v>
      </c>
      <c r="I79" s="39">
        <v>6.9614999999999998E-3</v>
      </c>
      <c r="J79" s="39"/>
      <c r="K79" s="39"/>
    </row>
    <row r="80" spans="1:11" x14ac:dyDescent="0.3">
      <c r="A80" t="s">
        <v>223</v>
      </c>
      <c r="B80" s="44" t="s">
        <v>331</v>
      </c>
      <c r="C80" s="40">
        <v>14.003</v>
      </c>
      <c r="D80">
        <v>1.7450000000000001</v>
      </c>
      <c r="E80">
        <v>1.4910712375759829</v>
      </c>
      <c r="F80">
        <v>0.26400000000000001</v>
      </c>
      <c r="G80">
        <v>0.19613582010000002</v>
      </c>
      <c r="H80">
        <v>2.0884987503355521E-2</v>
      </c>
      <c r="I80" s="39">
        <v>8.1681600000000007E-3</v>
      </c>
      <c r="J80" s="39"/>
      <c r="K80" s="39"/>
    </row>
    <row r="81" spans="1:11" x14ac:dyDescent="0.3">
      <c r="A81" t="s">
        <v>224</v>
      </c>
      <c r="B81" s="44" t="s">
        <v>332</v>
      </c>
      <c r="C81" s="40">
        <v>14.51</v>
      </c>
      <c r="D81">
        <v>1.7030000000000001</v>
      </c>
      <c r="E81">
        <v>1.4487710686750668</v>
      </c>
      <c r="F81">
        <v>0.20300000000000001</v>
      </c>
      <c r="G81">
        <v>0.20323721700000003</v>
      </c>
      <c r="H81">
        <v>2.0292501727611056E-2</v>
      </c>
      <c r="I81" s="39">
        <v>6.2808200000000003E-3</v>
      </c>
      <c r="J81" s="39"/>
      <c r="K81" s="39"/>
    </row>
    <row r="82" spans="1:11" x14ac:dyDescent="0.3">
      <c r="A82" t="s">
        <v>225</v>
      </c>
      <c r="B82" s="44" t="s">
        <v>333</v>
      </c>
      <c r="C82" s="40">
        <v>14.637</v>
      </c>
      <c r="D82">
        <v>1.7769999999999999</v>
      </c>
      <c r="E82">
        <v>1.5232999376909664</v>
      </c>
      <c r="F82">
        <v>0.19800000000000001</v>
      </c>
      <c r="G82">
        <v>0.20501606790000002</v>
      </c>
      <c r="H82">
        <v>2.1336405237256058E-2</v>
      </c>
      <c r="I82" s="39">
        <v>6.1261200000000005E-3</v>
      </c>
      <c r="J82" s="39"/>
      <c r="K82" s="39"/>
    </row>
    <row r="83" spans="1:11" x14ac:dyDescent="0.3">
      <c r="A83" t="s">
        <v>226</v>
      </c>
      <c r="B83" s="44" t="s">
        <v>334</v>
      </c>
      <c r="C83" s="40">
        <v>14.651999999999999</v>
      </c>
      <c r="D83">
        <v>2.2029999999999998</v>
      </c>
      <c r="E83">
        <v>1.9523445079716866</v>
      </c>
      <c r="F83">
        <v>0.23200000000000001</v>
      </c>
      <c r="G83">
        <v>0.20522616840000002</v>
      </c>
      <c r="H83">
        <v>2.7345903819807026E-2</v>
      </c>
      <c r="I83" s="39">
        <v>7.1780800000000007E-3</v>
      </c>
      <c r="J83" s="39"/>
      <c r="K83" s="39"/>
    </row>
    <row r="84" spans="1:11" x14ac:dyDescent="0.3">
      <c r="A84" t="s">
        <v>227</v>
      </c>
      <c r="B84" s="44" t="s">
        <v>335</v>
      </c>
      <c r="C84" s="40">
        <v>14.561</v>
      </c>
      <c r="D84">
        <v>2.1349999999999998</v>
      </c>
      <c r="E84">
        <v>1.8838585202273463</v>
      </c>
      <c r="F84">
        <v>0.223</v>
      </c>
      <c r="G84">
        <v>0.20395155869999998</v>
      </c>
      <c r="H84">
        <v>2.6386641135268372E-2</v>
      </c>
      <c r="I84" s="39">
        <v>6.8996200000000004E-3</v>
      </c>
      <c r="J84" s="39"/>
      <c r="K84" s="39"/>
    </row>
    <row r="85" spans="1:11" x14ac:dyDescent="0.3">
      <c r="A85" t="s">
        <v>228</v>
      </c>
      <c r="B85" s="44" t="s">
        <v>336</v>
      </c>
      <c r="C85" s="40">
        <v>14.473000000000001</v>
      </c>
      <c r="D85">
        <v>2.1230000000000002</v>
      </c>
      <c r="E85">
        <v>1.8717727576842278</v>
      </c>
      <c r="F85">
        <v>0.23899999999999999</v>
      </c>
      <c r="G85">
        <v>0.20271896910000001</v>
      </c>
      <c r="H85">
        <v>2.6217359485055675E-2</v>
      </c>
      <c r="I85" s="39">
        <v>7.3946599999999999E-3</v>
      </c>
      <c r="J85" s="39"/>
      <c r="K85" s="39"/>
    </row>
    <row r="86" spans="1:11" x14ac:dyDescent="0.3">
      <c r="A86" t="s">
        <v>229</v>
      </c>
      <c r="B86" s="44" t="s">
        <v>337</v>
      </c>
      <c r="C86" s="40">
        <v>14.688000000000001</v>
      </c>
      <c r="D86">
        <v>1.7729999999999999</v>
      </c>
      <c r="E86">
        <v>1.5192713501765933</v>
      </c>
      <c r="F86">
        <v>0.27700000000000002</v>
      </c>
      <c r="G86">
        <v>0.2057304096</v>
      </c>
      <c r="H86">
        <v>2.1279978020518491E-2</v>
      </c>
      <c r="I86" s="39">
        <v>8.5703800000000024E-3</v>
      </c>
      <c r="J86" s="39"/>
      <c r="K86" s="39"/>
    </row>
    <row r="87" spans="1:11" x14ac:dyDescent="0.3">
      <c r="A87" t="s">
        <v>230</v>
      </c>
      <c r="B87" s="44" t="s">
        <v>338</v>
      </c>
      <c r="C87" s="40">
        <v>14.648</v>
      </c>
      <c r="D87">
        <v>1.94</v>
      </c>
      <c r="E87">
        <v>1.6874648789016646</v>
      </c>
      <c r="F87">
        <v>0.32200000000000001</v>
      </c>
      <c r="G87">
        <v>0.20517014159999999</v>
      </c>
      <c r="H87">
        <v>2.3635814319311946E-2</v>
      </c>
      <c r="I87" s="39">
        <v>9.9626799999999998E-3</v>
      </c>
      <c r="J87" s="39"/>
      <c r="K87" s="39"/>
    </row>
    <row r="88" spans="1:11" x14ac:dyDescent="0.3">
      <c r="A88" t="s">
        <v>231</v>
      </c>
      <c r="B88" s="44" t="s">
        <v>339</v>
      </c>
      <c r="C88" s="40">
        <v>14.867000000000001</v>
      </c>
      <c r="D88">
        <v>2.0299999999999998</v>
      </c>
      <c r="E88">
        <v>1.7781080979750561</v>
      </c>
      <c r="F88">
        <v>0.28699999999999998</v>
      </c>
      <c r="G88">
        <v>0.20823760890000004</v>
      </c>
      <c r="H88">
        <v>2.4905426695907219E-2</v>
      </c>
      <c r="I88" s="39">
        <v>8.8797800000000003E-3</v>
      </c>
      <c r="J88" s="39"/>
      <c r="K88" s="39"/>
    </row>
    <row r="89" spans="1:11" x14ac:dyDescent="0.3">
      <c r="A89" t="s">
        <v>232</v>
      </c>
      <c r="B89" s="44" t="s">
        <v>340</v>
      </c>
      <c r="C89" s="40">
        <v>15.151</v>
      </c>
      <c r="D89">
        <v>1.847</v>
      </c>
      <c r="E89">
        <v>1.5938002191924934</v>
      </c>
      <c r="F89">
        <v>0.23899999999999999</v>
      </c>
      <c r="G89">
        <v>0.2122155117</v>
      </c>
      <c r="H89">
        <v>2.2323881530163497E-2</v>
      </c>
      <c r="I89" s="39">
        <v>7.3946599999999999E-3</v>
      </c>
      <c r="J89" s="39"/>
      <c r="K89" s="39"/>
    </row>
    <row r="90" spans="1:11" x14ac:dyDescent="0.3">
      <c r="A90" t="s">
        <v>233</v>
      </c>
      <c r="B90" s="44" t="s">
        <v>341</v>
      </c>
      <c r="C90">
        <v>14.787000000000001</v>
      </c>
      <c r="D90">
        <v>2.052</v>
      </c>
      <c r="E90">
        <v>1.8002653293041075</v>
      </c>
      <c r="F90">
        <v>0.24099999999999999</v>
      </c>
      <c r="G90">
        <v>0.2071170729</v>
      </c>
      <c r="H90">
        <v>2.5215776387963844E-2</v>
      </c>
      <c r="I90">
        <v>7.4565400000000002E-3</v>
      </c>
    </row>
    <row r="91" spans="1:11" x14ac:dyDescent="0.3">
      <c r="A91" t="s">
        <v>234</v>
      </c>
      <c r="B91" s="44" t="s">
        <v>342</v>
      </c>
      <c r="C91">
        <v>14.903</v>
      </c>
      <c r="D91">
        <v>2.1829999999999998</v>
      </c>
      <c r="E91">
        <v>1.9322015703998219</v>
      </c>
      <c r="F91">
        <v>0.20599999999999999</v>
      </c>
      <c r="G91">
        <v>0.20874185010000001</v>
      </c>
      <c r="H91">
        <v>2.7063767736119185E-2</v>
      </c>
      <c r="I91">
        <v>6.3736399999999999E-3</v>
      </c>
    </row>
    <row r="92" spans="1:11" x14ac:dyDescent="0.3">
      <c r="A92" t="s">
        <v>235</v>
      </c>
      <c r="B92" s="44" t="s">
        <v>343</v>
      </c>
      <c r="C92">
        <v>14.972</v>
      </c>
      <c r="D92">
        <v>2.1160000000000001</v>
      </c>
      <c r="E92">
        <v>1.8647227295340749</v>
      </c>
      <c r="F92">
        <v>0.51900000000000002</v>
      </c>
      <c r="G92">
        <v>0.20970831240000001</v>
      </c>
      <c r="H92">
        <v>2.6118611855764928E-2</v>
      </c>
      <c r="I92">
        <v>1.605786E-2</v>
      </c>
    </row>
    <row r="93" spans="1:11" x14ac:dyDescent="0.3">
      <c r="A93" t="s">
        <v>236</v>
      </c>
      <c r="B93" s="44" t="s">
        <v>344</v>
      </c>
      <c r="C93">
        <v>14.983000000000001</v>
      </c>
      <c r="D93">
        <v>2.1669999999999998</v>
      </c>
      <c r="E93">
        <v>1.91608722034233</v>
      </c>
      <c r="F93">
        <v>0.44600000000000001</v>
      </c>
      <c r="G93">
        <v>0.20986238610000002</v>
      </c>
      <c r="H93">
        <v>2.6838058869168915E-2</v>
      </c>
      <c r="I93">
        <v>1.3799240000000001E-2</v>
      </c>
    </row>
    <row r="94" spans="1:11" x14ac:dyDescent="0.3">
      <c r="A94" t="s">
        <v>237</v>
      </c>
      <c r="B94" s="44" t="s">
        <v>345</v>
      </c>
      <c r="C94">
        <v>14.798</v>
      </c>
      <c r="D94">
        <v>2.1739999999999999</v>
      </c>
      <c r="E94">
        <v>1.9231372484924827</v>
      </c>
      <c r="F94">
        <v>0.29799999999999999</v>
      </c>
      <c r="G94">
        <v>0.20727114660000001</v>
      </c>
      <c r="H94">
        <v>2.6936806498459656E-2</v>
      </c>
      <c r="I94">
        <v>9.2201200000000001E-3</v>
      </c>
    </row>
    <row r="95" spans="1:11" x14ac:dyDescent="0.3">
      <c r="A95" t="s">
        <v>238</v>
      </c>
      <c r="B95" s="44" t="s">
        <v>346</v>
      </c>
      <c r="C95">
        <v>14.958</v>
      </c>
      <c r="D95">
        <v>1.5429999999999999</v>
      </c>
      <c r="E95">
        <v>1.2876275681001483</v>
      </c>
      <c r="F95">
        <v>0.29799999999999999</v>
      </c>
      <c r="G95">
        <v>0.20951221860000002</v>
      </c>
      <c r="H95">
        <v>1.8035413058108348E-2</v>
      </c>
      <c r="I95">
        <v>9.2201200000000001E-3</v>
      </c>
    </row>
    <row r="96" spans="1:11" x14ac:dyDescent="0.3">
      <c r="A96" t="s">
        <v>239</v>
      </c>
      <c r="B96" s="44" t="s">
        <v>347</v>
      </c>
      <c r="C96">
        <v>14.920999999999999</v>
      </c>
      <c r="D96">
        <v>1.8859999999999999</v>
      </c>
      <c r="E96">
        <v>1.6330789474576295</v>
      </c>
      <c r="F96">
        <v>0.20200000000000001</v>
      </c>
      <c r="G96">
        <v>0.2089939707</v>
      </c>
      <c r="H96">
        <v>2.2874046893354781E-2</v>
      </c>
      <c r="I96">
        <v>6.2498800000000011E-3</v>
      </c>
    </row>
    <row r="97" spans="1:9" x14ac:dyDescent="0.3">
      <c r="A97" t="s">
        <v>240</v>
      </c>
      <c r="B97" s="44" t="s">
        <v>348</v>
      </c>
      <c r="C97">
        <v>14.856</v>
      </c>
      <c r="D97">
        <v>1.786</v>
      </c>
      <c r="E97">
        <v>1.5323642595983058</v>
      </c>
      <c r="F97">
        <v>0.20100000000000001</v>
      </c>
      <c r="G97">
        <v>0.2080835352</v>
      </c>
      <c r="H97">
        <v>2.1463366474915591E-2</v>
      </c>
      <c r="I97">
        <v>6.2189400000000009E-3</v>
      </c>
    </row>
    <row r="98" spans="1:9" x14ac:dyDescent="0.3">
      <c r="A98" t="s">
        <v>241</v>
      </c>
      <c r="B98" s="44" t="s">
        <v>349</v>
      </c>
      <c r="C98">
        <v>14.914</v>
      </c>
      <c r="D98">
        <v>1.607</v>
      </c>
      <c r="E98">
        <v>1.3520849683301157</v>
      </c>
      <c r="F98">
        <v>0.23300000000000001</v>
      </c>
      <c r="G98">
        <v>0.20889592379999999</v>
      </c>
      <c r="H98">
        <v>1.8938248525909432E-2</v>
      </c>
      <c r="I98">
        <v>7.2090200000000009E-3</v>
      </c>
    </row>
    <row r="99" spans="1:9" x14ac:dyDescent="0.3">
      <c r="A99" t="s">
        <v>242</v>
      </c>
      <c r="B99" s="44" t="s">
        <v>350</v>
      </c>
      <c r="C99">
        <v>14.488</v>
      </c>
      <c r="D99">
        <v>1.706</v>
      </c>
      <c r="E99">
        <v>1.4517925093108464</v>
      </c>
      <c r="F99">
        <v>0.245</v>
      </c>
      <c r="G99">
        <v>0.20292906959999998</v>
      </c>
      <c r="H99">
        <v>2.033482214016423E-2</v>
      </c>
      <c r="I99">
        <v>7.5802999999999999E-3</v>
      </c>
    </row>
    <row r="100" spans="1:9" x14ac:dyDescent="0.3">
      <c r="A100" t="s">
        <v>243</v>
      </c>
      <c r="B100" s="44" t="s">
        <v>351</v>
      </c>
      <c r="C100">
        <v>14.284000000000001</v>
      </c>
      <c r="D100">
        <v>1.665</v>
      </c>
      <c r="E100">
        <v>1.4104994872885237</v>
      </c>
      <c r="F100">
        <v>0.218</v>
      </c>
      <c r="G100">
        <v>0.20007170280000003</v>
      </c>
      <c r="H100">
        <v>1.9756443168604164E-2</v>
      </c>
      <c r="I100">
        <v>6.7449200000000006E-3</v>
      </c>
    </row>
    <row r="101" spans="1:9" x14ac:dyDescent="0.3">
      <c r="A101" t="s">
        <v>244</v>
      </c>
      <c r="B101" s="44" t="s">
        <v>352</v>
      </c>
      <c r="C101">
        <v>14.353</v>
      </c>
      <c r="D101">
        <v>1.4790000000000001</v>
      </c>
      <c r="E101">
        <v>1.223170167870181</v>
      </c>
      <c r="F101">
        <v>0.376</v>
      </c>
      <c r="G101">
        <v>0.20103816510000003</v>
      </c>
      <c r="H101">
        <v>1.7132577590307264E-2</v>
      </c>
      <c r="I101">
        <v>1.163344E-2</v>
      </c>
    </row>
    <row r="102" spans="1:9" x14ac:dyDescent="0.3">
      <c r="A102" t="s">
        <v>245</v>
      </c>
      <c r="B102" s="44" t="s">
        <v>353</v>
      </c>
      <c r="C102">
        <v>14.287000000000001</v>
      </c>
      <c r="D102">
        <v>1.677</v>
      </c>
      <c r="E102">
        <v>1.4225852498316425</v>
      </c>
      <c r="F102">
        <v>0.19700000000000001</v>
      </c>
      <c r="G102">
        <v>0.20011372290000004</v>
      </c>
      <c r="H102">
        <v>1.9925724818816867E-2</v>
      </c>
      <c r="I102">
        <v>6.0951800000000013E-3</v>
      </c>
    </row>
    <row r="103" spans="1:9" x14ac:dyDescent="0.3">
      <c r="A103" t="s">
        <v>246</v>
      </c>
      <c r="B103" s="44" t="s">
        <v>354</v>
      </c>
      <c r="C103">
        <v>14.353</v>
      </c>
      <c r="D103">
        <v>1.7190000000000001</v>
      </c>
      <c r="E103">
        <v>1.4648854187325586</v>
      </c>
      <c r="F103">
        <v>0.221</v>
      </c>
      <c r="G103">
        <v>0.20103816510000003</v>
      </c>
      <c r="H103">
        <v>2.0518210594561329E-2</v>
      </c>
      <c r="I103">
        <v>6.8377400000000001E-3</v>
      </c>
    </row>
    <row r="104" spans="1:9" x14ac:dyDescent="0.3">
      <c r="A104" t="s">
        <v>247</v>
      </c>
      <c r="B104" s="44" t="s">
        <v>355</v>
      </c>
      <c r="C104">
        <v>13.879</v>
      </c>
      <c r="D104">
        <v>1.1299999999999999</v>
      </c>
      <c r="E104">
        <v>0.87167590724113997</v>
      </c>
      <c r="F104">
        <v>0.20300000000000001</v>
      </c>
      <c r="G104">
        <v>0.19439898930000002</v>
      </c>
      <c r="H104">
        <v>1.2209302929954475E-2</v>
      </c>
      <c r="I104">
        <v>6.2808200000000003E-3</v>
      </c>
    </row>
    <row r="105" spans="1:9" x14ac:dyDescent="0.3">
      <c r="A105" t="s">
        <v>100</v>
      </c>
      <c r="B105" s="44">
        <v>43580</v>
      </c>
      <c r="C105" t="s">
        <v>142</v>
      </c>
      <c r="D105">
        <v>2</v>
      </c>
      <c r="E105">
        <v>95</v>
      </c>
      <c r="G105">
        <v>-0.159</v>
      </c>
      <c r="H105">
        <v>21.810259513194605</v>
      </c>
      <c r="I105">
        <v>0.317</v>
      </c>
    </row>
    <row r="106" spans="1:9" x14ac:dyDescent="0.3">
      <c r="A106" t="s">
        <v>101</v>
      </c>
      <c r="B106" s="44">
        <v>43580</v>
      </c>
      <c r="C106" t="s">
        <v>142</v>
      </c>
      <c r="D106">
        <v>3</v>
      </c>
      <c r="E106">
        <v>96</v>
      </c>
      <c r="G106">
        <v>-6.4000000000000001E-2</v>
      </c>
      <c r="H106">
        <v>4.9486064717865768</v>
      </c>
      <c r="I106">
        <v>0.214</v>
      </c>
    </row>
    <row r="107" spans="1:9" x14ac:dyDescent="0.3">
      <c r="A107" t="s">
        <v>102</v>
      </c>
      <c r="B107" s="44">
        <v>43580</v>
      </c>
      <c r="C107" t="s">
        <v>142</v>
      </c>
      <c r="D107" t="s">
        <v>143</v>
      </c>
      <c r="E107">
        <v>97</v>
      </c>
      <c r="G107">
        <v>0.68200000000000005</v>
      </c>
      <c r="H107">
        <v>3.0209273461591146</v>
      </c>
      <c r="I107">
        <v>0.18099999999999999</v>
      </c>
    </row>
    <row r="108" spans="1:9" x14ac:dyDescent="0.3">
      <c r="A108" t="s">
        <v>103</v>
      </c>
      <c r="B108" s="44">
        <v>43580</v>
      </c>
      <c r="C108" t="s">
        <v>142</v>
      </c>
      <c r="D108">
        <v>5</v>
      </c>
      <c r="E108">
        <v>98</v>
      </c>
      <c r="G108">
        <v>7.5179999999999998</v>
      </c>
      <c r="H108">
        <v>3.6503941452798898</v>
      </c>
      <c r="I108">
        <v>0.105</v>
      </c>
    </row>
    <row r="109" spans="1:9" x14ac:dyDescent="0.3">
      <c r="A109" t="s">
        <v>104</v>
      </c>
      <c r="B109" s="44">
        <v>43580</v>
      </c>
      <c r="C109" t="s">
        <v>142</v>
      </c>
      <c r="D109">
        <v>6</v>
      </c>
      <c r="E109">
        <v>99</v>
      </c>
      <c r="G109">
        <v>1.1220000000000001</v>
      </c>
      <c r="H109">
        <v>4.3090682038798693</v>
      </c>
      <c r="I109">
        <v>4.5999999999999999E-2</v>
      </c>
    </row>
    <row r="110" spans="1:9" x14ac:dyDescent="0.3">
      <c r="A110" t="s">
        <v>105</v>
      </c>
      <c r="B110" s="44">
        <v>43580</v>
      </c>
      <c r="C110" t="s">
        <v>142</v>
      </c>
      <c r="D110" t="s">
        <v>141</v>
      </c>
      <c r="E110">
        <v>100</v>
      </c>
      <c r="G110">
        <v>20.797999999999998</v>
      </c>
      <c r="H110">
        <v>0.63398924389313538</v>
      </c>
      <c r="I110">
        <v>3.9E-2</v>
      </c>
    </row>
    <row r="111" spans="1:9" x14ac:dyDescent="0.3">
      <c r="G111" t="e">
        <f>AVERAGE(G11:G110)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QC</vt:lpstr>
      <vt:lpstr>Table</vt:lpstr>
      <vt:lpstr>Compiled</vt:lpstr>
      <vt:lpstr>ForDIstribution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saul</cp:lastModifiedBy>
  <dcterms:created xsi:type="dcterms:W3CDTF">2019-03-20T01:28:41Z</dcterms:created>
  <dcterms:modified xsi:type="dcterms:W3CDTF">2019-12-21T02:34:41Z</dcterms:modified>
</cp:coreProperties>
</file>