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esovc\Downloads\"/>
    </mc:Choice>
  </mc:AlternateContent>
  <xr:revisionPtr revIDLastSave="0" documentId="13_ncr:1_{023F4814-32AD-4383-A83A-FC55400B0524}" xr6:coauthVersionLast="41" xr6:coauthVersionMax="41" xr10:uidLastSave="{00000000-0000-0000-0000-000000000000}"/>
  <bookViews>
    <workbookView xWindow="2280" yWindow="2280" windowWidth="14400" windowHeight="7810" activeTab="1" xr2:uid="{00000000-000D-0000-FFFF-FFFF00000000}"/>
  </bookViews>
  <sheets>
    <sheet name="QC" sheetId="1" r:id="rId1"/>
    <sheet name="Data" sheetId="2" r:id="rId2"/>
    <sheet name="Compiled" sheetId="4" r:id="rId3"/>
    <sheet name="Table" sheetId="6" r:id="rId4"/>
    <sheet name="forDistribu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P6" i="1"/>
  <c r="O6" i="1"/>
  <c r="B11" i="4"/>
  <c r="T69" i="1"/>
  <c r="T67" i="1"/>
  <c r="T65" i="1"/>
  <c r="T63" i="1"/>
  <c r="T61" i="1"/>
  <c r="T59" i="1"/>
  <c r="T57" i="1"/>
  <c r="N69" i="1"/>
  <c r="N67" i="1"/>
  <c r="N65" i="1"/>
  <c r="N63" i="1"/>
  <c r="N61" i="1"/>
  <c r="N59" i="1"/>
  <c r="N57" i="1"/>
  <c r="D11" i="4" l="1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E51" i="4" s="1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C51" i="4" s="1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C11" i="4" l="1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K7" i="1" l="1"/>
  <c r="C18" i="1"/>
  <c r="C8" i="1" s="1"/>
  <c r="C17" i="1"/>
  <c r="B7" i="1" s="1"/>
  <c r="C16" i="1"/>
  <c r="C15" i="1"/>
  <c r="C14" i="1"/>
  <c r="O98" i="1"/>
  <c r="I98" i="1"/>
  <c r="B8" i="1"/>
  <c r="U7" i="1"/>
  <c r="U8" i="1" s="1"/>
  <c r="T8" i="1"/>
  <c r="P7" i="1"/>
  <c r="O7" i="1"/>
  <c r="K6" i="1"/>
  <c r="L6" i="1" s="1"/>
  <c r="H6" i="1"/>
  <c r="H7" i="1" s="1"/>
  <c r="H8" i="1" s="1"/>
  <c r="G6" i="1"/>
  <c r="G7" i="1" s="1"/>
  <c r="G8" i="1" s="1"/>
  <c r="B6" i="1"/>
  <c r="P8" i="1" l="1"/>
  <c r="L7" i="1"/>
  <c r="O8" i="1"/>
  <c r="C6" i="1"/>
  <c r="C7" i="1"/>
</calcChain>
</file>

<file path=xl/sharedStrings.xml><?xml version="1.0" encoding="utf-8"?>
<sst xmlns="http://schemas.openxmlformats.org/spreadsheetml/2006/main" count="2749" uniqueCount="217">
  <si>
    <t>Reference Material Recovery</t>
  </si>
  <si>
    <t>Method Detection Limit</t>
  </si>
  <si>
    <t>Dups. Average RPD</t>
  </si>
  <si>
    <t>Method Blank</t>
  </si>
  <si>
    <t>Check Std. Recovery</t>
  </si>
  <si>
    <t>dilution factor</t>
  </si>
  <si>
    <t>TDN</t>
  </si>
  <si>
    <t>TDP</t>
  </si>
  <si>
    <t>target</t>
  </si>
  <si>
    <t>std.dev</t>
  </si>
  <si>
    <t>Num Pairs</t>
  </si>
  <si>
    <t>Ave. Blank</t>
  </si>
  <si>
    <t>MDL (uM/L)</t>
  </si>
  <si>
    <t>Dups RPD</t>
  </si>
  <si>
    <t xml:space="preserve">% Top Std. </t>
  </si>
  <si>
    <t>&lt;1%</t>
  </si>
  <si>
    <t>Ave. check</t>
  </si>
  <si>
    <t>MDL (mg/L)</t>
  </si>
  <si>
    <t>% Check</t>
  </si>
  <si>
    <t>&lt;10%</t>
  </si>
  <si>
    <t>recovery</t>
  </si>
  <si>
    <t>mg/L (P or N)</t>
  </si>
  <si>
    <t>uM/L (P or N)</t>
  </si>
  <si>
    <t>NO3</t>
  </si>
  <si>
    <t>NH4</t>
  </si>
  <si>
    <t>PO4</t>
  </si>
  <si>
    <t>TN</t>
  </si>
  <si>
    <t>TP</t>
  </si>
  <si>
    <t xml:space="preserve">Reference material recovery </t>
  </si>
  <si>
    <t>10x dilution</t>
  </si>
  <si>
    <t>SAMP</t>
  </si>
  <si>
    <t>A</t>
  </si>
  <si>
    <t>V</t>
  </si>
  <si>
    <t>5x dilution</t>
  </si>
  <si>
    <t>1x dilution</t>
  </si>
  <si>
    <t>MDL</t>
  </si>
  <si>
    <t>Duplicates</t>
  </si>
  <si>
    <t>DSAMP</t>
  </si>
  <si>
    <t>Method Blanks</t>
  </si>
  <si>
    <t>blank</t>
  </si>
  <si>
    <t>Check Standards</t>
  </si>
  <si>
    <t>check</t>
  </si>
  <si>
    <t>C</t>
  </si>
  <si>
    <t>B</t>
  </si>
  <si>
    <t>D</t>
  </si>
  <si>
    <t>SRS 2018 high (140)</t>
  </si>
  <si>
    <t>ANAL</t>
  </si>
  <si>
    <t>NOx+PO4_digested_4500P-J.ANL</t>
  </si>
  <si>
    <t xml:space="preserve">RUN </t>
  </si>
  <si>
    <t>190712B_MD19_TN-TP_set1_sbR1.RUN</t>
  </si>
  <si>
    <t>DATE</t>
  </si>
  <si>
    <t>7/12/2019</t>
  </si>
  <si>
    <t>TIME</t>
  </si>
  <si>
    <t>OPER</t>
  </si>
  <si>
    <t>SB</t>
  </si>
  <si>
    <t>COMM</t>
  </si>
  <si>
    <t>TYPE</t>
  </si>
  <si>
    <t>Real</t>
  </si>
  <si>
    <t>Virt</t>
  </si>
  <si>
    <t>CHAN</t>
  </si>
  <si>
    <t>METH</t>
  </si>
  <si>
    <t>NOx</t>
  </si>
  <si>
    <t>TN/TDN</t>
  </si>
  <si>
    <t>TP/TDP</t>
  </si>
  <si>
    <t>UNIT</t>
  </si>
  <si>
    <t>µmol/L</t>
  </si>
  <si>
    <t>mg/L</t>
  </si>
  <si>
    <t>Base</t>
  </si>
  <si>
    <t>Gain</t>
  </si>
  <si>
    <t>FIT</t>
  </si>
  <si>
    <t>L</t>
  </si>
  <si>
    <t>COEFF</t>
  </si>
  <si>
    <t>Sample ID</t>
  </si>
  <si>
    <t>Peak Number</t>
  </si>
  <si>
    <t>Cup Number</t>
  </si>
  <si>
    <t>Cup Type</t>
  </si>
  <si>
    <t>Cup Group</t>
  </si>
  <si>
    <t>Calibrants 1</t>
  </si>
  <si>
    <t>Results 1</t>
  </si>
  <si>
    <t>AD Values</t>
  </si>
  <si>
    <t>Peak Start</t>
  </si>
  <si>
    <t>Peak Position</t>
  </si>
  <si>
    <t>Peak Class</t>
  </si>
  <si>
    <t>Calibrants 3</t>
  </si>
  <si>
    <t>Results 3</t>
  </si>
  <si>
    <t>Results 2</t>
  </si>
  <si>
    <t>Primer</t>
  </si>
  <si>
    <t>PRIM</t>
  </si>
  <si>
    <t>&amp;</t>
  </si>
  <si>
    <t>Drift</t>
  </si>
  <si>
    <t>DRIF</t>
  </si>
  <si>
    <t>High</t>
  </si>
  <si>
    <t>HIGH</t>
  </si>
  <si>
    <t>Low</t>
  </si>
  <si>
    <t xml:space="preserve">LOW </t>
  </si>
  <si>
    <t>A 150</t>
  </si>
  <si>
    <t>CALB</t>
  </si>
  <si>
    <t>B 112.5</t>
  </si>
  <si>
    <t>C 75</t>
  </si>
  <si>
    <t>D 37.5</t>
  </si>
  <si>
    <t>E 22.5</t>
  </si>
  <si>
    <t>F 15</t>
  </si>
  <si>
    <t>G 7.5</t>
  </si>
  <si>
    <t>H 3.75</t>
  </si>
  <si>
    <t>I 1.5</t>
  </si>
  <si>
    <t>J 0</t>
  </si>
  <si>
    <t>Recovery std NO2 (1 )</t>
  </si>
  <si>
    <t>REC</t>
  </si>
  <si>
    <t>Recovery std NO3 (1 )</t>
  </si>
  <si>
    <t>Quality Cup</t>
  </si>
  <si>
    <t>QUAL</t>
  </si>
  <si>
    <t>UNKNOWN</t>
  </si>
  <si>
    <t>Baseline</t>
  </si>
  <si>
    <t>BASL</t>
  </si>
  <si>
    <t>USGS N140 100x</t>
  </si>
  <si>
    <t>USGS N140 50x</t>
  </si>
  <si>
    <t>Usgs N140 10x</t>
  </si>
  <si>
    <t>MD19_0001</t>
  </si>
  <si>
    <t>MD19_0002</t>
  </si>
  <si>
    <t>MD19_0003</t>
  </si>
  <si>
    <t>MD19_0004</t>
  </si>
  <si>
    <t>MD19_0005</t>
  </si>
  <si>
    <t>MD19_0006</t>
  </si>
  <si>
    <t>MD19_0007</t>
  </si>
  <si>
    <t>MD19_0008</t>
  </si>
  <si>
    <t>MD19_0009</t>
  </si>
  <si>
    <t>MD19_0010</t>
  </si>
  <si>
    <t>MD19_0011</t>
  </si>
  <si>
    <t>MD19_0012</t>
  </si>
  <si>
    <t>MD19_0013</t>
  </si>
  <si>
    <t>MD19_0014</t>
  </si>
  <si>
    <t>MD19_0015</t>
  </si>
  <si>
    <t>MD19_0016</t>
  </si>
  <si>
    <t>MD19_0017</t>
  </si>
  <si>
    <t>MD19_0018</t>
  </si>
  <si>
    <t>MD19_0019</t>
  </si>
  <si>
    <t>MD19_0020</t>
  </si>
  <si>
    <t>MD19_0021</t>
  </si>
  <si>
    <t>MD19_0022</t>
  </si>
  <si>
    <t>MD19_0023</t>
  </si>
  <si>
    <t>MD19_0024</t>
  </si>
  <si>
    <t>MD19_0025</t>
  </si>
  <si>
    <t>MD19_0026</t>
  </si>
  <si>
    <t>MD19_0027</t>
  </si>
  <si>
    <t>MD19_0028</t>
  </si>
  <si>
    <t>MD19_0029</t>
  </si>
  <si>
    <t>MD19_0030</t>
  </si>
  <si>
    <t>MD19_0031</t>
  </si>
  <si>
    <t>MD19_0032</t>
  </si>
  <si>
    <t>MD19_0033</t>
  </si>
  <si>
    <t>MD19_0034</t>
  </si>
  <si>
    <t>MD19_0035</t>
  </si>
  <si>
    <t>MD19_0036</t>
  </si>
  <si>
    <t>MD19_0037</t>
  </si>
  <si>
    <t>MD19_0038</t>
  </si>
  <si>
    <t>MD19_0039</t>
  </si>
  <si>
    <t>MD19_0040</t>
  </si>
  <si>
    <t>Recovery std NO2 (1</t>
  </si>
  <si>
    <t>MD19_0041</t>
  </si>
  <si>
    <t>MD19_0042</t>
  </si>
  <si>
    <t>MD19_0043</t>
  </si>
  <si>
    <t>MD19_0044</t>
  </si>
  <si>
    <t>MD19_0045</t>
  </si>
  <si>
    <t>MD19_0046</t>
  </si>
  <si>
    <t>MD19_0047</t>
  </si>
  <si>
    <t>MD19_0048</t>
  </si>
  <si>
    <t>MD19_0049</t>
  </si>
  <si>
    <t>MD19_0050</t>
  </si>
  <si>
    <t>MD19_0051</t>
  </si>
  <si>
    <t>MD19_0052</t>
  </si>
  <si>
    <t>MD19_0053</t>
  </si>
  <si>
    <t>MD19_0054</t>
  </si>
  <si>
    <t>MD19_0055</t>
  </si>
  <si>
    <t>MD19_0056</t>
  </si>
  <si>
    <t>MD19_0057</t>
  </si>
  <si>
    <t>MD19_0058</t>
  </si>
  <si>
    <t>MD19_0059</t>
  </si>
  <si>
    <t>MD19_0060</t>
  </si>
  <si>
    <t>MD19_0061</t>
  </si>
  <si>
    <t>MD19_0062</t>
  </si>
  <si>
    <t>MD19_0063</t>
  </si>
  <si>
    <t>MD19_0064</t>
  </si>
  <si>
    <t>MD19_0065</t>
  </si>
  <si>
    <t>MD19_0066</t>
  </si>
  <si>
    <t>MD19_0067</t>
  </si>
  <si>
    <t>MD19_0068</t>
  </si>
  <si>
    <t>USGSN140 100x</t>
  </si>
  <si>
    <t>3SAMP</t>
  </si>
  <si>
    <t>USGS N140 10x</t>
  </si>
  <si>
    <t>QC4MDL</t>
  </si>
  <si>
    <t>End</t>
  </si>
  <si>
    <t xml:space="preserve">END </t>
  </si>
  <si>
    <t xml:space="preserve"> </t>
  </si>
  <si>
    <t>Column1</t>
  </si>
  <si>
    <t>Column2</t>
  </si>
  <si>
    <t>AD Values3</t>
  </si>
  <si>
    <t>Peak Start4</t>
  </si>
  <si>
    <t>Peak Position5</t>
  </si>
  <si>
    <t>Peak Class6</t>
  </si>
  <si>
    <t>Column7</t>
  </si>
  <si>
    <t>Results 18</t>
  </si>
  <si>
    <t>AD Values9</t>
  </si>
  <si>
    <t>Peak Start10</t>
  </si>
  <si>
    <t>Peak Position11</t>
  </si>
  <si>
    <t>Peak Class12</t>
  </si>
  <si>
    <t>Column13</t>
  </si>
  <si>
    <t>AD Values14</t>
  </si>
  <si>
    <t>Peak Start15</t>
  </si>
  <si>
    <t>Peak Position16</t>
  </si>
  <si>
    <t>Peak Class17</t>
  </si>
  <si>
    <t>TN uMol/L N</t>
  </si>
  <si>
    <t>TN mg/L N</t>
  </si>
  <si>
    <t>TP uMol/L P</t>
  </si>
  <si>
    <t>TP mg/L N</t>
  </si>
  <si>
    <t xml:space="preserve">Low level reference material had high recovery rates, but all samples were higher than the top reference material, which had an acceptable recovery rate. All other QC checks out well </t>
  </si>
  <si>
    <t>190712A_MD19_TDN-TDP_set1_sbR1.RUN</t>
  </si>
  <si>
    <t>11:53:43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</si>
</sst>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 applyAlignment="1">
      <alignment horizontal="center"/>
    </xf>
    <xf numFmtId="9" fontId="0" fillId="0" borderId="0" xfId="1" applyFont="1" applyBorder="1"/>
    <xf numFmtId="9" fontId="0" fillId="0" borderId="11" xfId="1" applyFont="1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21" xfId="0" applyBorder="1"/>
    <xf numFmtId="10" fontId="0" fillId="0" borderId="22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9" fontId="0" fillId="0" borderId="25" xfId="1" applyFont="1" applyBorder="1"/>
    <xf numFmtId="9" fontId="0" fillId="0" borderId="26" xfId="1" applyFont="1" applyBorder="1"/>
    <xf numFmtId="0" fontId="0" fillId="0" borderId="27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9" fontId="0" fillId="0" borderId="28" xfId="1" applyFont="1" applyBorder="1" applyAlignment="1">
      <alignment horizontal="center"/>
    </xf>
    <xf numFmtId="9" fontId="0" fillId="0" borderId="29" xfId="1" applyFont="1" applyBorder="1" applyAlignment="1">
      <alignment horizontal="center"/>
    </xf>
    <xf numFmtId="165" fontId="0" fillId="0" borderId="0" xfId="0" applyNumberFormat="1" applyFont="1"/>
    <xf numFmtId="0" fontId="0" fillId="0" borderId="25" xfId="0" applyBorder="1"/>
    <xf numFmtId="0" fontId="0" fillId="0" borderId="30" xfId="0" applyFill="1" applyBorder="1"/>
    <xf numFmtId="0" fontId="0" fillId="0" borderId="30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Font="1"/>
    <xf numFmtId="0" fontId="0" fillId="2" borderId="31" xfId="0" applyFont="1" applyFill="1" applyBorder="1"/>
    <xf numFmtId="0" fontId="0" fillId="0" borderId="31" xfId="0" applyFont="1" applyBorder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QC!$B$83:$B$91</c:f>
              <c:numCache>
                <c:formatCode>General</c:formatCode>
                <c:ptCount val="9"/>
                <c:pt idx="0">
                  <c:v>38</c:v>
                </c:pt>
                <c:pt idx="1">
                  <c:v>56</c:v>
                </c:pt>
                <c:pt idx="2">
                  <c:v>74</c:v>
                </c:pt>
                <c:pt idx="3">
                  <c:v>93</c:v>
                </c:pt>
                <c:pt idx="4">
                  <c:v>113</c:v>
                </c:pt>
                <c:pt idx="5">
                  <c:v>131</c:v>
                </c:pt>
                <c:pt idx="6">
                  <c:v>148</c:v>
                </c:pt>
              </c:numCache>
            </c:numRef>
          </c:xVal>
          <c:yVal>
            <c:numRef>
              <c:f>QC!$I$83:$I$91</c:f>
              <c:numCache>
                <c:formatCode>General</c:formatCode>
                <c:ptCount val="9"/>
                <c:pt idx="0">
                  <c:v>2.452</c:v>
                </c:pt>
                <c:pt idx="1">
                  <c:v>6.5650000000000004</c:v>
                </c:pt>
                <c:pt idx="2">
                  <c:v>2.1030000000000002</c:v>
                </c:pt>
                <c:pt idx="3">
                  <c:v>2.0150000000000001</c:v>
                </c:pt>
                <c:pt idx="4">
                  <c:v>2.2719999999999998</c:v>
                </c:pt>
                <c:pt idx="5">
                  <c:v>2.056</c:v>
                </c:pt>
                <c:pt idx="6">
                  <c:v>2.3809999999999998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0-4C5B-B055-FAA43D1A663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QC!$B$99:$B$107</c:f>
              <c:numCache>
                <c:formatCode>General</c:formatCode>
                <c:ptCount val="9"/>
                <c:pt idx="0">
                  <c:v>39</c:v>
                </c:pt>
                <c:pt idx="1">
                  <c:v>57</c:v>
                </c:pt>
                <c:pt idx="2">
                  <c:v>75</c:v>
                </c:pt>
                <c:pt idx="3">
                  <c:v>94</c:v>
                </c:pt>
                <c:pt idx="4">
                  <c:v>114</c:v>
                </c:pt>
                <c:pt idx="5">
                  <c:v>132</c:v>
                </c:pt>
                <c:pt idx="6">
                  <c:v>149</c:v>
                </c:pt>
              </c:numCache>
            </c:numRef>
          </c:xVal>
          <c:yVal>
            <c:numRef>
              <c:f>QC!$I$99:$I$107</c:f>
              <c:numCache>
                <c:formatCode>General</c:formatCode>
                <c:ptCount val="9"/>
                <c:pt idx="0">
                  <c:v>8.4920000000000009</c:v>
                </c:pt>
                <c:pt idx="1">
                  <c:v>8.625</c:v>
                </c:pt>
                <c:pt idx="2">
                  <c:v>8.2520000000000007</c:v>
                </c:pt>
                <c:pt idx="3">
                  <c:v>8.2249999999999996</c:v>
                </c:pt>
                <c:pt idx="4">
                  <c:v>8.2989999999999995</c:v>
                </c:pt>
                <c:pt idx="5">
                  <c:v>8.0960000000000001</c:v>
                </c:pt>
                <c:pt idx="6">
                  <c:v>8.3840000000000003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0-4C5B-B055-FAA43D1A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684816"/>
        <c:axId val="678675248"/>
      </c:scatterChart>
      <c:valAx>
        <c:axId val="6786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75248"/>
        <c:crosses val="autoZero"/>
        <c:crossBetween val="midCat"/>
      </c:valAx>
      <c:valAx>
        <c:axId val="6786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6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QC!$B$83:$B$91</c:f>
              <c:numCache>
                <c:formatCode>General</c:formatCode>
                <c:ptCount val="9"/>
                <c:pt idx="0">
                  <c:v>38</c:v>
                </c:pt>
                <c:pt idx="1">
                  <c:v>56</c:v>
                </c:pt>
                <c:pt idx="2">
                  <c:v>74</c:v>
                </c:pt>
                <c:pt idx="3">
                  <c:v>93</c:v>
                </c:pt>
                <c:pt idx="4">
                  <c:v>113</c:v>
                </c:pt>
                <c:pt idx="5">
                  <c:v>131</c:v>
                </c:pt>
                <c:pt idx="6">
                  <c:v>148</c:v>
                </c:pt>
              </c:numCache>
            </c:numRef>
          </c:xVal>
          <c:yVal>
            <c:numRef>
              <c:f>QC!$O$83:$O$91</c:f>
              <c:numCache>
                <c:formatCode>General</c:formatCode>
                <c:ptCount val="9"/>
                <c:pt idx="0">
                  <c:v>6.6000000000000003E-2</c:v>
                </c:pt>
                <c:pt idx="1">
                  <c:v>6.0999999999999999E-2</c:v>
                </c:pt>
                <c:pt idx="2">
                  <c:v>6.4000000000000001E-2</c:v>
                </c:pt>
                <c:pt idx="3">
                  <c:v>6.2E-2</c:v>
                </c:pt>
                <c:pt idx="4">
                  <c:v>6.4000000000000001E-2</c:v>
                </c:pt>
                <c:pt idx="5">
                  <c:v>0.06</c:v>
                </c:pt>
                <c:pt idx="6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7C-4B89-9150-0BE9FCECB7F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QC!$B$99:$B$107</c:f>
              <c:numCache>
                <c:formatCode>General</c:formatCode>
                <c:ptCount val="9"/>
                <c:pt idx="0">
                  <c:v>39</c:v>
                </c:pt>
                <c:pt idx="1">
                  <c:v>57</c:v>
                </c:pt>
                <c:pt idx="2">
                  <c:v>75</c:v>
                </c:pt>
                <c:pt idx="3">
                  <c:v>94</c:v>
                </c:pt>
                <c:pt idx="4">
                  <c:v>114</c:v>
                </c:pt>
                <c:pt idx="5">
                  <c:v>132</c:v>
                </c:pt>
                <c:pt idx="6">
                  <c:v>149</c:v>
                </c:pt>
              </c:numCache>
            </c:numRef>
          </c:xVal>
          <c:yVal>
            <c:numRef>
              <c:f>QC!$O$99:$O$107</c:f>
              <c:numCache>
                <c:formatCode>General</c:formatCode>
                <c:ptCount val="9"/>
                <c:pt idx="0">
                  <c:v>0.79600000000000004</c:v>
                </c:pt>
                <c:pt idx="1">
                  <c:v>0.80100000000000005</c:v>
                </c:pt>
                <c:pt idx="2">
                  <c:v>0.79500000000000004</c:v>
                </c:pt>
                <c:pt idx="3">
                  <c:v>0.79400000000000004</c:v>
                </c:pt>
                <c:pt idx="4">
                  <c:v>0.79300000000000004</c:v>
                </c:pt>
                <c:pt idx="5">
                  <c:v>0.79100000000000004</c:v>
                </c:pt>
                <c:pt idx="6">
                  <c:v>0.80200000000000005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7C-4B89-9150-0BE9FCEC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29616"/>
        <c:axId val="783630032"/>
      </c:scatterChart>
      <c:valAx>
        <c:axId val="7836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30032"/>
        <c:crosses val="autoZero"/>
        <c:crossBetween val="midCat"/>
      </c:valAx>
      <c:valAx>
        <c:axId val="7836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6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546845</xdr:colOff>
      <xdr:row>64</xdr:row>
      <xdr:rowOff>112059</xdr:rowOff>
    </xdr:from>
    <xdr:to>
      <xdr:col>15</xdr:col>
      <xdr:colOff>555810</xdr:colOff>
      <xdr:row>76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430306</xdr:colOff>
      <xdr:row>59</xdr:row>
      <xdr:rowOff>31376</xdr:rowOff>
    </xdr:from>
    <xdr:to>
      <xdr:col>7</xdr:col>
      <xdr:colOff>385483</xdr:colOff>
      <xdr:row>66</xdr:row>
      <xdr:rowOff>170328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182" totalsRowShown="0" headerRowDxfId="0">
  <autoFilter ref="A1:AE182" xr:uid="{00000000-0009-0000-0100-000001000000}"/>
  <sortState xmlns:xlrd2="http://schemas.microsoft.com/office/spreadsheetml/2017/richdata2" ref="A39:AE150">
    <sortCondition ref="A1:A182"/>
  </sortState>
  <tableColumns count="31">
    <tableColumn id="1" xr3:uid="{00000000-0010-0000-0000-000001000000}" name="Sample ID"/>
    <tableColumn id="2" xr3:uid="{00000000-0010-0000-0000-000002000000}" name="Peak Number"/>
    <tableColumn id="3" xr3:uid="{00000000-0010-0000-0000-000003000000}" name="Cup Number"/>
    <tableColumn id="4" xr3:uid="{00000000-0010-0000-0000-000004000000}" name="Cup Type"/>
    <tableColumn id="5" xr3:uid="{00000000-0010-0000-0000-000005000000}" name="Cup Group"/>
    <tableColumn id="6" xr3:uid="{00000000-0010-0000-0000-000006000000}" name="Column1"/>
    <tableColumn id="7" xr3:uid="{00000000-0010-0000-0000-000007000000}" name="Column2"/>
    <tableColumn id="8" xr3:uid="{00000000-0010-0000-0000-000008000000}" name="Calibrants 1"/>
    <tableColumn id="9" xr3:uid="{00000000-0010-0000-0000-000009000000}" name="Results 1"/>
    <tableColumn id="10" xr3:uid="{00000000-0010-0000-0000-00000A000000}" name="AD Values"/>
    <tableColumn id="11" xr3:uid="{00000000-0010-0000-0000-00000B000000}" name="Peak Start"/>
    <tableColumn id="12" xr3:uid="{00000000-0010-0000-0000-00000C000000}" name="Peak Position"/>
    <tableColumn id="13" xr3:uid="{00000000-0010-0000-0000-00000D000000}" name="Peak Class"/>
    <tableColumn id="14" xr3:uid="{00000000-0010-0000-0000-00000E000000}" name="Calibrants 3"/>
    <tableColumn id="15" xr3:uid="{00000000-0010-0000-0000-00000F000000}" name="Results 3"/>
    <tableColumn id="16" xr3:uid="{00000000-0010-0000-0000-000010000000}" name="AD Values3"/>
    <tableColumn id="17" xr3:uid="{00000000-0010-0000-0000-000011000000}" name="Peak Start4"/>
    <tableColumn id="18" xr3:uid="{00000000-0010-0000-0000-000012000000}" name="Peak Position5"/>
    <tableColumn id="19" xr3:uid="{00000000-0010-0000-0000-000013000000}" name="Peak Class6"/>
    <tableColumn id="20" xr3:uid="{00000000-0010-0000-0000-000014000000}" name="Column7"/>
    <tableColumn id="21" xr3:uid="{00000000-0010-0000-0000-000015000000}" name="Results 18"/>
    <tableColumn id="22" xr3:uid="{00000000-0010-0000-0000-000016000000}" name="AD Values9"/>
    <tableColumn id="23" xr3:uid="{00000000-0010-0000-0000-000017000000}" name="Peak Start10"/>
    <tableColumn id="24" xr3:uid="{00000000-0010-0000-0000-000018000000}" name="Peak Position11"/>
    <tableColumn id="25" xr3:uid="{00000000-0010-0000-0000-000019000000}" name="Peak Class12"/>
    <tableColumn id="26" xr3:uid="{00000000-0010-0000-0000-00001A000000}" name="Column13"/>
    <tableColumn id="27" xr3:uid="{00000000-0010-0000-0000-00001B000000}" name="Results 2"/>
    <tableColumn id="28" xr3:uid="{00000000-0010-0000-0000-00001C000000}" name="AD Values14"/>
    <tableColumn id="29" xr3:uid="{00000000-0010-0000-0000-00001D000000}" name="Peak Start15"/>
    <tableColumn id="30" xr3:uid="{00000000-0010-0000-0000-00001E000000}" name="Peak Position16"/>
    <tableColumn id="31" xr3:uid="{00000000-0010-0000-0000-00001F000000}" name="Peak Class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E105"/>
  <sheetViews>
    <sheetView zoomScale="85" zoomScaleNormal="85" workbookViewId="0">
      <selection activeCell="T8" sqref="T8"/>
    </sheetView>
  </sheetViews>
  <sheetFormatPr defaultRowHeight="14.5" x14ac:dyDescent="0.35"/>
  <cols>
    <col min="1" max="1" width="16.6328125" customWidth="1"/>
    <col min="3" max="3" width="14.90625" customWidth="1"/>
    <col min="14" max="14" width="11.08984375" customWidth="1"/>
    <col min="15" max="15" width="15.08984375" customWidth="1"/>
    <col min="16" max="16" width="12.6328125" customWidth="1"/>
    <col min="19" max="19" width="12.08984375" customWidth="1"/>
  </cols>
  <sheetData>
    <row r="3" spans="1:21" ht="15" thickBot="1" x14ac:dyDescent="0.4"/>
    <row r="4" spans="1:21" x14ac:dyDescent="0.35">
      <c r="A4" s="47" t="s">
        <v>0</v>
      </c>
      <c r="B4" s="48"/>
      <c r="C4" s="49"/>
      <c r="F4" s="50" t="s">
        <v>1</v>
      </c>
      <c r="G4" s="51"/>
      <c r="H4" s="52"/>
      <c r="J4" s="53" t="s">
        <v>2</v>
      </c>
      <c r="K4" s="54"/>
      <c r="L4" s="55"/>
      <c r="N4" s="50" t="s">
        <v>3</v>
      </c>
      <c r="O4" s="51"/>
      <c r="P4" s="51"/>
      <c r="Q4" s="52"/>
      <c r="S4" s="50" t="s">
        <v>4</v>
      </c>
      <c r="T4" s="51"/>
      <c r="U4" s="52"/>
    </row>
    <row r="5" spans="1:21" ht="15" thickBot="1" x14ac:dyDescent="0.4">
      <c r="A5" s="1" t="s">
        <v>5</v>
      </c>
      <c r="B5" s="2" t="s">
        <v>6</v>
      </c>
      <c r="C5" s="3" t="s">
        <v>7</v>
      </c>
      <c r="F5" s="4"/>
      <c r="G5" s="5" t="s">
        <v>6</v>
      </c>
      <c r="H5" s="6" t="s">
        <v>7</v>
      </c>
      <c r="I5" s="7"/>
      <c r="J5" s="4"/>
      <c r="K5" s="5" t="s">
        <v>6</v>
      </c>
      <c r="L5" s="6" t="s">
        <v>7</v>
      </c>
      <c r="N5" s="8"/>
      <c r="O5" s="9" t="s">
        <v>6</v>
      </c>
      <c r="P5" s="9" t="s">
        <v>7</v>
      </c>
      <c r="Q5" s="10" t="s">
        <v>8</v>
      </c>
      <c r="S5" s="11"/>
      <c r="T5" s="12" t="s">
        <v>6</v>
      </c>
      <c r="U5" s="13" t="s">
        <v>7</v>
      </c>
    </row>
    <row r="6" spans="1:21" ht="15" thickBot="1" x14ac:dyDescent="0.4">
      <c r="A6" s="14">
        <v>100</v>
      </c>
      <c r="B6" s="15">
        <f>AVERAGE(I23:I25)*A6/C17</f>
        <v>1.7946596315789476</v>
      </c>
      <c r="C6" s="16">
        <f>AVERAGE(O23:O25)*A6/C18</f>
        <v>1.3739457627118645</v>
      </c>
      <c r="F6" s="4" t="s">
        <v>9</v>
      </c>
      <c r="G6" s="17">
        <f>_xlfn.STDEV.S(I44:I54)</f>
        <v>0.25628351116534709</v>
      </c>
      <c r="H6" s="18">
        <f>_xlfn.STDEV.S(O44:O54)</f>
        <v>1.9148542155126779E-3</v>
      </c>
      <c r="I6" s="7"/>
      <c r="J6" s="4" t="s">
        <v>10</v>
      </c>
      <c r="K6" s="5">
        <f>COUNTIF(G57:G75, 1)</f>
        <v>7</v>
      </c>
      <c r="L6" s="6">
        <f>K6</f>
        <v>7</v>
      </c>
      <c r="N6" s="19" t="s">
        <v>11</v>
      </c>
      <c r="O6" s="20">
        <f>AVERAGE(I83:I89)</f>
        <v>2.834857142857143</v>
      </c>
      <c r="P6" s="20">
        <f>AVERAGE(O83:O89)</f>
        <v>6.242857142857143E-2</v>
      </c>
      <c r="Q6" s="21">
        <v>0</v>
      </c>
      <c r="S6" s="4" t="s">
        <v>8</v>
      </c>
      <c r="T6" s="5">
        <v>7.5</v>
      </c>
      <c r="U6" s="6">
        <v>0.75</v>
      </c>
    </row>
    <row r="7" spans="1:21" x14ac:dyDescent="0.35">
      <c r="A7" s="14">
        <v>50</v>
      </c>
      <c r="B7" s="15">
        <f>AVERAGE(I27:I33)*A7/C17</f>
        <v>1.431386447368421</v>
      </c>
      <c r="C7" s="16">
        <f>AVERAGE(O27:O33)*A7/C18</f>
        <v>1.206135593220339</v>
      </c>
      <c r="F7" s="4" t="s">
        <v>12</v>
      </c>
      <c r="G7" s="17">
        <f>G6*3.143</f>
        <v>0.80549907559268585</v>
      </c>
      <c r="H7" s="18">
        <f>H6*3.143</f>
        <v>6.0183867993563464E-3</v>
      </c>
      <c r="I7" s="7"/>
      <c r="J7" s="4" t="s">
        <v>13</v>
      </c>
      <c r="K7" s="22">
        <f>AVERAGE(N57:N81)</f>
        <v>1.0013759346228219</v>
      </c>
      <c r="L7" s="23">
        <f>AVERAGE(T57:T76)</f>
        <v>0.99370438912894077</v>
      </c>
      <c r="N7" s="24" t="s">
        <v>14</v>
      </c>
      <c r="O7" s="25">
        <f>(AVERAGE(I83:I92)/150)</f>
        <v>1.8899047619047621E-2</v>
      </c>
      <c r="P7" s="25">
        <f>(AVERAGE(O83:O92)/15)</f>
        <v>4.1619047619047616E-3</v>
      </c>
      <c r="Q7" s="26" t="s">
        <v>15</v>
      </c>
      <c r="S7" s="4" t="s">
        <v>16</v>
      </c>
      <c r="T7" s="5">
        <f>AVERAGE(I99:I108)</f>
        <v>8.3390000000000004</v>
      </c>
      <c r="U7" s="6">
        <f>AVERAGE(O99:O108)</f>
        <v>0.79600000000000015</v>
      </c>
    </row>
    <row r="8" spans="1:21" ht="15" thickBot="1" x14ac:dyDescent="0.4">
      <c r="A8" s="27">
        <v>10</v>
      </c>
      <c r="B8" s="28">
        <f>AVERAGE(I35:I41)*A8/C17</f>
        <v>1.1190206552631579</v>
      </c>
      <c r="C8" s="29">
        <f>AVERAGE(O35:O41)*A8/C18</f>
        <v>1.0481143502824857</v>
      </c>
      <c r="F8" s="30" t="s">
        <v>17</v>
      </c>
      <c r="G8" s="31">
        <f>G7*14.0067/1000</f>
        <v>1.1282383902104072E-2</v>
      </c>
      <c r="H8" s="32">
        <f>H7*30.94/1000</f>
        <v>1.8620888757208537E-4</v>
      </c>
      <c r="I8" s="7"/>
      <c r="J8" s="30"/>
      <c r="K8" s="33"/>
      <c r="L8" s="34"/>
      <c r="N8" s="11" t="s">
        <v>18</v>
      </c>
      <c r="O8" s="22">
        <f>I98/T7</f>
        <v>0.33995168999366143</v>
      </c>
      <c r="P8" s="22">
        <f>O98/U7</f>
        <v>7.8427853553481683E-2</v>
      </c>
      <c r="Q8" s="6" t="s">
        <v>19</v>
      </c>
      <c r="S8" s="30" t="s">
        <v>20</v>
      </c>
      <c r="T8" s="35">
        <f>T7/T6</f>
        <v>1.1118666666666668</v>
      </c>
      <c r="U8" s="36">
        <f>U7/U6</f>
        <v>1.0613333333333335</v>
      </c>
    </row>
    <row r="13" spans="1:21" x14ac:dyDescent="0.35">
      <c r="A13" t="s">
        <v>45</v>
      </c>
      <c r="B13" s="43" t="s">
        <v>21</v>
      </c>
      <c r="C13" s="43" t="s">
        <v>22</v>
      </c>
    </row>
    <row r="14" spans="1:21" x14ac:dyDescent="0.35">
      <c r="A14" t="s">
        <v>23</v>
      </c>
      <c r="B14">
        <v>0.66300000000000003</v>
      </c>
      <c r="C14" s="37">
        <f>B14*1000/14.0067</f>
        <v>47.334489922679857</v>
      </c>
    </row>
    <row r="15" spans="1:21" x14ac:dyDescent="0.35">
      <c r="A15" t="s">
        <v>24</v>
      </c>
      <c r="B15">
        <v>0.41299999999999998</v>
      </c>
      <c r="C15" s="37">
        <f>B15*1000/14.0067</f>
        <v>29.485888896028328</v>
      </c>
    </row>
    <row r="16" spans="1:21" x14ac:dyDescent="0.35">
      <c r="A16" t="s">
        <v>25</v>
      </c>
      <c r="B16">
        <v>0.28999999999999998</v>
      </c>
      <c r="C16" s="37">
        <f>B16*1000/30.94</f>
        <v>9.3729799612152558</v>
      </c>
    </row>
    <row r="17" spans="1:31" x14ac:dyDescent="0.35">
      <c r="A17" t="s">
        <v>26</v>
      </c>
      <c r="B17">
        <v>1.1399999999999999</v>
      </c>
      <c r="C17" s="37">
        <f>B17*1000/14.0067</f>
        <v>81.389620681530985</v>
      </c>
    </row>
    <row r="18" spans="1:31" x14ac:dyDescent="0.35">
      <c r="A18" t="s">
        <v>27</v>
      </c>
      <c r="B18">
        <v>0.29499999999999998</v>
      </c>
      <c r="C18" s="37">
        <f>B18*1000/30.94</f>
        <v>9.5345830639948286</v>
      </c>
    </row>
    <row r="21" spans="1:31" s="38" customFormat="1" ht="17" customHeight="1" thickBot="1" x14ac:dyDescent="0.4">
      <c r="A21" s="38" t="s">
        <v>28</v>
      </c>
    </row>
    <row r="22" spans="1:31" s="40" customFormat="1" ht="15" thickBot="1" x14ac:dyDescent="0.4">
      <c r="A22" s="39" t="s">
        <v>29</v>
      </c>
    </row>
    <row r="23" spans="1:31" x14ac:dyDescent="0.35">
      <c r="A23" t="s">
        <v>186</v>
      </c>
      <c r="B23">
        <v>160</v>
      </c>
      <c r="C23">
        <v>121</v>
      </c>
      <c r="D23" t="s">
        <v>187</v>
      </c>
      <c r="E23">
        <v>0</v>
      </c>
      <c r="F23">
        <v>1</v>
      </c>
      <c r="G23">
        <v>1</v>
      </c>
      <c r="I23">
        <v>1.4930000000000001</v>
      </c>
      <c r="J23">
        <v>4879</v>
      </c>
      <c r="K23">
        <v>11167</v>
      </c>
      <c r="L23">
        <v>11210</v>
      </c>
      <c r="M23" t="s">
        <v>31</v>
      </c>
      <c r="O23">
        <v>0.13300000000000001</v>
      </c>
      <c r="P23">
        <v>4244</v>
      </c>
      <c r="Q23">
        <v>11131</v>
      </c>
      <c r="R23">
        <v>11178</v>
      </c>
      <c r="S23" t="s">
        <v>31</v>
      </c>
      <c r="U23">
        <v>2.1000000000000001E-2</v>
      </c>
      <c r="V23">
        <v>0</v>
      </c>
      <c r="W23">
        <v>0</v>
      </c>
      <c r="X23">
        <v>0</v>
      </c>
      <c r="Y23" t="s">
        <v>32</v>
      </c>
      <c r="AA23">
        <v>4.0000000000000001E-3</v>
      </c>
      <c r="AB23">
        <v>0</v>
      </c>
      <c r="AC23">
        <v>0</v>
      </c>
      <c r="AD23">
        <v>0</v>
      </c>
      <c r="AE23" t="s">
        <v>32</v>
      </c>
    </row>
    <row r="24" spans="1:31" x14ac:dyDescent="0.35">
      <c r="A24" t="s">
        <v>186</v>
      </c>
      <c r="B24">
        <v>161</v>
      </c>
      <c r="C24">
        <v>121</v>
      </c>
      <c r="D24" t="s">
        <v>187</v>
      </c>
      <c r="E24">
        <v>0</v>
      </c>
      <c r="F24">
        <v>1</v>
      </c>
      <c r="G24">
        <v>2</v>
      </c>
      <c r="I24">
        <v>1.4359999999999999</v>
      </c>
      <c r="J24">
        <v>4862</v>
      </c>
      <c r="K24">
        <v>11227</v>
      </c>
      <c r="L24">
        <v>11269</v>
      </c>
      <c r="M24" t="s">
        <v>31</v>
      </c>
      <c r="O24">
        <v>0.13100000000000001</v>
      </c>
      <c r="P24">
        <v>4238</v>
      </c>
      <c r="Q24">
        <v>11191</v>
      </c>
      <c r="R24">
        <v>11238</v>
      </c>
      <c r="S24" t="s">
        <v>31</v>
      </c>
      <c r="U24">
        <v>0.02</v>
      </c>
      <c r="V24">
        <v>0</v>
      </c>
      <c r="W24">
        <v>0</v>
      </c>
      <c r="X24">
        <v>0</v>
      </c>
      <c r="Y24" t="s">
        <v>32</v>
      </c>
      <c r="AA24">
        <v>4.0000000000000001E-3</v>
      </c>
      <c r="AB24">
        <v>0</v>
      </c>
      <c r="AC24">
        <v>0</v>
      </c>
      <c r="AD24">
        <v>0</v>
      </c>
      <c r="AE24" t="s">
        <v>32</v>
      </c>
    </row>
    <row r="25" spans="1:31" x14ac:dyDescent="0.35">
      <c r="A25" t="s">
        <v>186</v>
      </c>
      <c r="B25">
        <v>162</v>
      </c>
      <c r="C25">
        <v>121</v>
      </c>
      <c r="D25" t="s">
        <v>187</v>
      </c>
      <c r="E25">
        <v>0</v>
      </c>
      <c r="F25">
        <v>1</v>
      </c>
      <c r="G25">
        <v>3</v>
      </c>
      <c r="I25">
        <v>1.4530000000000001</v>
      </c>
      <c r="J25">
        <v>4867</v>
      </c>
      <c r="K25">
        <v>11287</v>
      </c>
      <c r="L25">
        <v>11330</v>
      </c>
      <c r="M25" t="s">
        <v>31</v>
      </c>
      <c r="O25">
        <v>0.129</v>
      </c>
      <c r="P25">
        <v>4230</v>
      </c>
      <c r="Q25">
        <v>11251</v>
      </c>
      <c r="R25">
        <v>11298</v>
      </c>
      <c r="S25" t="s">
        <v>31</v>
      </c>
      <c r="U25">
        <v>0.02</v>
      </c>
      <c r="V25">
        <v>0</v>
      </c>
      <c r="W25">
        <v>0</v>
      </c>
      <c r="X25">
        <v>0</v>
      </c>
      <c r="Y25" t="s">
        <v>32</v>
      </c>
      <c r="AA25">
        <v>4.0000000000000001E-3</v>
      </c>
      <c r="AB25">
        <v>0</v>
      </c>
      <c r="AC25">
        <v>0</v>
      </c>
      <c r="AD25">
        <v>0</v>
      </c>
      <c r="AE25" t="s">
        <v>32</v>
      </c>
    </row>
    <row r="26" spans="1:31" s="38" customFormat="1" ht="15" thickBot="1" x14ac:dyDescent="0.4">
      <c r="A26" s="38" t="s">
        <v>33</v>
      </c>
    </row>
    <row r="27" spans="1:31" x14ac:dyDescent="0.35">
      <c r="A27" t="s">
        <v>115</v>
      </c>
      <c r="B27">
        <v>163</v>
      </c>
      <c r="C27">
        <v>122</v>
      </c>
      <c r="D27" t="s">
        <v>187</v>
      </c>
      <c r="E27">
        <v>0</v>
      </c>
      <c r="F27">
        <v>2</v>
      </c>
      <c r="G27">
        <v>1</v>
      </c>
      <c r="I27">
        <v>2.3029999999999999</v>
      </c>
      <c r="J27">
        <v>5118</v>
      </c>
      <c r="K27">
        <v>11347</v>
      </c>
      <c r="L27">
        <v>11390</v>
      </c>
      <c r="M27" t="s">
        <v>31</v>
      </c>
      <c r="O27">
        <v>0.23</v>
      </c>
      <c r="P27">
        <v>4549</v>
      </c>
      <c r="Q27">
        <v>11311</v>
      </c>
      <c r="R27">
        <v>11358</v>
      </c>
      <c r="S27" t="s">
        <v>31</v>
      </c>
      <c r="U27">
        <v>3.2000000000000001E-2</v>
      </c>
      <c r="V27">
        <v>0</v>
      </c>
      <c r="W27">
        <v>0</v>
      </c>
      <c r="X27">
        <v>0</v>
      </c>
      <c r="Y27" t="s">
        <v>32</v>
      </c>
      <c r="AA27">
        <v>7.0000000000000001E-3</v>
      </c>
      <c r="AB27">
        <v>0</v>
      </c>
      <c r="AC27">
        <v>0</v>
      </c>
      <c r="AD27">
        <v>0</v>
      </c>
      <c r="AE27" t="s">
        <v>32</v>
      </c>
    </row>
    <row r="28" spans="1:31" x14ac:dyDescent="0.35">
      <c r="A28" t="s">
        <v>115</v>
      </c>
      <c r="B28">
        <v>164</v>
      </c>
      <c r="C28">
        <v>122</v>
      </c>
      <c r="D28" t="s">
        <v>187</v>
      </c>
      <c r="E28">
        <v>0</v>
      </c>
      <c r="F28">
        <v>2</v>
      </c>
      <c r="G28">
        <v>2</v>
      </c>
      <c r="I28">
        <v>2.347</v>
      </c>
      <c r="J28">
        <v>5131</v>
      </c>
      <c r="K28">
        <v>11407</v>
      </c>
      <c r="L28">
        <v>11450</v>
      </c>
      <c r="M28" t="s">
        <v>31</v>
      </c>
      <c r="O28">
        <v>0.22800000000000001</v>
      </c>
      <c r="P28">
        <v>4544</v>
      </c>
      <c r="Q28">
        <v>11371</v>
      </c>
      <c r="R28">
        <v>11418</v>
      </c>
      <c r="S28" t="s">
        <v>31</v>
      </c>
      <c r="U28">
        <v>3.3000000000000002E-2</v>
      </c>
      <c r="V28">
        <v>0</v>
      </c>
      <c r="W28">
        <v>0</v>
      </c>
      <c r="X28">
        <v>0</v>
      </c>
      <c r="Y28" t="s">
        <v>32</v>
      </c>
      <c r="AA28">
        <v>7.0000000000000001E-3</v>
      </c>
      <c r="AB28">
        <v>0</v>
      </c>
      <c r="AC28">
        <v>0</v>
      </c>
      <c r="AD28">
        <v>0</v>
      </c>
      <c r="AE28" t="s">
        <v>32</v>
      </c>
    </row>
    <row r="29" spans="1:31" x14ac:dyDescent="0.35">
      <c r="A29" t="s">
        <v>115</v>
      </c>
      <c r="B29">
        <v>165</v>
      </c>
      <c r="C29">
        <v>122</v>
      </c>
      <c r="D29" t="s">
        <v>187</v>
      </c>
      <c r="E29">
        <v>0</v>
      </c>
      <c r="F29">
        <v>2</v>
      </c>
      <c r="G29">
        <v>3</v>
      </c>
      <c r="I29">
        <v>2.34</v>
      </c>
      <c r="J29">
        <v>5129</v>
      </c>
      <c r="K29">
        <v>11467</v>
      </c>
      <c r="L29">
        <v>11510</v>
      </c>
      <c r="M29" t="s">
        <v>31</v>
      </c>
      <c r="O29">
        <v>0.23200000000000001</v>
      </c>
      <c r="P29">
        <v>4556</v>
      </c>
      <c r="Q29">
        <v>11431</v>
      </c>
      <c r="R29">
        <v>11477</v>
      </c>
      <c r="S29" t="s">
        <v>31</v>
      </c>
      <c r="U29">
        <v>3.3000000000000002E-2</v>
      </c>
      <c r="V29">
        <v>0</v>
      </c>
      <c r="W29">
        <v>0</v>
      </c>
      <c r="X29">
        <v>0</v>
      </c>
      <c r="Y29" t="s">
        <v>32</v>
      </c>
      <c r="AA29">
        <v>7.0000000000000001E-3</v>
      </c>
      <c r="AB29">
        <v>0</v>
      </c>
      <c r="AC29">
        <v>0</v>
      </c>
      <c r="AD29">
        <v>0</v>
      </c>
      <c r="AE29" t="s">
        <v>32</v>
      </c>
    </row>
    <row r="34" spans="1:31" s="38" customFormat="1" ht="15" thickBot="1" x14ac:dyDescent="0.4">
      <c r="A34" s="38" t="s">
        <v>34</v>
      </c>
    </row>
    <row r="35" spans="1:31" x14ac:dyDescent="0.35">
      <c r="A35" t="s">
        <v>188</v>
      </c>
      <c r="B35">
        <v>166</v>
      </c>
      <c r="C35">
        <v>123</v>
      </c>
      <c r="D35" t="s">
        <v>187</v>
      </c>
      <c r="E35">
        <v>0</v>
      </c>
      <c r="F35">
        <v>3</v>
      </c>
      <c r="G35">
        <v>1</v>
      </c>
      <c r="I35">
        <v>9.0850000000000009</v>
      </c>
      <c r="J35">
        <v>7120</v>
      </c>
      <c r="K35">
        <v>11527</v>
      </c>
      <c r="L35">
        <v>11571</v>
      </c>
      <c r="M35" t="s">
        <v>31</v>
      </c>
      <c r="O35">
        <v>0.997</v>
      </c>
      <c r="P35">
        <v>6980</v>
      </c>
      <c r="Q35">
        <v>11491</v>
      </c>
      <c r="R35">
        <v>11534</v>
      </c>
      <c r="S35" t="s">
        <v>31</v>
      </c>
      <c r="U35">
        <v>0.127</v>
      </c>
      <c r="V35">
        <v>0</v>
      </c>
      <c r="W35">
        <v>0</v>
      </c>
      <c r="X35">
        <v>0</v>
      </c>
      <c r="Y35" t="s">
        <v>32</v>
      </c>
      <c r="AA35">
        <v>3.1E-2</v>
      </c>
      <c r="AB35">
        <v>0</v>
      </c>
      <c r="AC35">
        <v>0</v>
      </c>
      <c r="AD35">
        <v>0</v>
      </c>
      <c r="AE35" t="s">
        <v>32</v>
      </c>
    </row>
    <row r="36" spans="1:31" x14ac:dyDescent="0.35">
      <c r="A36" t="s">
        <v>188</v>
      </c>
      <c r="B36">
        <v>167</v>
      </c>
      <c r="C36">
        <v>123</v>
      </c>
      <c r="D36" t="s">
        <v>187</v>
      </c>
      <c r="E36">
        <v>0</v>
      </c>
      <c r="F36">
        <v>3</v>
      </c>
      <c r="G36">
        <v>2</v>
      </c>
      <c r="I36">
        <v>9.0920000000000005</v>
      </c>
      <c r="J36">
        <v>7122</v>
      </c>
      <c r="K36">
        <v>11587</v>
      </c>
      <c r="L36">
        <v>11629</v>
      </c>
      <c r="M36" t="s">
        <v>31</v>
      </c>
      <c r="O36">
        <v>1.0009999999999999</v>
      </c>
      <c r="P36">
        <v>6991</v>
      </c>
      <c r="Q36">
        <v>11551</v>
      </c>
      <c r="R36">
        <v>11594</v>
      </c>
      <c r="S36" t="s">
        <v>31</v>
      </c>
      <c r="U36">
        <v>0.127</v>
      </c>
      <c r="V36">
        <v>0</v>
      </c>
      <c r="W36">
        <v>0</v>
      </c>
      <c r="X36">
        <v>0</v>
      </c>
      <c r="Y36" t="s">
        <v>32</v>
      </c>
      <c r="AA36">
        <v>3.1E-2</v>
      </c>
      <c r="AB36">
        <v>0</v>
      </c>
      <c r="AC36">
        <v>0</v>
      </c>
      <c r="AD36">
        <v>0</v>
      </c>
      <c r="AE36" t="s">
        <v>32</v>
      </c>
    </row>
    <row r="37" spans="1:31" x14ac:dyDescent="0.35">
      <c r="A37" t="s">
        <v>188</v>
      </c>
      <c r="B37">
        <v>168</v>
      </c>
      <c r="C37">
        <v>123</v>
      </c>
      <c r="D37" t="s">
        <v>187</v>
      </c>
      <c r="E37">
        <v>0</v>
      </c>
      <c r="F37">
        <v>3</v>
      </c>
      <c r="G37">
        <v>3</v>
      </c>
      <c r="I37">
        <v>9.1460000000000008</v>
      </c>
      <c r="J37">
        <v>7138</v>
      </c>
      <c r="K37">
        <v>11647</v>
      </c>
      <c r="L37">
        <v>11688</v>
      </c>
      <c r="M37" t="s">
        <v>31</v>
      </c>
      <c r="O37">
        <v>1</v>
      </c>
      <c r="P37">
        <v>6988</v>
      </c>
      <c r="Q37">
        <v>11611</v>
      </c>
      <c r="R37">
        <v>11655</v>
      </c>
      <c r="S37" t="s">
        <v>31</v>
      </c>
      <c r="U37">
        <v>0.128</v>
      </c>
      <c r="V37">
        <v>0</v>
      </c>
      <c r="W37">
        <v>0</v>
      </c>
      <c r="X37">
        <v>0</v>
      </c>
      <c r="Y37" t="s">
        <v>32</v>
      </c>
      <c r="AA37">
        <v>3.1E-2</v>
      </c>
      <c r="AB37">
        <v>0</v>
      </c>
      <c r="AC37">
        <v>0</v>
      </c>
      <c r="AD37">
        <v>0</v>
      </c>
      <c r="AE37" t="s">
        <v>32</v>
      </c>
    </row>
    <row r="43" spans="1:31" s="38" customFormat="1" ht="15" thickBot="1" x14ac:dyDescent="0.4">
      <c r="A43" s="38" t="s">
        <v>35</v>
      </c>
    </row>
    <row r="44" spans="1:31" x14ac:dyDescent="0.35">
      <c r="A44" t="s">
        <v>189</v>
      </c>
      <c r="B44">
        <v>170</v>
      </c>
      <c r="C44">
        <v>133</v>
      </c>
      <c r="D44" t="s">
        <v>30</v>
      </c>
      <c r="E44">
        <v>2</v>
      </c>
      <c r="F44">
        <v>0</v>
      </c>
      <c r="G44">
        <v>0</v>
      </c>
      <c r="I44">
        <v>1.754</v>
      </c>
      <c r="J44">
        <v>4956</v>
      </c>
      <c r="K44">
        <v>11887</v>
      </c>
      <c r="L44">
        <v>11930</v>
      </c>
      <c r="M44" t="s">
        <v>31</v>
      </c>
      <c r="O44">
        <v>0.17599999999999999</v>
      </c>
      <c r="P44">
        <v>4380</v>
      </c>
      <c r="Q44">
        <v>11851</v>
      </c>
      <c r="R44">
        <v>11898</v>
      </c>
      <c r="S44" t="s">
        <v>31</v>
      </c>
      <c r="U44">
        <v>2.5000000000000001E-2</v>
      </c>
      <c r="V44">
        <v>0</v>
      </c>
      <c r="W44">
        <v>0</v>
      </c>
      <c r="X44">
        <v>0</v>
      </c>
      <c r="Y44" t="s">
        <v>32</v>
      </c>
      <c r="AA44">
        <v>5.0000000000000001E-3</v>
      </c>
      <c r="AB44">
        <v>0</v>
      </c>
      <c r="AC44">
        <v>0</v>
      </c>
      <c r="AD44">
        <v>0</v>
      </c>
      <c r="AE44" t="s">
        <v>32</v>
      </c>
    </row>
    <row r="45" spans="1:31" x14ac:dyDescent="0.35">
      <c r="A45" t="s">
        <v>189</v>
      </c>
      <c r="B45">
        <v>171</v>
      </c>
      <c r="C45">
        <v>133</v>
      </c>
      <c r="D45" t="s">
        <v>30</v>
      </c>
      <c r="E45">
        <v>2</v>
      </c>
      <c r="F45">
        <v>0</v>
      </c>
      <c r="G45">
        <v>0</v>
      </c>
      <c r="I45">
        <v>1.819</v>
      </c>
      <c r="J45">
        <v>4975</v>
      </c>
      <c r="K45">
        <v>11947</v>
      </c>
      <c r="L45">
        <v>11990</v>
      </c>
      <c r="M45" t="s">
        <v>31</v>
      </c>
      <c r="O45">
        <v>0.17399999999999999</v>
      </c>
      <c r="P45">
        <v>4374</v>
      </c>
      <c r="Q45">
        <v>11911</v>
      </c>
      <c r="R45">
        <v>11958</v>
      </c>
      <c r="S45" t="s">
        <v>31</v>
      </c>
      <c r="U45">
        <v>2.5000000000000001E-2</v>
      </c>
      <c r="V45">
        <v>0</v>
      </c>
      <c r="W45">
        <v>0</v>
      </c>
      <c r="X45">
        <v>0</v>
      </c>
      <c r="Y45" t="s">
        <v>32</v>
      </c>
      <c r="AA45">
        <v>5.0000000000000001E-3</v>
      </c>
      <c r="AB45">
        <v>0</v>
      </c>
      <c r="AC45">
        <v>0</v>
      </c>
      <c r="AD45">
        <v>0</v>
      </c>
      <c r="AE45" t="s">
        <v>32</v>
      </c>
    </row>
    <row r="46" spans="1:31" x14ac:dyDescent="0.35">
      <c r="A46" t="s">
        <v>189</v>
      </c>
      <c r="B46">
        <v>172</v>
      </c>
      <c r="C46">
        <v>133</v>
      </c>
      <c r="D46" t="s">
        <v>30</v>
      </c>
      <c r="E46">
        <v>2</v>
      </c>
      <c r="F46">
        <v>0</v>
      </c>
      <c r="G46">
        <v>0</v>
      </c>
      <c r="I46">
        <v>1.774</v>
      </c>
      <c r="J46">
        <v>4962</v>
      </c>
      <c r="K46">
        <v>12007</v>
      </c>
      <c r="L46">
        <v>12049</v>
      </c>
      <c r="M46" t="s">
        <v>31</v>
      </c>
      <c r="O46">
        <v>0.17399999999999999</v>
      </c>
      <c r="P46">
        <v>4372</v>
      </c>
      <c r="Q46">
        <v>11971</v>
      </c>
      <c r="R46">
        <v>12018</v>
      </c>
      <c r="S46" t="s">
        <v>31</v>
      </c>
      <c r="U46">
        <v>2.5000000000000001E-2</v>
      </c>
      <c r="V46">
        <v>0</v>
      </c>
      <c r="W46">
        <v>0</v>
      </c>
      <c r="X46">
        <v>0</v>
      </c>
      <c r="Y46" t="s">
        <v>32</v>
      </c>
      <c r="AA46">
        <v>5.0000000000000001E-3</v>
      </c>
      <c r="AB46">
        <v>0</v>
      </c>
      <c r="AC46">
        <v>0</v>
      </c>
      <c r="AD46">
        <v>0</v>
      </c>
      <c r="AE46" t="s">
        <v>32</v>
      </c>
    </row>
    <row r="47" spans="1:31" x14ac:dyDescent="0.35">
      <c r="A47" t="s">
        <v>189</v>
      </c>
      <c r="B47">
        <v>173</v>
      </c>
      <c r="C47">
        <v>133</v>
      </c>
      <c r="D47" t="s">
        <v>30</v>
      </c>
      <c r="E47">
        <v>2</v>
      </c>
      <c r="F47">
        <v>0</v>
      </c>
      <c r="G47">
        <v>0</v>
      </c>
      <c r="I47">
        <v>1.7949999999999999</v>
      </c>
      <c r="J47">
        <v>4968</v>
      </c>
      <c r="K47">
        <v>12067</v>
      </c>
      <c r="L47">
        <v>12110</v>
      </c>
      <c r="M47" t="s">
        <v>31</v>
      </c>
      <c r="O47">
        <v>0.17599999999999999</v>
      </c>
      <c r="P47">
        <v>4380</v>
      </c>
      <c r="Q47">
        <v>12031</v>
      </c>
      <c r="R47">
        <v>12078</v>
      </c>
      <c r="S47" t="s">
        <v>31</v>
      </c>
      <c r="U47">
        <v>2.5000000000000001E-2</v>
      </c>
      <c r="V47">
        <v>0</v>
      </c>
      <c r="W47">
        <v>0</v>
      </c>
      <c r="X47">
        <v>0</v>
      </c>
      <c r="Y47" t="s">
        <v>32</v>
      </c>
      <c r="AA47">
        <v>5.0000000000000001E-3</v>
      </c>
      <c r="AB47">
        <v>0</v>
      </c>
      <c r="AC47">
        <v>0</v>
      </c>
      <c r="AD47">
        <v>0</v>
      </c>
      <c r="AE47" t="s">
        <v>32</v>
      </c>
    </row>
    <row r="48" spans="1:31" x14ac:dyDescent="0.35">
      <c r="A48" t="s">
        <v>189</v>
      </c>
      <c r="B48">
        <v>174</v>
      </c>
      <c r="C48">
        <v>133</v>
      </c>
      <c r="D48" t="s">
        <v>30</v>
      </c>
      <c r="E48">
        <v>2</v>
      </c>
      <c r="F48">
        <v>0</v>
      </c>
      <c r="G48">
        <v>0</v>
      </c>
      <c r="I48">
        <v>1.7809999999999999</v>
      </c>
      <c r="J48">
        <v>4964</v>
      </c>
      <c r="K48">
        <v>12127</v>
      </c>
      <c r="L48">
        <v>12169</v>
      </c>
      <c r="M48" t="s">
        <v>31</v>
      </c>
      <c r="O48">
        <v>0.17799999999999999</v>
      </c>
      <c r="P48">
        <v>4387</v>
      </c>
      <c r="Q48">
        <v>12091</v>
      </c>
      <c r="R48">
        <v>12138</v>
      </c>
      <c r="S48" t="s">
        <v>31</v>
      </c>
      <c r="U48">
        <v>2.5000000000000001E-2</v>
      </c>
      <c r="V48">
        <v>0</v>
      </c>
      <c r="W48">
        <v>0</v>
      </c>
      <c r="X48">
        <v>0</v>
      </c>
      <c r="Y48" t="s">
        <v>32</v>
      </c>
      <c r="AA48">
        <v>6.0000000000000001E-3</v>
      </c>
      <c r="AB48">
        <v>0</v>
      </c>
      <c r="AC48">
        <v>0</v>
      </c>
      <c r="AD48">
        <v>0</v>
      </c>
      <c r="AE48" t="s">
        <v>32</v>
      </c>
    </row>
    <row r="49" spans="1:31" x14ac:dyDescent="0.35">
      <c r="A49" t="s">
        <v>189</v>
      </c>
      <c r="B49">
        <v>175</v>
      </c>
      <c r="C49">
        <v>133</v>
      </c>
      <c r="D49" t="s">
        <v>30</v>
      </c>
      <c r="E49">
        <v>2</v>
      </c>
      <c r="F49">
        <v>0</v>
      </c>
      <c r="G49">
        <v>0</v>
      </c>
      <c r="I49">
        <v>1.7410000000000001</v>
      </c>
      <c r="J49">
        <v>4952</v>
      </c>
      <c r="K49">
        <v>12187</v>
      </c>
      <c r="L49">
        <v>12230</v>
      </c>
      <c r="M49" t="s">
        <v>31</v>
      </c>
      <c r="O49">
        <v>0.17499999999999999</v>
      </c>
      <c r="P49">
        <v>4377</v>
      </c>
      <c r="Q49">
        <v>12151</v>
      </c>
      <c r="R49">
        <v>12198</v>
      </c>
      <c r="S49" t="s">
        <v>31</v>
      </c>
      <c r="U49">
        <v>2.4E-2</v>
      </c>
      <c r="V49">
        <v>0</v>
      </c>
      <c r="W49">
        <v>0</v>
      </c>
      <c r="X49">
        <v>0</v>
      </c>
      <c r="Y49" t="s">
        <v>32</v>
      </c>
      <c r="AA49">
        <v>5.0000000000000001E-3</v>
      </c>
      <c r="AB49">
        <v>0</v>
      </c>
      <c r="AC49">
        <v>0</v>
      </c>
      <c r="AD49">
        <v>0</v>
      </c>
      <c r="AE49" t="s">
        <v>32</v>
      </c>
    </row>
    <row r="50" spans="1:31" x14ac:dyDescent="0.35">
      <c r="A50" t="s">
        <v>189</v>
      </c>
      <c r="B50">
        <v>176</v>
      </c>
      <c r="C50">
        <v>133</v>
      </c>
      <c r="D50" t="s">
        <v>30</v>
      </c>
      <c r="E50">
        <v>2</v>
      </c>
      <c r="F50">
        <v>0</v>
      </c>
      <c r="G50">
        <v>0</v>
      </c>
      <c r="I50">
        <v>2.452</v>
      </c>
      <c r="J50">
        <v>5162</v>
      </c>
      <c r="K50">
        <v>12247</v>
      </c>
      <c r="L50">
        <v>12294</v>
      </c>
      <c r="M50" t="s">
        <v>44</v>
      </c>
      <c r="O50">
        <v>0.17199999999999999</v>
      </c>
      <c r="P50">
        <v>4368</v>
      </c>
      <c r="Q50">
        <v>12211</v>
      </c>
      <c r="R50">
        <v>12256</v>
      </c>
      <c r="S50" t="s">
        <v>31</v>
      </c>
      <c r="U50">
        <v>3.4000000000000002E-2</v>
      </c>
      <c r="V50">
        <v>0</v>
      </c>
      <c r="W50">
        <v>0</v>
      </c>
      <c r="X50">
        <v>0</v>
      </c>
      <c r="Y50" t="s">
        <v>32</v>
      </c>
      <c r="AA50">
        <v>5.0000000000000001E-3</v>
      </c>
      <c r="AB50">
        <v>0</v>
      </c>
      <c r="AC50">
        <v>0</v>
      </c>
      <c r="AD50">
        <v>0</v>
      </c>
      <c r="AE50" t="s">
        <v>32</v>
      </c>
    </row>
    <row r="56" spans="1:31" s="38" customFormat="1" ht="15" thickBot="1" x14ac:dyDescent="0.4">
      <c r="A56" s="38" t="s">
        <v>36</v>
      </c>
    </row>
    <row r="57" spans="1:31" x14ac:dyDescent="0.35">
      <c r="A57" t="s">
        <v>117</v>
      </c>
      <c r="B57">
        <v>27</v>
      </c>
      <c r="C57">
        <v>1</v>
      </c>
      <c r="D57" t="s">
        <v>37</v>
      </c>
      <c r="E57">
        <v>0</v>
      </c>
      <c r="F57">
        <v>1</v>
      </c>
      <c r="G57">
        <v>1</v>
      </c>
      <c r="I57">
        <v>41.082999999999998</v>
      </c>
      <c r="J57">
        <v>16565</v>
      </c>
      <c r="K57">
        <v>2227</v>
      </c>
      <c r="L57">
        <v>2269</v>
      </c>
      <c r="M57" t="s">
        <v>31</v>
      </c>
      <c r="N57">
        <f>I57/I58</f>
        <v>0.99672473191324162</v>
      </c>
      <c r="O57">
        <v>0.38400000000000001</v>
      </c>
      <c r="P57">
        <v>5038</v>
      </c>
      <c r="Q57">
        <v>2191</v>
      </c>
      <c r="R57">
        <v>2238</v>
      </c>
      <c r="S57" t="s">
        <v>31</v>
      </c>
      <c r="T57">
        <f>O57/O58</f>
        <v>1</v>
      </c>
      <c r="U57">
        <v>0.57499999999999996</v>
      </c>
      <c r="V57">
        <v>0</v>
      </c>
      <c r="W57">
        <v>0</v>
      </c>
      <c r="X57">
        <v>0</v>
      </c>
      <c r="Y57" t="s">
        <v>32</v>
      </c>
      <c r="AA57">
        <v>1.2E-2</v>
      </c>
      <c r="AB57">
        <v>0</v>
      </c>
      <c r="AC57">
        <v>0</v>
      </c>
      <c r="AD57">
        <v>0</v>
      </c>
      <c r="AE57" t="s">
        <v>32</v>
      </c>
    </row>
    <row r="58" spans="1:31" x14ac:dyDescent="0.35">
      <c r="A58" t="s">
        <v>117</v>
      </c>
      <c r="B58">
        <v>28</v>
      </c>
      <c r="C58">
        <v>1</v>
      </c>
      <c r="D58" t="s">
        <v>37</v>
      </c>
      <c r="E58">
        <v>0</v>
      </c>
      <c r="F58">
        <v>1</v>
      </c>
      <c r="G58">
        <v>2</v>
      </c>
      <c r="I58">
        <v>41.218000000000004</v>
      </c>
      <c r="J58">
        <v>16605</v>
      </c>
      <c r="K58">
        <v>2287</v>
      </c>
      <c r="L58">
        <v>2327</v>
      </c>
      <c r="M58" t="s">
        <v>31</v>
      </c>
      <c r="O58">
        <v>0.38400000000000001</v>
      </c>
      <c r="P58">
        <v>5038</v>
      </c>
      <c r="Q58">
        <v>2251</v>
      </c>
      <c r="R58">
        <v>2298</v>
      </c>
      <c r="S58" t="s">
        <v>31</v>
      </c>
      <c r="U58">
        <v>0.57699999999999996</v>
      </c>
      <c r="V58">
        <v>0</v>
      </c>
      <c r="W58">
        <v>0</v>
      </c>
      <c r="X58">
        <v>0</v>
      </c>
      <c r="Y58" t="s">
        <v>32</v>
      </c>
      <c r="AA58">
        <v>1.2E-2</v>
      </c>
      <c r="AB58">
        <v>0</v>
      </c>
      <c r="AC58">
        <v>0</v>
      </c>
      <c r="AD58">
        <v>0</v>
      </c>
      <c r="AE58" t="s">
        <v>32</v>
      </c>
    </row>
    <row r="59" spans="1:31" x14ac:dyDescent="0.35">
      <c r="A59" t="s">
        <v>127</v>
      </c>
      <c r="B59">
        <v>45</v>
      </c>
      <c r="C59">
        <v>13</v>
      </c>
      <c r="D59" t="s">
        <v>37</v>
      </c>
      <c r="E59">
        <v>0</v>
      </c>
      <c r="F59">
        <v>2</v>
      </c>
      <c r="G59">
        <v>1</v>
      </c>
      <c r="I59">
        <v>40.524000000000001</v>
      </c>
      <c r="J59">
        <v>16400</v>
      </c>
      <c r="K59">
        <v>3427</v>
      </c>
      <c r="L59">
        <v>3469</v>
      </c>
      <c r="M59" t="s">
        <v>31</v>
      </c>
      <c r="N59">
        <f t="shared" ref="N59" si="0">I59/I60</f>
        <v>0.99567567567567561</v>
      </c>
      <c r="O59">
        <v>0.38900000000000001</v>
      </c>
      <c r="P59">
        <v>5053</v>
      </c>
      <c r="Q59">
        <v>3391</v>
      </c>
      <c r="R59">
        <v>3438</v>
      </c>
      <c r="S59" t="s">
        <v>31</v>
      </c>
      <c r="T59">
        <f t="shared" ref="T59" si="1">O59/O60</f>
        <v>0.99234693877551017</v>
      </c>
      <c r="U59">
        <v>0.56799999999999995</v>
      </c>
      <c r="V59">
        <v>0</v>
      </c>
      <c r="W59">
        <v>0</v>
      </c>
      <c r="X59">
        <v>0</v>
      </c>
      <c r="Y59" t="s">
        <v>32</v>
      </c>
      <c r="AA59">
        <v>1.2E-2</v>
      </c>
      <c r="AB59">
        <v>0</v>
      </c>
      <c r="AC59">
        <v>0</v>
      </c>
      <c r="AD59">
        <v>0</v>
      </c>
      <c r="AE59" t="s">
        <v>32</v>
      </c>
    </row>
    <row r="60" spans="1:31" x14ac:dyDescent="0.35">
      <c r="A60" t="s">
        <v>127</v>
      </c>
      <c r="B60">
        <v>46</v>
      </c>
      <c r="C60">
        <v>13</v>
      </c>
      <c r="D60" t="s">
        <v>37</v>
      </c>
      <c r="E60">
        <v>0</v>
      </c>
      <c r="F60">
        <v>2</v>
      </c>
      <c r="G60">
        <v>2</v>
      </c>
      <c r="I60">
        <v>40.700000000000003</v>
      </c>
      <c r="J60">
        <v>16452</v>
      </c>
      <c r="K60">
        <v>3487</v>
      </c>
      <c r="L60">
        <v>3529</v>
      </c>
      <c r="M60" t="s">
        <v>31</v>
      </c>
      <c r="O60">
        <v>0.39200000000000002</v>
      </c>
      <c r="P60">
        <v>5063</v>
      </c>
      <c r="Q60">
        <v>3451</v>
      </c>
      <c r="R60">
        <v>3498</v>
      </c>
      <c r="S60" t="s">
        <v>31</v>
      </c>
      <c r="U60">
        <v>0.56999999999999995</v>
      </c>
      <c r="V60">
        <v>0</v>
      </c>
      <c r="W60">
        <v>0</v>
      </c>
      <c r="X60">
        <v>0</v>
      </c>
      <c r="Y60" t="s">
        <v>32</v>
      </c>
      <c r="AA60">
        <v>1.2E-2</v>
      </c>
      <c r="AB60">
        <v>0</v>
      </c>
      <c r="AC60">
        <v>0</v>
      </c>
      <c r="AD60">
        <v>0</v>
      </c>
      <c r="AE60" t="s">
        <v>32</v>
      </c>
    </row>
    <row r="61" spans="1:31" x14ac:dyDescent="0.35">
      <c r="A61" t="s">
        <v>137</v>
      </c>
      <c r="B61">
        <v>63</v>
      </c>
      <c r="C61">
        <v>25</v>
      </c>
      <c r="D61" t="s">
        <v>37</v>
      </c>
      <c r="E61">
        <v>0</v>
      </c>
      <c r="F61">
        <v>3</v>
      </c>
      <c r="G61">
        <v>1</v>
      </c>
      <c r="I61">
        <v>39.819000000000003</v>
      </c>
      <c r="J61">
        <v>16192</v>
      </c>
      <c r="K61">
        <v>4627</v>
      </c>
      <c r="L61">
        <v>4669</v>
      </c>
      <c r="M61" t="s">
        <v>31</v>
      </c>
      <c r="N61">
        <f t="shared" ref="N61" si="2">I61/I62</f>
        <v>1.0004271142153662</v>
      </c>
      <c r="O61">
        <v>0.36</v>
      </c>
      <c r="P61">
        <v>4963</v>
      </c>
      <c r="Q61">
        <v>4591</v>
      </c>
      <c r="R61">
        <v>4638</v>
      </c>
      <c r="S61" t="s">
        <v>31</v>
      </c>
      <c r="T61">
        <f t="shared" ref="T61" si="3">O61/O62</f>
        <v>0.99722991689750695</v>
      </c>
      <c r="U61">
        <v>0.55800000000000005</v>
      </c>
      <c r="V61">
        <v>0</v>
      </c>
      <c r="W61">
        <v>0</v>
      </c>
      <c r="X61">
        <v>0</v>
      </c>
      <c r="Y61" t="s">
        <v>32</v>
      </c>
      <c r="AA61">
        <v>1.0999999999999999E-2</v>
      </c>
      <c r="AB61">
        <v>0</v>
      </c>
      <c r="AC61">
        <v>0</v>
      </c>
      <c r="AD61">
        <v>0</v>
      </c>
      <c r="AE61" t="s">
        <v>32</v>
      </c>
    </row>
    <row r="62" spans="1:31" x14ac:dyDescent="0.35">
      <c r="A62" t="s">
        <v>137</v>
      </c>
      <c r="B62">
        <v>64</v>
      </c>
      <c r="C62">
        <v>25</v>
      </c>
      <c r="D62" t="s">
        <v>37</v>
      </c>
      <c r="E62">
        <v>0</v>
      </c>
      <c r="F62">
        <v>3</v>
      </c>
      <c r="G62">
        <v>2</v>
      </c>
      <c r="I62">
        <v>39.802</v>
      </c>
      <c r="J62">
        <v>16187</v>
      </c>
      <c r="K62">
        <v>4687</v>
      </c>
      <c r="L62">
        <v>4729</v>
      </c>
      <c r="M62" t="s">
        <v>31</v>
      </c>
      <c r="O62">
        <v>0.36099999999999999</v>
      </c>
      <c r="P62">
        <v>4965</v>
      </c>
      <c r="Q62">
        <v>4651</v>
      </c>
      <c r="R62">
        <v>4698</v>
      </c>
      <c r="S62" t="s">
        <v>31</v>
      </c>
      <c r="U62">
        <v>0.55700000000000005</v>
      </c>
      <c r="V62">
        <v>0</v>
      </c>
      <c r="W62">
        <v>0</v>
      </c>
      <c r="X62">
        <v>0</v>
      </c>
      <c r="Y62" t="s">
        <v>32</v>
      </c>
      <c r="AA62">
        <v>1.0999999999999999E-2</v>
      </c>
      <c r="AB62">
        <v>0</v>
      </c>
      <c r="AC62">
        <v>0</v>
      </c>
      <c r="AD62">
        <v>0</v>
      </c>
      <c r="AE62" t="s">
        <v>32</v>
      </c>
    </row>
    <row r="63" spans="1:31" x14ac:dyDescent="0.35">
      <c r="A63" t="s">
        <v>147</v>
      </c>
      <c r="B63">
        <v>82</v>
      </c>
      <c r="C63">
        <v>37</v>
      </c>
      <c r="D63" t="s">
        <v>37</v>
      </c>
      <c r="E63">
        <v>0</v>
      </c>
      <c r="F63">
        <v>4</v>
      </c>
      <c r="G63">
        <v>1</v>
      </c>
      <c r="I63">
        <v>38.186</v>
      </c>
      <c r="J63">
        <v>15710</v>
      </c>
      <c r="K63">
        <v>5887</v>
      </c>
      <c r="L63">
        <v>5927</v>
      </c>
      <c r="M63" t="s">
        <v>31</v>
      </c>
      <c r="N63">
        <f t="shared" ref="N63" si="4">I63/I64</f>
        <v>0.99611321246902307</v>
      </c>
      <c r="O63">
        <v>0.375</v>
      </c>
      <c r="P63">
        <v>5009</v>
      </c>
      <c r="Q63">
        <v>5851</v>
      </c>
      <c r="R63">
        <v>5898</v>
      </c>
      <c r="S63" t="s">
        <v>31</v>
      </c>
      <c r="T63">
        <f t="shared" ref="T63" si="5">O63/O64</f>
        <v>0.99734042553191493</v>
      </c>
      <c r="U63">
        <v>0.53500000000000003</v>
      </c>
      <c r="V63">
        <v>0</v>
      </c>
      <c r="W63">
        <v>0</v>
      </c>
      <c r="X63">
        <v>0</v>
      </c>
      <c r="Y63" t="s">
        <v>32</v>
      </c>
      <c r="AA63">
        <v>1.2E-2</v>
      </c>
      <c r="AB63">
        <v>0</v>
      </c>
      <c r="AC63">
        <v>0</v>
      </c>
      <c r="AD63">
        <v>0</v>
      </c>
      <c r="AE63" t="s">
        <v>32</v>
      </c>
    </row>
    <row r="64" spans="1:31" x14ac:dyDescent="0.35">
      <c r="A64" t="s">
        <v>147</v>
      </c>
      <c r="B64">
        <v>83</v>
      </c>
      <c r="C64">
        <v>37</v>
      </c>
      <c r="D64" t="s">
        <v>37</v>
      </c>
      <c r="E64">
        <v>0</v>
      </c>
      <c r="F64">
        <v>4</v>
      </c>
      <c r="G64">
        <v>2</v>
      </c>
      <c r="I64">
        <v>38.335000000000001</v>
      </c>
      <c r="J64">
        <v>15754</v>
      </c>
      <c r="K64">
        <v>5947</v>
      </c>
      <c r="L64">
        <v>5986</v>
      </c>
      <c r="M64" t="s">
        <v>31</v>
      </c>
      <c r="O64">
        <v>0.376</v>
      </c>
      <c r="P64">
        <v>5013</v>
      </c>
      <c r="Q64">
        <v>5911</v>
      </c>
      <c r="R64">
        <v>5958</v>
      </c>
      <c r="S64" t="s">
        <v>31</v>
      </c>
      <c r="U64">
        <v>0.53700000000000003</v>
      </c>
      <c r="V64">
        <v>0</v>
      </c>
      <c r="W64">
        <v>0</v>
      </c>
      <c r="X64">
        <v>0</v>
      </c>
      <c r="Y64" t="s">
        <v>32</v>
      </c>
      <c r="AA64">
        <v>1.2E-2</v>
      </c>
      <c r="AB64">
        <v>0</v>
      </c>
      <c r="AC64">
        <v>0</v>
      </c>
      <c r="AD64">
        <v>0</v>
      </c>
      <c r="AE64" t="s">
        <v>32</v>
      </c>
    </row>
    <row r="65" spans="1:31" x14ac:dyDescent="0.35">
      <c r="A65" t="s">
        <v>158</v>
      </c>
      <c r="B65">
        <v>102</v>
      </c>
      <c r="C65">
        <v>49</v>
      </c>
      <c r="D65" t="s">
        <v>37</v>
      </c>
      <c r="E65">
        <v>0</v>
      </c>
      <c r="F65">
        <v>5</v>
      </c>
      <c r="G65">
        <v>1</v>
      </c>
      <c r="I65">
        <v>39.182000000000002</v>
      </c>
      <c r="J65">
        <v>16004</v>
      </c>
      <c r="K65">
        <v>7207</v>
      </c>
      <c r="L65">
        <v>7249</v>
      </c>
      <c r="M65" t="s">
        <v>42</v>
      </c>
      <c r="N65">
        <f t="shared" ref="N65" si="6">I65/I66</f>
        <v>1.0191967537196962</v>
      </c>
      <c r="O65">
        <v>0.22800000000000001</v>
      </c>
      <c r="P65">
        <v>4544</v>
      </c>
      <c r="Q65">
        <v>7171</v>
      </c>
      <c r="R65">
        <v>7214</v>
      </c>
      <c r="S65" t="s">
        <v>31</v>
      </c>
      <c r="T65">
        <f t="shared" ref="T65" si="7">O65/O66</f>
        <v>0.92307692307692313</v>
      </c>
      <c r="U65">
        <v>0.54900000000000004</v>
      </c>
      <c r="V65">
        <v>0</v>
      </c>
      <c r="W65">
        <v>0</v>
      </c>
      <c r="X65">
        <v>0</v>
      </c>
      <c r="Y65" t="s">
        <v>32</v>
      </c>
      <c r="AA65">
        <v>7.0000000000000001E-3</v>
      </c>
      <c r="AB65">
        <v>0</v>
      </c>
      <c r="AC65">
        <v>0</v>
      </c>
      <c r="AD65">
        <v>0</v>
      </c>
      <c r="AE65" t="s">
        <v>32</v>
      </c>
    </row>
    <row r="66" spans="1:31" x14ac:dyDescent="0.35">
      <c r="A66" t="s">
        <v>158</v>
      </c>
      <c r="B66">
        <v>103</v>
      </c>
      <c r="C66">
        <v>49</v>
      </c>
      <c r="D66" t="s">
        <v>37</v>
      </c>
      <c r="E66">
        <v>0</v>
      </c>
      <c r="F66">
        <v>5</v>
      </c>
      <c r="G66">
        <v>2</v>
      </c>
      <c r="I66">
        <v>38.444000000000003</v>
      </c>
      <c r="J66">
        <v>15786</v>
      </c>
      <c r="K66">
        <v>7267</v>
      </c>
      <c r="L66">
        <v>7308</v>
      </c>
      <c r="M66" t="s">
        <v>31</v>
      </c>
      <c r="O66">
        <v>0.247</v>
      </c>
      <c r="P66">
        <v>4605</v>
      </c>
      <c r="Q66">
        <v>7231</v>
      </c>
      <c r="R66">
        <v>7278</v>
      </c>
      <c r="S66" t="s">
        <v>31</v>
      </c>
      <c r="U66">
        <v>0.53800000000000003</v>
      </c>
      <c r="V66">
        <v>0</v>
      </c>
      <c r="W66">
        <v>0</v>
      </c>
      <c r="X66">
        <v>0</v>
      </c>
      <c r="Y66" t="s">
        <v>32</v>
      </c>
      <c r="AA66">
        <v>8.0000000000000002E-3</v>
      </c>
      <c r="AB66">
        <v>0</v>
      </c>
      <c r="AC66">
        <v>0</v>
      </c>
      <c r="AD66">
        <v>0</v>
      </c>
      <c r="AE66" t="s">
        <v>32</v>
      </c>
    </row>
    <row r="67" spans="1:31" x14ac:dyDescent="0.35">
      <c r="A67" t="s">
        <v>168</v>
      </c>
      <c r="B67">
        <v>120</v>
      </c>
      <c r="C67">
        <v>61</v>
      </c>
      <c r="D67" t="s">
        <v>37</v>
      </c>
      <c r="E67">
        <v>0</v>
      </c>
      <c r="F67">
        <v>6</v>
      </c>
      <c r="G67">
        <v>1</v>
      </c>
      <c r="I67">
        <v>43.749000000000002</v>
      </c>
      <c r="J67">
        <v>17352</v>
      </c>
      <c r="K67">
        <v>8407</v>
      </c>
      <c r="L67">
        <v>8450</v>
      </c>
      <c r="M67" t="s">
        <v>31</v>
      </c>
      <c r="N67">
        <f t="shared" ref="N67" si="8">I67/I68</f>
        <v>1.0034174311926605</v>
      </c>
      <c r="O67">
        <v>0.23599999999999999</v>
      </c>
      <c r="P67">
        <v>4568</v>
      </c>
      <c r="Q67">
        <v>8371</v>
      </c>
      <c r="R67">
        <v>8418</v>
      </c>
      <c r="S67" t="s">
        <v>31</v>
      </c>
      <c r="T67">
        <f t="shared" ref="T67" si="9">O67/O68</f>
        <v>1.0216450216450215</v>
      </c>
      <c r="U67">
        <v>0.61299999999999999</v>
      </c>
      <c r="V67">
        <v>0</v>
      </c>
      <c r="W67">
        <v>0</v>
      </c>
      <c r="X67">
        <v>0</v>
      </c>
      <c r="Y67" t="s">
        <v>32</v>
      </c>
      <c r="AA67">
        <v>7.0000000000000001E-3</v>
      </c>
      <c r="AB67">
        <v>0</v>
      </c>
      <c r="AC67">
        <v>0</v>
      </c>
      <c r="AD67">
        <v>0</v>
      </c>
      <c r="AE67" t="s">
        <v>32</v>
      </c>
    </row>
    <row r="68" spans="1:31" x14ac:dyDescent="0.35">
      <c r="A68" t="s">
        <v>168</v>
      </c>
      <c r="B68">
        <v>121</v>
      </c>
      <c r="C68">
        <v>61</v>
      </c>
      <c r="D68" t="s">
        <v>37</v>
      </c>
      <c r="E68">
        <v>0</v>
      </c>
      <c r="F68">
        <v>6</v>
      </c>
      <c r="G68">
        <v>2</v>
      </c>
      <c r="I68">
        <v>43.6</v>
      </c>
      <c r="J68">
        <v>17308</v>
      </c>
      <c r="K68">
        <v>8467</v>
      </c>
      <c r="L68">
        <v>8508</v>
      </c>
      <c r="M68" t="s">
        <v>31</v>
      </c>
      <c r="O68">
        <v>0.23100000000000001</v>
      </c>
      <c r="P68">
        <v>4553</v>
      </c>
      <c r="Q68">
        <v>8431</v>
      </c>
      <c r="R68">
        <v>8478</v>
      </c>
      <c r="S68" t="s">
        <v>31</v>
      </c>
      <c r="U68">
        <v>0.61099999999999999</v>
      </c>
      <c r="V68">
        <v>0</v>
      </c>
      <c r="W68">
        <v>0</v>
      </c>
      <c r="X68">
        <v>0</v>
      </c>
      <c r="Y68" t="s">
        <v>32</v>
      </c>
      <c r="AA68">
        <v>7.0000000000000001E-3</v>
      </c>
      <c r="AB68">
        <v>0</v>
      </c>
      <c r="AC68">
        <v>0</v>
      </c>
      <c r="AD68">
        <v>0</v>
      </c>
      <c r="AE68" t="s">
        <v>32</v>
      </c>
    </row>
    <row r="69" spans="1:31" x14ac:dyDescent="0.35">
      <c r="A69" t="s">
        <v>178</v>
      </c>
      <c r="B69">
        <v>139</v>
      </c>
      <c r="C69">
        <v>73</v>
      </c>
      <c r="D69" t="s">
        <v>37</v>
      </c>
      <c r="E69">
        <v>0</v>
      </c>
      <c r="F69">
        <v>7</v>
      </c>
      <c r="G69">
        <v>1</v>
      </c>
      <c r="I69">
        <v>38.4</v>
      </c>
      <c r="J69">
        <v>15773</v>
      </c>
      <c r="K69">
        <v>9667</v>
      </c>
      <c r="L69">
        <v>9710</v>
      </c>
      <c r="M69" t="s">
        <v>31</v>
      </c>
      <c r="N69">
        <f t="shared" ref="N69" si="10">I69/I70</f>
        <v>0.99807662317409163</v>
      </c>
      <c r="O69">
        <v>0.253</v>
      </c>
      <c r="P69">
        <v>4622</v>
      </c>
      <c r="Q69">
        <v>9631</v>
      </c>
      <c r="R69">
        <v>9678</v>
      </c>
      <c r="S69" t="s">
        <v>31</v>
      </c>
      <c r="T69">
        <f t="shared" ref="T69" si="11">O69/O70</f>
        <v>1.0242914979757085</v>
      </c>
      <c r="U69">
        <v>0.53800000000000003</v>
      </c>
      <c r="V69">
        <v>0</v>
      </c>
      <c r="W69">
        <v>0</v>
      </c>
      <c r="X69">
        <v>0</v>
      </c>
      <c r="Y69" t="s">
        <v>32</v>
      </c>
      <c r="AA69">
        <v>8.0000000000000002E-3</v>
      </c>
      <c r="AB69">
        <v>0</v>
      </c>
      <c r="AC69">
        <v>0</v>
      </c>
      <c r="AD69">
        <v>0</v>
      </c>
      <c r="AE69" t="s">
        <v>32</v>
      </c>
    </row>
    <row r="70" spans="1:31" x14ac:dyDescent="0.35">
      <c r="A70" t="s">
        <v>178</v>
      </c>
      <c r="B70">
        <v>140</v>
      </c>
      <c r="C70">
        <v>73</v>
      </c>
      <c r="D70" t="s">
        <v>37</v>
      </c>
      <c r="E70">
        <v>0</v>
      </c>
      <c r="F70">
        <v>7</v>
      </c>
      <c r="G70">
        <v>2</v>
      </c>
      <c r="I70">
        <v>38.473999999999997</v>
      </c>
      <c r="J70">
        <v>15795</v>
      </c>
      <c r="K70">
        <v>9727</v>
      </c>
      <c r="L70">
        <v>9768</v>
      </c>
      <c r="M70" t="s">
        <v>31</v>
      </c>
      <c r="O70">
        <v>0.247</v>
      </c>
      <c r="P70">
        <v>4604</v>
      </c>
      <c r="Q70">
        <v>9691</v>
      </c>
      <c r="R70">
        <v>9738</v>
      </c>
      <c r="S70" t="s">
        <v>31</v>
      </c>
      <c r="U70">
        <v>0.53900000000000003</v>
      </c>
      <c r="V70">
        <v>0</v>
      </c>
      <c r="W70">
        <v>0</v>
      </c>
      <c r="X70">
        <v>0</v>
      </c>
      <c r="Y70" t="s">
        <v>32</v>
      </c>
      <c r="AA70">
        <v>8.0000000000000002E-3</v>
      </c>
      <c r="AB70">
        <v>0</v>
      </c>
      <c r="AC70">
        <v>0</v>
      </c>
      <c r="AD70">
        <v>0</v>
      </c>
      <c r="AE70" t="s">
        <v>32</v>
      </c>
    </row>
    <row r="82" spans="1:31" s="38" customFormat="1" ht="15" thickBot="1" x14ac:dyDescent="0.4">
      <c r="A82" s="38" t="s">
        <v>38</v>
      </c>
    </row>
    <row r="83" spans="1:31" x14ac:dyDescent="0.35">
      <c r="A83" t="s">
        <v>39</v>
      </c>
      <c r="B83">
        <v>38</v>
      </c>
      <c r="C83">
        <v>11</v>
      </c>
      <c r="D83" t="s">
        <v>30</v>
      </c>
      <c r="E83">
        <v>20</v>
      </c>
      <c r="F83">
        <v>0</v>
      </c>
      <c r="G83">
        <v>0</v>
      </c>
      <c r="I83">
        <v>2.452</v>
      </c>
      <c r="J83">
        <v>5162</v>
      </c>
      <c r="K83">
        <v>2887</v>
      </c>
      <c r="L83">
        <v>2929</v>
      </c>
      <c r="M83" t="s">
        <v>31</v>
      </c>
      <c r="O83">
        <v>6.6000000000000003E-2</v>
      </c>
      <c r="P83">
        <v>4031</v>
      </c>
      <c r="Q83">
        <v>2851</v>
      </c>
      <c r="R83">
        <v>2898</v>
      </c>
      <c r="S83" t="s">
        <v>31</v>
      </c>
      <c r="U83">
        <v>3.4000000000000002E-2</v>
      </c>
      <c r="V83">
        <v>0</v>
      </c>
      <c r="W83">
        <v>0</v>
      </c>
      <c r="X83">
        <v>0</v>
      </c>
      <c r="Y83" t="s">
        <v>32</v>
      </c>
      <c r="AA83">
        <v>2E-3</v>
      </c>
      <c r="AB83">
        <v>0</v>
      </c>
      <c r="AC83">
        <v>0</v>
      </c>
      <c r="AD83">
        <v>0</v>
      </c>
      <c r="AE83" t="s">
        <v>32</v>
      </c>
    </row>
    <row r="84" spans="1:31" x14ac:dyDescent="0.35">
      <c r="A84" t="s">
        <v>39</v>
      </c>
      <c r="B84">
        <v>56</v>
      </c>
      <c r="C84">
        <v>23</v>
      </c>
      <c r="D84" t="s">
        <v>30</v>
      </c>
      <c r="E84">
        <v>20</v>
      </c>
      <c r="F84">
        <v>0</v>
      </c>
      <c r="G84">
        <v>0</v>
      </c>
      <c r="I84">
        <v>6.5650000000000004</v>
      </c>
      <c r="J84">
        <v>6376</v>
      </c>
      <c r="K84">
        <v>4087</v>
      </c>
      <c r="L84">
        <v>4130</v>
      </c>
      <c r="M84" t="s">
        <v>31</v>
      </c>
      <c r="O84">
        <v>6.0999999999999999E-2</v>
      </c>
      <c r="P84">
        <v>4014</v>
      </c>
      <c r="Q84">
        <v>4051</v>
      </c>
      <c r="R84">
        <v>4098</v>
      </c>
      <c r="S84" t="s">
        <v>31</v>
      </c>
      <c r="U84">
        <v>9.1999999999999998E-2</v>
      </c>
      <c r="V84">
        <v>0</v>
      </c>
      <c r="W84">
        <v>0</v>
      </c>
      <c r="X84">
        <v>0</v>
      </c>
      <c r="Y84" t="s">
        <v>32</v>
      </c>
      <c r="AA84">
        <v>2E-3</v>
      </c>
      <c r="AB84">
        <v>0</v>
      </c>
      <c r="AC84">
        <v>0</v>
      </c>
      <c r="AD84">
        <v>0</v>
      </c>
      <c r="AE84" t="s">
        <v>32</v>
      </c>
    </row>
    <row r="85" spans="1:31" x14ac:dyDescent="0.35">
      <c r="A85" t="s">
        <v>39</v>
      </c>
      <c r="B85">
        <v>74</v>
      </c>
      <c r="C85">
        <v>35</v>
      </c>
      <c r="D85" t="s">
        <v>30</v>
      </c>
      <c r="E85">
        <v>20</v>
      </c>
      <c r="F85">
        <v>0</v>
      </c>
      <c r="G85">
        <v>0</v>
      </c>
      <c r="I85">
        <v>2.1030000000000002</v>
      </c>
      <c r="J85">
        <v>5059</v>
      </c>
      <c r="K85">
        <v>5287</v>
      </c>
      <c r="L85">
        <v>5329</v>
      </c>
      <c r="M85" t="s">
        <v>31</v>
      </c>
      <c r="O85">
        <v>6.4000000000000001E-2</v>
      </c>
      <c r="P85">
        <v>4024</v>
      </c>
      <c r="Q85">
        <v>5251</v>
      </c>
      <c r="R85">
        <v>5298</v>
      </c>
      <c r="S85" t="s">
        <v>31</v>
      </c>
      <c r="U85">
        <v>2.9000000000000001E-2</v>
      </c>
      <c r="V85">
        <v>0</v>
      </c>
      <c r="W85">
        <v>0</v>
      </c>
      <c r="X85">
        <v>0</v>
      </c>
      <c r="Y85" t="s">
        <v>32</v>
      </c>
      <c r="AA85">
        <v>2E-3</v>
      </c>
      <c r="AB85">
        <v>0</v>
      </c>
      <c r="AC85">
        <v>0</v>
      </c>
      <c r="AD85">
        <v>0</v>
      </c>
      <c r="AE85" t="s">
        <v>32</v>
      </c>
    </row>
    <row r="86" spans="1:31" x14ac:dyDescent="0.35">
      <c r="A86" t="s">
        <v>39</v>
      </c>
      <c r="B86">
        <v>93</v>
      </c>
      <c r="C86">
        <v>47</v>
      </c>
      <c r="D86" t="s">
        <v>30</v>
      </c>
      <c r="E86">
        <v>20</v>
      </c>
      <c r="F86">
        <v>0</v>
      </c>
      <c r="G86">
        <v>0</v>
      </c>
      <c r="I86">
        <v>2.0150000000000001</v>
      </c>
      <c r="J86">
        <v>5033</v>
      </c>
      <c r="K86">
        <v>6547</v>
      </c>
      <c r="L86">
        <v>6589</v>
      </c>
      <c r="M86" t="s">
        <v>31</v>
      </c>
      <c r="O86">
        <v>6.2E-2</v>
      </c>
      <c r="P86">
        <v>4017</v>
      </c>
      <c r="Q86">
        <v>6511</v>
      </c>
      <c r="R86">
        <v>6558</v>
      </c>
      <c r="S86" t="s">
        <v>31</v>
      </c>
      <c r="U86">
        <v>2.8000000000000001E-2</v>
      </c>
      <c r="V86">
        <v>0</v>
      </c>
      <c r="W86">
        <v>0</v>
      </c>
      <c r="X86">
        <v>0</v>
      </c>
      <c r="Y86" t="s">
        <v>32</v>
      </c>
      <c r="AA86">
        <v>2E-3</v>
      </c>
      <c r="AB86">
        <v>0</v>
      </c>
      <c r="AC86">
        <v>0</v>
      </c>
      <c r="AD86">
        <v>0</v>
      </c>
      <c r="AE86" t="s">
        <v>32</v>
      </c>
    </row>
    <row r="87" spans="1:31" x14ac:dyDescent="0.35">
      <c r="A87" t="s">
        <v>39</v>
      </c>
      <c r="B87">
        <v>113</v>
      </c>
      <c r="C87">
        <v>59</v>
      </c>
      <c r="D87" t="s">
        <v>30</v>
      </c>
      <c r="E87">
        <v>20</v>
      </c>
      <c r="F87">
        <v>0</v>
      </c>
      <c r="G87">
        <v>0</v>
      </c>
      <c r="I87">
        <v>2.2719999999999998</v>
      </c>
      <c r="J87">
        <v>5109</v>
      </c>
      <c r="K87">
        <v>7867</v>
      </c>
      <c r="L87">
        <v>7909</v>
      </c>
      <c r="M87" t="s">
        <v>31</v>
      </c>
      <c r="O87">
        <v>6.4000000000000001E-2</v>
      </c>
      <c r="P87">
        <v>4023</v>
      </c>
      <c r="Q87">
        <v>7831</v>
      </c>
      <c r="R87">
        <v>7878</v>
      </c>
      <c r="S87" t="s">
        <v>31</v>
      </c>
      <c r="U87">
        <v>3.2000000000000001E-2</v>
      </c>
      <c r="V87">
        <v>0</v>
      </c>
      <c r="W87">
        <v>0</v>
      </c>
      <c r="X87">
        <v>0</v>
      </c>
      <c r="Y87" t="s">
        <v>32</v>
      </c>
      <c r="AA87">
        <v>2E-3</v>
      </c>
      <c r="AB87">
        <v>0</v>
      </c>
      <c r="AC87">
        <v>0</v>
      </c>
      <c r="AD87">
        <v>0</v>
      </c>
      <c r="AE87" t="s">
        <v>32</v>
      </c>
    </row>
    <row r="88" spans="1:31" x14ac:dyDescent="0.35">
      <c r="A88" t="s">
        <v>39</v>
      </c>
      <c r="B88">
        <v>131</v>
      </c>
      <c r="C88">
        <v>71</v>
      </c>
      <c r="D88" t="s">
        <v>30</v>
      </c>
      <c r="E88">
        <v>20</v>
      </c>
      <c r="F88">
        <v>0</v>
      </c>
      <c r="G88">
        <v>0</v>
      </c>
      <c r="I88">
        <v>2.056</v>
      </c>
      <c r="J88">
        <v>5045</v>
      </c>
      <c r="K88">
        <v>9067</v>
      </c>
      <c r="L88">
        <v>9109</v>
      </c>
      <c r="M88" t="s">
        <v>31</v>
      </c>
      <c r="O88">
        <v>0.06</v>
      </c>
      <c r="P88">
        <v>4012</v>
      </c>
      <c r="Q88">
        <v>9031</v>
      </c>
      <c r="R88">
        <v>9078</v>
      </c>
      <c r="S88" t="s">
        <v>31</v>
      </c>
      <c r="U88">
        <v>2.9000000000000001E-2</v>
      </c>
      <c r="V88">
        <v>0</v>
      </c>
      <c r="W88">
        <v>0</v>
      </c>
      <c r="X88">
        <v>0</v>
      </c>
      <c r="Y88" t="s">
        <v>32</v>
      </c>
      <c r="AA88">
        <v>2E-3</v>
      </c>
      <c r="AB88">
        <v>0</v>
      </c>
      <c r="AC88">
        <v>0</v>
      </c>
      <c r="AD88">
        <v>0</v>
      </c>
      <c r="AE88" t="s">
        <v>32</v>
      </c>
    </row>
    <row r="89" spans="1:31" x14ac:dyDescent="0.35">
      <c r="A89" t="s">
        <v>39</v>
      </c>
      <c r="B89">
        <v>148</v>
      </c>
      <c r="C89">
        <v>83</v>
      </c>
      <c r="D89" t="s">
        <v>30</v>
      </c>
      <c r="E89">
        <v>20</v>
      </c>
      <c r="F89">
        <v>0</v>
      </c>
      <c r="G89">
        <v>0</v>
      </c>
      <c r="I89">
        <v>2.3809999999999998</v>
      </c>
      <c r="J89">
        <v>5141</v>
      </c>
      <c r="K89">
        <v>10207</v>
      </c>
      <c r="L89">
        <v>10250</v>
      </c>
      <c r="M89" t="s">
        <v>43</v>
      </c>
      <c r="O89">
        <v>0.06</v>
      </c>
      <c r="P89">
        <v>4011</v>
      </c>
      <c r="Q89">
        <v>10171</v>
      </c>
      <c r="R89">
        <v>10218</v>
      </c>
      <c r="S89" t="s">
        <v>31</v>
      </c>
      <c r="U89">
        <v>3.3000000000000002E-2</v>
      </c>
      <c r="V89">
        <v>0</v>
      </c>
      <c r="W89">
        <v>0</v>
      </c>
      <c r="X89">
        <v>0</v>
      </c>
      <c r="Y89" t="s">
        <v>32</v>
      </c>
      <c r="AA89">
        <v>2E-3</v>
      </c>
      <c r="AB89">
        <v>0</v>
      </c>
      <c r="AC89">
        <v>0</v>
      </c>
      <c r="AD89">
        <v>0</v>
      </c>
      <c r="AE89" t="s">
        <v>32</v>
      </c>
    </row>
    <row r="98" spans="1:31" s="38" customFormat="1" ht="15" thickBot="1" x14ac:dyDescent="0.4">
      <c r="A98" s="38" t="s">
        <v>40</v>
      </c>
      <c r="I98" s="38">
        <f>AVERAGE(I83:I97)</f>
        <v>2.834857142857143</v>
      </c>
      <c r="O98" s="38">
        <f>AVERAGE(O83:O97)</f>
        <v>6.242857142857143E-2</v>
      </c>
    </row>
    <row r="99" spans="1:31" x14ac:dyDescent="0.35">
      <c r="A99" t="s">
        <v>41</v>
      </c>
      <c r="B99">
        <v>39</v>
      </c>
      <c r="C99">
        <v>12</v>
      </c>
      <c r="D99" t="s">
        <v>30</v>
      </c>
      <c r="E99">
        <v>20</v>
      </c>
      <c r="F99">
        <v>0</v>
      </c>
      <c r="G99">
        <v>0</v>
      </c>
      <c r="I99">
        <v>8.4920000000000009</v>
      </c>
      <c r="J99">
        <v>6945</v>
      </c>
      <c r="K99">
        <v>2947</v>
      </c>
      <c r="L99">
        <v>2988</v>
      </c>
      <c r="M99" t="s">
        <v>31</v>
      </c>
      <c r="O99">
        <v>0.79600000000000004</v>
      </c>
      <c r="P99">
        <v>6344</v>
      </c>
      <c r="Q99">
        <v>2911</v>
      </c>
      <c r="R99">
        <v>2956</v>
      </c>
      <c r="S99" t="s">
        <v>31</v>
      </c>
      <c r="U99">
        <v>0.11899999999999999</v>
      </c>
      <c r="V99">
        <v>0</v>
      </c>
      <c r="W99">
        <v>0</v>
      </c>
      <c r="X99">
        <v>0</v>
      </c>
      <c r="Y99" t="s">
        <v>32</v>
      </c>
      <c r="AA99">
        <v>2.5000000000000001E-2</v>
      </c>
      <c r="AB99">
        <v>0</v>
      </c>
      <c r="AC99">
        <v>0</v>
      </c>
      <c r="AD99">
        <v>0</v>
      </c>
      <c r="AE99" t="s">
        <v>32</v>
      </c>
    </row>
    <row r="100" spans="1:31" x14ac:dyDescent="0.35">
      <c r="A100" t="s">
        <v>41</v>
      </c>
      <c r="B100">
        <v>57</v>
      </c>
      <c r="C100">
        <v>24</v>
      </c>
      <c r="D100" t="s">
        <v>30</v>
      </c>
      <c r="E100">
        <v>20</v>
      </c>
      <c r="F100">
        <v>0</v>
      </c>
      <c r="G100">
        <v>0</v>
      </c>
      <c r="I100">
        <v>8.625</v>
      </c>
      <c r="J100">
        <v>6984</v>
      </c>
      <c r="K100">
        <v>4147</v>
      </c>
      <c r="L100">
        <v>4189</v>
      </c>
      <c r="M100" t="s">
        <v>31</v>
      </c>
      <c r="O100">
        <v>0.80100000000000005</v>
      </c>
      <c r="P100">
        <v>6358</v>
      </c>
      <c r="Q100">
        <v>4111</v>
      </c>
      <c r="R100">
        <v>4157</v>
      </c>
      <c r="S100" t="s">
        <v>31</v>
      </c>
      <c r="U100">
        <v>0.121</v>
      </c>
      <c r="V100">
        <v>0</v>
      </c>
      <c r="W100">
        <v>0</v>
      </c>
      <c r="X100">
        <v>0</v>
      </c>
      <c r="Y100" t="s">
        <v>32</v>
      </c>
      <c r="AA100">
        <v>2.5000000000000001E-2</v>
      </c>
      <c r="AB100">
        <v>0</v>
      </c>
      <c r="AC100">
        <v>0</v>
      </c>
      <c r="AD100">
        <v>0</v>
      </c>
      <c r="AE100" t="s">
        <v>32</v>
      </c>
    </row>
    <row r="101" spans="1:31" x14ac:dyDescent="0.35">
      <c r="A101" t="s">
        <v>41</v>
      </c>
      <c r="B101">
        <v>75</v>
      </c>
      <c r="C101">
        <v>36</v>
      </c>
      <c r="D101" t="s">
        <v>30</v>
      </c>
      <c r="E101">
        <v>20</v>
      </c>
      <c r="F101">
        <v>0</v>
      </c>
      <c r="G101">
        <v>0</v>
      </c>
      <c r="I101">
        <v>8.2520000000000007</v>
      </c>
      <c r="J101">
        <v>6874</v>
      </c>
      <c r="K101">
        <v>5347</v>
      </c>
      <c r="L101">
        <v>5389</v>
      </c>
      <c r="M101" t="s">
        <v>31</v>
      </c>
      <c r="O101">
        <v>0.79500000000000004</v>
      </c>
      <c r="P101">
        <v>6339</v>
      </c>
      <c r="Q101">
        <v>5311</v>
      </c>
      <c r="R101">
        <v>5356</v>
      </c>
      <c r="S101" t="s">
        <v>31</v>
      </c>
      <c r="U101">
        <v>0.11600000000000001</v>
      </c>
      <c r="V101">
        <v>0</v>
      </c>
      <c r="W101">
        <v>0</v>
      </c>
      <c r="X101">
        <v>0</v>
      </c>
      <c r="Y101" t="s">
        <v>32</v>
      </c>
      <c r="AA101">
        <v>2.5000000000000001E-2</v>
      </c>
      <c r="AB101">
        <v>0</v>
      </c>
      <c r="AC101">
        <v>0</v>
      </c>
      <c r="AD101">
        <v>0</v>
      </c>
      <c r="AE101" t="s">
        <v>32</v>
      </c>
    </row>
    <row r="102" spans="1:31" x14ac:dyDescent="0.35">
      <c r="A102" t="s">
        <v>41</v>
      </c>
      <c r="B102">
        <v>94</v>
      </c>
      <c r="C102">
        <v>48</v>
      </c>
      <c r="D102" t="s">
        <v>30</v>
      </c>
      <c r="E102">
        <v>20</v>
      </c>
      <c r="F102">
        <v>0</v>
      </c>
      <c r="G102">
        <v>0</v>
      </c>
      <c r="I102">
        <v>8.2249999999999996</v>
      </c>
      <c r="J102">
        <v>6866</v>
      </c>
      <c r="K102">
        <v>6607</v>
      </c>
      <c r="L102">
        <v>6647</v>
      </c>
      <c r="M102" t="s">
        <v>31</v>
      </c>
      <c r="O102">
        <v>0.79400000000000004</v>
      </c>
      <c r="P102">
        <v>6338</v>
      </c>
      <c r="Q102">
        <v>6571</v>
      </c>
      <c r="R102">
        <v>6616</v>
      </c>
      <c r="S102" t="s">
        <v>31</v>
      </c>
      <c r="U102">
        <v>0.115</v>
      </c>
      <c r="V102">
        <v>0</v>
      </c>
      <c r="W102">
        <v>0</v>
      </c>
      <c r="X102">
        <v>0</v>
      </c>
      <c r="Y102" t="s">
        <v>32</v>
      </c>
      <c r="AA102">
        <v>2.5000000000000001E-2</v>
      </c>
      <c r="AB102">
        <v>0</v>
      </c>
      <c r="AC102">
        <v>0</v>
      </c>
      <c r="AD102">
        <v>0</v>
      </c>
      <c r="AE102" t="s">
        <v>32</v>
      </c>
    </row>
    <row r="103" spans="1:31" x14ac:dyDescent="0.35">
      <c r="A103" t="s">
        <v>41</v>
      </c>
      <c r="B103">
        <v>114</v>
      </c>
      <c r="C103">
        <v>60</v>
      </c>
      <c r="D103" t="s">
        <v>30</v>
      </c>
      <c r="E103">
        <v>20</v>
      </c>
      <c r="F103">
        <v>0</v>
      </c>
      <c r="G103">
        <v>0</v>
      </c>
      <c r="I103">
        <v>8.2989999999999995</v>
      </c>
      <c r="J103">
        <v>6888</v>
      </c>
      <c r="K103">
        <v>7927</v>
      </c>
      <c r="L103">
        <v>7969</v>
      </c>
      <c r="M103" t="s">
        <v>31</v>
      </c>
      <c r="O103">
        <v>0.79300000000000004</v>
      </c>
      <c r="P103">
        <v>6333</v>
      </c>
      <c r="Q103">
        <v>7891</v>
      </c>
      <c r="R103">
        <v>7936</v>
      </c>
      <c r="S103" t="s">
        <v>31</v>
      </c>
      <c r="U103">
        <v>0.11600000000000001</v>
      </c>
      <c r="V103">
        <v>0</v>
      </c>
      <c r="W103">
        <v>0</v>
      </c>
      <c r="X103">
        <v>0</v>
      </c>
      <c r="Y103" t="s">
        <v>32</v>
      </c>
      <c r="AA103">
        <v>2.5000000000000001E-2</v>
      </c>
      <c r="AB103">
        <v>0</v>
      </c>
      <c r="AC103">
        <v>0</v>
      </c>
      <c r="AD103">
        <v>0</v>
      </c>
      <c r="AE103" t="s">
        <v>32</v>
      </c>
    </row>
    <row r="104" spans="1:31" x14ac:dyDescent="0.35">
      <c r="A104" t="s">
        <v>41</v>
      </c>
      <c r="B104">
        <v>132</v>
      </c>
      <c r="C104">
        <v>72</v>
      </c>
      <c r="D104" t="s">
        <v>30</v>
      </c>
      <c r="E104">
        <v>20</v>
      </c>
      <c r="F104">
        <v>0</v>
      </c>
      <c r="G104">
        <v>0</v>
      </c>
      <c r="I104">
        <v>8.0960000000000001</v>
      </c>
      <c r="J104">
        <v>6828</v>
      </c>
      <c r="K104">
        <v>9127</v>
      </c>
      <c r="L104">
        <v>9169</v>
      </c>
      <c r="M104" t="s">
        <v>31</v>
      </c>
      <c r="O104">
        <v>0.79100000000000004</v>
      </c>
      <c r="P104">
        <v>6326</v>
      </c>
      <c r="Q104">
        <v>9091</v>
      </c>
      <c r="R104">
        <v>9136</v>
      </c>
      <c r="S104" t="s">
        <v>31</v>
      </c>
      <c r="U104">
        <v>0.113</v>
      </c>
      <c r="V104">
        <v>0</v>
      </c>
      <c r="W104">
        <v>0</v>
      </c>
      <c r="X104">
        <v>0</v>
      </c>
      <c r="Y104" t="s">
        <v>32</v>
      </c>
      <c r="AA104">
        <v>2.4E-2</v>
      </c>
      <c r="AB104">
        <v>0</v>
      </c>
      <c r="AC104">
        <v>0</v>
      </c>
      <c r="AD104">
        <v>0</v>
      </c>
      <c r="AE104" t="s">
        <v>32</v>
      </c>
    </row>
    <row r="105" spans="1:31" x14ac:dyDescent="0.35">
      <c r="A105" t="s">
        <v>41</v>
      </c>
      <c r="B105">
        <v>149</v>
      </c>
      <c r="C105">
        <v>84</v>
      </c>
      <c r="D105" t="s">
        <v>30</v>
      </c>
      <c r="E105">
        <v>20</v>
      </c>
      <c r="F105">
        <v>0</v>
      </c>
      <c r="G105">
        <v>0</v>
      </c>
      <c r="I105">
        <v>8.3840000000000003</v>
      </c>
      <c r="J105">
        <v>6913</v>
      </c>
      <c r="K105">
        <v>10267</v>
      </c>
      <c r="L105">
        <v>10309</v>
      </c>
      <c r="M105" t="s">
        <v>31</v>
      </c>
      <c r="O105">
        <v>0.80200000000000005</v>
      </c>
      <c r="P105">
        <v>6363</v>
      </c>
      <c r="Q105">
        <v>10231</v>
      </c>
      <c r="R105">
        <v>10277</v>
      </c>
      <c r="S105" t="s">
        <v>31</v>
      </c>
      <c r="U105">
        <v>0.11700000000000001</v>
      </c>
      <c r="V105">
        <v>0</v>
      </c>
      <c r="W105">
        <v>0</v>
      </c>
      <c r="X105">
        <v>0</v>
      </c>
      <c r="Y105" t="s">
        <v>32</v>
      </c>
      <c r="AA105">
        <v>2.5000000000000001E-2</v>
      </c>
      <c r="AB105">
        <v>0</v>
      </c>
      <c r="AC105">
        <v>0</v>
      </c>
      <c r="AD105">
        <v>0</v>
      </c>
      <c r="AE105" t="s">
        <v>32</v>
      </c>
    </row>
  </sheetData>
  <mergeCells count="5">
    <mergeCell ref="A4:C4"/>
    <mergeCell ref="F4:H4"/>
    <mergeCell ref="J4:L4"/>
    <mergeCell ref="N4:Q4"/>
    <mergeCell ref="S4:U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197"/>
  <sheetViews>
    <sheetView tabSelected="1" topLeftCell="A8" workbookViewId="0">
      <selection activeCell="U8" sqref="U1:U1048576"/>
    </sheetView>
  </sheetViews>
  <sheetFormatPr defaultRowHeight="14.5" x14ac:dyDescent="0.35"/>
  <cols>
    <col min="1" max="1" width="15.36328125" customWidth="1"/>
    <col min="2" max="2" width="0.1796875" customWidth="1"/>
    <col min="3" max="8" width="8.7265625" hidden="1" customWidth="1"/>
    <col min="9" max="9" width="0.1796875" customWidth="1"/>
    <col min="10" max="14" width="8.7265625" hidden="1" customWidth="1"/>
    <col min="15" max="15" width="0.26953125" customWidth="1"/>
    <col min="16" max="20" width="8.7265625" hidden="1" customWidth="1"/>
    <col min="21" max="21" width="1" customWidth="1"/>
    <col min="22" max="26" width="8.7265625" hidden="1" customWidth="1"/>
  </cols>
  <sheetData>
    <row r="2" spans="1:31" x14ac:dyDescent="0.35">
      <c r="A2" t="s">
        <v>46</v>
      </c>
      <c r="B2" t="s">
        <v>47</v>
      </c>
    </row>
    <row r="3" spans="1:31" x14ac:dyDescent="0.35">
      <c r="A3" t="s">
        <v>48</v>
      </c>
      <c r="B3" t="s">
        <v>215</v>
      </c>
    </row>
    <row r="4" spans="1:31" x14ac:dyDescent="0.35">
      <c r="A4" t="s">
        <v>50</v>
      </c>
      <c r="B4" t="s">
        <v>51</v>
      </c>
    </row>
    <row r="5" spans="1:31" x14ac:dyDescent="0.35">
      <c r="A5" t="s">
        <v>52</v>
      </c>
      <c r="B5" t="s">
        <v>216</v>
      </c>
    </row>
    <row r="6" spans="1:31" x14ac:dyDescent="0.35">
      <c r="A6" t="s">
        <v>53</v>
      </c>
      <c r="B6" t="s">
        <v>54</v>
      </c>
    </row>
    <row r="7" spans="1:31" x14ac:dyDescent="0.35">
      <c r="A7" t="s">
        <v>55</v>
      </c>
    </row>
    <row r="8" spans="1:31" x14ac:dyDescent="0.35">
      <c r="A8" t="s">
        <v>56</v>
      </c>
      <c r="I8" s="41" t="s">
        <v>57</v>
      </c>
      <c r="O8" s="41" t="s">
        <v>57</v>
      </c>
      <c r="U8" s="41" t="s">
        <v>58</v>
      </c>
      <c r="AA8" s="41" t="s">
        <v>58</v>
      </c>
    </row>
    <row r="9" spans="1:31" x14ac:dyDescent="0.35">
      <c r="A9" t="s">
        <v>59</v>
      </c>
      <c r="I9">
        <v>1</v>
      </c>
      <c r="O9">
        <v>3</v>
      </c>
      <c r="U9">
        <v>1</v>
      </c>
      <c r="AA9">
        <v>2</v>
      </c>
    </row>
    <row r="10" spans="1:31" x14ac:dyDescent="0.35">
      <c r="A10" t="s">
        <v>60</v>
      </c>
      <c r="I10" s="41" t="s">
        <v>61</v>
      </c>
      <c r="O10" s="41" t="s">
        <v>25</v>
      </c>
      <c r="U10" s="41" t="s">
        <v>62</v>
      </c>
      <c r="AA10" s="41" t="s">
        <v>63</v>
      </c>
    </row>
    <row r="11" spans="1:31" x14ac:dyDescent="0.35">
      <c r="A11" t="s">
        <v>64</v>
      </c>
      <c r="I11" s="41" t="s">
        <v>65</v>
      </c>
      <c r="O11" s="41" t="s">
        <v>65</v>
      </c>
      <c r="U11" s="41" t="s">
        <v>66</v>
      </c>
      <c r="AA11" s="41" t="s">
        <v>66</v>
      </c>
    </row>
    <row r="12" spans="1:31" x14ac:dyDescent="0.35">
      <c r="A12" t="s">
        <v>67</v>
      </c>
      <c r="I12">
        <v>-6548</v>
      </c>
      <c r="O12">
        <v>-5041</v>
      </c>
    </row>
    <row r="13" spans="1:31" x14ac:dyDescent="0.35">
      <c r="A13" t="s">
        <v>68</v>
      </c>
      <c r="I13">
        <v>33</v>
      </c>
      <c r="O13">
        <v>42</v>
      </c>
    </row>
    <row r="14" spans="1:31" x14ac:dyDescent="0.35">
      <c r="A14" t="s">
        <v>69</v>
      </c>
      <c r="I14" s="41" t="s">
        <v>70</v>
      </c>
      <c r="O14" s="41" t="s">
        <v>70</v>
      </c>
    </row>
    <row r="15" spans="1:31" x14ac:dyDescent="0.35">
      <c r="A15" t="s">
        <v>71</v>
      </c>
      <c r="I15" s="42">
        <v>0.99990000000000001</v>
      </c>
      <c r="O15" s="42">
        <v>1</v>
      </c>
    </row>
    <row r="16" spans="1:31" x14ac:dyDescent="0.35">
      <c r="A16" t="s">
        <v>72</v>
      </c>
      <c r="B16" s="41" t="s">
        <v>73</v>
      </c>
      <c r="C16" s="41" t="s">
        <v>74</v>
      </c>
      <c r="D16" s="41" t="s">
        <v>75</v>
      </c>
      <c r="E16" s="41" t="s">
        <v>76</v>
      </c>
      <c r="H16" s="41" t="s">
        <v>77</v>
      </c>
      <c r="I16" s="41" t="s">
        <v>78</v>
      </c>
      <c r="J16" s="41" t="s">
        <v>79</v>
      </c>
      <c r="K16" s="41" t="s">
        <v>80</v>
      </c>
      <c r="L16" s="41" t="s">
        <v>81</v>
      </c>
      <c r="M16" s="41" t="s">
        <v>82</v>
      </c>
      <c r="N16" s="41" t="s">
        <v>83</v>
      </c>
      <c r="O16" s="41" t="s">
        <v>84</v>
      </c>
      <c r="P16" s="41" t="s">
        <v>79</v>
      </c>
      <c r="Q16" s="41" t="s">
        <v>80</v>
      </c>
      <c r="R16" s="41" t="s">
        <v>81</v>
      </c>
      <c r="S16" s="41" t="s">
        <v>82</v>
      </c>
      <c r="U16" s="41" t="s">
        <v>78</v>
      </c>
      <c r="V16" s="41" t="s">
        <v>79</v>
      </c>
      <c r="W16" s="41" t="s">
        <v>80</v>
      </c>
      <c r="X16" s="41" t="s">
        <v>81</v>
      </c>
      <c r="Y16" s="41" t="s">
        <v>82</v>
      </c>
      <c r="AA16" s="41" t="s">
        <v>85</v>
      </c>
      <c r="AB16" s="41" t="s">
        <v>79</v>
      </c>
      <c r="AC16" s="41" t="s">
        <v>80</v>
      </c>
      <c r="AD16" s="41" t="s">
        <v>81</v>
      </c>
      <c r="AE16" s="41" t="s">
        <v>82</v>
      </c>
    </row>
    <row r="17" spans="1:31" x14ac:dyDescent="0.35">
      <c r="A17" t="s">
        <v>86</v>
      </c>
      <c r="B17">
        <v>1</v>
      </c>
      <c r="C17">
        <v>138</v>
      </c>
      <c r="D17" t="s">
        <v>87</v>
      </c>
      <c r="E17">
        <v>0</v>
      </c>
      <c r="F17">
        <v>0</v>
      </c>
      <c r="G17">
        <v>0</v>
      </c>
      <c r="I17">
        <v>149.54900000000001</v>
      </c>
      <c r="J17">
        <v>48582</v>
      </c>
      <c r="K17">
        <v>547</v>
      </c>
      <c r="L17">
        <v>588</v>
      </c>
      <c r="M17" t="s">
        <v>88</v>
      </c>
      <c r="O17">
        <v>15.04</v>
      </c>
      <c r="P17">
        <v>51462</v>
      </c>
      <c r="Q17">
        <v>511</v>
      </c>
      <c r="R17">
        <v>558</v>
      </c>
      <c r="S17" t="s">
        <v>88</v>
      </c>
      <c r="U17">
        <v>2.0950000000000002</v>
      </c>
      <c r="V17">
        <v>0</v>
      </c>
      <c r="W17">
        <v>0</v>
      </c>
      <c r="X17">
        <v>0</v>
      </c>
      <c r="Y17" t="s">
        <v>32</v>
      </c>
      <c r="AA17">
        <v>0.46500000000000002</v>
      </c>
      <c r="AB17">
        <v>0</v>
      </c>
      <c r="AC17">
        <v>0</v>
      </c>
      <c r="AD17">
        <v>0</v>
      </c>
      <c r="AE17" t="s">
        <v>32</v>
      </c>
    </row>
    <row r="18" spans="1:31" x14ac:dyDescent="0.35">
      <c r="A18" t="s">
        <v>89</v>
      </c>
      <c r="B18">
        <v>2</v>
      </c>
      <c r="C18">
        <v>138</v>
      </c>
      <c r="D18" t="s">
        <v>90</v>
      </c>
      <c r="E18">
        <v>0</v>
      </c>
      <c r="F18">
        <v>0</v>
      </c>
      <c r="G18">
        <v>0</v>
      </c>
      <c r="I18">
        <v>149.614</v>
      </c>
      <c r="J18">
        <v>48601</v>
      </c>
      <c r="K18">
        <v>607</v>
      </c>
      <c r="L18">
        <v>647</v>
      </c>
      <c r="M18" t="s">
        <v>43</v>
      </c>
      <c r="O18">
        <v>15</v>
      </c>
      <c r="P18">
        <v>51336</v>
      </c>
      <c r="Q18">
        <v>571</v>
      </c>
      <c r="R18">
        <v>616</v>
      </c>
      <c r="S18" t="s">
        <v>43</v>
      </c>
      <c r="U18">
        <v>2.0960000000000001</v>
      </c>
      <c r="V18">
        <v>0</v>
      </c>
      <c r="W18">
        <v>0</v>
      </c>
      <c r="X18">
        <v>0</v>
      </c>
      <c r="Y18" t="s">
        <v>32</v>
      </c>
      <c r="AA18">
        <v>0.46400000000000002</v>
      </c>
      <c r="AB18">
        <v>0</v>
      </c>
      <c r="AC18">
        <v>0</v>
      </c>
      <c r="AD18">
        <v>0</v>
      </c>
      <c r="AE18" t="s">
        <v>32</v>
      </c>
    </row>
    <row r="19" spans="1:31" x14ac:dyDescent="0.35">
      <c r="A19" t="s">
        <v>91</v>
      </c>
      <c r="B19">
        <v>3</v>
      </c>
      <c r="C19">
        <v>911</v>
      </c>
      <c r="D19" t="s">
        <v>92</v>
      </c>
      <c r="E19">
        <v>0</v>
      </c>
      <c r="F19">
        <v>1</v>
      </c>
      <c r="G19">
        <v>1</v>
      </c>
      <c r="I19">
        <v>148.208</v>
      </c>
      <c r="J19">
        <v>48186</v>
      </c>
      <c r="K19">
        <v>667</v>
      </c>
      <c r="L19">
        <v>708</v>
      </c>
      <c r="M19" t="s">
        <v>43</v>
      </c>
      <c r="O19">
        <v>15.04</v>
      </c>
      <c r="P19">
        <v>51461</v>
      </c>
      <c r="Q19">
        <v>631</v>
      </c>
      <c r="R19">
        <v>678</v>
      </c>
      <c r="S19" t="s">
        <v>42</v>
      </c>
      <c r="U19">
        <v>2.0760000000000001</v>
      </c>
      <c r="V19">
        <v>0</v>
      </c>
      <c r="W19">
        <v>0</v>
      </c>
      <c r="X19">
        <v>0</v>
      </c>
      <c r="Y19" t="s">
        <v>32</v>
      </c>
      <c r="AA19">
        <v>0.46500000000000002</v>
      </c>
      <c r="AB19">
        <v>0</v>
      </c>
      <c r="AC19">
        <v>0</v>
      </c>
      <c r="AD19">
        <v>0</v>
      </c>
      <c r="AE19" t="s">
        <v>32</v>
      </c>
    </row>
    <row r="20" spans="1:31" x14ac:dyDescent="0.35">
      <c r="A20" t="s">
        <v>93</v>
      </c>
      <c r="B20">
        <v>4</v>
      </c>
      <c r="C20">
        <v>908</v>
      </c>
      <c r="D20" t="s">
        <v>94</v>
      </c>
      <c r="E20">
        <v>0</v>
      </c>
      <c r="F20">
        <v>1</v>
      </c>
      <c r="G20">
        <v>2</v>
      </c>
      <c r="I20">
        <v>4.22</v>
      </c>
      <c r="J20">
        <v>5684</v>
      </c>
      <c r="K20">
        <v>727</v>
      </c>
      <c r="L20">
        <v>770</v>
      </c>
      <c r="M20" t="s">
        <v>42</v>
      </c>
      <c r="O20">
        <v>0.41699999999999998</v>
      </c>
      <c r="P20">
        <v>5144</v>
      </c>
      <c r="Q20">
        <v>691</v>
      </c>
      <c r="R20">
        <v>734</v>
      </c>
      <c r="S20" t="s">
        <v>31</v>
      </c>
      <c r="U20">
        <v>5.8999999999999997E-2</v>
      </c>
      <c r="V20">
        <v>0</v>
      </c>
      <c r="W20">
        <v>0</v>
      </c>
      <c r="X20">
        <v>0</v>
      </c>
      <c r="Y20" t="s">
        <v>32</v>
      </c>
      <c r="AA20">
        <v>1.2999999999999999E-2</v>
      </c>
      <c r="AB20">
        <v>0</v>
      </c>
      <c r="AC20">
        <v>0</v>
      </c>
      <c r="AD20">
        <v>0</v>
      </c>
      <c r="AE20" t="s">
        <v>32</v>
      </c>
    </row>
    <row r="21" spans="1:31" x14ac:dyDescent="0.35">
      <c r="A21" t="s">
        <v>93</v>
      </c>
      <c r="B21">
        <v>5</v>
      </c>
      <c r="C21">
        <v>908</v>
      </c>
      <c r="D21" t="s">
        <v>94</v>
      </c>
      <c r="E21">
        <v>0</v>
      </c>
      <c r="F21">
        <v>1</v>
      </c>
      <c r="G21">
        <v>3</v>
      </c>
      <c r="I21">
        <v>4.22</v>
      </c>
      <c r="J21">
        <v>5684</v>
      </c>
      <c r="K21">
        <v>787</v>
      </c>
      <c r="L21">
        <v>828</v>
      </c>
      <c r="M21" t="s">
        <v>31</v>
      </c>
      <c r="O21">
        <v>0.41699999999999998</v>
      </c>
      <c r="P21">
        <v>5143</v>
      </c>
      <c r="Q21">
        <v>751</v>
      </c>
      <c r="R21">
        <v>798</v>
      </c>
      <c r="S21" t="s">
        <v>31</v>
      </c>
      <c r="U21">
        <v>5.8999999999999997E-2</v>
      </c>
      <c r="V21">
        <v>0</v>
      </c>
      <c r="W21">
        <v>0</v>
      </c>
      <c r="X21">
        <v>0</v>
      </c>
      <c r="Y21" t="s">
        <v>32</v>
      </c>
      <c r="AA21">
        <v>1.2999999999999999E-2</v>
      </c>
      <c r="AB21">
        <v>0</v>
      </c>
      <c r="AC21">
        <v>0</v>
      </c>
      <c r="AD21">
        <v>0</v>
      </c>
      <c r="AE21" t="s">
        <v>32</v>
      </c>
    </row>
    <row r="22" spans="1:31" x14ac:dyDescent="0.35">
      <c r="A22" t="s">
        <v>95</v>
      </c>
      <c r="B22">
        <v>6</v>
      </c>
      <c r="C22">
        <v>901</v>
      </c>
      <c r="D22" t="s">
        <v>96</v>
      </c>
      <c r="E22">
        <v>0</v>
      </c>
      <c r="F22">
        <v>0</v>
      </c>
      <c r="G22">
        <v>0</v>
      </c>
      <c r="H22">
        <v>150</v>
      </c>
      <c r="I22">
        <v>151.11099999999999</v>
      </c>
      <c r="J22">
        <v>49043</v>
      </c>
      <c r="K22">
        <v>847</v>
      </c>
      <c r="L22">
        <v>888</v>
      </c>
      <c r="M22" t="s">
        <v>42</v>
      </c>
      <c r="N22">
        <v>15</v>
      </c>
      <c r="O22">
        <v>15.08</v>
      </c>
      <c r="P22">
        <v>51590</v>
      </c>
      <c r="Q22">
        <v>811</v>
      </c>
      <c r="R22">
        <v>856</v>
      </c>
      <c r="S22" t="s">
        <v>43</v>
      </c>
      <c r="U22">
        <v>2.117</v>
      </c>
      <c r="V22">
        <v>0</v>
      </c>
      <c r="W22">
        <v>0</v>
      </c>
      <c r="X22">
        <v>0</v>
      </c>
      <c r="Y22" t="s">
        <v>32</v>
      </c>
      <c r="AA22">
        <v>0.46700000000000003</v>
      </c>
      <c r="AB22">
        <v>0</v>
      </c>
      <c r="AC22">
        <v>0</v>
      </c>
      <c r="AD22">
        <v>0</v>
      </c>
      <c r="AE22" t="s">
        <v>32</v>
      </c>
    </row>
    <row r="23" spans="1:31" x14ac:dyDescent="0.35">
      <c r="A23" t="s">
        <v>97</v>
      </c>
      <c r="B23">
        <v>7</v>
      </c>
      <c r="C23">
        <v>902</v>
      </c>
      <c r="D23" t="s">
        <v>96</v>
      </c>
      <c r="E23">
        <v>0</v>
      </c>
      <c r="F23">
        <v>0</v>
      </c>
      <c r="G23">
        <v>0</v>
      </c>
      <c r="H23">
        <v>112.5</v>
      </c>
      <c r="I23">
        <v>111.62</v>
      </c>
      <c r="J23">
        <v>37386</v>
      </c>
      <c r="K23">
        <v>907</v>
      </c>
      <c r="L23">
        <v>948</v>
      </c>
      <c r="M23" t="s">
        <v>43</v>
      </c>
      <c r="N23">
        <v>11.25</v>
      </c>
      <c r="O23">
        <v>11.2</v>
      </c>
      <c r="P23">
        <v>39297</v>
      </c>
      <c r="Q23">
        <v>871</v>
      </c>
      <c r="R23">
        <v>917</v>
      </c>
      <c r="S23" t="s">
        <v>43</v>
      </c>
      <c r="U23">
        <v>1.5629999999999999</v>
      </c>
      <c r="V23">
        <v>0</v>
      </c>
      <c r="W23">
        <v>0</v>
      </c>
      <c r="X23">
        <v>0</v>
      </c>
      <c r="Y23" t="s">
        <v>32</v>
      </c>
      <c r="AA23">
        <v>0.34699999999999998</v>
      </c>
      <c r="AB23">
        <v>0</v>
      </c>
      <c r="AC23">
        <v>0</v>
      </c>
      <c r="AD23">
        <v>0</v>
      </c>
      <c r="AE23" t="s">
        <v>32</v>
      </c>
    </row>
    <row r="24" spans="1:31" x14ac:dyDescent="0.35">
      <c r="A24" t="s">
        <v>98</v>
      </c>
      <c r="B24">
        <v>8</v>
      </c>
      <c r="C24">
        <v>903</v>
      </c>
      <c r="D24" t="s">
        <v>96</v>
      </c>
      <c r="E24">
        <v>0</v>
      </c>
      <c r="F24">
        <v>0</v>
      </c>
      <c r="G24">
        <v>0</v>
      </c>
      <c r="H24">
        <v>75</v>
      </c>
      <c r="I24">
        <v>74.201999999999998</v>
      </c>
      <c r="J24">
        <v>26341</v>
      </c>
      <c r="K24">
        <v>967</v>
      </c>
      <c r="L24">
        <v>1008</v>
      </c>
      <c r="M24" t="s">
        <v>31</v>
      </c>
      <c r="N24">
        <v>7.5</v>
      </c>
      <c r="O24">
        <v>7.4409999999999998</v>
      </c>
      <c r="P24">
        <v>27392</v>
      </c>
      <c r="Q24">
        <v>931</v>
      </c>
      <c r="R24">
        <v>977</v>
      </c>
      <c r="S24" t="s">
        <v>31</v>
      </c>
      <c r="U24">
        <v>1.0389999999999999</v>
      </c>
      <c r="V24">
        <v>0</v>
      </c>
      <c r="W24">
        <v>0</v>
      </c>
      <c r="X24">
        <v>0</v>
      </c>
      <c r="Y24" t="s">
        <v>32</v>
      </c>
      <c r="AA24">
        <v>0.23</v>
      </c>
      <c r="AB24">
        <v>0</v>
      </c>
      <c r="AC24">
        <v>0</v>
      </c>
      <c r="AD24">
        <v>0</v>
      </c>
      <c r="AE24" t="s">
        <v>32</v>
      </c>
    </row>
    <row r="25" spans="1:31" x14ac:dyDescent="0.35">
      <c r="A25" t="s">
        <v>99</v>
      </c>
      <c r="B25">
        <v>9</v>
      </c>
      <c r="C25">
        <v>904</v>
      </c>
      <c r="D25" t="s">
        <v>96</v>
      </c>
      <c r="E25">
        <v>0</v>
      </c>
      <c r="F25">
        <v>0</v>
      </c>
      <c r="G25">
        <v>0</v>
      </c>
      <c r="H25">
        <v>37.5</v>
      </c>
      <c r="I25">
        <v>37.281999999999996</v>
      </c>
      <c r="J25">
        <v>15443</v>
      </c>
      <c r="K25">
        <v>1027</v>
      </c>
      <c r="L25">
        <v>1068</v>
      </c>
      <c r="M25" t="s">
        <v>31</v>
      </c>
      <c r="N25">
        <v>3.75</v>
      </c>
      <c r="O25">
        <v>3.71</v>
      </c>
      <c r="P25">
        <v>15572</v>
      </c>
      <c r="Q25">
        <v>991</v>
      </c>
      <c r="R25">
        <v>1037</v>
      </c>
      <c r="S25" t="s">
        <v>31</v>
      </c>
      <c r="U25">
        <v>0.52200000000000002</v>
      </c>
      <c r="V25">
        <v>0</v>
      </c>
      <c r="W25">
        <v>0</v>
      </c>
      <c r="X25">
        <v>0</v>
      </c>
      <c r="Y25" t="s">
        <v>32</v>
      </c>
      <c r="AA25">
        <v>0.115</v>
      </c>
      <c r="AB25">
        <v>0</v>
      </c>
      <c r="AC25">
        <v>0</v>
      </c>
      <c r="AD25">
        <v>0</v>
      </c>
      <c r="AE25" t="s">
        <v>32</v>
      </c>
    </row>
    <row r="26" spans="1:31" x14ac:dyDescent="0.35">
      <c r="A26" t="s">
        <v>100</v>
      </c>
      <c r="B26">
        <v>10</v>
      </c>
      <c r="C26">
        <v>905</v>
      </c>
      <c r="D26" t="s">
        <v>96</v>
      </c>
      <c r="E26">
        <v>0</v>
      </c>
      <c r="F26">
        <v>0</v>
      </c>
      <c r="G26">
        <v>0</v>
      </c>
      <c r="H26">
        <v>22.5</v>
      </c>
      <c r="I26">
        <v>22.294</v>
      </c>
      <c r="J26">
        <v>11019</v>
      </c>
      <c r="K26">
        <v>1087</v>
      </c>
      <c r="L26">
        <v>1129</v>
      </c>
      <c r="M26" t="s">
        <v>31</v>
      </c>
      <c r="N26">
        <v>2.25</v>
      </c>
      <c r="O26">
        <v>2.2200000000000002</v>
      </c>
      <c r="P26">
        <v>10855</v>
      </c>
      <c r="Q26">
        <v>1051</v>
      </c>
      <c r="R26">
        <v>1097</v>
      </c>
      <c r="S26" t="s">
        <v>31</v>
      </c>
      <c r="U26">
        <v>0.312</v>
      </c>
      <c r="V26">
        <v>0</v>
      </c>
      <c r="W26">
        <v>0</v>
      </c>
      <c r="X26">
        <v>0</v>
      </c>
      <c r="Y26" t="s">
        <v>32</v>
      </c>
      <c r="AA26">
        <v>6.9000000000000006E-2</v>
      </c>
      <c r="AB26">
        <v>0</v>
      </c>
      <c r="AC26">
        <v>0</v>
      </c>
      <c r="AD26">
        <v>0</v>
      </c>
      <c r="AE26" t="s">
        <v>32</v>
      </c>
    </row>
    <row r="27" spans="1:31" x14ac:dyDescent="0.35">
      <c r="A27" t="s">
        <v>101</v>
      </c>
      <c r="B27">
        <v>11</v>
      </c>
      <c r="C27">
        <v>906</v>
      </c>
      <c r="D27" t="s">
        <v>96</v>
      </c>
      <c r="E27">
        <v>0</v>
      </c>
      <c r="F27">
        <v>0</v>
      </c>
      <c r="G27">
        <v>0</v>
      </c>
      <c r="H27">
        <v>15</v>
      </c>
      <c r="I27">
        <v>15.004</v>
      </c>
      <c r="J27">
        <v>8867</v>
      </c>
      <c r="K27">
        <v>1147</v>
      </c>
      <c r="L27">
        <v>1188</v>
      </c>
      <c r="M27" t="s">
        <v>31</v>
      </c>
      <c r="N27">
        <v>1.5</v>
      </c>
      <c r="O27">
        <v>1.4890000000000001</v>
      </c>
      <c r="P27">
        <v>8538</v>
      </c>
      <c r="Q27">
        <v>1111</v>
      </c>
      <c r="R27">
        <v>1157</v>
      </c>
      <c r="S27" t="s">
        <v>31</v>
      </c>
      <c r="U27">
        <v>0.21</v>
      </c>
      <c r="V27">
        <v>0</v>
      </c>
      <c r="W27">
        <v>0</v>
      </c>
      <c r="X27">
        <v>0</v>
      </c>
      <c r="Y27" t="s">
        <v>32</v>
      </c>
      <c r="AA27">
        <v>4.5999999999999999E-2</v>
      </c>
      <c r="AB27">
        <v>0</v>
      </c>
      <c r="AC27">
        <v>0</v>
      </c>
      <c r="AD27">
        <v>0</v>
      </c>
      <c r="AE27" t="s">
        <v>32</v>
      </c>
    </row>
    <row r="28" spans="1:31" x14ac:dyDescent="0.35">
      <c r="A28" t="s">
        <v>102</v>
      </c>
      <c r="B28">
        <v>12</v>
      </c>
      <c r="C28">
        <v>907</v>
      </c>
      <c r="D28" t="s">
        <v>96</v>
      </c>
      <c r="E28">
        <v>0</v>
      </c>
      <c r="F28">
        <v>0</v>
      </c>
      <c r="G28">
        <v>0</v>
      </c>
      <c r="H28">
        <v>7.5</v>
      </c>
      <c r="I28">
        <v>7.5069999999999997</v>
      </c>
      <c r="J28">
        <v>6654</v>
      </c>
      <c r="K28">
        <v>1207</v>
      </c>
      <c r="L28">
        <v>1248</v>
      </c>
      <c r="M28" t="s">
        <v>31</v>
      </c>
      <c r="N28">
        <v>0.75</v>
      </c>
      <c r="O28">
        <v>0.751</v>
      </c>
      <c r="P28">
        <v>6199</v>
      </c>
      <c r="Q28">
        <v>1171</v>
      </c>
      <c r="R28">
        <v>1217</v>
      </c>
      <c r="S28" t="s">
        <v>31</v>
      </c>
      <c r="U28">
        <v>0.105</v>
      </c>
      <c r="V28">
        <v>0</v>
      </c>
      <c r="W28">
        <v>0</v>
      </c>
      <c r="X28">
        <v>0</v>
      </c>
      <c r="Y28" t="s">
        <v>32</v>
      </c>
      <c r="AA28">
        <v>2.3E-2</v>
      </c>
      <c r="AB28">
        <v>0</v>
      </c>
      <c r="AC28">
        <v>0</v>
      </c>
      <c r="AD28">
        <v>0</v>
      </c>
      <c r="AE28" t="s">
        <v>32</v>
      </c>
    </row>
    <row r="29" spans="1:31" x14ac:dyDescent="0.35">
      <c r="A29" t="s">
        <v>103</v>
      </c>
      <c r="B29">
        <v>13</v>
      </c>
      <c r="C29">
        <v>908</v>
      </c>
      <c r="D29" t="s">
        <v>96</v>
      </c>
      <c r="E29">
        <v>0</v>
      </c>
      <c r="F29">
        <v>0</v>
      </c>
      <c r="G29">
        <v>0</v>
      </c>
      <c r="H29">
        <v>3.75</v>
      </c>
      <c r="I29">
        <v>4.109</v>
      </c>
      <c r="J29">
        <v>5651</v>
      </c>
      <c r="K29">
        <v>1267</v>
      </c>
      <c r="L29">
        <v>1308</v>
      </c>
      <c r="M29" t="s">
        <v>31</v>
      </c>
      <c r="N29">
        <v>0.375</v>
      </c>
      <c r="O29">
        <v>0.41099999999999998</v>
      </c>
      <c r="P29">
        <v>5124</v>
      </c>
      <c r="Q29">
        <v>1231</v>
      </c>
      <c r="R29">
        <v>1278</v>
      </c>
      <c r="S29" t="s">
        <v>31</v>
      </c>
      <c r="U29">
        <v>5.8000000000000003E-2</v>
      </c>
      <c r="V29">
        <v>0</v>
      </c>
      <c r="W29">
        <v>0</v>
      </c>
      <c r="X29">
        <v>0</v>
      </c>
      <c r="Y29" t="s">
        <v>32</v>
      </c>
      <c r="AA29">
        <v>1.2999999999999999E-2</v>
      </c>
      <c r="AB29">
        <v>0</v>
      </c>
      <c r="AC29">
        <v>0</v>
      </c>
      <c r="AD29">
        <v>0</v>
      </c>
      <c r="AE29" t="s">
        <v>32</v>
      </c>
    </row>
    <row r="30" spans="1:31" x14ac:dyDescent="0.35">
      <c r="A30" t="s">
        <v>104</v>
      </c>
      <c r="B30">
        <v>14</v>
      </c>
      <c r="C30">
        <v>909</v>
      </c>
      <c r="D30" t="s">
        <v>96</v>
      </c>
      <c r="E30">
        <v>0</v>
      </c>
      <c r="F30">
        <v>0</v>
      </c>
      <c r="G30">
        <v>0</v>
      </c>
      <c r="H30">
        <v>1.5</v>
      </c>
      <c r="I30">
        <v>1.8759999999999999</v>
      </c>
      <c r="J30">
        <v>4992</v>
      </c>
      <c r="K30">
        <v>1327</v>
      </c>
      <c r="L30">
        <v>1369</v>
      </c>
      <c r="M30" t="s">
        <v>31</v>
      </c>
      <c r="N30">
        <v>0.15</v>
      </c>
      <c r="O30">
        <v>0.185</v>
      </c>
      <c r="P30">
        <v>4407</v>
      </c>
      <c r="Q30">
        <v>1291</v>
      </c>
      <c r="R30">
        <v>1338</v>
      </c>
      <c r="S30" t="s">
        <v>31</v>
      </c>
      <c r="U30">
        <v>2.5999999999999999E-2</v>
      </c>
      <c r="V30">
        <v>0</v>
      </c>
      <c r="W30">
        <v>0</v>
      </c>
      <c r="X30">
        <v>0</v>
      </c>
      <c r="Y30" t="s">
        <v>32</v>
      </c>
      <c r="AA30">
        <v>6.0000000000000001E-3</v>
      </c>
      <c r="AB30">
        <v>0</v>
      </c>
      <c r="AC30">
        <v>0</v>
      </c>
      <c r="AD30">
        <v>0</v>
      </c>
      <c r="AE30" t="s">
        <v>32</v>
      </c>
    </row>
    <row r="31" spans="1:31" x14ac:dyDescent="0.35">
      <c r="A31" t="s">
        <v>105</v>
      </c>
      <c r="B31">
        <v>15</v>
      </c>
      <c r="C31">
        <v>910</v>
      </c>
      <c r="D31" t="s">
        <v>96</v>
      </c>
      <c r="E31">
        <v>0</v>
      </c>
      <c r="F31">
        <v>0</v>
      </c>
      <c r="G31">
        <v>0</v>
      </c>
      <c r="H31">
        <v>0</v>
      </c>
      <c r="I31">
        <v>0.247</v>
      </c>
      <c r="J31">
        <v>4511</v>
      </c>
      <c r="K31">
        <v>1387</v>
      </c>
      <c r="L31">
        <v>1428</v>
      </c>
      <c r="M31" t="s">
        <v>31</v>
      </c>
      <c r="N31">
        <v>0</v>
      </c>
      <c r="O31">
        <v>3.9E-2</v>
      </c>
      <c r="P31">
        <v>3944</v>
      </c>
      <c r="Q31">
        <v>1351</v>
      </c>
      <c r="R31">
        <v>1398</v>
      </c>
      <c r="S31" t="s">
        <v>31</v>
      </c>
      <c r="U31">
        <v>3.0000000000000001E-3</v>
      </c>
      <c r="V31">
        <v>0</v>
      </c>
      <c r="W31">
        <v>0</v>
      </c>
      <c r="X31">
        <v>0</v>
      </c>
      <c r="Y31" t="s">
        <v>32</v>
      </c>
      <c r="AA31">
        <v>1E-3</v>
      </c>
      <c r="AB31">
        <v>0</v>
      </c>
      <c r="AC31">
        <v>0</v>
      </c>
      <c r="AD31">
        <v>0</v>
      </c>
      <c r="AE31" t="s">
        <v>32</v>
      </c>
    </row>
    <row r="32" spans="1:31" x14ac:dyDescent="0.35">
      <c r="A32" t="s">
        <v>106</v>
      </c>
      <c r="B32">
        <v>16</v>
      </c>
      <c r="C32">
        <v>135</v>
      </c>
      <c r="D32" t="s">
        <v>107</v>
      </c>
      <c r="E32">
        <v>0</v>
      </c>
      <c r="F32">
        <v>7</v>
      </c>
      <c r="G32">
        <v>1</v>
      </c>
      <c r="I32">
        <v>179.233</v>
      </c>
      <c r="J32">
        <v>57344</v>
      </c>
      <c r="K32">
        <v>1447</v>
      </c>
      <c r="L32">
        <v>1488</v>
      </c>
      <c r="M32" t="s">
        <v>42</v>
      </c>
      <c r="O32">
        <v>-0.182</v>
      </c>
      <c r="P32">
        <v>3246</v>
      </c>
      <c r="Q32">
        <v>1411</v>
      </c>
      <c r="R32">
        <v>1456</v>
      </c>
      <c r="S32" t="s">
        <v>31</v>
      </c>
      <c r="U32">
        <v>2.5099999999999998</v>
      </c>
      <c r="V32">
        <v>0</v>
      </c>
      <c r="W32">
        <v>0</v>
      </c>
      <c r="X32">
        <v>0</v>
      </c>
      <c r="Y32" t="s">
        <v>32</v>
      </c>
      <c r="AA32">
        <v>-6.0000000000000001E-3</v>
      </c>
      <c r="AB32">
        <v>0</v>
      </c>
      <c r="AC32">
        <v>0</v>
      </c>
      <c r="AD32">
        <v>0</v>
      </c>
      <c r="AE32" t="s">
        <v>32</v>
      </c>
    </row>
    <row r="33" spans="1:31" x14ac:dyDescent="0.35">
      <c r="A33" t="s">
        <v>108</v>
      </c>
      <c r="B33">
        <v>17</v>
      </c>
      <c r="C33">
        <v>136</v>
      </c>
      <c r="D33" t="s">
        <v>107</v>
      </c>
      <c r="E33">
        <v>0</v>
      </c>
      <c r="F33">
        <v>7</v>
      </c>
      <c r="G33">
        <v>2</v>
      </c>
      <c r="I33">
        <v>172.63</v>
      </c>
      <c r="J33">
        <v>55395</v>
      </c>
      <c r="K33">
        <v>1507</v>
      </c>
      <c r="L33">
        <v>1547</v>
      </c>
      <c r="M33" t="s">
        <v>43</v>
      </c>
      <c r="O33">
        <v>17.495000000000001</v>
      </c>
      <c r="P33">
        <v>59237</v>
      </c>
      <c r="Q33">
        <v>1471</v>
      </c>
      <c r="R33">
        <v>1517</v>
      </c>
      <c r="S33" t="s">
        <v>43</v>
      </c>
      <c r="U33">
        <v>2.4180000000000001</v>
      </c>
      <c r="V33">
        <v>0</v>
      </c>
      <c r="W33">
        <v>0</v>
      </c>
      <c r="X33">
        <v>0</v>
      </c>
      <c r="Y33" t="s">
        <v>32</v>
      </c>
      <c r="AA33">
        <v>0.54100000000000004</v>
      </c>
      <c r="AB33">
        <v>0</v>
      </c>
      <c r="AC33">
        <v>0</v>
      </c>
      <c r="AD33">
        <v>0</v>
      </c>
      <c r="AE33" t="s">
        <v>32</v>
      </c>
    </row>
    <row r="34" spans="1:31" x14ac:dyDescent="0.35">
      <c r="A34" t="s">
        <v>109</v>
      </c>
      <c r="B34">
        <v>18</v>
      </c>
      <c r="C34">
        <v>130</v>
      </c>
      <c r="D34" t="s">
        <v>110</v>
      </c>
      <c r="E34">
        <v>0</v>
      </c>
      <c r="F34">
        <v>0</v>
      </c>
      <c r="G34">
        <v>0</v>
      </c>
      <c r="I34">
        <v>0.70099999999999996</v>
      </c>
      <c r="J34">
        <v>4645</v>
      </c>
      <c r="K34">
        <v>1567</v>
      </c>
      <c r="L34">
        <v>1610</v>
      </c>
      <c r="M34" t="s">
        <v>42</v>
      </c>
      <c r="O34">
        <v>2.3E-2</v>
      </c>
      <c r="P34">
        <v>3893</v>
      </c>
      <c r="Q34">
        <v>1531</v>
      </c>
      <c r="R34">
        <v>1574</v>
      </c>
      <c r="S34" t="s">
        <v>31</v>
      </c>
      <c r="U34">
        <v>0.01</v>
      </c>
      <c r="V34">
        <v>0</v>
      </c>
      <c r="W34">
        <v>0</v>
      </c>
      <c r="X34">
        <v>0</v>
      </c>
      <c r="Y34" t="s">
        <v>32</v>
      </c>
      <c r="AA34">
        <v>1E-3</v>
      </c>
      <c r="AB34">
        <v>0</v>
      </c>
      <c r="AC34">
        <v>0</v>
      </c>
      <c r="AD34">
        <v>0</v>
      </c>
      <c r="AE34" t="s">
        <v>32</v>
      </c>
    </row>
    <row r="35" spans="1:31" x14ac:dyDescent="0.35">
      <c r="A35" t="s">
        <v>109</v>
      </c>
      <c r="B35">
        <v>19</v>
      </c>
      <c r="C35">
        <v>133</v>
      </c>
      <c r="D35" t="s">
        <v>111</v>
      </c>
      <c r="E35">
        <v>0</v>
      </c>
      <c r="F35">
        <v>0</v>
      </c>
      <c r="G35">
        <v>0</v>
      </c>
      <c r="I35">
        <v>2.161</v>
      </c>
      <c r="J35">
        <v>5076</v>
      </c>
      <c r="K35">
        <v>1627</v>
      </c>
      <c r="L35">
        <v>1668</v>
      </c>
      <c r="M35" t="s">
        <v>31</v>
      </c>
      <c r="O35">
        <v>0.187</v>
      </c>
      <c r="P35">
        <v>4414</v>
      </c>
      <c r="Q35">
        <v>1591</v>
      </c>
      <c r="R35">
        <v>1637</v>
      </c>
      <c r="S35" t="s">
        <v>31</v>
      </c>
      <c r="U35">
        <v>0.03</v>
      </c>
      <c r="V35">
        <v>0</v>
      </c>
      <c r="W35">
        <v>0</v>
      </c>
      <c r="X35">
        <v>0</v>
      </c>
      <c r="Y35" t="s">
        <v>32</v>
      </c>
      <c r="AA35">
        <v>6.0000000000000001E-3</v>
      </c>
      <c r="AB35">
        <v>0</v>
      </c>
      <c r="AC35">
        <v>0</v>
      </c>
      <c r="AD35">
        <v>0</v>
      </c>
      <c r="AE35" t="s">
        <v>32</v>
      </c>
    </row>
    <row r="36" spans="1:31" x14ac:dyDescent="0.35">
      <c r="A36" t="s">
        <v>109</v>
      </c>
      <c r="B36">
        <v>20</v>
      </c>
      <c r="C36">
        <v>131</v>
      </c>
      <c r="D36" t="s">
        <v>110</v>
      </c>
      <c r="E36">
        <v>0</v>
      </c>
      <c r="F36">
        <v>0</v>
      </c>
      <c r="G36">
        <v>0</v>
      </c>
      <c r="I36">
        <v>15.112</v>
      </c>
      <c r="J36">
        <v>8899</v>
      </c>
      <c r="K36">
        <v>1687</v>
      </c>
      <c r="L36">
        <v>1729</v>
      </c>
      <c r="M36" t="s">
        <v>31</v>
      </c>
      <c r="O36">
        <v>1.4810000000000001</v>
      </c>
      <c r="P36">
        <v>8513</v>
      </c>
      <c r="Q36">
        <v>1651</v>
      </c>
      <c r="R36">
        <v>1696</v>
      </c>
      <c r="S36" t="s">
        <v>31</v>
      </c>
      <c r="U36">
        <v>0.21199999999999999</v>
      </c>
      <c r="V36">
        <v>0</v>
      </c>
      <c r="W36">
        <v>0</v>
      </c>
      <c r="X36">
        <v>0</v>
      </c>
      <c r="Y36" t="s">
        <v>32</v>
      </c>
      <c r="AA36">
        <v>4.5999999999999999E-2</v>
      </c>
      <c r="AB36">
        <v>0</v>
      </c>
      <c r="AC36">
        <v>0</v>
      </c>
      <c r="AD36">
        <v>0</v>
      </c>
      <c r="AE36" t="s">
        <v>32</v>
      </c>
    </row>
    <row r="37" spans="1:31" x14ac:dyDescent="0.35">
      <c r="A37" t="s">
        <v>109</v>
      </c>
      <c r="B37">
        <v>21</v>
      </c>
      <c r="C37">
        <v>132</v>
      </c>
      <c r="D37" t="s">
        <v>111</v>
      </c>
      <c r="E37">
        <v>0</v>
      </c>
      <c r="F37">
        <v>0</v>
      </c>
      <c r="G37">
        <v>0</v>
      </c>
      <c r="I37">
        <v>74.638999999999996</v>
      </c>
      <c r="J37">
        <v>26470</v>
      </c>
      <c r="K37">
        <v>1747</v>
      </c>
      <c r="L37">
        <v>1788</v>
      </c>
      <c r="M37" t="s">
        <v>43</v>
      </c>
      <c r="O37">
        <v>7.407</v>
      </c>
      <c r="P37">
        <v>27284</v>
      </c>
      <c r="Q37">
        <v>1711</v>
      </c>
      <c r="R37">
        <v>1754</v>
      </c>
      <c r="S37" t="s">
        <v>31</v>
      </c>
      <c r="U37">
        <v>1.0449999999999999</v>
      </c>
      <c r="V37">
        <v>0</v>
      </c>
      <c r="W37">
        <v>0</v>
      </c>
      <c r="X37">
        <v>0</v>
      </c>
      <c r="Y37" t="s">
        <v>32</v>
      </c>
      <c r="AA37">
        <v>0.22900000000000001</v>
      </c>
      <c r="AB37">
        <v>0</v>
      </c>
      <c r="AC37">
        <v>0</v>
      </c>
      <c r="AD37">
        <v>0</v>
      </c>
      <c r="AE37" t="s">
        <v>32</v>
      </c>
    </row>
    <row r="38" spans="1:31" x14ac:dyDescent="0.35">
      <c r="A38" t="s">
        <v>89</v>
      </c>
      <c r="B38">
        <v>22</v>
      </c>
      <c r="C38">
        <v>138</v>
      </c>
      <c r="D38" t="s">
        <v>90</v>
      </c>
      <c r="E38">
        <v>0</v>
      </c>
      <c r="F38">
        <v>0</v>
      </c>
      <c r="G38">
        <v>0</v>
      </c>
      <c r="I38">
        <v>149.614</v>
      </c>
      <c r="J38">
        <v>48601</v>
      </c>
      <c r="K38">
        <v>1807</v>
      </c>
      <c r="L38">
        <v>1848</v>
      </c>
      <c r="M38" t="s">
        <v>42</v>
      </c>
      <c r="O38">
        <v>15</v>
      </c>
      <c r="P38">
        <v>51336</v>
      </c>
      <c r="Q38">
        <v>1771</v>
      </c>
      <c r="R38">
        <v>1815</v>
      </c>
      <c r="S38" t="s">
        <v>42</v>
      </c>
      <c r="U38">
        <v>2.0960000000000001</v>
      </c>
      <c r="V38">
        <v>0</v>
      </c>
      <c r="W38">
        <v>0</v>
      </c>
      <c r="X38">
        <v>0</v>
      </c>
      <c r="Y38" t="s">
        <v>32</v>
      </c>
      <c r="AA38">
        <v>0.46400000000000002</v>
      </c>
      <c r="AB38">
        <v>0</v>
      </c>
      <c r="AC38">
        <v>0</v>
      </c>
      <c r="AD38">
        <v>0</v>
      </c>
      <c r="AE38" t="s">
        <v>32</v>
      </c>
    </row>
    <row r="39" spans="1:31" x14ac:dyDescent="0.35">
      <c r="A39" t="s">
        <v>112</v>
      </c>
      <c r="B39">
        <v>23</v>
      </c>
      <c r="C39">
        <v>0</v>
      </c>
      <c r="D39" t="s">
        <v>113</v>
      </c>
      <c r="E39">
        <v>0</v>
      </c>
      <c r="F39">
        <v>0</v>
      </c>
      <c r="G39">
        <v>0</v>
      </c>
      <c r="I39">
        <v>-4.141</v>
      </c>
      <c r="J39">
        <v>3216</v>
      </c>
      <c r="K39">
        <v>1987</v>
      </c>
      <c r="L39">
        <v>2034</v>
      </c>
      <c r="M39" t="s">
        <v>31</v>
      </c>
      <c r="O39">
        <v>-0.192</v>
      </c>
      <c r="P39">
        <v>3215</v>
      </c>
      <c r="Q39">
        <v>1951</v>
      </c>
      <c r="R39">
        <v>1983</v>
      </c>
      <c r="S39" t="s">
        <v>31</v>
      </c>
      <c r="U39">
        <v>-5.8000000000000003E-2</v>
      </c>
      <c r="V39">
        <v>0</v>
      </c>
      <c r="W39">
        <v>0</v>
      </c>
      <c r="X39">
        <v>0</v>
      </c>
      <c r="Y39" t="s">
        <v>32</v>
      </c>
      <c r="AA39">
        <v>-6.0000000000000001E-3</v>
      </c>
      <c r="AB39">
        <v>0</v>
      </c>
      <c r="AC39">
        <v>0</v>
      </c>
      <c r="AD39">
        <v>0</v>
      </c>
      <c r="AE39" t="s">
        <v>32</v>
      </c>
    </row>
    <row r="40" spans="1:31" x14ac:dyDescent="0.35">
      <c r="A40" t="s">
        <v>114</v>
      </c>
      <c r="B40">
        <v>24</v>
      </c>
      <c r="C40">
        <v>121</v>
      </c>
      <c r="D40" t="s">
        <v>30</v>
      </c>
      <c r="E40">
        <v>0</v>
      </c>
      <c r="F40">
        <v>0</v>
      </c>
      <c r="G40">
        <v>0</v>
      </c>
      <c r="I40">
        <v>1.49</v>
      </c>
      <c r="J40">
        <v>4878</v>
      </c>
      <c r="K40">
        <v>2047</v>
      </c>
      <c r="L40">
        <v>2089</v>
      </c>
      <c r="M40" t="s">
        <v>31</v>
      </c>
      <c r="O40">
        <v>0.126</v>
      </c>
      <c r="P40">
        <v>4221</v>
      </c>
      <c r="Q40">
        <v>2011</v>
      </c>
      <c r="R40">
        <v>2058</v>
      </c>
      <c r="S40" t="s">
        <v>31</v>
      </c>
      <c r="U40">
        <v>2.1000000000000001E-2</v>
      </c>
      <c r="V40">
        <v>0</v>
      </c>
      <c r="W40">
        <v>0</v>
      </c>
      <c r="X40">
        <v>0</v>
      </c>
      <c r="Y40" t="s">
        <v>32</v>
      </c>
      <c r="AA40">
        <v>4.0000000000000001E-3</v>
      </c>
      <c r="AB40">
        <v>0</v>
      </c>
      <c r="AC40">
        <v>0</v>
      </c>
      <c r="AD40">
        <v>0</v>
      </c>
      <c r="AE40" t="s">
        <v>32</v>
      </c>
    </row>
    <row r="41" spans="1:31" x14ac:dyDescent="0.35">
      <c r="A41" t="s">
        <v>115</v>
      </c>
      <c r="B41">
        <v>25</v>
      </c>
      <c r="C41">
        <v>122</v>
      </c>
      <c r="D41" t="s">
        <v>30</v>
      </c>
      <c r="E41">
        <v>0</v>
      </c>
      <c r="F41">
        <v>0</v>
      </c>
      <c r="G41">
        <v>0</v>
      </c>
      <c r="I41">
        <v>2.4049999999999998</v>
      </c>
      <c r="J41">
        <v>5148</v>
      </c>
      <c r="K41">
        <v>2107</v>
      </c>
      <c r="L41">
        <v>2148</v>
      </c>
      <c r="M41" t="s">
        <v>31</v>
      </c>
      <c r="O41">
        <v>0.222</v>
      </c>
      <c r="P41">
        <v>4524</v>
      </c>
      <c r="Q41">
        <v>2071</v>
      </c>
      <c r="R41">
        <v>2118</v>
      </c>
      <c r="S41" t="s">
        <v>31</v>
      </c>
      <c r="U41">
        <v>3.4000000000000002E-2</v>
      </c>
      <c r="V41">
        <v>0</v>
      </c>
      <c r="W41">
        <v>0</v>
      </c>
      <c r="X41">
        <v>0</v>
      </c>
      <c r="Y41" t="s">
        <v>32</v>
      </c>
      <c r="AA41">
        <v>7.0000000000000001E-3</v>
      </c>
      <c r="AB41">
        <v>0</v>
      </c>
      <c r="AC41">
        <v>0</v>
      </c>
      <c r="AD41">
        <v>0</v>
      </c>
      <c r="AE41" t="s">
        <v>32</v>
      </c>
    </row>
    <row r="42" spans="1:31" x14ac:dyDescent="0.35">
      <c r="A42" t="s">
        <v>116</v>
      </c>
      <c r="B42">
        <v>26</v>
      </c>
      <c r="C42">
        <v>123</v>
      </c>
      <c r="D42" t="s">
        <v>30</v>
      </c>
      <c r="E42">
        <v>0</v>
      </c>
      <c r="F42">
        <v>0</v>
      </c>
      <c r="G42">
        <v>0</v>
      </c>
      <c r="I42">
        <v>9.3059999999999992</v>
      </c>
      <c r="J42">
        <v>7185</v>
      </c>
      <c r="K42">
        <v>2167</v>
      </c>
      <c r="L42">
        <v>2208</v>
      </c>
      <c r="M42" t="s">
        <v>31</v>
      </c>
      <c r="O42">
        <v>0.98799999999999999</v>
      </c>
      <c r="P42">
        <v>6951</v>
      </c>
      <c r="Q42">
        <v>2131</v>
      </c>
      <c r="R42">
        <v>2176</v>
      </c>
      <c r="S42" t="s">
        <v>31</v>
      </c>
      <c r="U42">
        <v>0.13</v>
      </c>
      <c r="V42">
        <v>0</v>
      </c>
      <c r="W42">
        <v>0</v>
      </c>
      <c r="X42">
        <v>0</v>
      </c>
      <c r="Y42" t="s">
        <v>32</v>
      </c>
      <c r="AA42">
        <v>3.1E-2</v>
      </c>
      <c r="AB42">
        <v>0</v>
      </c>
      <c r="AC42">
        <v>0</v>
      </c>
      <c r="AD42">
        <v>0</v>
      </c>
      <c r="AE42" t="s">
        <v>32</v>
      </c>
    </row>
    <row r="43" spans="1:31" x14ac:dyDescent="0.35">
      <c r="A43" t="s">
        <v>117</v>
      </c>
      <c r="B43">
        <v>27</v>
      </c>
      <c r="C43">
        <v>1</v>
      </c>
      <c r="D43" t="s">
        <v>37</v>
      </c>
      <c r="E43">
        <v>0</v>
      </c>
      <c r="F43">
        <v>1</v>
      </c>
      <c r="G43">
        <v>1</v>
      </c>
      <c r="I43">
        <v>41.082999999999998</v>
      </c>
      <c r="J43">
        <v>16565</v>
      </c>
      <c r="K43">
        <v>2227</v>
      </c>
      <c r="L43">
        <v>2269</v>
      </c>
      <c r="M43" t="s">
        <v>31</v>
      </c>
      <c r="O43">
        <v>0.38400000000000001</v>
      </c>
      <c r="P43">
        <v>5038</v>
      </c>
      <c r="Q43">
        <v>2191</v>
      </c>
      <c r="R43">
        <v>2238</v>
      </c>
      <c r="S43" t="s">
        <v>31</v>
      </c>
      <c r="U43">
        <v>0.57499999999999996</v>
      </c>
      <c r="V43">
        <v>0</v>
      </c>
      <c r="W43">
        <v>0</v>
      </c>
      <c r="X43">
        <v>0</v>
      </c>
      <c r="Y43" t="s">
        <v>32</v>
      </c>
      <c r="AA43">
        <v>1.2E-2</v>
      </c>
      <c r="AB43">
        <v>0</v>
      </c>
      <c r="AC43">
        <v>0</v>
      </c>
      <c r="AD43">
        <v>0</v>
      </c>
      <c r="AE43" t="s">
        <v>32</v>
      </c>
    </row>
    <row r="44" spans="1:31" x14ac:dyDescent="0.35">
      <c r="A44" t="s">
        <v>117</v>
      </c>
      <c r="B44">
        <v>28</v>
      </c>
      <c r="C44">
        <v>1</v>
      </c>
      <c r="D44" t="s">
        <v>37</v>
      </c>
      <c r="E44">
        <v>0</v>
      </c>
      <c r="F44">
        <v>1</v>
      </c>
      <c r="G44">
        <v>2</v>
      </c>
      <c r="I44">
        <v>41.218000000000004</v>
      </c>
      <c r="J44">
        <v>16605</v>
      </c>
      <c r="K44">
        <v>2287</v>
      </c>
      <c r="L44">
        <v>2327</v>
      </c>
      <c r="M44" t="s">
        <v>31</v>
      </c>
      <c r="O44">
        <v>0.38400000000000001</v>
      </c>
      <c r="P44">
        <v>5038</v>
      </c>
      <c r="Q44">
        <v>2251</v>
      </c>
      <c r="R44">
        <v>2298</v>
      </c>
      <c r="S44" t="s">
        <v>31</v>
      </c>
      <c r="U44">
        <v>0.57699999999999996</v>
      </c>
      <c r="V44">
        <v>0</v>
      </c>
      <c r="W44">
        <v>0</v>
      </c>
      <c r="X44">
        <v>0</v>
      </c>
      <c r="Y44" t="s">
        <v>32</v>
      </c>
      <c r="AA44">
        <v>1.2E-2</v>
      </c>
      <c r="AB44">
        <v>0</v>
      </c>
      <c r="AC44">
        <v>0</v>
      </c>
      <c r="AD44">
        <v>0</v>
      </c>
      <c r="AE44" t="s">
        <v>32</v>
      </c>
    </row>
    <row r="45" spans="1:31" x14ac:dyDescent="0.35">
      <c r="A45" t="s">
        <v>118</v>
      </c>
      <c r="B45">
        <v>29</v>
      </c>
      <c r="C45">
        <v>2</v>
      </c>
      <c r="D45" t="s">
        <v>30</v>
      </c>
      <c r="E45">
        <v>20</v>
      </c>
      <c r="F45">
        <v>0</v>
      </c>
      <c r="G45">
        <v>0</v>
      </c>
      <c r="I45">
        <v>41.923000000000002</v>
      </c>
      <c r="J45">
        <v>16813</v>
      </c>
      <c r="K45">
        <v>2347</v>
      </c>
      <c r="L45">
        <v>2387</v>
      </c>
      <c r="M45" t="s">
        <v>31</v>
      </c>
      <c r="O45">
        <v>0.38700000000000001</v>
      </c>
      <c r="P45">
        <v>5046</v>
      </c>
      <c r="Q45">
        <v>2311</v>
      </c>
      <c r="R45">
        <v>2358</v>
      </c>
      <c r="S45" t="s">
        <v>31</v>
      </c>
      <c r="U45">
        <v>0.58699999999999997</v>
      </c>
      <c r="V45">
        <v>0</v>
      </c>
      <c r="W45">
        <v>0</v>
      </c>
      <c r="X45">
        <v>0</v>
      </c>
      <c r="Y45" t="s">
        <v>32</v>
      </c>
      <c r="AA45">
        <v>1.2E-2</v>
      </c>
      <c r="AB45">
        <v>0</v>
      </c>
      <c r="AC45">
        <v>0</v>
      </c>
      <c r="AD45">
        <v>0</v>
      </c>
      <c r="AE45" t="s">
        <v>32</v>
      </c>
    </row>
    <row r="46" spans="1:31" x14ac:dyDescent="0.35">
      <c r="A46" t="s">
        <v>119</v>
      </c>
      <c r="B46">
        <v>30</v>
      </c>
      <c r="C46">
        <v>3</v>
      </c>
      <c r="D46" t="s">
        <v>30</v>
      </c>
      <c r="E46">
        <v>20</v>
      </c>
      <c r="F46">
        <v>0</v>
      </c>
      <c r="G46">
        <v>0</v>
      </c>
      <c r="I46">
        <v>41.543999999999997</v>
      </c>
      <c r="J46">
        <v>16701</v>
      </c>
      <c r="K46">
        <v>2407</v>
      </c>
      <c r="L46">
        <v>2447</v>
      </c>
      <c r="M46" t="s">
        <v>31</v>
      </c>
      <c r="O46">
        <v>0.39100000000000001</v>
      </c>
      <c r="P46">
        <v>5060</v>
      </c>
      <c r="Q46">
        <v>2371</v>
      </c>
      <c r="R46">
        <v>2418</v>
      </c>
      <c r="S46" t="s">
        <v>31</v>
      </c>
      <c r="U46">
        <v>0.58199999999999996</v>
      </c>
      <c r="V46">
        <v>0</v>
      </c>
      <c r="W46">
        <v>0</v>
      </c>
      <c r="X46">
        <v>0</v>
      </c>
      <c r="Y46" t="s">
        <v>32</v>
      </c>
      <c r="AA46">
        <v>1.2E-2</v>
      </c>
      <c r="AB46">
        <v>0</v>
      </c>
      <c r="AC46">
        <v>0</v>
      </c>
      <c r="AD46">
        <v>0</v>
      </c>
      <c r="AE46" t="s">
        <v>32</v>
      </c>
    </row>
    <row r="47" spans="1:31" x14ac:dyDescent="0.35">
      <c r="A47" t="s">
        <v>120</v>
      </c>
      <c r="B47">
        <v>31</v>
      </c>
      <c r="C47">
        <v>4</v>
      </c>
      <c r="D47" t="s">
        <v>30</v>
      </c>
      <c r="E47">
        <v>20</v>
      </c>
      <c r="F47">
        <v>0</v>
      </c>
      <c r="G47">
        <v>0</v>
      </c>
      <c r="I47">
        <v>41.793999999999997</v>
      </c>
      <c r="J47">
        <v>16775</v>
      </c>
      <c r="K47">
        <v>2467</v>
      </c>
      <c r="L47">
        <v>2507</v>
      </c>
      <c r="M47" t="s">
        <v>31</v>
      </c>
      <c r="O47">
        <v>0.38</v>
      </c>
      <c r="P47">
        <v>5025</v>
      </c>
      <c r="Q47">
        <v>2431</v>
      </c>
      <c r="R47">
        <v>2478</v>
      </c>
      <c r="S47" t="s">
        <v>31</v>
      </c>
      <c r="U47">
        <v>0.58499999999999996</v>
      </c>
      <c r="V47">
        <v>0</v>
      </c>
      <c r="W47">
        <v>0</v>
      </c>
      <c r="X47">
        <v>0</v>
      </c>
      <c r="Y47" t="s">
        <v>32</v>
      </c>
      <c r="AA47">
        <v>1.2E-2</v>
      </c>
      <c r="AB47">
        <v>0</v>
      </c>
      <c r="AC47">
        <v>0</v>
      </c>
      <c r="AD47">
        <v>0</v>
      </c>
      <c r="AE47" t="s">
        <v>32</v>
      </c>
    </row>
    <row r="48" spans="1:31" x14ac:dyDescent="0.35">
      <c r="A48" t="s">
        <v>121</v>
      </c>
      <c r="B48">
        <v>32</v>
      </c>
      <c r="C48">
        <v>5</v>
      </c>
      <c r="D48" t="s">
        <v>30</v>
      </c>
      <c r="E48">
        <v>20</v>
      </c>
      <c r="F48">
        <v>0</v>
      </c>
      <c r="G48">
        <v>0</v>
      </c>
      <c r="I48">
        <v>41.981000000000002</v>
      </c>
      <c r="J48">
        <v>16830</v>
      </c>
      <c r="K48">
        <v>2527</v>
      </c>
      <c r="L48">
        <v>2567</v>
      </c>
      <c r="M48" t="s">
        <v>31</v>
      </c>
      <c r="O48">
        <v>0.40300000000000002</v>
      </c>
      <c r="P48">
        <v>5097</v>
      </c>
      <c r="Q48">
        <v>2491</v>
      </c>
      <c r="R48">
        <v>2538</v>
      </c>
      <c r="S48" t="s">
        <v>31</v>
      </c>
      <c r="U48">
        <v>0.58799999999999997</v>
      </c>
      <c r="V48">
        <v>0</v>
      </c>
      <c r="W48">
        <v>0</v>
      </c>
      <c r="X48">
        <v>0</v>
      </c>
      <c r="Y48" t="s">
        <v>32</v>
      </c>
      <c r="AA48">
        <v>1.2E-2</v>
      </c>
      <c r="AB48">
        <v>0</v>
      </c>
      <c r="AC48">
        <v>0</v>
      </c>
      <c r="AD48">
        <v>0</v>
      </c>
      <c r="AE48" t="s">
        <v>32</v>
      </c>
    </row>
    <row r="49" spans="1:31" x14ac:dyDescent="0.35">
      <c r="A49" t="s">
        <v>122</v>
      </c>
      <c r="B49">
        <v>33</v>
      </c>
      <c r="C49">
        <v>6</v>
      </c>
      <c r="D49" t="s">
        <v>30</v>
      </c>
      <c r="E49">
        <v>20</v>
      </c>
      <c r="F49">
        <v>0</v>
      </c>
      <c r="G49">
        <v>0</v>
      </c>
      <c r="I49">
        <v>42.603999999999999</v>
      </c>
      <c r="J49">
        <v>17014</v>
      </c>
      <c r="K49">
        <v>2587</v>
      </c>
      <c r="L49">
        <v>2627</v>
      </c>
      <c r="M49" t="s">
        <v>31</v>
      </c>
      <c r="O49">
        <v>0.41599999999999998</v>
      </c>
      <c r="P49">
        <v>5138</v>
      </c>
      <c r="Q49">
        <v>2551</v>
      </c>
      <c r="R49">
        <v>2598</v>
      </c>
      <c r="S49" t="s">
        <v>31</v>
      </c>
      <c r="U49">
        <v>0.59699999999999998</v>
      </c>
      <c r="V49">
        <v>0</v>
      </c>
      <c r="W49">
        <v>0</v>
      </c>
      <c r="X49">
        <v>0</v>
      </c>
      <c r="Y49" t="s">
        <v>32</v>
      </c>
      <c r="AA49">
        <v>1.2999999999999999E-2</v>
      </c>
      <c r="AB49">
        <v>0</v>
      </c>
      <c r="AC49">
        <v>0</v>
      </c>
      <c r="AD49">
        <v>0</v>
      </c>
      <c r="AE49" t="s">
        <v>32</v>
      </c>
    </row>
    <row r="50" spans="1:31" x14ac:dyDescent="0.35">
      <c r="A50" t="s">
        <v>123</v>
      </c>
      <c r="B50">
        <v>34</v>
      </c>
      <c r="C50">
        <v>7</v>
      </c>
      <c r="D50" t="s">
        <v>30</v>
      </c>
      <c r="E50">
        <v>20</v>
      </c>
      <c r="F50">
        <v>0</v>
      </c>
      <c r="G50">
        <v>0</v>
      </c>
      <c r="I50">
        <v>42.78</v>
      </c>
      <c r="J50">
        <v>17066</v>
      </c>
      <c r="K50">
        <v>2647</v>
      </c>
      <c r="L50">
        <v>2688</v>
      </c>
      <c r="M50" t="s">
        <v>31</v>
      </c>
      <c r="O50">
        <v>0.38100000000000001</v>
      </c>
      <c r="P50">
        <v>5027</v>
      </c>
      <c r="Q50">
        <v>2611</v>
      </c>
      <c r="R50">
        <v>2657</v>
      </c>
      <c r="S50" t="s">
        <v>31</v>
      </c>
      <c r="U50">
        <v>0.59899999999999998</v>
      </c>
      <c r="V50">
        <v>0</v>
      </c>
      <c r="W50">
        <v>0</v>
      </c>
      <c r="X50">
        <v>0</v>
      </c>
      <c r="Y50" t="s">
        <v>32</v>
      </c>
      <c r="AA50">
        <v>1.2E-2</v>
      </c>
      <c r="AB50">
        <v>0</v>
      </c>
      <c r="AC50">
        <v>0</v>
      </c>
      <c r="AD50">
        <v>0</v>
      </c>
      <c r="AE50" t="s">
        <v>32</v>
      </c>
    </row>
    <row r="51" spans="1:31" x14ac:dyDescent="0.35">
      <c r="A51" t="s">
        <v>124</v>
      </c>
      <c r="B51">
        <v>35</v>
      </c>
      <c r="C51">
        <v>8</v>
      </c>
      <c r="D51" t="s">
        <v>30</v>
      </c>
      <c r="E51">
        <v>20</v>
      </c>
      <c r="F51">
        <v>0</v>
      </c>
      <c r="G51">
        <v>0</v>
      </c>
      <c r="I51">
        <v>42.526000000000003</v>
      </c>
      <c r="J51">
        <v>16991</v>
      </c>
      <c r="K51">
        <v>2707</v>
      </c>
      <c r="L51">
        <v>2749</v>
      </c>
      <c r="M51" t="s">
        <v>31</v>
      </c>
      <c r="O51">
        <v>0.39600000000000002</v>
      </c>
      <c r="P51">
        <v>5076</v>
      </c>
      <c r="Q51">
        <v>2671</v>
      </c>
      <c r="R51">
        <v>2717</v>
      </c>
      <c r="S51" t="s">
        <v>31</v>
      </c>
      <c r="U51">
        <v>0.59599999999999997</v>
      </c>
      <c r="V51">
        <v>0</v>
      </c>
      <c r="W51">
        <v>0</v>
      </c>
      <c r="X51">
        <v>0</v>
      </c>
      <c r="Y51" t="s">
        <v>32</v>
      </c>
      <c r="AA51">
        <v>1.2E-2</v>
      </c>
      <c r="AB51">
        <v>0</v>
      </c>
      <c r="AC51">
        <v>0</v>
      </c>
      <c r="AD51">
        <v>0</v>
      </c>
      <c r="AE51" t="s">
        <v>32</v>
      </c>
    </row>
    <row r="52" spans="1:31" x14ac:dyDescent="0.35">
      <c r="A52" t="s">
        <v>125</v>
      </c>
      <c r="B52">
        <v>36</v>
      </c>
      <c r="C52">
        <v>9</v>
      </c>
      <c r="D52" t="s">
        <v>30</v>
      </c>
      <c r="E52">
        <v>20</v>
      </c>
      <c r="F52">
        <v>0</v>
      </c>
      <c r="G52">
        <v>0</v>
      </c>
      <c r="I52">
        <v>42.889000000000003</v>
      </c>
      <c r="J52">
        <v>17098</v>
      </c>
      <c r="K52">
        <v>2767</v>
      </c>
      <c r="L52">
        <v>2808</v>
      </c>
      <c r="M52" t="s">
        <v>31</v>
      </c>
      <c r="O52">
        <v>0.38500000000000001</v>
      </c>
      <c r="P52">
        <v>5042</v>
      </c>
      <c r="Q52">
        <v>2731</v>
      </c>
      <c r="R52">
        <v>2778</v>
      </c>
      <c r="S52" t="s">
        <v>31</v>
      </c>
      <c r="U52">
        <v>0.60099999999999998</v>
      </c>
      <c r="V52">
        <v>0</v>
      </c>
      <c r="W52">
        <v>0</v>
      </c>
      <c r="X52">
        <v>0</v>
      </c>
      <c r="Y52" t="s">
        <v>32</v>
      </c>
      <c r="AA52">
        <v>1.2E-2</v>
      </c>
      <c r="AB52">
        <v>0</v>
      </c>
      <c r="AC52">
        <v>0</v>
      </c>
      <c r="AD52">
        <v>0</v>
      </c>
      <c r="AE52" t="s">
        <v>32</v>
      </c>
    </row>
    <row r="53" spans="1:31" x14ac:dyDescent="0.35">
      <c r="A53" t="s">
        <v>126</v>
      </c>
      <c r="B53">
        <v>37</v>
      </c>
      <c r="C53">
        <v>10</v>
      </c>
      <c r="D53" t="s">
        <v>30</v>
      </c>
      <c r="E53">
        <v>20</v>
      </c>
      <c r="F53">
        <v>0</v>
      </c>
      <c r="G53">
        <v>0</v>
      </c>
      <c r="I53">
        <v>41.573999999999998</v>
      </c>
      <c r="J53">
        <v>16710</v>
      </c>
      <c r="K53">
        <v>2827</v>
      </c>
      <c r="L53">
        <v>2867</v>
      </c>
      <c r="M53" t="s">
        <v>31</v>
      </c>
      <c r="O53">
        <v>0.377</v>
      </c>
      <c r="P53">
        <v>5015</v>
      </c>
      <c r="Q53">
        <v>2791</v>
      </c>
      <c r="R53">
        <v>2838</v>
      </c>
      <c r="S53" t="s">
        <v>31</v>
      </c>
      <c r="U53">
        <v>0.58199999999999996</v>
      </c>
      <c r="V53">
        <v>0</v>
      </c>
      <c r="W53">
        <v>0</v>
      </c>
      <c r="X53">
        <v>0</v>
      </c>
      <c r="Y53" t="s">
        <v>32</v>
      </c>
      <c r="AA53">
        <v>1.2E-2</v>
      </c>
      <c r="AB53">
        <v>0</v>
      </c>
      <c r="AC53">
        <v>0</v>
      </c>
      <c r="AD53">
        <v>0</v>
      </c>
      <c r="AE53" t="s">
        <v>32</v>
      </c>
    </row>
    <row r="54" spans="1:31" x14ac:dyDescent="0.35">
      <c r="A54" t="s">
        <v>39</v>
      </c>
      <c r="B54">
        <v>38</v>
      </c>
      <c r="C54">
        <v>11</v>
      </c>
      <c r="D54" t="s">
        <v>30</v>
      </c>
      <c r="E54">
        <v>20</v>
      </c>
      <c r="F54">
        <v>0</v>
      </c>
      <c r="G54">
        <v>0</v>
      </c>
      <c r="I54">
        <v>2.452</v>
      </c>
      <c r="J54">
        <v>5162</v>
      </c>
      <c r="K54">
        <v>2887</v>
      </c>
      <c r="L54">
        <v>2929</v>
      </c>
      <c r="M54" t="s">
        <v>31</v>
      </c>
      <c r="O54">
        <v>6.6000000000000003E-2</v>
      </c>
      <c r="P54">
        <v>4031</v>
      </c>
      <c r="Q54">
        <v>2851</v>
      </c>
      <c r="R54">
        <v>2898</v>
      </c>
      <c r="S54" t="s">
        <v>31</v>
      </c>
      <c r="U54">
        <v>3.4000000000000002E-2</v>
      </c>
      <c r="V54">
        <v>0</v>
      </c>
      <c r="W54">
        <v>0</v>
      </c>
      <c r="X54">
        <v>0</v>
      </c>
      <c r="Y54" t="s">
        <v>32</v>
      </c>
      <c r="AA54">
        <v>2E-3</v>
      </c>
      <c r="AB54">
        <v>0</v>
      </c>
      <c r="AC54">
        <v>0</v>
      </c>
      <c r="AD54">
        <v>0</v>
      </c>
      <c r="AE54" t="s">
        <v>32</v>
      </c>
    </row>
    <row r="55" spans="1:31" x14ac:dyDescent="0.35">
      <c r="A55" t="s">
        <v>41</v>
      </c>
      <c r="B55">
        <v>39</v>
      </c>
      <c r="C55">
        <v>12</v>
      </c>
      <c r="D55" t="s">
        <v>30</v>
      </c>
      <c r="E55">
        <v>20</v>
      </c>
      <c r="F55">
        <v>0</v>
      </c>
      <c r="G55">
        <v>0</v>
      </c>
      <c r="I55">
        <v>8.4920000000000009</v>
      </c>
      <c r="J55">
        <v>6945</v>
      </c>
      <c r="K55">
        <v>2947</v>
      </c>
      <c r="L55">
        <v>2988</v>
      </c>
      <c r="M55" t="s">
        <v>31</v>
      </c>
      <c r="O55">
        <v>0.79600000000000004</v>
      </c>
      <c r="P55">
        <v>6344</v>
      </c>
      <c r="Q55">
        <v>2911</v>
      </c>
      <c r="R55">
        <v>2956</v>
      </c>
      <c r="S55" t="s">
        <v>31</v>
      </c>
      <c r="U55">
        <v>0.11899999999999999</v>
      </c>
      <c r="V55">
        <v>0</v>
      </c>
      <c r="W55">
        <v>0</v>
      </c>
      <c r="X55">
        <v>0</v>
      </c>
      <c r="Y55" t="s">
        <v>32</v>
      </c>
      <c r="AA55">
        <v>2.5000000000000001E-2</v>
      </c>
      <c r="AB55">
        <v>0</v>
      </c>
      <c r="AC55">
        <v>0</v>
      </c>
      <c r="AD55">
        <v>0</v>
      </c>
      <c r="AE55" t="s">
        <v>32</v>
      </c>
    </row>
    <row r="56" spans="1:31" x14ac:dyDescent="0.35">
      <c r="A56" t="s">
        <v>109</v>
      </c>
      <c r="B56">
        <v>40</v>
      </c>
      <c r="C56">
        <v>130</v>
      </c>
      <c r="D56" t="s">
        <v>110</v>
      </c>
      <c r="E56">
        <v>0</v>
      </c>
      <c r="F56">
        <v>0</v>
      </c>
      <c r="G56">
        <v>0</v>
      </c>
      <c r="I56">
        <v>0.68400000000000005</v>
      </c>
      <c r="J56">
        <v>4640</v>
      </c>
      <c r="K56">
        <v>3007</v>
      </c>
      <c r="L56">
        <v>3046</v>
      </c>
      <c r="M56" t="s">
        <v>31</v>
      </c>
      <c r="O56">
        <v>2.4E-2</v>
      </c>
      <c r="P56">
        <v>3899</v>
      </c>
      <c r="Q56">
        <v>2971</v>
      </c>
      <c r="R56">
        <v>3018</v>
      </c>
      <c r="S56" t="s">
        <v>31</v>
      </c>
      <c r="U56">
        <v>0.01</v>
      </c>
      <c r="V56">
        <v>0</v>
      </c>
      <c r="W56">
        <v>0</v>
      </c>
      <c r="X56">
        <v>0</v>
      </c>
      <c r="Y56" t="s">
        <v>32</v>
      </c>
      <c r="AA56">
        <v>1E-3</v>
      </c>
      <c r="AB56">
        <v>0</v>
      </c>
      <c r="AC56">
        <v>0</v>
      </c>
      <c r="AD56">
        <v>0</v>
      </c>
      <c r="AE56" t="s">
        <v>32</v>
      </c>
    </row>
    <row r="57" spans="1:31" x14ac:dyDescent="0.35">
      <c r="A57" t="s">
        <v>109</v>
      </c>
      <c r="B57">
        <v>41</v>
      </c>
      <c r="C57">
        <v>133</v>
      </c>
      <c r="D57" t="s">
        <v>111</v>
      </c>
      <c r="E57">
        <v>0</v>
      </c>
      <c r="F57">
        <v>0</v>
      </c>
      <c r="G57">
        <v>0</v>
      </c>
      <c r="I57">
        <v>2.012</v>
      </c>
      <c r="J57">
        <v>5032</v>
      </c>
      <c r="K57">
        <v>3067</v>
      </c>
      <c r="L57">
        <v>3108</v>
      </c>
      <c r="M57" t="s">
        <v>31</v>
      </c>
      <c r="O57">
        <v>0.17199999999999999</v>
      </c>
      <c r="P57">
        <v>4368</v>
      </c>
      <c r="Q57">
        <v>3031</v>
      </c>
      <c r="R57">
        <v>3078</v>
      </c>
      <c r="S57" t="s">
        <v>31</v>
      </c>
      <c r="U57">
        <v>2.8000000000000001E-2</v>
      </c>
      <c r="V57">
        <v>0</v>
      </c>
      <c r="W57">
        <v>0</v>
      </c>
      <c r="X57">
        <v>0</v>
      </c>
      <c r="Y57" t="s">
        <v>32</v>
      </c>
      <c r="AA57">
        <v>5.0000000000000001E-3</v>
      </c>
      <c r="AB57">
        <v>0</v>
      </c>
      <c r="AC57">
        <v>0</v>
      </c>
      <c r="AD57">
        <v>0</v>
      </c>
      <c r="AE57" t="s">
        <v>32</v>
      </c>
    </row>
    <row r="58" spans="1:31" x14ac:dyDescent="0.35">
      <c r="A58" t="s">
        <v>109</v>
      </c>
      <c r="B58">
        <v>42</v>
      </c>
      <c r="C58">
        <v>131</v>
      </c>
      <c r="D58" t="s">
        <v>110</v>
      </c>
      <c r="E58">
        <v>0</v>
      </c>
      <c r="F58">
        <v>0</v>
      </c>
      <c r="G58">
        <v>0</v>
      </c>
      <c r="I58">
        <v>14.943</v>
      </c>
      <c r="J58">
        <v>8849</v>
      </c>
      <c r="K58">
        <v>3127</v>
      </c>
      <c r="L58">
        <v>3168</v>
      </c>
      <c r="M58" t="s">
        <v>31</v>
      </c>
      <c r="O58">
        <v>1.4710000000000001</v>
      </c>
      <c r="P58">
        <v>8482</v>
      </c>
      <c r="Q58">
        <v>3091</v>
      </c>
      <c r="R58">
        <v>3137</v>
      </c>
      <c r="S58" t="s">
        <v>31</v>
      </c>
      <c r="U58">
        <v>0.20899999999999999</v>
      </c>
      <c r="V58">
        <v>0</v>
      </c>
      <c r="W58">
        <v>0</v>
      </c>
      <c r="X58">
        <v>0</v>
      </c>
      <c r="Y58" t="s">
        <v>32</v>
      </c>
      <c r="AA58">
        <v>4.5999999999999999E-2</v>
      </c>
      <c r="AB58">
        <v>0</v>
      </c>
      <c r="AC58">
        <v>0</v>
      </c>
      <c r="AD58">
        <v>0</v>
      </c>
      <c r="AE58" t="s">
        <v>32</v>
      </c>
    </row>
    <row r="59" spans="1:31" x14ac:dyDescent="0.35">
      <c r="A59" t="s">
        <v>109</v>
      </c>
      <c r="B59">
        <v>43</v>
      </c>
      <c r="C59">
        <v>132</v>
      </c>
      <c r="D59" t="s">
        <v>111</v>
      </c>
      <c r="E59">
        <v>0</v>
      </c>
      <c r="F59">
        <v>0</v>
      </c>
      <c r="G59">
        <v>0</v>
      </c>
      <c r="I59">
        <v>74.903000000000006</v>
      </c>
      <c r="J59">
        <v>26548</v>
      </c>
      <c r="K59">
        <v>3187</v>
      </c>
      <c r="L59">
        <v>3228</v>
      </c>
      <c r="M59" t="s">
        <v>43</v>
      </c>
      <c r="O59">
        <v>7.415</v>
      </c>
      <c r="P59">
        <v>27310</v>
      </c>
      <c r="Q59">
        <v>3151</v>
      </c>
      <c r="R59">
        <v>3197</v>
      </c>
      <c r="S59" t="s">
        <v>31</v>
      </c>
      <c r="U59">
        <v>1.0489999999999999</v>
      </c>
      <c r="V59">
        <v>0</v>
      </c>
      <c r="W59">
        <v>0</v>
      </c>
      <c r="X59">
        <v>0</v>
      </c>
      <c r="Y59" t="s">
        <v>32</v>
      </c>
      <c r="AA59">
        <v>0.22900000000000001</v>
      </c>
      <c r="AB59">
        <v>0</v>
      </c>
      <c r="AC59">
        <v>0</v>
      </c>
      <c r="AD59">
        <v>0</v>
      </c>
      <c r="AE59" t="s">
        <v>32</v>
      </c>
    </row>
    <row r="60" spans="1:31" x14ac:dyDescent="0.35">
      <c r="A60" t="s">
        <v>112</v>
      </c>
      <c r="B60">
        <v>44</v>
      </c>
      <c r="C60">
        <v>0</v>
      </c>
      <c r="D60" t="s">
        <v>113</v>
      </c>
      <c r="E60">
        <v>0</v>
      </c>
      <c r="F60">
        <v>0</v>
      </c>
      <c r="G60">
        <v>0</v>
      </c>
      <c r="I60">
        <v>-4.141</v>
      </c>
      <c r="J60">
        <v>3216</v>
      </c>
      <c r="K60">
        <v>3367</v>
      </c>
      <c r="L60">
        <v>3412</v>
      </c>
      <c r="M60" t="s">
        <v>31</v>
      </c>
      <c r="O60">
        <v>-0.192</v>
      </c>
      <c r="P60">
        <v>3215</v>
      </c>
      <c r="Q60">
        <v>3331</v>
      </c>
      <c r="R60">
        <v>3378</v>
      </c>
      <c r="S60" t="s">
        <v>31</v>
      </c>
      <c r="U60">
        <v>-5.8000000000000003E-2</v>
      </c>
      <c r="V60">
        <v>0</v>
      </c>
      <c r="W60">
        <v>0</v>
      </c>
      <c r="X60">
        <v>0</v>
      </c>
      <c r="Y60" t="s">
        <v>32</v>
      </c>
      <c r="AA60">
        <v>-6.0000000000000001E-3</v>
      </c>
      <c r="AB60">
        <v>0</v>
      </c>
      <c r="AC60">
        <v>0</v>
      </c>
      <c r="AD60">
        <v>0</v>
      </c>
      <c r="AE60" t="s">
        <v>32</v>
      </c>
    </row>
    <row r="61" spans="1:31" x14ac:dyDescent="0.35">
      <c r="A61" t="s">
        <v>127</v>
      </c>
      <c r="B61">
        <v>45</v>
      </c>
      <c r="C61">
        <v>13</v>
      </c>
      <c r="D61" t="s">
        <v>37</v>
      </c>
      <c r="E61">
        <v>0</v>
      </c>
      <c r="F61">
        <v>2</v>
      </c>
      <c r="G61">
        <v>1</v>
      </c>
      <c r="I61">
        <v>40.524000000000001</v>
      </c>
      <c r="J61">
        <v>16400</v>
      </c>
      <c r="K61">
        <v>3427</v>
      </c>
      <c r="L61">
        <v>3469</v>
      </c>
      <c r="M61" t="s">
        <v>31</v>
      </c>
      <c r="O61">
        <v>0.38900000000000001</v>
      </c>
      <c r="P61">
        <v>5053</v>
      </c>
      <c r="Q61">
        <v>3391</v>
      </c>
      <c r="R61">
        <v>3438</v>
      </c>
      <c r="S61" t="s">
        <v>31</v>
      </c>
      <c r="U61">
        <v>0.56799999999999995</v>
      </c>
      <c r="V61">
        <v>0</v>
      </c>
      <c r="W61">
        <v>0</v>
      </c>
      <c r="X61">
        <v>0</v>
      </c>
      <c r="Y61" t="s">
        <v>32</v>
      </c>
      <c r="AA61">
        <v>1.2E-2</v>
      </c>
      <c r="AB61">
        <v>0</v>
      </c>
      <c r="AC61">
        <v>0</v>
      </c>
      <c r="AD61">
        <v>0</v>
      </c>
      <c r="AE61" t="s">
        <v>32</v>
      </c>
    </row>
    <row r="62" spans="1:31" x14ac:dyDescent="0.35">
      <c r="A62" t="s">
        <v>127</v>
      </c>
      <c r="B62">
        <v>46</v>
      </c>
      <c r="C62">
        <v>13</v>
      </c>
      <c r="D62" t="s">
        <v>37</v>
      </c>
      <c r="E62">
        <v>0</v>
      </c>
      <c r="F62">
        <v>2</v>
      </c>
      <c r="G62">
        <v>2</v>
      </c>
      <c r="I62">
        <v>40.700000000000003</v>
      </c>
      <c r="J62">
        <v>16452</v>
      </c>
      <c r="K62">
        <v>3487</v>
      </c>
      <c r="L62">
        <v>3529</v>
      </c>
      <c r="M62" t="s">
        <v>31</v>
      </c>
      <c r="O62">
        <v>0.39200000000000002</v>
      </c>
      <c r="P62">
        <v>5063</v>
      </c>
      <c r="Q62">
        <v>3451</v>
      </c>
      <c r="R62">
        <v>3498</v>
      </c>
      <c r="S62" t="s">
        <v>31</v>
      </c>
      <c r="U62">
        <v>0.56999999999999995</v>
      </c>
      <c r="V62">
        <v>0</v>
      </c>
      <c r="W62">
        <v>0</v>
      </c>
      <c r="X62">
        <v>0</v>
      </c>
      <c r="Y62" t="s">
        <v>32</v>
      </c>
      <c r="AA62">
        <v>1.2E-2</v>
      </c>
      <c r="AB62">
        <v>0</v>
      </c>
      <c r="AC62">
        <v>0</v>
      </c>
      <c r="AD62">
        <v>0</v>
      </c>
      <c r="AE62" t="s">
        <v>32</v>
      </c>
    </row>
    <row r="63" spans="1:31" x14ac:dyDescent="0.35">
      <c r="A63" t="s">
        <v>128</v>
      </c>
      <c r="B63">
        <v>47</v>
      </c>
      <c r="C63">
        <v>14</v>
      </c>
      <c r="D63" t="s">
        <v>30</v>
      </c>
      <c r="E63">
        <v>20</v>
      </c>
      <c r="F63">
        <v>0</v>
      </c>
      <c r="G63">
        <v>0</v>
      </c>
      <c r="I63">
        <v>40.89</v>
      </c>
      <c r="J63">
        <v>16508</v>
      </c>
      <c r="K63">
        <v>3547</v>
      </c>
      <c r="L63">
        <v>3589</v>
      </c>
      <c r="M63" t="s">
        <v>31</v>
      </c>
      <c r="O63">
        <v>0.38400000000000001</v>
      </c>
      <c r="P63">
        <v>5038</v>
      </c>
      <c r="Q63">
        <v>3511</v>
      </c>
      <c r="R63">
        <v>3558</v>
      </c>
      <c r="S63" t="s">
        <v>31</v>
      </c>
      <c r="U63">
        <v>0.57299999999999995</v>
      </c>
      <c r="V63">
        <v>0</v>
      </c>
      <c r="W63">
        <v>0</v>
      </c>
      <c r="X63">
        <v>0</v>
      </c>
      <c r="Y63" t="s">
        <v>32</v>
      </c>
      <c r="AA63">
        <v>1.2E-2</v>
      </c>
      <c r="AB63">
        <v>0</v>
      </c>
      <c r="AC63">
        <v>0</v>
      </c>
      <c r="AD63">
        <v>0</v>
      </c>
      <c r="AE63" t="s">
        <v>32</v>
      </c>
    </row>
    <row r="64" spans="1:31" x14ac:dyDescent="0.35">
      <c r="A64" t="s">
        <v>129</v>
      </c>
      <c r="B64">
        <v>48</v>
      </c>
      <c r="C64">
        <v>15</v>
      </c>
      <c r="D64" t="s">
        <v>30</v>
      </c>
      <c r="E64">
        <v>20</v>
      </c>
      <c r="F64">
        <v>0</v>
      </c>
      <c r="G64">
        <v>0</v>
      </c>
      <c r="I64">
        <v>41.008000000000003</v>
      </c>
      <c r="J64">
        <v>16543</v>
      </c>
      <c r="K64">
        <v>3607</v>
      </c>
      <c r="L64">
        <v>3648</v>
      </c>
      <c r="M64" t="s">
        <v>31</v>
      </c>
      <c r="O64">
        <v>0.38</v>
      </c>
      <c r="P64">
        <v>5026</v>
      </c>
      <c r="Q64">
        <v>3571</v>
      </c>
      <c r="R64">
        <v>3618</v>
      </c>
      <c r="S64" t="s">
        <v>31</v>
      </c>
      <c r="U64">
        <v>0.57399999999999995</v>
      </c>
      <c r="V64">
        <v>0</v>
      </c>
      <c r="W64">
        <v>0</v>
      </c>
      <c r="X64">
        <v>0</v>
      </c>
      <c r="Y64" t="s">
        <v>32</v>
      </c>
      <c r="AA64">
        <v>1.2E-2</v>
      </c>
      <c r="AB64">
        <v>0</v>
      </c>
      <c r="AC64">
        <v>0</v>
      </c>
      <c r="AD64">
        <v>0</v>
      </c>
      <c r="AE64" t="s">
        <v>32</v>
      </c>
    </row>
    <row r="65" spans="1:31" x14ac:dyDescent="0.35">
      <c r="A65" t="s">
        <v>130</v>
      </c>
      <c r="B65">
        <v>49</v>
      </c>
      <c r="C65">
        <v>16</v>
      </c>
      <c r="D65" t="s">
        <v>30</v>
      </c>
      <c r="E65">
        <v>20</v>
      </c>
      <c r="F65">
        <v>0</v>
      </c>
      <c r="G65">
        <v>0</v>
      </c>
      <c r="I65">
        <v>41.469000000000001</v>
      </c>
      <c r="J65">
        <v>16679</v>
      </c>
      <c r="K65">
        <v>3667</v>
      </c>
      <c r="L65">
        <v>3708</v>
      </c>
      <c r="M65" t="s">
        <v>31</v>
      </c>
      <c r="O65">
        <v>0.39100000000000001</v>
      </c>
      <c r="P65">
        <v>5061</v>
      </c>
      <c r="Q65">
        <v>3631</v>
      </c>
      <c r="R65">
        <v>3678</v>
      </c>
      <c r="S65" t="s">
        <v>31</v>
      </c>
      <c r="U65">
        <v>0.58099999999999996</v>
      </c>
      <c r="V65">
        <v>0</v>
      </c>
      <c r="W65">
        <v>0</v>
      </c>
      <c r="X65">
        <v>0</v>
      </c>
      <c r="Y65" t="s">
        <v>32</v>
      </c>
      <c r="AA65">
        <v>1.2E-2</v>
      </c>
      <c r="AB65">
        <v>0</v>
      </c>
      <c r="AC65">
        <v>0</v>
      </c>
      <c r="AD65">
        <v>0</v>
      </c>
      <c r="AE65" t="s">
        <v>32</v>
      </c>
    </row>
    <row r="66" spans="1:31" x14ac:dyDescent="0.35">
      <c r="A66" t="s">
        <v>131</v>
      </c>
      <c r="B66">
        <v>50</v>
      </c>
      <c r="C66">
        <v>17</v>
      </c>
      <c r="D66" t="s">
        <v>30</v>
      </c>
      <c r="E66">
        <v>20</v>
      </c>
      <c r="F66">
        <v>0</v>
      </c>
      <c r="G66">
        <v>0</v>
      </c>
      <c r="I66">
        <v>40.883000000000003</v>
      </c>
      <c r="J66">
        <v>16506</v>
      </c>
      <c r="K66">
        <v>3727</v>
      </c>
      <c r="L66">
        <v>3768</v>
      </c>
      <c r="M66" t="s">
        <v>31</v>
      </c>
      <c r="O66">
        <v>0.36299999999999999</v>
      </c>
      <c r="P66">
        <v>4973</v>
      </c>
      <c r="Q66">
        <v>3691</v>
      </c>
      <c r="R66">
        <v>3738</v>
      </c>
      <c r="S66" t="s">
        <v>31</v>
      </c>
      <c r="U66">
        <v>0.57299999999999995</v>
      </c>
      <c r="V66">
        <v>0</v>
      </c>
      <c r="W66">
        <v>0</v>
      </c>
      <c r="X66">
        <v>0</v>
      </c>
      <c r="Y66" t="s">
        <v>32</v>
      </c>
      <c r="AA66">
        <v>1.0999999999999999E-2</v>
      </c>
      <c r="AB66">
        <v>0</v>
      </c>
      <c r="AC66">
        <v>0</v>
      </c>
      <c r="AD66">
        <v>0</v>
      </c>
      <c r="AE66" t="s">
        <v>32</v>
      </c>
    </row>
    <row r="67" spans="1:31" x14ac:dyDescent="0.35">
      <c r="A67" t="s">
        <v>132</v>
      </c>
      <c r="B67">
        <v>51</v>
      </c>
      <c r="C67">
        <v>18</v>
      </c>
      <c r="D67" t="s">
        <v>30</v>
      </c>
      <c r="E67">
        <v>20</v>
      </c>
      <c r="F67">
        <v>0</v>
      </c>
      <c r="G67">
        <v>0</v>
      </c>
      <c r="I67">
        <v>39.85</v>
      </c>
      <c r="J67">
        <v>16201</v>
      </c>
      <c r="K67">
        <v>3787</v>
      </c>
      <c r="L67">
        <v>3829</v>
      </c>
      <c r="M67" t="s">
        <v>31</v>
      </c>
      <c r="O67">
        <v>0.376</v>
      </c>
      <c r="P67">
        <v>5012</v>
      </c>
      <c r="Q67">
        <v>3751</v>
      </c>
      <c r="R67">
        <v>3798</v>
      </c>
      <c r="S67" t="s">
        <v>31</v>
      </c>
      <c r="U67">
        <v>0.55800000000000005</v>
      </c>
      <c r="V67">
        <v>0</v>
      </c>
      <c r="W67">
        <v>0</v>
      </c>
      <c r="X67">
        <v>0</v>
      </c>
      <c r="Y67" t="s">
        <v>32</v>
      </c>
      <c r="AA67">
        <v>1.2E-2</v>
      </c>
      <c r="AB67">
        <v>0</v>
      </c>
      <c r="AC67">
        <v>0</v>
      </c>
      <c r="AD67">
        <v>0</v>
      </c>
      <c r="AE67" t="s">
        <v>32</v>
      </c>
    </row>
    <row r="68" spans="1:31" x14ac:dyDescent="0.35">
      <c r="A68" t="s">
        <v>133</v>
      </c>
      <c r="B68">
        <v>52</v>
      </c>
      <c r="C68">
        <v>19</v>
      </c>
      <c r="D68" t="s">
        <v>30</v>
      </c>
      <c r="E68">
        <v>20</v>
      </c>
      <c r="F68">
        <v>0</v>
      </c>
      <c r="G68">
        <v>0</v>
      </c>
      <c r="I68">
        <v>40.097000000000001</v>
      </c>
      <c r="J68">
        <v>16274</v>
      </c>
      <c r="K68">
        <v>3847</v>
      </c>
      <c r="L68">
        <v>3889</v>
      </c>
      <c r="M68" t="s">
        <v>31</v>
      </c>
      <c r="O68">
        <v>0.35899999999999999</v>
      </c>
      <c r="P68">
        <v>4959</v>
      </c>
      <c r="Q68">
        <v>3811</v>
      </c>
      <c r="R68">
        <v>3857</v>
      </c>
      <c r="S68" t="s">
        <v>31</v>
      </c>
      <c r="U68">
        <v>0.56200000000000006</v>
      </c>
      <c r="V68">
        <v>0</v>
      </c>
      <c r="W68">
        <v>0</v>
      </c>
      <c r="X68">
        <v>0</v>
      </c>
      <c r="Y68" t="s">
        <v>32</v>
      </c>
      <c r="AA68">
        <v>1.0999999999999999E-2</v>
      </c>
      <c r="AB68">
        <v>0</v>
      </c>
      <c r="AC68">
        <v>0</v>
      </c>
      <c r="AD68">
        <v>0</v>
      </c>
      <c r="AE68" t="s">
        <v>32</v>
      </c>
    </row>
    <row r="69" spans="1:31" x14ac:dyDescent="0.35">
      <c r="A69" t="s">
        <v>134</v>
      </c>
      <c r="B69">
        <v>53</v>
      </c>
      <c r="C69">
        <v>20</v>
      </c>
      <c r="D69" t="s">
        <v>30</v>
      </c>
      <c r="E69">
        <v>20</v>
      </c>
      <c r="F69">
        <v>0</v>
      </c>
      <c r="G69">
        <v>0</v>
      </c>
      <c r="I69">
        <v>40.893000000000001</v>
      </c>
      <c r="J69">
        <v>16509</v>
      </c>
      <c r="K69">
        <v>3907</v>
      </c>
      <c r="L69">
        <v>3949</v>
      </c>
      <c r="M69" t="s">
        <v>31</v>
      </c>
      <c r="O69">
        <v>0.38600000000000001</v>
      </c>
      <c r="P69">
        <v>5044</v>
      </c>
      <c r="Q69">
        <v>3871</v>
      </c>
      <c r="R69">
        <v>3918</v>
      </c>
      <c r="S69" t="s">
        <v>31</v>
      </c>
      <c r="U69">
        <v>0.57299999999999995</v>
      </c>
      <c r="V69">
        <v>0</v>
      </c>
      <c r="W69">
        <v>0</v>
      </c>
      <c r="X69">
        <v>0</v>
      </c>
      <c r="Y69" t="s">
        <v>32</v>
      </c>
      <c r="AA69">
        <v>1.2E-2</v>
      </c>
      <c r="AB69">
        <v>0</v>
      </c>
      <c r="AC69">
        <v>0</v>
      </c>
      <c r="AD69">
        <v>0</v>
      </c>
      <c r="AE69" t="s">
        <v>32</v>
      </c>
    </row>
    <row r="70" spans="1:31" x14ac:dyDescent="0.35">
      <c r="A70" t="s">
        <v>135</v>
      </c>
      <c r="B70">
        <v>54</v>
      </c>
      <c r="C70">
        <v>21</v>
      </c>
      <c r="D70" t="s">
        <v>30</v>
      </c>
      <c r="E70">
        <v>20</v>
      </c>
      <c r="F70">
        <v>0</v>
      </c>
      <c r="G70">
        <v>0</v>
      </c>
      <c r="I70">
        <v>40.646000000000001</v>
      </c>
      <c r="J70">
        <v>16436</v>
      </c>
      <c r="K70">
        <v>3967</v>
      </c>
      <c r="L70">
        <v>4009</v>
      </c>
      <c r="M70" t="s">
        <v>31</v>
      </c>
      <c r="O70">
        <v>0.374</v>
      </c>
      <c r="P70">
        <v>5007</v>
      </c>
      <c r="Q70">
        <v>3931</v>
      </c>
      <c r="R70">
        <v>3978</v>
      </c>
      <c r="S70" t="s">
        <v>31</v>
      </c>
      <c r="U70">
        <v>0.56899999999999995</v>
      </c>
      <c r="V70">
        <v>0</v>
      </c>
      <c r="W70">
        <v>0</v>
      </c>
      <c r="X70">
        <v>0</v>
      </c>
      <c r="Y70" t="s">
        <v>32</v>
      </c>
      <c r="AA70">
        <v>1.2E-2</v>
      </c>
      <c r="AB70">
        <v>0</v>
      </c>
      <c r="AC70">
        <v>0</v>
      </c>
      <c r="AD70">
        <v>0</v>
      </c>
      <c r="AE70" t="s">
        <v>32</v>
      </c>
    </row>
    <row r="71" spans="1:31" x14ac:dyDescent="0.35">
      <c r="A71" t="s">
        <v>136</v>
      </c>
      <c r="B71">
        <v>55</v>
      </c>
      <c r="C71">
        <v>22</v>
      </c>
      <c r="D71" t="s">
        <v>30</v>
      </c>
      <c r="E71">
        <v>20</v>
      </c>
      <c r="F71">
        <v>0</v>
      </c>
      <c r="G71">
        <v>0</v>
      </c>
      <c r="I71">
        <v>41.154000000000003</v>
      </c>
      <c r="J71">
        <v>16586</v>
      </c>
      <c r="K71">
        <v>4027</v>
      </c>
      <c r="L71">
        <v>4069</v>
      </c>
      <c r="M71" t="s">
        <v>31</v>
      </c>
      <c r="O71">
        <v>0.378</v>
      </c>
      <c r="P71">
        <v>5018</v>
      </c>
      <c r="Q71">
        <v>3991</v>
      </c>
      <c r="R71">
        <v>4038</v>
      </c>
      <c r="S71" t="s">
        <v>31</v>
      </c>
      <c r="U71">
        <v>0.57599999999999996</v>
      </c>
      <c r="V71">
        <v>0</v>
      </c>
      <c r="W71">
        <v>0</v>
      </c>
      <c r="X71">
        <v>0</v>
      </c>
      <c r="Y71" t="s">
        <v>32</v>
      </c>
      <c r="AA71">
        <v>1.2E-2</v>
      </c>
      <c r="AB71">
        <v>0</v>
      </c>
      <c r="AC71">
        <v>0</v>
      </c>
      <c r="AD71">
        <v>0</v>
      </c>
      <c r="AE71" t="s">
        <v>32</v>
      </c>
    </row>
    <row r="72" spans="1:31" x14ac:dyDescent="0.35">
      <c r="A72" t="s">
        <v>39</v>
      </c>
      <c r="B72">
        <v>56</v>
      </c>
      <c r="C72">
        <v>23</v>
      </c>
      <c r="D72" t="s">
        <v>30</v>
      </c>
      <c r="E72">
        <v>20</v>
      </c>
      <c r="F72">
        <v>0</v>
      </c>
      <c r="G72">
        <v>0</v>
      </c>
      <c r="I72">
        <v>6.5650000000000004</v>
      </c>
      <c r="J72">
        <v>6376</v>
      </c>
      <c r="K72">
        <v>4087</v>
      </c>
      <c r="L72">
        <v>4130</v>
      </c>
      <c r="M72" t="s">
        <v>31</v>
      </c>
      <c r="O72">
        <v>6.0999999999999999E-2</v>
      </c>
      <c r="P72">
        <v>4014</v>
      </c>
      <c r="Q72">
        <v>4051</v>
      </c>
      <c r="R72">
        <v>4098</v>
      </c>
      <c r="S72" t="s">
        <v>31</v>
      </c>
      <c r="U72">
        <v>9.1999999999999998E-2</v>
      </c>
      <c r="V72">
        <v>0</v>
      </c>
      <c r="W72">
        <v>0</v>
      </c>
      <c r="X72">
        <v>0</v>
      </c>
      <c r="Y72" t="s">
        <v>32</v>
      </c>
      <c r="AA72">
        <v>2E-3</v>
      </c>
      <c r="AB72">
        <v>0</v>
      </c>
      <c r="AC72">
        <v>0</v>
      </c>
      <c r="AD72">
        <v>0</v>
      </c>
      <c r="AE72" t="s">
        <v>32</v>
      </c>
    </row>
    <row r="73" spans="1:31" x14ac:dyDescent="0.35">
      <c r="A73" t="s">
        <v>41</v>
      </c>
      <c r="B73">
        <v>57</v>
      </c>
      <c r="C73">
        <v>24</v>
      </c>
      <c r="D73" t="s">
        <v>30</v>
      </c>
      <c r="E73">
        <v>20</v>
      </c>
      <c r="F73">
        <v>0</v>
      </c>
      <c r="G73">
        <v>0</v>
      </c>
      <c r="I73">
        <v>8.625</v>
      </c>
      <c r="J73">
        <v>6984</v>
      </c>
      <c r="K73">
        <v>4147</v>
      </c>
      <c r="L73">
        <v>4189</v>
      </c>
      <c r="M73" t="s">
        <v>31</v>
      </c>
      <c r="O73">
        <v>0.80100000000000005</v>
      </c>
      <c r="P73">
        <v>6358</v>
      </c>
      <c r="Q73">
        <v>4111</v>
      </c>
      <c r="R73">
        <v>4157</v>
      </c>
      <c r="S73" t="s">
        <v>31</v>
      </c>
      <c r="U73">
        <v>0.121</v>
      </c>
      <c r="V73">
        <v>0</v>
      </c>
      <c r="W73">
        <v>0</v>
      </c>
      <c r="X73">
        <v>0</v>
      </c>
      <c r="Y73" t="s">
        <v>32</v>
      </c>
      <c r="AA73">
        <v>2.5000000000000001E-2</v>
      </c>
      <c r="AB73">
        <v>0</v>
      </c>
      <c r="AC73">
        <v>0</v>
      </c>
      <c r="AD73">
        <v>0</v>
      </c>
      <c r="AE73" t="s">
        <v>32</v>
      </c>
    </row>
    <row r="74" spans="1:31" x14ac:dyDescent="0.35">
      <c r="A74" t="s">
        <v>109</v>
      </c>
      <c r="B74">
        <v>58</v>
      </c>
      <c r="C74">
        <v>130</v>
      </c>
      <c r="D74" t="s">
        <v>110</v>
      </c>
      <c r="E74">
        <v>0</v>
      </c>
      <c r="F74">
        <v>0</v>
      </c>
      <c r="G74">
        <v>0</v>
      </c>
      <c r="I74">
        <v>0.60599999999999998</v>
      </c>
      <c r="J74">
        <v>4617</v>
      </c>
      <c r="K74">
        <v>4207</v>
      </c>
      <c r="L74">
        <v>4248</v>
      </c>
      <c r="M74" t="s">
        <v>31</v>
      </c>
      <c r="O74">
        <v>2.9000000000000001E-2</v>
      </c>
      <c r="P74">
        <v>3915</v>
      </c>
      <c r="Q74">
        <v>4171</v>
      </c>
      <c r="R74">
        <v>4212</v>
      </c>
      <c r="S74" t="s">
        <v>31</v>
      </c>
      <c r="U74">
        <v>8.0000000000000002E-3</v>
      </c>
      <c r="V74">
        <v>0</v>
      </c>
      <c r="W74">
        <v>0</v>
      </c>
      <c r="X74">
        <v>0</v>
      </c>
      <c r="Y74" t="s">
        <v>32</v>
      </c>
      <c r="AA74">
        <v>1E-3</v>
      </c>
      <c r="AB74">
        <v>0</v>
      </c>
      <c r="AC74">
        <v>0</v>
      </c>
      <c r="AD74">
        <v>0</v>
      </c>
      <c r="AE74" t="s">
        <v>32</v>
      </c>
    </row>
    <row r="75" spans="1:31" x14ac:dyDescent="0.35">
      <c r="A75" t="s">
        <v>109</v>
      </c>
      <c r="B75">
        <v>59</v>
      </c>
      <c r="C75">
        <v>133</v>
      </c>
      <c r="D75" t="s">
        <v>111</v>
      </c>
      <c r="E75">
        <v>0</v>
      </c>
      <c r="F75">
        <v>0</v>
      </c>
      <c r="G75">
        <v>0</v>
      </c>
      <c r="I75">
        <v>1.9610000000000001</v>
      </c>
      <c r="J75">
        <v>5017</v>
      </c>
      <c r="K75">
        <v>4267</v>
      </c>
      <c r="L75">
        <v>4309</v>
      </c>
      <c r="M75" t="s">
        <v>31</v>
      </c>
      <c r="O75">
        <v>0.17799999999999999</v>
      </c>
      <c r="P75">
        <v>4386</v>
      </c>
      <c r="Q75">
        <v>4231</v>
      </c>
      <c r="R75">
        <v>4278</v>
      </c>
      <c r="S75" t="s">
        <v>31</v>
      </c>
      <c r="U75">
        <v>2.7E-2</v>
      </c>
      <c r="V75">
        <v>0</v>
      </c>
      <c r="W75">
        <v>0</v>
      </c>
      <c r="X75">
        <v>0</v>
      </c>
      <c r="Y75" t="s">
        <v>32</v>
      </c>
      <c r="AA75">
        <v>6.0000000000000001E-3</v>
      </c>
      <c r="AB75">
        <v>0</v>
      </c>
      <c r="AC75">
        <v>0</v>
      </c>
      <c r="AD75">
        <v>0</v>
      </c>
      <c r="AE75" t="s">
        <v>32</v>
      </c>
    </row>
    <row r="76" spans="1:31" x14ac:dyDescent="0.35">
      <c r="A76" t="s">
        <v>109</v>
      </c>
      <c r="B76">
        <v>60</v>
      </c>
      <c r="C76">
        <v>131</v>
      </c>
      <c r="D76" t="s">
        <v>110</v>
      </c>
      <c r="E76">
        <v>0</v>
      </c>
      <c r="F76">
        <v>0</v>
      </c>
      <c r="G76">
        <v>0</v>
      </c>
      <c r="I76">
        <v>15.031000000000001</v>
      </c>
      <c r="J76">
        <v>8875</v>
      </c>
      <c r="K76">
        <v>4327</v>
      </c>
      <c r="L76">
        <v>4371</v>
      </c>
      <c r="M76" t="s">
        <v>31</v>
      </c>
      <c r="O76">
        <v>1.48</v>
      </c>
      <c r="P76">
        <v>8509</v>
      </c>
      <c r="Q76">
        <v>4291</v>
      </c>
      <c r="R76">
        <v>4337</v>
      </c>
      <c r="S76" t="s">
        <v>31</v>
      </c>
      <c r="U76">
        <v>0.21099999999999999</v>
      </c>
      <c r="V76">
        <v>0</v>
      </c>
      <c r="W76">
        <v>0</v>
      </c>
      <c r="X76">
        <v>0</v>
      </c>
      <c r="Y76" t="s">
        <v>32</v>
      </c>
      <c r="AA76">
        <v>4.5999999999999999E-2</v>
      </c>
      <c r="AB76">
        <v>0</v>
      </c>
      <c r="AC76">
        <v>0</v>
      </c>
      <c r="AD76">
        <v>0</v>
      </c>
      <c r="AE76" t="s">
        <v>32</v>
      </c>
    </row>
    <row r="77" spans="1:31" x14ac:dyDescent="0.35">
      <c r="A77" t="s">
        <v>109</v>
      </c>
      <c r="B77">
        <v>61</v>
      </c>
      <c r="C77">
        <v>132</v>
      </c>
      <c r="D77" t="s">
        <v>111</v>
      </c>
      <c r="E77">
        <v>0</v>
      </c>
      <c r="F77">
        <v>0</v>
      </c>
      <c r="G77">
        <v>0</v>
      </c>
      <c r="I77">
        <v>74.537000000000006</v>
      </c>
      <c r="J77">
        <v>26440</v>
      </c>
      <c r="K77">
        <v>4387</v>
      </c>
      <c r="L77">
        <v>4428</v>
      </c>
      <c r="M77" t="s">
        <v>43</v>
      </c>
      <c r="O77">
        <v>7.4210000000000003</v>
      </c>
      <c r="P77">
        <v>27327</v>
      </c>
      <c r="Q77">
        <v>4351</v>
      </c>
      <c r="R77">
        <v>4397</v>
      </c>
      <c r="S77" t="s">
        <v>31</v>
      </c>
      <c r="U77">
        <v>1.044</v>
      </c>
      <c r="V77">
        <v>0</v>
      </c>
      <c r="W77">
        <v>0</v>
      </c>
      <c r="X77">
        <v>0</v>
      </c>
      <c r="Y77" t="s">
        <v>32</v>
      </c>
      <c r="AA77">
        <v>0.23</v>
      </c>
      <c r="AB77">
        <v>0</v>
      </c>
      <c r="AC77">
        <v>0</v>
      </c>
      <c r="AD77">
        <v>0</v>
      </c>
      <c r="AE77" t="s">
        <v>32</v>
      </c>
    </row>
    <row r="78" spans="1:31" x14ac:dyDescent="0.35">
      <c r="A78" t="s">
        <v>112</v>
      </c>
      <c r="B78">
        <v>62</v>
      </c>
      <c r="C78">
        <v>0</v>
      </c>
      <c r="D78" t="s">
        <v>113</v>
      </c>
      <c r="E78">
        <v>0</v>
      </c>
      <c r="F78">
        <v>0</v>
      </c>
      <c r="G78">
        <v>0</v>
      </c>
      <c r="I78">
        <v>-4.141</v>
      </c>
      <c r="J78">
        <v>3216</v>
      </c>
      <c r="K78">
        <v>4567</v>
      </c>
      <c r="L78">
        <v>4614</v>
      </c>
      <c r="M78" t="s">
        <v>31</v>
      </c>
      <c r="O78">
        <v>-0.192</v>
      </c>
      <c r="P78">
        <v>3215</v>
      </c>
      <c r="Q78">
        <v>4531</v>
      </c>
      <c r="R78">
        <v>4555</v>
      </c>
      <c r="S78" t="s">
        <v>31</v>
      </c>
      <c r="U78">
        <v>-5.8000000000000003E-2</v>
      </c>
      <c r="V78">
        <v>0</v>
      </c>
      <c r="W78">
        <v>0</v>
      </c>
      <c r="X78">
        <v>0</v>
      </c>
      <c r="Y78" t="s">
        <v>32</v>
      </c>
      <c r="AA78">
        <v>-6.0000000000000001E-3</v>
      </c>
      <c r="AB78">
        <v>0</v>
      </c>
      <c r="AC78">
        <v>0</v>
      </c>
      <c r="AD78">
        <v>0</v>
      </c>
      <c r="AE78" t="s">
        <v>32</v>
      </c>
    </row>
    <row r="79" spans="1:31" x14ac:dyDescent="0.35">
      <c r="A79" t="s">
        <v>137</v>
      </c>
      <c r="B79">
        <v>63</v>
      </c>
      <c r="C79">
        <v>25</v>
      </c>
      <c r="D79" t="s">
        <v>37</v>
      </c>
      <c r="E79">
        <v>0</v>
      </c>
      <c r="F79">
        <v>3</v>
      </c>
      <c r="G79">
        <v>1</v>
      </c>
      <c r="I79">
        <v>39.819000000000003</v>
      </c>
      <c r="J79">
        <v>16192</v>
      </c>
      <c r="K79">
        <v>4627</v>
      </c>
      <c r="L79">
        <v>4669</v>
      </c>
      <c r="M79" t="s">
        <v>31</v>
      </c>
      <c r="O79">
        <v>0.36</v>
      </c>
      <c r="P79">
        <v>4963</v>
      </c>
      <c r="Q79">
        <v>4591</v>
      </c>
      <c r="R79">
        <v>4638</v>
      </c>
      <c r="S79" t="s">
        <v>31</v>
      </c>
      <c r="U79">
        <v>0.55800000000000005</v>
      </c>
      <c r="V79">
        <v>0</v>
      </c>
      <c r="W79">
        <v>0</v>
      </c>
      <c r="X79">
        <v>0</v>
      </c>
      <c r="Y79" t="s">
        <v>32</v>
      </c>
      <c r="AA79">
        <v>1.0999999999999999E-2</v>
      </c>
      <c r="AB79">
        <v>0</v>
      </c>
      <c r="AC79">
        <v>0</v>
      </c>
      <c r="AD79">
        <v>0</v>
      </c>
      <c r="AE79" t="s">
        <v>32</v>
      </c>
    </row>
    <row r="80" spans="1:31" x14ac:dyDescent="0.35">
      <c r="A80" t="s">
        <v>137</v>
      </c>
      <c r="B80">
        <v>64</v>
      </c>
      <c r="C80">
        <v>25</v>
      </c>
      <c r="D80" t="s">
        <v>37</v>
      </c>
      <c r="E80">
        <v>0</v>
      </c>
      <c r="F80">
        <v>3</v>
      </c>
      <c r="G80">
        <v>2</v>
      </c>
      <c r="I80">
        <v>39.802</v>
      </c>
      <c r="J80">
        <v>16187</v>
      </c>
      <c r="K80">
        <v>4687</v>
      </c>
      <c r="L80">
        <v>4729</v>
      </c>
      <c r="M80" t="s">
        <v>31</v>
      </c>
      <c r="O80">
        <v>0.36099999999999999</v>
      </c>
      <c r="P80">
        <v>4965</v>
      </c>
      <c r="Q80">
        <v>4651</v>
      </c>
      <c r="R80">
        <v>4698</v>
      </c>
      <c r="S80" t="s">
        <v>31</v>
      </c>
      <c r="U80">
        <v>0.55700000000000005</v>
      </c>
      <c r="V80">
        <v>0</v>
      </c>
      <c r="W80">
        <v>0</v>
      </c>
      <c r="X80">
        <v>0</v>
      </c>
      <c r="Y80" t="s">
        <v>32</v>
      </c>
      <c r="AA80">
        <v>1.0999999999999999E-2</v>
      </c>
      <c r="AB80">
        <v>0</v>
      </c>
      <c r="AC80">
        <v>0</v>
      </c>
      <c r="AD80">
        <v>0</v>
      </c>
      <c r="AE80" t="s">
        <v>32</v>
      </c>
    </row>
    <row r="81" spans="1:31" x14ac:dyDescent="0.35">
      <c r="A81" t="s">
        <v>138</v>
      </c>
      <c r="B81">
        <v>65</v>
      </c>
      <c r="C81">
        <v>26</v>
      </c>
      <c r="D81" t="s">
        <v>30</v>
      </c>
      <c r="E81">
        <v>20</v>
      </c>
      <c r="F81">
        <v>0</v>
      </c>
      <c r="G81">
        <v>0</v>
      </c>
      <c r="I81">
        <v>39.622999999999998</v>
      </c>
      <c r="J81">
        <v>16134</v>
      </c>
      <c r="K81">
        <v>4747</v>
      </c>
      <c r="L81">
        <v>4788</v>
      </c>
      <c r="M81" t="s">
        <v>31</v>
      </c>
      <c r="O81">
        <v>0.36599999999999999</v>
      </c>
      <c r="P81">
        <v>4980</v>
      </c>
      <c r="Q81">
        <v>4711</v>
      </c>
      <c r="R81">
        <v>4758</v>
      </c>
      <c r="S81" t="s">
        <v>31</v>
      </c>
      <c r="U81">
        <v>0.55500000000000005</v>
      </c>
      <c r="V81">
        <v>0</v>
      </c>
      <c r="W81">
        <v>0</v>
      </c>
      <c r="X81">
        <v>0</v>
      </c>
      <c r="Y81" t="s">
        <v>32</v>
      </c>
      <c r="AA81">
        <v>1.0999999999999999E-2</v>
      </c>
      <c r="AB81">
        <v>0</v>
      </c>
      <c r="AC81">
        <v>0</v>
      </c>
      <c r="AD81">
        <v>0</v>
      </c>
      <c r="AE81" t="s">
        <v>32</v>
      </c>
    </row>
    <row r="82" spans="1:31" x14ac:dyDescent="0.35">
      <c r="A82" t="s">
        <v>139</v>
      </c>
      <c r="B82">
        <v>66</v>
      </c>
      <c r="C82">
        <v>27</v>
      </c>
      <c r="D82" t="s">
        <v>30</v>
      </c>
      <c r="E82">
        <v>20</v>
      </c>
      <c r="F82">
        <v>0</v>
      </c>
      <c r="G82">
        <v>0</v>
      </c>
      <c r="I82">
        <v>39.866999999999997</v>
      </c>
      <c r="J82">
        <v>16206</v>
      </c>
      <c r="K82">
        <v>4807</v>
      </c>
      <c r="L82">
        <v>4849</v>
      </c>
      <c r="M82" t="s">
        <v>31</v>
      </c>
      <c r="O82">
        <v>0.379</v>
      </c>
      <c r="P82">
        <v>5021</v>
      </c>
      <c r="Q82">
        <v>4771</v>
      </c>
      <c r="R82">
        <v>4818</v>
      </c>
      <c r="S82" t="s">
        <v>31</v>
      </c>
      <c r="U82">
        <v>0.55800000000000005</v>
      </c>
      <c r="V82">
        <v>0</v>
      </c>
      <c r="W82">
        <v>0</v>
      </c>
      <c r="X82">
        <v>0</v>
      </c>
      <c r="Y82" t="s">
        <v>32</v>
      </c>
      <c r="AA82">
        <v>1.2E-2</v>
      </c>
      <c r="AB82">
        <v>0</v>
      </c>
      <c r="AC82">
        <v>0</v>
      </c>
      <c r="AD82">
        <v>0</v>
      </c>
      <c r="AE82" t="s">
        <v>32</v>
      </c>
    </row>
    <row r="83" spans="1:31" x14ac:dyDescent="0.35">
      <c r="A83" t="s">
        <v>140</v>
      </c>
      <c r="B83">
        <v>67</v>
      </c>
      <c r="C83">
        <v>28</v>
      </c>
      <c r="D83" t="s">
        <v>30</v>
      </c>
      <c r="E83">
        <v>20</v>
      </c>
      <c r="F83">
        <v>0</v>
      </c>
      <c r="G83">
        <v>0</v>
      </c>
      <c r="I83">
        <v>39.290999999999997</v>
      </c>
      <c r="J83">
        <v>16036</v>
      </c>
      <c r="K83">
        <v>4867</v>
      </c>
      <c r="L83">
        <v>4909</v>
      </c>
      <c r="M83" t="s">
        <v>31</v>
      </c>
      <c r="O83">
        <v>0.373</v>
      </c>
      <c r="P83">
        <v>5003</v>
      </c>
      <c r="Q83">
        <v>4831</v>
      </c>
      <c r="R83">
        <v>4878</v>
      </c>
      <c r="S83" t="s">
        <v>31</v>
      </c>
      <c r="U83">
        <v>0.55000000000000004</v>
      </c>
      <c r="V83">
        <v>0</v>
      </c>
      <c r="W83">
        <v>0</v>
      </c>
      <c r="X83">
        <v>0</v>
      </c>
      <c r="Y83" t="s">
        <v>32</v>
      </c>
      <c r="AA83">
        <v>1.2E-2</v>
      </c>
      <c r="AB83">
        <v>0</v>
      </c>
      <c r="AC83">
        <v>0</v>
      </c>
      <c r="AD83">
        <v>0</v>
      </c>
      <c r="AE83" t="s">
        <v>32</v>
      </c>
    </row>
    <row r="84" spans="1:31" x14ac:dyDescent="0.35">
      <c r="A84" t="s">
        <v>141</v>
      </c>
      <c r="B84">
        <v>68</v>
      </c>
      <c r="C84">
        <v>29</v>
      </c>
      <c r="D84" t="s">
        <v>30</v>
      </c>
      <c r="E84">
        <v>20</v>
      </c>
      <c r="F84">
        <v>0</v>
      </c>
      <c r="G84">
        <v>0</v>
      </c>
      <c r="I84">
        <v>38.6</v>
      </c>
      <c r="J84">
        <v>15832</v>
      </c>
      <c r="K84">
        <v>4927</v>
      </c>
      <c r="L84">
        <v>4969</v>
      </c>
      <c r="M84" t="s">
        <v>31</v>
      </c>
      <c r="O84">
        <v>0.4</v>
      </c>
      <c r="P84">
        <v>5090</v>
      </c>
      <c r="Q84">
        <v>4891</v>
      </c>
      <c r="R84">
        <v>4938</v>
      </c>
      <c r="S84" t="s">
        <v>31</v>
      </c>
      <c r="U84">
        <v>0.54100000000000004</v>
      </c>
      <c r="V84">
        <v>0</v>
      </c>
      <c r="W84">
        <v>0</v>
      </c>
      <c r="X84">
        <v>0</v>
      </c>
      <c r="Y84" t="s">
        <v>32</v>
      </c>
      <c r="AA84">
        <v>1.2E-2</v>
      </c>
      <c r="AB84">
        <v>0</v>
      </c>
      <c r="AC84">
        <v>0</v>
      </c>
      <c r="AD84">
        <v>0</v>
      </c>
      <c r="AE84" t="s">
        <v>32</v>
      </c>
    </row>
    <row r="85" spans="1:31" x14ac:dyDescent="0.35">
      <c r="A85" t="s">
        <v>142</v>
      </c>
      <c r="B85">
        <v>69</v>
      </c>
      <c r="C85">
        <v>30</v>
      </c>
      <c r="D85" t="s">
        <v>30</v>
      </c>
      <c r="E85">
        <v>20</v>
      </c>
      <c r="F85">
        <v>0</v>
      </c>
      <c r="G85">
        <v>0</v>
      </c>
      <c r="I85">
        <v>39.450000000000003</v>
      </c>
      <c r="J85">
        <v>16083</v>
      </c>
      <c r="K85">
        <v>4987</v>
      </c>
      <c r="L85">
        <v>5029</v>
      </c>
      <c r="M85" t="s">
        <v>31</v>
      </c>
      <c r="O85">
        <v>0.36599999999999999</v>
      </c>
      <c r="P85">
        <v>4982</v>
      </c>
      <c r="Q85">
        <v>4951</v>
      </c>
      <c r="R85">
        <v>4998</v>
      </c>
      <c r="S85" t="s">
        <v>31</v>
      </c>
      <c r="U85">
        <v>0.55300000000000005</v>
      </c>
      <c r="V85">
        <v>0</v>
      </c>
      <c r="W85">
        <v>0</v>
      </c>
      <c r="X85">
        <v>0</v>
      </c>
      <c r="Y85" t="s">
        <v>32</v>
      </c>
      <c r="AA85">
        <v>1.0999999999999999E-2</v>
      </c>
      <c r="AB85">
        <v>0</v>
      </c>
      <c r="AC85">
        <v>0</v>
      </c>
      <c r="AD85">
        <v>0</v>
      </c>
      <c r="AE85" t="s">
        <v>32</v>
      </c>
    </row>
    <row r="86" spans="1:31" x14ac:dyDescent="0.35">
      <c r="A86" t="s">
        <v>143</v>
      </c>
      <c r="B86">
        <v>70</v>
      </c>
      <c r="C86">
        <v>31</v>
      </c>
      <c r="D86" t="s">
        <v>30</v>
      </c>
      <c r="E86">
        <v>20</v>
      </c>
      <c r="F86">
        <v>0</v>
      </c>
      <c r="G86">
        <v>0</v>
      </c>
      <c r="I86">
        <v>39.734000000000002</v>
      </c>
      <c r="J86">
        <v>16167</v>
      </c>
      <c r="K86">
        <v>5047</v>
      </c>
      <c r="L86">
        <v>5089</v>
      </c>
      <c r="M86" t="s">
        <v>31</v>
      </c>
      <c r="O86">
        <v>0.37</v>
      </c>
      <c r="P86">
        <v>4993</v>
      </c>
      <c r="Q86">
        <v>5011</v>
      </c>
      <c r="R86">
        <v>5058</v>
      </c>
      <c r="S86" t="s">
        <v>31</v>
      </c>
      <c r="U86">
        <v>0.55700000000000005</v>
      </c>
      <c r="V86">
        <v>0</v>
      </c>
      <c r="W86">
        <v>0</v>
      </c>
      <c r="X86">
        <v>0</v>
      </c>
      <c r="Y86" t="s">
        <v>32</v>
      </c>
      <c r="AA86">
        <v>1.0999999999999999E-2</v>
      </c>
      <c r="AB86">
        <v>0</v>
      </c>
      <c r="AC86">
        <v>0</v>
      </c>
      <c r="AD86">
        <v>0</v>
      </c>
      <c r="AE86" t="s">
        <v>32</v>
      </c>
    </row>
    <row r="87" spans="1:31" x14ac:dyDescent="0.35">
      <c r="A87" t="s">
        <v>144</v>
      </c>
      <c r="B87">
        <v>71</v>
      </c>
      <c r="C87">
        <v>32</v>
      </c>
      <c r="D87" t="s">
        <v>30</v>
      </c>
      <c r="E87">
        <v>20</v>
      </c>
      <c r="F87">
        <v>0</v>
      </c>
      <c r="G87">
        <v>0</v>
      </c>
      <c r="I87">
        <v>39.845999999999997</v>
      </c>
      <c r="J87">
        <v>16200</v>
      </c>
      <c r="K87">
        <v>5107</v>
      </c>
      <c r="L87">
        <v>5149</v>
      </c>
      <c r="M87" t="s">
        <v>31</v>
      </c>
      <c r="O87">
        <v>0.5</v>
      </c>
      <c r="P87">
        <v>5407</v>
      </c>
      <c r="Q87">
        <v>5071</v>
      </c>
      <c r="R87">
        <v>5118</v>
      </c>
      <c r="S87" t="s">
        <v>31</v>
      </c>
      <c r="U87">
        <v>0.55800000000000005</v>
      </c>
      <c r="V87">
        <v>0</v>
      </c>
      <c r="W87">
        <v>0</v>
      </c>
      <c r="X87">
        <v>0</v>
      </c>
      <c r="Y87" t="s">
        <v>32</v>
      </c>
      <c r="AA87">
        <v>1.4999999999999999E-2</v>
      </c>
      <c r="AB87">
        <v>0</v>
      </c>
      <c r="AC87">
        <v>0</v>
      </c>
      <c r="AD87">
        <v>0</v>
      </c>
      <c r="AE87" t="s">
        <v>32</v>
      </c>
    </row>
    <row r="88" spans="1:31" x14ac:dyDescent="0.35">
      <c r="A88" t="s">
        <v>145</v>
      </c>
      <c r="B88">
        <v>72</v>
      </c>
      <c r="C88">
        <v>33</v>
      </c>
      <c r="D88" t="s">
        <v>30</v>
      </c>
      <c r="E88">
        <v>20</v>
      </c>
      <c r="F88">
        <v>0</v>
      </c>
      <c r="G88">
        <v>0</v>
      </c>
      <c r="I88">
        <v>39.762</v>
      </c>
      <c r="J88">
        <v>16175</v>
      </c>
      <c r="K88">
        <v>5167</v>
      </c>
      <c r="L88">
        <v>5209</v>
      </c>
      <c r="M88" t="s">
        <v>31</v>
      </c>
      <c r="O88">
        <v>0.39</v>
      </c>
      <c r="P88">
        <v>5057</v>
      </c>
      <c r="Q88">
        <v>5131</v>
      </c>
      <c r="R88">
        <v>5178</v>
      </c>
      <c r="S88" t="s">
        <v>31</v>
      </c>
      <c r="U88">
        <v>0.55700000000000005</v>
      </c>
      <c r="V88">
        <v>0</v>
      </c>
      <c r="W88">
        <v>0</v>
      </c>
      <c r="X88">
        <v>0</v>
      </c>
      <c r="Y88" t="s">
        <v>32</v>
      </c>
      <c r="AA88">
        <v>1.2E-2</v>
      </c>
      <c r="AB88">
        <v>0</v>
      </c>
      <c r="AC88">
        <v>0</v>
      </c>
      <c r="AD88">
        <v>0</v>
      </c>
      <c r="AE88" t="s">
        <v>32</v>
      </c>
    </row>
    <row r="89" spans="1:31" x14ac:dyDescent="0.35">
      <c r="A89" t="s">
        <v>146</v>
      </c>
      <c r="B89">
        <v>73</v>
      </c>
      <c r="C89">
        <v>34</v>
      </c>
      <c r="D89" t="s">
        <v>30</v>
      </c>
      <c r="E89">
        <v>0</v>
      </c>
      <c r="F89">
        <v>0</v>
      </c>
      <c r="G89">
        <v>0</v>
      </c>
      <c r="I89">
        <v>39.195999999999998</v>
      </c>
      <c r="J89">
        <v>16008</v>
      </c>
      <c r="K89">
        <v>5227</v>
      </c>
      <c r="L89">
        <v>5269</v>
      </c>
      <c r="M89" t="s">
        <v>31</v>
      </c>
      <c r="O89">
        <v>0.36699999999999999</v>
      </c>
      <c r="P89">
        <v>4985</v>
      </c>
      <c r="Q89">
        <v>5191</v>
      </c>
      <c r="R89">
        <v>5238</v>
      </c>
      <c r="S89" t="s">
        <v>31</v>
      </c>
      <c r="U89">
        <v>0.54900000000000004</v>
      </c>
      <c r="V89">
        <v>0</v>
      </c>
      <c r="W89">
        <v>0</v>
      </c>
      <c r="X89">
        <v>0</v>
      </c>
      <c r="Y89" t="s">
        <v>32</v>
      </c>
      <c r="AA89">
        <v>1.0999999999999999E-2</v>
      </c>
      <c r="AB89">
        <v>0</v>
      </c>
      <c r="AC89">
        <v>0</v>
      </c>
      <c r="AD89">
        <v>0</v>
      </c>
      <c r="AE89" t="s">
        <v>32</v>
      </c>
    </row>
    <row r="90" spans="1:31" x14ac:dyDescent="0.35">
      <c r="A90" t="s">
        <v>39</v>
      </c>
      <c r="B90">
        <v>74</v>
      </c>
      <c r="C90">
        <v>35</v>
      </c>
      <c r="D90" t="s">
        <v>30</v>
      </c>
      <c r="E90">
        <v>20</v>
      </c>
      <c r="F90">
        <v>0</v>
      </c>
      <c r="G90">
        <v>0</v>
      </c>
      <c r="I90">
        <v>2.1030000000000002</v>
      </c>
      <c r="J90">
        <v>5059</v>
      </c>
      <c r="K90">
        <v>5287</v>
      </c>
      <c r="L90">
        <v>5329</v>
      </c>
      <c r="M90" t="s">
        <v>31</v>
      </c>
      <c r="O90">
        <v>6.4000000000000001E-2</v>
      </c>
      <c r="P90">
        <v>4024</v>
      </c>
      <c r="Q90">
        <v>5251</v>
      </c>
      <c r="R90">
        <v>5298</v>
      </c>
      <c r="S90" t="s">
        <v>31</v>
      </c>
      <c r="U90">
        <v>2.9000000000000001E-2</v>
      </c>
      <c r="V90">
        <v>0</v>
      </c>
      <c r="W90">
        <v>0</v>
      </c>
      <c r="X90">
        <v>0</v>
      </c>
      <c r="Y90" t="s">
        <v>32</v>
      </c>
      <c r="AA90">
        <v>2E-3</v>
      </c>
      <c r="AB90">
        <v>0</v>
      </c>
      <c r="AC90">
        <v>0</v>
      </c>
      <c r="AD90">
        <v>0</v>
      </c>
      <c r="AE90" t="s">
        <v>32</v>
      </c>
    </row>
    <row r="91" spans="1:31" x14ac:dyDescent="0.35">
      <c r="A91" t="s">
        <v>41</v>
      </c>
      <c r="B91">
        <v>75</v>
      </c>
      <c r="C91">
        <v>36</v>
      </c>
      <c r="D91" t="s">
        <v>30</v>
      </c>
      <c r="E91">
        <v>20</v>
      </c>
      <c r="F91">
        <v>0</v>
      </c>
      <c r="G91">
        <v>0</v>
      </c>
      <c r="I91">
        <v>8.2520000000000007</v>
      </c>
      <c r="J91">
        <v>6874</v>
      </c>
      <c r="K91">
        <v>5347</v>
      </c>
      <c r="L91">
        <v>5389</v>
      </c>
      <c r="M91" t="s">
        <v>31</v>
      </c>
      <c r="O91">
        <v>0.79500000000000004</v>
      </c>
      <c r="P91">
        <v>6339</v>
      </c>
      <c r="Q91">
        <v>5311</v>
      </c>
      <c r="R91">
        <v>5356</v>
      </c>
      <c r="S91" t="s">
        <v>31</v>
      </c>
      <c r="U91">
        <v>0.11600000000000001</v>
      </c>
      <c r="V91">
        <v>0</v>
      </c>
      <c r="W91">
        <v>0</v>
      </c>
      <c r="X91">
        <v>0</v>
      </c>
      <c r="Y91" t="s">
        <v>32</v>
      </c>
      <c r="AA91">
        <v>2.5000000000000001E-2</v>
      </c>
      <c r="AB91">
        <v>0</v>
      </c>
      <c r="AC91">
        <v>0</v>
      </c>
      <c r="AD91">
        <v>0</v>
      </c>
      <c r="AE91" t="s">
        <v>32</v>
      </c>
    </row>
    <row r="92" spans="1:31" x14ac:dyDescent="0.35">
      <c r="A92" t="s">
        <v>109</v>
      </c>
      <c r="B92">
        <v>76</v>
      </c>
      <c r="C92">
        <v>130</v>
      </c>
      <c r="D92" t="s">
        <v>110</v>
      </c>
      <c r="E92">
        <v>0</v>
      </c>
      <c r="F92">
        <v>0</v>
      </c>
      <c r="G92">
        <v>0</v>
      </c>
      <c r="I92">
        <v>0.49399999999999999</v>
      </c>
      <c r="J92">
        <v>4584</v>
      </c>
      <c r="K92">
        <v>5407</v>
      </c>
      <c r="L92">
        <v>5447</v>
      </c>
      <c r="M92" t="s">
        <v>31</v>
      </c>
      <c r="O92">
        <v>2.7E-2</v>
      </c>
      <c r="P92">
        <v>3908</v>
      </c>
      <c r="Q92">
        <v>5371</v>
      </c>
      <c r="R92">
        <v>5418</v>
      </c>
      <c r="S92" t="s">
        <v>31</v>
      </c>
      <c r="U92">
        <v>7.0000000000000001E-3</v>
      </c>
      <c r="V92">
        <v>0</v>
      </c>
      <c r="W92">
        <v>0</v>
      </c>
      <c r="X92">
        <v>0</v>
      </c>
      <c r="Y92" t="s">
        <v>32</v>
      </c>
      <c r="AA92">
        <v>1E-3</v>
      </c>
      <c r="AB92">
        <v>0</v>
      </c>
      <c r="AC92">
        <v>0</v>
      </c>
      <c r="AD92">
        <v>0</v>
      </c>
      <c r="AE92" t="s">
        <v>32</v>
      </c>
    </row>
    <row r="93" spans="1:31" x14ac:dyDescent="0.35">
      <c r="A93" t="s">
        <v>109</v>
      </c>
      <c r="B93">
        <v>77</v>
      </c>
      <c r="C93">
        <v>133</v>
      </c>
      <c r="D93" t="s">
        <v>111</v>
      </c>
      <c r="E93">
        <v>0</v>
      </c>
      <c r="F93">
        <v>0</v>
      </c>
      <c r="G93">
        <v>0</v>
      </c>
      <c r="I93">
        <v>1.8080000000000001</v>
      </c>
      <c r="J93">
        <v>4972</v>
      </c>
      <c r="K93">
        <v>5467</v>
      </c>
      <c r="L93">
        <v>5509</v>
      </c>
      <c r="M93" t="s">
        <v>31</v>
      </c>
      <c r="O93">
        <v>0.17899999999999999</v>
      </c>
      <c r="P93">
        <v>4390</v>
      </c>
      <c r="Q93">
        <v>5431</v>
      </c>
      <c r="R93">
        <v>5478</v>
      </c>
      <c r="S93" t="s">
        <v>31</v>
      </c>
      <c r="U93">
        <v>2.5000000000000001E-2</v>
      </c>
      <c r="V93">
        <v>0</v>
      </c>
      <c r="W93">
        <v>0</v>
      </c>
      <c r="X93">
        <v>0</v>
      </c>
      <c r="Y93" t="s">
        <v>32</v>
      </c>
      <c r="AA93">
        <v>6.0000000000000001E-3</v>
      </c>
      <c r="AB93">
        <v>0</v>
      </c>
      <c r="AC93">
        <v>0</v>
      </c>
      <c r="AD93">
        <v>0</v>
      </c>
      <c r="AE93" t="s">
        <v>32</v>
      </c>
    </row>
    <row r="94" spans="1:31" x14ac:dyDescent="0.35">
      <c r="A94" t="s">
        <v>109</v>
      </c>
      <c r="B94">
        <v>78</v>
      </c>
      <c r="C94">
        <v>131</v>
      </c>
      <c r="D94" t="s">
        <v>110</v>
      </c>
      <c r="E94">
        <v>0</v>
      </c>
      <c r="F94">
        <v>0</v>
      </c>
      <c r="G94">
        <v>0</v>
      </c>
      <c r="I94">
        <v>14.715999999999999</v>
      </c>
      <c r="J94">
        <v>8782</v>
      </c>
      <c r="K94">
        <v>5527</v>
      </c>
      <c r="L94">
        <v>5569</v>
      </c>
      <c r="M94" t="s">
        <v>31</v>
      </c>
      <c r="O94">
        <v>1.4790000000000001</v>
      </c>
      <c r="P94">
        <v>8508</v>
      </c>
      <c r="Q94">
        <v>5491</v>
      </c>
      <c r="R94">
        <v>5537</v>
      </c>
      <c r="S94" t="s">
        <v>31</v>
      </c>
      <c r="U94">
        <v>0.20599999999999999</v>
      </c>
      <c r="V94">
        <v>0</v>
      </c>
      <c r="W94">
        <v>0</v>
      </c>
      <c r="X94">
        <v>0</v>
      </c>
      <c r="Y94" t="s">
        <v>32</v>
      </c>
      <c r="AA94">
        <v>4.5999999999999999E-2</v>
      </c>
      <c r="AB94">
        <v>0</v>
      </c>
      <c r="AC94">
        <v>0</v>
      </c>
      <c r="AD94">
        <v>0</v>
      </c>
      <c r="AE94" t="s">
        <v>32</v>
      </c>
    </row>
    <row r="95" spans="1:31" x14ac:dyDescent="0.35">
      <c r="A95" t="s">
        <v>109</v>
      </c>
      <c r="B95">
        <v>79</v>
      </c>
      <c r="C95">
        <v>132</v>
      </c>
      <c r="D95" t="s">
        <v>111</v>
      </c>
      <c r="E95">
        <v>0</v>
      </c>
      <c r="F95">
        <v>0</v>
      </c>
      <c r="G95">
        <v>0</v>
      </c>
      <c r="I95">
        <v>73.67</v>
      </c>
      <c r="J95">
        <v>26184</v>
      </c>
      <c r="K95">
        <v>5587</v>
      </c>
      <c r="L95">
        <v>5628</v>
      </c>
      <c r="M95" t="s">
        <v>31</v>
      </c>
      <c r="O95">
        <v>7.4050000000000002</v>
      </c>
      <c r="P95">
        <v>27277</v>
      </c>
      <c r="Q95">
        <v>5551</v>
      </c>
      <c r="R95">
        <v>5596</v>
      </c>
      <c r="S95" t="s">
        <v>31</v>
      </c>
      <c r="U95">
        <v>1.032</v>
      </c>
      <c r="V95">
        <v>0</v>
      </c>
      <c r="W95">
        <v>0</v>
      </c>
      <c r="X95">
        <v>0</v>
      </c>
      <c r="Y95" t="s">
        <v>32</v>
      </c>
      <c r="AA95">
        <v>0.22900000000000001</v>
      </c>
      <c r="AB95">
        <v>0</v>
      </c>
      <c r="AC95">
        <v>0</v>
      </c>
      <c r="AD95">
        <v>0</v>
      </c>
      <c r="AE95" t="s">
        <v>32</v>
      </c>
    </row>
    <row r="96" spans="1:31" x14ac:dyDescent="0.35">
      <c r="A96" t="s">
        <v>89</v>
      </c>
      <c r="B96">
        <v>80</v>
      </c>
      <c r="C96">
        <v>138</v>
      </c>
      <c r="D96" t="s">
        <v>90</v>
      </c>
      <c r="E96">
        <v>0</v>
      </c>
      <c r="F96">
        <v>0</v>
      </c>
      <c r="G96">
        <v>0</v>
      </c>
      <c r="I96">
        <v>149.614</v>
      </c>
      <c r="J96">
        <v>48601</v>
      </c>
      <c r="K96">
        <v>5647</v>
      </c>
      <c r="L96">
        <v>5687</v>
      </c>
      <c r="M96" t="s">
        <v>43</v>
      </c>
      <c r="O96">
        <v>15</v>
      </c>
      <c r="P96">
        <v>51336</v>
      </c>
      <c r="Q96">
        <v>5611</v>
      </c>
      <c r="R96">
        <v>5657</v>
      </c>
      <c r="S96" t="s">
        <v>43</v>
      </c>
      <c r="U96">
        <v>2.0960000000000001</v>
      </c>
      <c r="V96">
        <v>0</v>
      </c>
      <c r="W96">
        <v>0</v>
      </c>
      <c r="X96">
        <v>0</v>
      </c>
      <c r="Y96" t="s">
        <v>32</v>
      </c>
      <c r="AA96">
        <v>0.46400000000000002</v>
      </c>
      <c r="AB96">
        <v>0</v>
      </c>
      <c r="AC96">
        <v>0</v>
      </c>
      <c r="AD96">
        <v>0</v>
      </c>
      <c r="AE96" t="s">
        <v>32</v>
      </c>
    </row>
    <row r="97" spans="1:31" x14ac:dyDescent="0.35">
      <c r="A97" t="s">
        <v>112</v>
      </c>
      <c r="B97">
        <v>81</v>
      </c>
      <c r="C97">
        <v>0</v>
      </c>
      <c r="D97" t="s">
        <v>113</v>
      </c>
      <c r="E97">
        <v>0</v>
      </c>
      <c r="F97">
        <v>0</v>
      </c>
      <c r="G97">
        <v>0</v>
      </c>
      <c r="I97">
        <v>-4.141</v>
      </c>
      <c r="J97">
        <v>3216</v>
      </c>
      <c r="K97">
        <v>5827</v>
      </c>
      <c r="L97">
        <v>5872</v>
      </c>
      <c r="M97" t="s">
        <v>31</v>
      </c>
      <c r="O97">
        <v>-0.192</v>
      </c>
      <c r="P97">
        <v>3215</v>
      </c>
      <c r="Q97">
        <v>5791</v>
      </c>
      <c r="R97">
        <v>5821</v>
      </c>
      <c r="S97" t="s">
        <v>31</v>
      </c>
      <c r="U97">
        <v>-5.8000000000000003E-2</v>
      </c>
      <c r="V97">
        <v>0</v>
      </c>
      <c r="W97">
        <v>0</v>
      </c>
      <c r="X97">
        <v>0</v>
      </c>
      <c r="Y97" t="s">
        <v>32</v>
      </c>
      <c r="AA97">
        <v>-6.0000000000000001E-3</v>
      </c>
      <c r="AB97">
        <v>0</v>
      </c>
      <c r="AC97">
        <v>0</v>
      </c>
      <c r="AD97">
        <v>0</v>
      </c>
      <c r="AE97" t="s">
        <v>32</v>
      </c>
    </row>
    <row r="98" spans="1:31" x14ac:dyDescent="0.35">
      <c r="A98" t="s">
        <v>147</v>
      </c>
      <c r="B98">
        <v>82</v>
      </c>
      <c r="C98">
        <v>37</v>
      </c>
      <c r="D98" t="s">
        <v>37</v>
      </c>
      <c r="E98">
        <v>0</v>
      </c>
      <c r="F98">
        <v>4</v>
      </c>
      <c r="G98">
        <v>1</v>
      </c>
      <c r="I98">
        <v>38.186</v>
      </c>
      <c r="J98">
        <v>15710</v>
      </c>
      <c r="K98">
        <v>5887</v>
      </c>
      <c r="L98">
        <v>5927</v>
      </c>
      <c r="M98" t="s">
        <v>31</v>
      </c>
      <c r="O98">
        <v>0.375</v>
      </c>
      <c r="P98">
        <v>5009</v>
      </c>
      <c r="Q98">
        <v>5851</v>
      </c>
      <c r="R98">
        <v>5898</v>
      </c>
      <c r="S98" t="s">
        <v>31</v>
      </c>
      <c r="U98">
        <v>0.53500000000000003</v>
      </c>
      <c r="V98">
        <v>0</v>
      </c>
      <c r="W98">
        <v>0</v>
      </c>
      <c r="X98">
        <v>0</v>
      </c>
      <c r="Y98" t="s">
        <v>32</v>
      </c>
      <c r="AA98">
        <v>1.2E-2</v>
      </c>
      <c r="AB98">
        <v>0</v>
      </c>
      <c r="AC98">
        <v>0</v>
      </c>
      <c r="AD98">
        <v>0</v>
      </c>
      <c r="AE98" t="s">
        <v>32</v>
      </c>
    </row>
    <row r="99" spans="1:31" x14ac:dyDescent="0.35">
      <c r="A99" t="s">
        <v>147</v>
      </c>
      <c r="B99">
        <v>83</v>
      </c>
      <c r="C99">
        <v>37</v>
      </c>
      <c r="D99" t="s">
        <v>37</v>
      </c>
      <c r="E99">
        <v>0</v>
      </c>
      <c r="F99">
        <v>4</v>
      </c>
      <c r="G99">
        <v>2</v>
      </c>
      <c r="I99">
        <v>38.335000000000001</v>
      </c>
      <c r="J99">
        <v>15754</v>
      </c>
      <c r="K99">
        <v>5947</v>
      </c>
      <c r="L99">
        <v>5986</v>
      </c>
      <c r="M99" t="s">
        <v>31</v>
      </c>
      <c r="O99">
        <v>0.376</v>
      </c>
      <c r="P99">
        <v>5013</v>
      </c>
      <c r="Q99">
        <v>5911</v>
      </c>
      <c r="R99">
        <v>5958</v>
      </c>
      <c r="S99" t="s">
        <v>31</v>
      </c>
      <c r="U99">
        <v>0.53700000000000003</v>
      </c>
      <c r="V99">
        <v>0</v>
      </c>
      <c r="W99">
        <v>0</v>
      </c>
      <c r="X99">
        <v>0</v>
      </c>
      <c r="Y99" t="s">
        <v>32</v>
      </c>
      <c r="AA99">
        <v>1.2E-2</v>
      </c>
      <c r="AB99">
        <v>0</v>
      </c>
      <c r="AC99">
        <v>0</v>
      </c>
      <c r="AD99">
        <v>0</v>
      </c>
      <c r="AE99" t="s">
        <v>32</v>
      </c>
    </row>
    <row r="100" spans="1:31" x14ac:dyDescent="0.35">
      <c r="A100" t="s">
        <v>148</v>
      </c>
      <c r="B100">
        <v>84</v>
      </c>
      <c r="C100">
        <v>38</v>
      </c>
      <c r="D100" t="s">
        <v>30</v>
      </c>
      <c r="E100">
        <v>20</v>
      </c>
      <c r="F100">
        <v>0</v>
      </c>
      <c r="G100">
        <v>0</v>
      </c>
      <c r="I100">
        <v>37.823999999999998</v>
      </c>
      <c r="J100">
        <v>15603</v>
      </c>
      <c r="K100">
        <v>6007</v>
      </c>
      <c r="L100">
        <v>6046</v>
      </c>
      <c r="M100" t="s">
        <v>31</v>
      </c>
      <c r="O100">
        <v>0.39200000000000002</v>
      </c>
      <c r="P100">
        <v>5062</v>
      </c>
      <c r="Q100">
        <v>5971</v>
      </c>
      <c r="R100">
        <v>6018</v>
      </c>
      <c r="S100" t="s">
        <v>31</v>
      </c>
      <c r="U100">
        <v>0.53</v>
      </c>
      <c r="V100">
        <v>0</v>
      </c>
      <c r="W100">
        <v>0</v>
      </c>
      <c r="X100">
        <v>0</v>
      </c>
      <c r="Y100" t="s">
        <v>32</v>
      </c>
      <c r="AA100">
        <v>1.2E-2</v>
      </c>
      <c r="AB100">
        <v>0</v>
      </c>
      <c r="AC100">
        <v>0</v>
      </c>
      <c r="AD100">
        <v>0</v>
      </c>
      <c r="AE100" t="s">
        <v>32</v>
      </c>
    </row>
    <row r="101" spans="1:31" x14ac:dyDescent="0.35">
      <c r="A101" t="s">
        <v>149</v>
      </c>
      <c r="B101">
        <v>85</v>
      </c>
      <c r="C101">
        <v>39</v>
      </c>
      <c r="D101" t="s">
        <v>30</v>
      </c>
      <c r="E101">
        <v>20</v>
      </c>
      <c r="F101">
        <v>0</v>
      </c>
      <c r="G101">
        <v>0</v>
      </c>
      <c r="I101">
        <v>35.54</v>
      </c>
      <c r="J101">
        <v>14929</v>
      </c>
      <c r="K101">
        <v>6067</v>
      </c>
      <c r="L101">
        <v>6106</v>
      </c>
      <c r="M101" t="s">
        <v>31</v>
      </c>
      <c r="O101">
        <v>0.35299999999999998</v>
      </c>
      <c r="P101">
        <v>4939</v>
      </c>
      <c r="Q101">
        <v>6031</v>
      </c>
      <c r="R101">
        <v>6078</v>
      </c>
      <c r="S101" t="s">
        <v>31</v>
      </c>
      <c r="U101">
        <v>0.498</v>
      </c>
      <c r="V101">
        <v>0</v>
      </c>
      <c r="W101">
        <v>0</v>
      </c>
      <c r="X101">
        <v>0</v>
      </c>
      <c r="Y101" t="s">
        <v>32</v>
      </c>
      <c r="AA101">
        <v>1.0999999999999999E-2</v>
      </c>
      <c r="AB101">
        <v>0</v>
      </c>
      <c r="AC101">
        <v>0</v>
      </c>
      <c r="AD101">
        <v>0</v>
      </c>
      <c r="AE101" t="s">
        <v>32</v>
      </c>
    </row>
    <row r="102" spans="1:31" x14ac:dyDescent="0.35">
      <c r="A102" t="s">
        <v>150</v>
      </c>
      <c r="B102">
        <v>86</v>
      </c>
      <c r="C102">
        <v>40</v>
      </c>
      <c r="D102" t="s">
        <v>30</v>
      </c>
      <c r="E102">
        <v>20</v>
      </c>
      <c r="F102">
        <v>0</v>
      </c>
      <c r="G102">
        <v>0</v>
      </c>
      <c r="I102">
        <v>39.100999999999999</v>
      </c>
      <c r="J102">
        <v>15980</v>
      </c>
      <c r="K102">
        <v>6127</v>
      </c>
      <c r="L102">
        <v>6166</v>
      </c>
      <c r="M102" t="s">
        <v>31</v>
      </c>
      <c r="O102">
        <v>0.39900000000000002</v>
      </c>
      <c r="P102">
        <v>5086</v>
      </c>
      <c r="Q102">
        <v>6091</v>
      </c>
      <c r="R102">
        <v>6138</v>
      </c>
      <c r="S102" t="s">
        <v>31</v>
      </c>
      <c r="U102">
        <v>0.54800000000000004</v>
      </c>
      <c r="V102">
        <v>0</v>
      </c>
      <c r="W102">
        <v>0</v>
      </c>
      <c r="X102">
        <v>0</v>
      </c>
      <c r="Y102" t="s">
        <v>32</v>
      </c>
      <c r="AA102">
        <v>1.2E-2</v>
      </c>
      <c r="AB102">
        <v>0</v>
      </c>
      <c r="AC102">
        <v>0</v>
      </c>
      <c r="AD102">
        <v>0</v>
      </c>
      <c r="AE102" t="s">
        <v>32</v>
      </c>
    </row>
    <row r="103" spans="1:31" x14ac:dyDescent="0.35">
      <c r="A103" t="s">
        <v>151</v>
      </c>
      <c r="B103">
        <v>87</v>
      </c>
      <c r="C103">
        <v>41</v>
      </c>
      <c r="D103" t="s">
        <v>30</v>
      </c>
      <c r="E103">
        <v>20</v>
      </c>
      <c r="F103">
        <v>0</v>
      </c>
      <c r="G103">
        <v>0</v>
      </c>
      <c r="I103">
        <v>40.851999999999997</v>
      </c>
      <c r="J103">
        <v>16497</v>
      </c>
      <c r="K103">
        <v>6187</v>
      </c>
      <c r="L103">
        <v>6226</v>
      </c>
      <c r="M103" t="s">
        <v>31</v>
      </c>
      <c r="O103">
        <v>0.379</v>
      </c>
      <c r="P103">
        <v>5022</v>
      </c>
      <c r="Q103">
        <v>6151</v>
      </c>
      <c r="R103">
        <v>6198</v>
      </c>
      <c r="S103" t="s">
        <v>31</v>
      </c>
      <c r="U103">
        <v>0.57199999999999995</v>
      </c>
      <c r="V103">
        <v>0</v>
      </c>
      <c r="W103">
        <v>0</v>
      </c>
      <c r="X103">
        <v>0</v>
      </c>
      <c r="Y103" t="s">
        <v>32</v>
      </c>
      <c r="AA103">
        <v>1.2E-2</v>
      </c>
      <c r="AB103">
        <v>0</v>
      </c>
      <c r="AC103">
        <v>0</v>
      </c>
      <c r="AD103">
        <v>0</v>
      </c>
      <c r="AE103" t="s">
        <v>32</v>
      </c>
    </row>
    <row r="104" spans="1:31" x14ac:dyDescent="0.35">
      <c r="A104" t="s">
        <v>152</v>
      </c>
      <c r="B104">
        <v>88</v>
      </c>
      <c r="C104">
        <v>42</v>
      </c>
      <c r="D104" t="s">
        <v>30</v>
      </c>
      <c r="E104">
        <v>20</v>
      </c>
      <c r="F104">
        <v>0</v>
      </c>
      <c r="G104">
        <v>0</v>
      </c>
      <c r="I104">
        <v>40.026000000000003</v>
      </c>
      <c r="J104">
        <v>16253</v>
      </c>
      <c r="K104">
        <v>6247</v>
      </c>
      <c r="L104">
        <v>6286</v>
      </c>
      <c r="M104" t="s">
        <v>31</v>
      </c>
      <c r="O104">
        <v>0.20100000000000001</v>
      </c>
      <c r="P104">
        <v>4457</v>
      </c>
      <c r="Q104">
        <v>6211</v>
      </c>
      <c r="R104">
        <v>6258</v>
      </c>
      <c r="S104" t="s">
        <v>31</v>
      </c>
      <c r="U104">
        <v>0.56100000000000005</v>
      </c>
      <c r="V104">
        <v>0</v>
      </c>
      <c r="W104">
        <v>0</v>
      </c>
      <c r="X104">
        <v>0</v>
      </c>
      <c r="Y104" t="s">
        <v>32</v>
      </c>
      <c r="AA104">
        <v>6.0000000000000001E-3</v>
      </c>
      <c r="AB104">
        <v>0</v>
      </c>
      <c r="AC104">
        <v>0</v>
      </c>
      <c r="AD104">
        <v>0</v>
      </c>
      <c r="AE104" t="s">
        <v>32</v>
      </c>
    </row>
    <row r="105" spans="1:31" x14ac:dyDescent="0.35">
      <c r="A105" t="s">
        <v>153</v>
      </c>
      <c r="B105">
        <v>89</v>
      </c>
      <c r="C105">
        <v>43</v>
      </c>
      <c r="D105" t="s">
        <v>30</v>
      </c>
      <c r="E105">
        <v>20</v>
      </c>
      <c r="F105">
        <v>0</v>
      </c>
      <c r="G105">
        <v>0</v>
      </c>
      <c r="I105">
        <v>41.93</v>
      </c>
      <c r="J105">
        <v>16815</v>
      </c>
      <c r="K105">
        <v>6307</v>
      </c>
      <c r="L105">
        <v>6346</v>
      </c>
      <c r="M105" t="s">
        <v>31</v>
      </c>
      <c r="O105">
        <v>0.214</v>
      </c>
      <c r="P105">
        <v>4499</v>
      </c>
      <c r="Q105">
        <v>6271</v>
      </c>
      <c r="R105">
        <v>6318</v>
      </c>
      <c r="S105" t="s">
        <v>31</v>
      </c>
      <c r="U105">
        <v>0.58699999999999997</v>
      </c>
      <c r="V105">
        <v>0</v>
      </c>
      <c r="W105">
        <v>0</v>
      </c>
      <c r="X105">
        <v>0</v>
      </c>
      <c r="Y105" t="s">
        <v>32</v>
      </c>
      <c r="AA105">
        <v>7.0000000000000001E-3</v>
      </c>
      <c r="AB105">
        <v>0</v>
      </c>
      <c r="AC105">
        <v>0</v>
      </c>
      <c r="AD105">
        <v>0</v>
      </c>
      <c r="AE105" t="s">
        <v>32</v>
      </c>
    </row>
    <row r="106" spans="1:31" x14ac:dyDescent="0.35">
      <c r="A106" t="s">
        <v>154</v>
      </c>
      <c r="B106">
        <v>90</v>
      </c>
      <c r="C106">
        <v>44</v>
      </c>
      <c r="D106" t="s">
        <v>30</v>
      </c>
      <c r="E106">
        <v>20</v>
      </c>
      <c r="F106">
        <v>0</v>
      </c>
      <c r="G106">
        <v>0</v>
      </c>
      <c r="I106">
        <v>42.430999999999997</v>
      </c>
      <c r="J106">
        <v>16963</v>
      </c>
      <c r="K106">
        <v>6367</v>
      </c>
      <c r="L106">
        <v>6406</v>
      </c>
      <c r="M106" t="s">
        <v>31</v>
      </c>
      <c r="O106">
        <v>0.224</v>
      </c>
      <c r="P106">
        <v>4531</v>
      </c>
      <c r="Q106">
        <v>6331</v>
      </c>
      <c r="R106">
        <v>6378</v>
      </c>
      <c r="S106" t="s">
        <v>31</v>
      </c>
      <c r="U106">
        <v>0.59399999999999997</v>
      </c>
      <c r="V106">
        <v>0</v>
      </c>
      <c r="W106">
        <v>0</v>
      </c>
      <c r="X106">
        <v>0</v>
      </c>
      <c r="Y106" t="s">
        <v>32</v>
      </c>
      <c r="AA106">
        <v>7.0000000000000001E-3</v>
      </c>
      <c r="AB106">
        <v>0</v>
      </c>
      <c r="AC106">
        <v>0</v>
      </c>
      <c r="AD106">
        <v>0</v>
      </c>
      <c r="AE106" t="s">
        <v>32</v>
      </c>
    </row>
    <row r="107" spans="1:31" x14ac:dyDescent="0.35">
      <c r="A107" t="s">
        <v>155</v>
      </c>
      <c r="B107">
        <v>91</v>
      </c>
      <c r="C107">
        <v>45</v>
      </c>
      <c r="D107" t="s">
        <v>30</v>
      </c>
      <c r="E107">
        <v>20</v>
      </c>
      <c r="F107">
        <v>0</v>
      </c>
      <c r="G107">
        <v>0</v>
      </c>
      <c r="I107">
        <v>40.29</v>
      </c>
      <c r="J107">
        <v>16331</v>
      </c>
      <c r="K107">
        <v>6427</v>
      </c>
      <c r="L107">
        <v>6466</v>
      </c>
      <c r="M107" t="s">
        <v>31</v>
      </c>
      <c r="O107">
        <v>0.223</v>
      </c>
      <c r="P107">
        <v>4528</v>
      </c>
      <c r="Q107">
        <v>6391</v>
      </c>
      <c r="R107">
        <v>6438</v>
      </c>
      <c r="S107" t="s">
        <v>31</v>
      </c>
      <c r="U107">
        <v>0.56399999999999995</v>
      </c>
      <c r="V107">
        <v>0</v>
      </c>
      <c r="W107">
        <v>0</v>
      </c>
      <c r="X107">
        <v>0</v>
      </c>
      <c r="Y107" t="s">
        <v>32</v>
      </c>
      <c r="AA107">
        <v>7.0000000000000001E-3</v>
      </c>
      <c r="AB107">
        <v>0</v>
      </c>
      <c r="AC107">
        <v>0</v>
      </c>
      <c r="AD107">
        <v>0</v>
      </c>
      <c r="AE107" t="s">
        <v>32</v>
      </c>
    </row>
    <row r="108" spans="1:31" x14ac:dyDescent="0.35">
      <c r="A108" t="s">
        <v>156</v>
      </c>
      <c r="B108">
        <v>92</v>
      </c>
      <c r="C108">
        <v>46</v>
      </c>
      <c r="D108" t="s">
        <v>30</v>
      </c>
      <c r="E108">
        <v>20</v>
      </c>
      <c r="F108">
        <v>0</v>
      </c>
      <c r="G108">
        <v>0</v>
      </c>
      <c r="I108">
        <v>41.066000000000003</v>
      </c>
      <c r="J108">
        <v>16560</v>
      </c>
      <c r="K108">
        <v>6487</v>
      </c>
      <c r="L108">
        <v>6526</v>
      </c>
      <c r="M108" t="s">
        <v>31</v>
      </c>
      <c r="O108">
        <v>0.27500000000000002</v>
      </c>
      <c r="P108">
        <v>4693</v>
      </c>
      <c r="Q108">
        <v>6451</v>
      </c>
      <c r="R108">
        <v>6497</v>
      </c>
      <c r="S108" t="s">
        <v>31</v>
      </c>
      <c r="U108">
        <v>0.57499999999999996</v>
      </c>
      <c r="V108">
        <v>0</v>
      </c>
      <c r="W108">
        <v>0</v>
      </c>
      <c r="X108">
        <v>0</v>
      </c>
      <c r="Y108" t="s">
        <v>32</v>
      </c>
      <c r="AA108">
        <v>8.9999999999999993E-3</v>
      </c>
      <c r="AB108">
        <v>0</v>
      </c>
      <c r="AC108">
        <v>0</v>
      </c>
      <c r="AD108">
        <v>0</v>
      </c>
      <c r="AE108" t="s">
        <v>32</v>
      </c>
    </row>
    <row r="109" spans="1:31" x14ac:dyDescent="0.35">
      <c r="A109" t="s">
        <v>39</v>
      </c>
      <c r="B109">
        <v>93</v>
      </c>
      <c r="C109">
        <v>47</v>
      </c>
      <c r="D109" t="s">
        <v>30</v>
      </c>
      <c r="E109">
        <v>20</v>
      </c>
      <c r="F109">
        <v>0</v>
      </c>
      <c r="G109">
        <v>0</v>
      </c>
      <c r="I109">
        <v>2.0150000000000001</v>
      </c>
      <c r="J109">
        <v>5033</v>
      </c>
      <c r="K109">
        <v>6547</v>
      </c>
      <c r="L109">
        <v>6589</v>
      </c>
      <c r="M109" t="s">
        <v>31</v>
      </c>
      <c r="O109">
        <v>6.2E-2</v>
      </c>
      <c r="P109">
        <v>4017</v>
      </c>
      <c r="Q109">
        <v>6511</v>
      </c>
      <c r="R109">
        <v>6558</v>
      </c>
      <c r="S109" t="s">
        <v>31</v>
      </c>
      <c r="U109">
        <v>2.8000000000000001E-2</v>
      </c>
      <c r="V109">
        <v>0</v>
      </c>
      <c r="W109">
        <v>0</v>
      </c>
      <c r="X109">
        <v>0</v>
      </c>
      <c r="Y109" t="s">
        <v>32</v>
      </c>
      <c r="AA109">
        <v>2E-3</v>
      </c>
      <c r="AB109">
        <v>0</v>
      </c>
      <c r="AC109">
        <v>0</v>
      </c>
      <c r="AD109">
        <v>0</v>
      </c>
      <c r="AE109" t="s">
        <v>32</v>
      </c>
    </row>
    <row r="110" spans="1:31" x14ac:dyDescent="0.35">
      <c r="A110" t="s">
        <v>41</v>
      </c>
      <c r="B110">
        <v>94</v>
      </c>
      <c r="C110">
        <v>48</v>
      </c>
      <c r="D110" t="s">
        <v>30</v>
      </c>
      <c r="E110">
        <v>20</v>
      </c>
      <c r="F110">
        <v>0</v>
      </c>
      <c r="G110">
        <v>0</v>
      </c>
      <c r="I110">
        <v>8.2249999999999996</v>
      </c>
      <c r="J110">
        <v>6866</v>
      </c>
      <c r="K110">
        <v>6607</v>
      </c>
      <c r="L110">
        <v>6647</v>
      </c>
      <c r="M110" t="s">
        <v>31</v>
      </c>
      <c r="O110">
        <v>0.79400000000000004</v>
      </c>
      <c r="P110">
        <v>6338</v>
      </c>
      <c r="Q110">
        <v>6571</v>
      </c>
      <c r="R110">
        <v>6616</v>
      </c>
      <c r="S110" t="s">
        <v>31</v>
      </c>
      <c r="U110">
        <v>0.115</v>
      </c>
      <c r="V110">
        <v>0</v>
      </c>
      <c r="W110">
        <v>0</v>
      </c>
      <c r="X110">
        <v>0</v>
      </c>
      <c r="Y110" t="s">
        <v>32</v>
      </c>
      <c r="AA110">
        <v>2.5000000000000001E-2</v>
      </c>
      <c r="AB110">
        <v>0</v>
      </c>
      <c r="AC110">
        <v>0</v>
      </c>
      <c r="AD110">
        <v>0</v>
      </c>
      <c r="AE110" t="s">
        <v>32</v>
      </c>
    </row>
    <row r="111" spans="1:31" x14ac:dyDescent="0.35">
      <c r="A111" t="s">
        <v>109</v>
      </c>
      <c r="B111">
        <v>95</v>
      </c>
      <c r="C111">
        <v>130</v>
      </c>
      <c r="D111" t="s">
        <v>110</v>
      </c>
      <c r="E111">
        <v>0</v>
      </c>
      <c r="F111">
        <v>0</v>
      </c>
      <c r="G111">
        <v>0</v>
      </c>
      <c r="I111">
        <v>0.60599999999999998</v>
      </c>
      <c r="J111">
        <v>4617</v>
      </c>
      <c r="K111">
        <v>6667</v>
      </c>
      <c r="L111">
        <v>6707</v>
      </c>
      <c r="M111" t="s">
        <v>31</v>
      </c>
      <c r="O111">
        <v>2.7E-2</v>
      </c>
      <c r="P111">
        <v>3908</v>
      </c>
      <c r="Q111">
        <v>6631</v>
      </c>
      <c r="R111">
        <v>6678</v>
      </c>
      <c r="S111" t="s">
        <v>31</v>
      </c>
      <c r="U111">
        <v>8.0000000000000002E-3</v>
      </c>
      <c r="V111">
        <v>0</v>
      </c>
      <c r="W111">
        <v>0</v>
      </c>
      <c r="X111">
        <v>0</v>
      </c>
      <c r="Y111" t="s">
        <v>32</v>
      </c>
      <c r="AA111">
        <v>1E-3</v>
      </c>
      <c r="AB111">
        <v>0</v>
      </c>
      <c r="AC111">
        <v>0</v>
      </c>
      <c r="AD111">
        <v>0</v>
      </c>
      <c r="AE111" t="s">
        <v>32</v>
      </c>
    </row>
    <row r="112" spans="1:31" x14ac:dyDescent="0.35">
      <c r="A112" t="s">
        <v>109</v>
      </c>
      <c r="B112">
        <v>96</v>
      </c>
      <c r="C112">
        <v>133</v>
      </c>
      <c r="D112" t="s">
        <v>111</v>
      </c>
      <c r="E112">
        <v>0</v>
      </c>
      <c r="F112">
        <v>0</v>
      </c>
      <c r="G112">
        <v>0</v>
      </c>
      <c r="I112">
        <v>1.964</v>
      </c>
      <c r="J112">
        <v>5018</v>
      </c>
      <c r="K112">
        <v>6727</v>
      </c>
      <c r="L112">
        <v>6769</v>
      </c>
      <c r="M112" t="s">
        <v>31</v>
      </c>
      <c r="O112">
        <v>0.18099999999999999</v>
      </c>
      <c r="P112">
        <v>4394</v>
      </c>
      <c r="Q112">
        <v>6691</v>
      </c>
      <c r="R112">
        <v>6738</v>
      </c>
      <c r="S112" t="s">
        <v>31</v>
      </c>
      <c r="U112">
        <v>2.8000000000000001E-2</v>
      </c>
      <c r="V112">
        <v>0</v>
      </c>
      <c r="W112">
        <v>0</v>
      </c>
      <c r="X112">
        <v>0</v>
      </c>
      <c r="Y112" t="s">
        <v>32</v>
      </c>
      <c r="AA112">
        <v>6.0000000000000001E-3</v>
      </c>
      <c r="AB112">
        <v>0</v>
      </c>
      <c r="AC112">
        <v>0</v>
      </c>
      <c r="AD112">
        <v>0</v>
      </c>
      <c r="AE112" t="s">
        <v>32</v>
      </c>
    </row>
    <row r="113" spans="1:31" x14ac:dyDescent="0.35">
      <c r="A113" t="s">
        <v>109</v>
      </c>
      <c r="B113">
        <v>97</v>
      </c>
      <c r="C113">
        <v>131</v>
      </c>
      <c r="D113" t="s">
        <v>110</v>
      </c>
      <c r="E113">
        <v>0</v>
      </c>
      <c r="F113">
        <v>0</v>
      </c>
      <c r="G113">
        <v>0</v>
      </c>
      <c r="I113">
        <v>14.997</v>
      </c>
      <c r="J113">
        <v>8865</v>
      </c>
      <c r="K113">
        <v>6787</v>
      </c>
      <c r="L113">
        <v>6829</v>
      </c>
      <c r="M113" t="s">
        <v>31</v>
      </c>
      <c r="O113">
        <v>1.474</v>
      </c>
      <c r="P113">
        <v>8491</v>
      </c>
      <c r="Q113">
        <v>6751</v>
      </c>
      <c r="R113">
        <v>6795</v>
      </c>
      <c r="S113" t="s">
        <v>31</v>
      </c>
      <c r="U113">
        <v>0.21</v>
      </c>
      <c r="V113">
        <v>0</v>
      </c>
      <c r="W113">
        <v>0</v>
      </c>
      <c r="X113">
        <v>0</v>
      </c>
      <c r="Y113" t="s">
        <v>32</v>
      </c>
      <c r="AA113">
        <v>4.5999999999999999E-2</v>
      </c>
      <c r="AB113">
        <v>0</v>
      </c>
      <c r="AC113">
        <v>0</v>
      </c>
      <c r="AD113">
        <v>0</v>
      </c>
      <c r="AE113" t="s">
        <v>32</v>
      </c>
    </row>
    <row r="114" spans="1:31" x14ac:dyDescent="0.35">
      <c r="A114" t="s">
        <v>109</v>
      </c>
      <c r="B114">
        <v>98</v>
      </c>
      <c r="C114">
        <v>132</v>
      </c>
      <c r="D114" t="s">
        <v>111</v>
      </c>
      <c r="E114">
        <v>0</v>
      </c>
      <c r="F114">
        <v>0</v>
      </c>
      <c r="G114">
        <v>0</v>
      </c>
      <c r="I114">
        <v>75.427999999999997</v>
      </c>
      <c r="J114">
        <v>26703</v>
      </c>
      <c r="K114">
        <v>6847</v>
      </c>
      <c r="L114">
        <v>6889</v>
      </c>
      <c r="M114" t="s">
        <v>31</v>
      </c>
      <c r="O114">
        <v>7.407</v>
      </c>
      <c r="P114">
        <v>27285</v>
      </c>
      <c r="Q114">
        <v>6811</v>
      </c>
      <c r="R114">
        <v>6855</v>
      </c>
      <c r="S114" t="s">
        <v>31</v>
      </c>
      <c r="U114">
        <v>1.056</v>
      </c>
      <c r="V114">
        <v>0</v>
      </c>
      <c r="W114">
        <v>0</v>
      </c>
      <c r="X114">
        <v>0</v>
      </c>
      <c r="Y114" t="s">
        <v>32</v>
      </c>
      <c r="AA114">
        <v>0.22900000000000001</v>
      </c>
      <c r="AB114">
        <v>0</v>
      </c>
      <c r="AC114">
        <v>0</v>
      </c>
      <c r="AD114">
        <v>0</v>
      </c>
      <c r="AE114" t="s">
        <v>32</v>
      </c>
    </row>
    <row r="115" spans="1:31" x14ac:dyDescent="0.35">
      <c r="A115" t="s">
        <v>112</v>
      </c>
      <c r="B115">
        <v>99</v>
      </c>
      <c r="C115">
        <v>0</v>
      </c>
      <c r="D115" t="s">
        <v>113</v>
      </c>
      <c r="E115">
        <v>0</v>
      </c>
      <c r="F115">
        <v>0</v>
      </c>
      <c r="G115">
        <v>0</v>
      </c>
      <c r="I115">
        <v>-4.141</v>
      </c>
      <c r="J115">
        <v>3216</v>
      </c>
      <c r="K115">
        <v>7027</v>
      </c>
      <c r="L115">
        <v>7071</v>
      </c>
      <c r="M115" t="s">
        <v>31</v>
      </c>
      <c r="O115">
        <v>-0.192</v>
      </c>
      <c r="P115">
        <v>3215</v>
      </c>
      <c r="Q115">
        <v>6991</v>
      </c>
      <c r="R115">
        <v>7038</v>
      </c>
      <c r="S115" t="s">
        <v>31</v>
      </c>
      <c r="U115">
        <v>-5.8000000000000003E-2</v>
      </c>
      <c r="V115">
        <v>0</v>
      </c>
      <c r="W115">
        <v>0</v>
      </c>
      <c r="X115">
        <v>0</v>
      </c>
      <c r="Y115" t="s">
        <v>32</v>
      </c>
      <c r="AA115">
        <v>-6.0000000000000001E-3</v>
      </c>
      <c r="AB115">
        <v>0</v>
      </c>
      <c r="AC115">
        <v>0</v>
      </c>
      <c r="AD115">
        <v>0</v>
      </c>
      <c r="AE115" t="s">
        <v>32</v>
      </c>
    </row>
    <row r="116" spans="1:31" x14ac:dyDescent="0.35">
      <c r="A116" t="s">
        <v>157</v>
      </c>
      <c r="B116">
        <v>100</v>
      </c>
      <c r="C116">
        <v>135</v>
      </c>
      <c r="D116" t="s">
        <v>107</v>
      </c>
      <c r="E116">
        <v>0</v>
      </c>
      <c r="F116">
        <v>8</v>
      </c>
      <c r="G116">
        <v>1</v>
      </c>
      <c r="I116">
        <v>179.46</v>
      </c>
      <c r="J116">
        <v>57411</v>
      </c>
      <c r="K116">
        <v>7087</v>
      </c>
      <c r="L116">
        <v>7129</v>
      </c>
      <c r="M116" t="s">
        <v>42</v>
      </c>
      <c r="O116">
        <v>-0.183</v>
      </c>
      <c r="P116">
        <v>3241</v>
      </c>
      <c r="Q116">
        <v>7051</v>
      </c>
      <c r="R116">
        <v>7097</v>
      </c>
      <c r="S116" t="s">
        <v>31</v>
      </c>
      <c r="U116">
        <v>2.5139999999999998</v>
      </c>
      <c r="V116">
        <v>0</v>
      </c>
      <c r="W116">
        <v>0</v>
      </c>
      <c r="X116">
        <v>0</v>
      </c>
      <c r="Y116" t="s">
        <v>32</v>
      </c>
      <c r="AA116">
        <v>-6.0000000000000001E-3</v>
      </c>
      <c r="AB116">
        <v>0</v>
      </c>
      <c r="AC116">
        <v>0</v>
      </c>
      <c r="AD116">
        <v>0</v>
      </c>
      <c r="AE116" t="s">
        <v>32</v>
      </c>
    </row>
    <row r="117" spans="1:31" x14ac:dyDescent="0.35">
      <c r="A117" t="s">
        <v>108</v>
      </c>
      <c r="B117">
        <v>101</v>
      </c>
      <c r="C117">
        <v>136</v>
      </c>
      <c r="D117" t="s">
        <v>107</v>
      </c>
      <c r="E117">
        <v>0</v>
      </c>
      <c r="F117">
        <v>8</v>
      </c>
      <c r="G117">
        <v>2</v>
      </c>
      <c r="I117">
        <v>170.29900000000001</v>
      </c>
      <c r="J117">
        <v>54707</v>
      </c>
      <c r="K117">
        <v>7147</v>
      </c>
      <c r="L117">
        <v>7188</v>
      </c>
      <c r="M117" t="s">
        <v>43</v>
      </c>
      <c r="O117">
        <v>17.504000000000001</v>
      </c>
      <c r="P117">
        <v>59266</v>
      </c>
      <c r="Q117">
        <v>7111</v>
      </c>
      <c r="R117">
        <v>7158</v>
      </c>
      <c r="S117" t="s">
        <v>42</v>
      </c>
      <c r="U117">
        <v>2.3849999999999998</v>
      </c>
      <c r="V117">
        <v>0</v>
      </c>
      <c r="W117">
        <v>0</v>
      </c>
      <c r="X117">
        <v>0</v>
      </c>
      <c r="Y117" t="s">
        <v>32</v>
      </c>
      <c r="AA117">
        <v>0.54200000000000004</v>
      </c>
      <c r="AB117">
        <v>0</v>
      </c>
      <c r="AC117">
        <v>0</v>
      </c>
      <c r="AD117">
        <v>0</v>
      </c>
      <c r="AE117" t="s">
        <v>32</v>
      </c>
    </row>
    <row r="118" spans="1:31" x14ac:dyDescent="0.35">
      <c r="A118" t="s">
        <v>158</v>
      </c>
      <c r="B118">
        <v>102</v>
      </c>
      <c r="C118">
        <v>49</v>
      </c>
      <c r="D118" t="s">
        <v>37</v>
      </c>
      <c r="E118">
        <v>0</v>
      </c>
      <c r="F118">
        <v>5</v>
      </c>
      <c r="G118">
        <v>1</v>
      </c>
      <c r="I118">
        <v>39.182000000000002</v>
      </c>
      <c r="J118">
        <v>16004</v>
      </c>
      <c r="K118">
        <v>7207</v>
      </c>
      <c r="L118">
        <v>7249</v>
      </c>
      <c r="M118" t="s">
        <v>42</v>
      </c>
      <c r="O118">
        <v>0.22800000000000001</v>
      </c>
      <c r="P118">
        <v>4544</v>
      </c>
      <c r="Q118">
        <v>7171</v>
      </c>
      <c r="R118">
        <v>7214</v>
      </c>
      <c r="S118" t="s">
        <v>31</v>
      </c>
      <c r="U118">
        <v>0.54900000000000004</v>
      </c>
      <c r="V118">
        <v>0</v>
      </c>
      <c r="W118">
        <v>0</v>
      </c>
      <c r="X118">
        <v>0</v>
      </c>
      <c r="Y118" t="s">
        <v>32</v>
      </c>
      <c r="AA118">
        <v>7.0000000000000001E-3</v>
      </c>
      <c r="AB118">
        <v>0</v>
      </c>
      <c r="AC118">
        <v>0</v>
      </c>
      <c r="AD118">
        <v>0</v>
      </c>
      <c r="AE118" t="s">
        <v>32</v>
      </c>
    </row>
    <row r="119" spans="1:31" x14ac:dyDescent="0.35">
      <c r="A119" t="s">
        <v>158</v>
      </c>
      <c r="B119">
        <v>103</v>
      </c>
      <c r="C119">
        <v>49</v>
      </c>
      <c r="D119" t="s">
        <v>37</v>
      </c>
      <c r="E119">
        <v>0</v>
      </c>
      <c r="F119">
        <v>5</v>
      </c>
      <c r="G119">
        <v>2</v>
      </c>
      <c r="I119">
        <v>38.444000000000003</v>
      </c>
      <c r="J119">
        <v>15786</v>
      </c>
      <c r="K119">
        <v>7267</v>
      </c>
      <c r="L119">
        <v>7308</v>
      </c>
      <c r="M119" t="s">
        <v>31</v>
      </c>
      <c r="O119">
        <v>0.247</v>
      </c>
      <c r="P119">
        <v>4605</v>
      </c>
      <c r="Q119">
        <v>7231</v>
      </c>
      <c r="R119">
        <v>7278</v>
      </c>
      <c r="S119" t="s">
        <v>31</v>
      </c>
      <c r="U119">
        <v>0.53800000000000003</v>
      </c>
      <c r="V119">
        <v>0</v>
      </c>
      <c r="W119">
        <v>0</v>
      </c>
      <c r="X119">
        <v>0</v>
      </c>
      <c r="Y119" t="s">
        <v>32</v>
      </c>
      <c r="AA119">
        <v>8.0000000000000002E-3</v>
      </c>
      <c r="AB119">
        <v>0</v>
      </c>
      <c r="AC119">
        <v>0</v>
      </c>
      <c r="AD119">
        <v>0</v>
      </c>
      <c r="AE119" t="s">
        <v>32</v>
      </c>
    </row>
    <row r="120" spans="1:31" x14ac:dyDescent="0.35">
      <c r="A120" t="s">
        <v>159</v>
      </c>
      <c r="B120">
        <v>104</v>
      </c>
      <c r="C120">
        <v>50</v>
      </c>
      <c r="D120" t="s">
        <v>30</v>
      </c>
      <c r="E120">
        <v>20</v>
      </c>
      <c r="F120">
        <v>0</v>
      </c>
      <c r="G120">
        <v>0</v>
      </c>
      <c r="I120">
        <v>39.103999999999999</v>
      </c>
      <c r="J120">
        <v>15981</v>
      </c>
      <c r="K120">
        <v>7327</v>
      </c>
      <c r="L120">
        <v>7369</v>
      </c>
      <c r="M120" t="s">
        <v>31</v>
      </c>
      <c r="O120">
        <v>0.224</v>
      </c>
      <c r="P120">
        <v>4532</v>
      </c>
      <c r="Q120">
        <v>7291</v>
      </c>
      <c r="R120">
        <v>7338</v>
      </c>
      <c r="S120" t="s">
        <v>31</v>
      </c>
      <c r="U120">
        <v>0.54800000000000004</v>
      </c>
      <c r="V120">
        <v>0</v>
      </c>
      <c r="W120">
        <v>0</v>
      </c>
      <c r="X120">
        <v>0</v>
      </c>
      <c r="Y120" t="s">
        <v>32</v>
      </c>
      <c r="AA120">
        <v>7.0000000000000001E-3</v>
      </c>
      <c r="AB120">
        <v>0</v>
      </c>
      <c r="AC120">
        <v>0</v>
      </c>
      <c r="AD120">
        <v>0</v>
      </c>
      <c r="AE120" t="s">
        <v>32</v>
      </c>
    </row>
    <row r="121" spans="1:31" x14ac:dyDescent="0.35">
      <c r="A121" t="s">
        <v>160</v>
      </c>
      <c r="B121">
        <v>105</v>
      </c>
      <c r="C121">
        <v>51</v>
      </c>
      <c r="D121" t="s">
        <v>30</v>
      </c>
      <c r="E121">
        <v>20</v>
      </c>
      <c r="F121">
        <v>0</v>
      </c>
      <c r="G121">
        <v>0</v>
      </c>
      <c r="I121">
        <v>37.884999999999998</v>
      </c>
      <c r="J121">
        <v>15621</v>
      </c>
      <c r="K121">
        <v>7387</v>
      </c>
      <c r="L121">
        <v>7428</v>
      </c>
      <c r="M121" t="s">
        <v>31</v>
      </c>
      <c r="O121">
        <v>0.23799999999999999</v>
      </c>
      <c r="P121">
        <v>4576</v>
      </c>
      <c r="Q121">
        <v>7351</v>
      </c>
      <c r="R121">
        <v>7398</v>
      </c>
      <c r="S121" t="s">
        <v>31</v>
      </c>
      <c r="U121">
        <v>0.53100000000000003</v>
      </c>
      <c r="V121">
        <v>0</v>
      </c>
      <c r="W121">
        <v>0</v>
      </c>
      <c r="X121">
        <v>0</v>
      </c>
      <c r="Y121" t="s">
        <v>32</v>
      </c>
      <c r="AA121">
        <v>7.0000000000000001E-3</v>
      </c>
      <c r="AB121">
        <v>0</v>
      </c>
      <c r="AC121">
        <v>0</v>
      </c>
      <c r="AD121">
        <v>0</v>
      </c>
      <c r="AE121" t="s">
        <v>32</v>
      </c>
    </row>
    <row r="122" spans="1:31" x14ac:dyDescent="0.35">
      <c r="A122" t="s">
        <v>161</v>
      </c>
      <c r="B122">
        <v>106</v>
      </c>
      <c r="C122">
        <v>52</v>
      </c>
      <c r="D122" t="s">
        <v>30</v>
      </c>
      <c r="E122">
        <v>20</v>
      </c>
      <c r="F122">
        <v>0</v>
      </c>
      <c r="G122">
        <v>0</v>
      </c>
      <c r="I122">
        <v>37.814</v>
      </c>
      <c r="J122">
        <v>15600</v>
      </c>
      <c r="K122">
        <v>7447</v>
      </c>
      <c r="L122">
        <v>7489</v>
      </c>
      <c r="M122" t="s">
        <v>31</v>
      </c>
      <c r="O122">
        <v>0.21299999999999999</v>
      </c>
      <c r="P122">
        <v>4497</v>
      </c>
      <c r="Q122">
        <v>7411</v>
      </c>
      <c r="R122">
        <v>7458</v>
      </c>
      <c r="S122" t="s">
        <v>31</v>
      </c>
      <c r="U122">
        <v>0.53</v>
      </c>
      <c r="V122">
        <v>0</v>
      </c>
      <c r="W122">
        <v>0</v>
      </c>
      <c r="X122">
        <v>0</v>
      </c>
      <c r="Y122" t="s">
        <v>32</v>
      </c>
      <c r="AA122">
        <v>7.0000000000000001E-3</v>
      </c>
      <c r="AB122">
        <v>0</v>
      </c>
      <c r="AC122">
        <v>0</v>
      </c>
      <c r="AD122">
        <v>0</v>
      </c>
      <c r="AE122" t="s">
        <v>32</v>
      </c>
    </row>
    <row r="123" spans="1:31" x14ac:dyDescent="0.35">
      <c r="A123" t="s">
        <v>162</v>
      </c>
      <c r="B123">
        <v>107</v>
      </c>
      <c r="C123">
        <v>53</v>
      </c>
      <c r="D123" t="s">
        <v>30</v>
      </c>
      <c r="E123">
        <v>20</v>
      </c>
      <c r="F123">
        <v>0</v>
      </c>
      <c r="G123">
        <v>0</v>
      </c>
      <c r="I123">
        <v>36.953000000000003</v>
      </c>
      <c r="J123">
        <v>15346</v>
      </c>
      <c r="K123">
        <v>7507</v>
      </c>
      <c r="L123">
        <v>7549</v>
      </c>
      <c r="M123" t="s">
        <v>31</v>
      </c>
      <c r="O123">
        <v>0.21299999999999999</v>
      </c>
      <c r="P123">
        <v>4496</v>
      </c>
      <c r="Q123">
        <v>7471</v>
      </c>
      <c r="R123">
        <v>7518</v>
      </c>
      <c r="S123" t="s">
        <v>31</v>
      </c>
      <c r="U123">
        <v>0.51800000000000002</v>
      </c>
      <c r="V123">
        <v>0</v>
      </c>
      <c r="W123">
        <v>0</v>
      </c>
      <c r="X123">
        <v>0</v>
      </c>
      <c r="Y123" t="s">
        <v>32</v>
      </c>
      <c r="AA123">
        <v>7.0000000000000001E-3</v>
      </c>
      <c r="AB123">
        <v>0</v>
      </c>
      <c r="AC123">
        <v>0</v>
      </c>
      <c r="AD123">
        <v>0</v>
      </c>
      <c r="AE123" t="s">
        <v>32</v>
      </c>
    </row>
    <row r="124" spans="1:31" x14ac:dyDescent="0.35">
      <c r="A124" t="s">
        <v>163</v>
      </c>
      <c r="B124">
        <v>108</v>
      </c>
      <c r="C124">
        <v>54</v>
      </c>
      <c r="D124" t="s">
        <v>30</v>
      </c>
      <c r="E124">
        <v>20</v>
      </c>
      <c r="F124">
        <v>0</v>
      </c>
      <c r="G124">
        <v>0</v>
      </c>
      <c r="I124">
        <v>37.000999999999998</v>
      </c>
      <c r="J124">
        <v>15360</v>
      </c>
      <c r="K124">
        <v>7567</v>
      </c>
      <c r="L124">
        <v>7609</v>
      </c>
      <c r="M124" t="s">
        <v>31</v>
      </c>
      <c r="O124">
        <v>0.22900000000000001</v>
      </c>
      <c r="P124">
        <v>4547</v>
      </c>
      <c r="Q124">
        <v>7531</v>
      </c>
      <c r="R124">
        <v>7578</v>
      </c>
      <c r="S124" t="s">
        <v>31</v>
      </c>
      <c r="U124">
        <v>0.51800000000000002</v>
      </c>
      <c r="V124">
        <v>0</v>
      </c>
      <c r="W124">
        <v>0</v>
      </c>
      <c r="X124">
        <v>0</v>
      </c>
      <c r="Y124" t="s">
        <v>32</v>
      </c>
      <c r="AA124">
        <v>7.0000000000000001E-3</v>
      </c>
      <c r="AB124">
        <v>0</v>
      </c>
      <c r="AC124">
        <v>0</v>
      </c>
      <c r="AD124">
        <v>0</v>
      </c>
      <c r="AE124" t="s">
        <v>32</v>
      </c>
    </row>
    <row r="125" spans="1:31" x14ac:dyDescent="0.35">
      <c r="A125" t="s">
        <v>164</v>
      </c>
      <c r="B125">
        <v>109</v>
      </c>
      <c r="C125">
        <v>55</v>
      </c>
      <c r="D125" t="s">
        <v>30</v>
      </c>
      <c r="E125">
        <v>20</v>
      </c>
      <c r="F125">
        <v>0</v>
      </c>
      <c r="G125">
        <v>0</v>
      </c>
      <c r="I125">
        <v>41.557000000000002</v>
      </c>
      <c r="J125">
        <v>16705</v>
      </c>
      <c r="K125">
        <v>7627</v>
      </c>
      <c r="L125">
        <v>7669</v>
      </c>
      <c r="M125" t="s">
        <v>31</v>
      </c>
      <c r="O125">
        <v>0.23100000000000001</v>
      </c>
      <c r="P125">
        <v>4552</v>
      </c>
      <c r="Q125">
        <v>7591</v>
      </c>
      <c r="R125">
        <v>7638</v>
      </c>
      <c r="S125" t="s">
        <v>31</v>
      </c>
      <c r="U125">
        <v>0.58199999999999996</v>
      </c>
      <c r="V125">
        <v>0</v>
      </c>
      <c r="W125">
        <v>0</v>
      </c>
      <c r="X125">
        <v>0</v>
      </c>
      <c r="Y125" t="s">
        <v>32</v>
      </c>
      <c r="AA125">
        <v>7.0000000000000001E-3</v>
      </c>
      <c r="AB125">
        <v>0</v>
      </c>
      <c r="AC125">
        <v>0</v>
      </c>
      <c r="AD125">
        <v>0</v>
      </c>
      <c r="AE125" t="s">
        <v>32</v>
      </c>
    </row>
    <row r="126" spans="1:31" x14ac:dyDescent="0.35">
      <c r="A126" t="s">
        <v>165</v>
      </c>
      <c r="B126">
        <v>110</v>
      </c>
      <c r="C126">
        <v>56</v>
      </c>
      <c r="D126" t="s">
        <v>30</v>
      </c>
      <c r="E126">
        <v>20</v>
      </c>
      <c r="F126">
        <v>0</v>
      </c>
      <c r="G126">
        <v>0</v>
      </c>
      <c r="I126">
        <v>37.515000000000001</v>
      </c>
      <c r="J126">
        <v>15512</v>
      </c>
      <c r="K126">
        <v>7687</v>
      </c>
      <c r="L126">
        <v>7729</v>
      </c>
      <c r="M126" t="s">
        <v>31</v>
      </c>
      <c r="O126">
        <v>0.21299999999999999</v>
      </c>
      <c r="P126">
        <v>4495</v>
      </c>
      <c r="Q126">
        <v>7651</v>
      </c>
      <c r="R126">
        <v>7698</v>
      </c>
      <c r="S126" t="s">
        <v>31</v>
      </c>
      <c r="U126">
        <v>0.52500000000000002</v>
      </c>
      <c r="V126">
        <v>0</v>
      </c>
      <c r="W126">
        <v>0</v>
      </c>
      <c r="X126">
        <v>0</v>
      </c>
      <c r="Y126" t="s">
        <v>32</v>
      </c>
      <c r="AA126">
        <v>7.0000000000000001E-3</v>
      </c>
      <c r="AB126">
        <v>0</v>
      </c>
      <c r="AC126">
        <v>0</v>
      </c>
      <c r="AD126">
        <v>0</v>
      </c>
      <c r="AE126" t="s">
        <v>32</v>
      </c>
    </row>
    <row r="127" spans="1:31" x14ac:dyDescent="0.35">
      <c r="A127" t="s">
        <v>166</v>
      </c>
      <c r="B127">
        <v>111</v>
      </c>
      <c r="C127">
        <v>57</v>
      </c>
      <c r="D127" t="s">
        <v>30</v>
      </c>
      <c r="E127">
        <v>20</v>
      </c>
      <c r="F127">
        <v>0</v>
      </c>
      <c r="G127">
        <v>0</v>
      </c>
      <c r="I127">
        <v>40.578000000000003</v>
      </c>
      <c r="J127">
        <v>16416</v>
      </c>
      <c r="K127">
        <v>7747</v>
      </c>
      <c r="L127">
        <v>7789</v>
      </c>
      <c r="M127" t="s">
        <v>31</v>
      </c>
      <c r="O127">
        <v>0.24</v>
      </c>
      <c r="P127">
        <v>4582</v>
      </c>
      <c r="Q127">
        <v>7711</v>
      </c>
      <c r="R127">
        <v>7758</v>
      </c>
      <c r="S127" t="s">
        <v>31</v>
      </c>
      <c r="U127">
        <v>0.56799999999999995</v>
      </c>
      <c r="V127">
        <v>0</v>
      </c>
      <c r="W127">
        <v>0</v>
      </c>
      <c r="X127">
        <v>0</v>
      </c>
      <c r="Y127" t="s">
        <v>32</v>
      </c>
      <c r="AA127">
        <v>7.0000000000000001E-3</v>
      </c>
      <c r="AB127">
        <v>0</v>
      </c>
      <c r="AC127">
        <v>0</v>
      </c>
      <c r="AD127">
        <v>0</v>
      </c>
      <c r="AE127" t="s">
        <v>32</v>
      </c>
    </row>
    <row r="128" spans="1:31" x14ac:dyDescent="0.35">
      <c r="A128" t="s">
        <v>167</v>
      </c>
      <c r="B128">
        <v>112</v>
      </c>
      <c r="C128">
        <v>58</v>
      </c>
      <c r="D128" t="s">
        <v>30</v>
      </c>
      <c r="E128">
        <v>20</v>
      </c>
      <c r="F128">
        <v>0</v>
      </c>
      <c r="G128">
        <v>0</v>
      </c>
      <c r="I128">
        <v>46.456000000000003</v>
      </c>
      <c r="J128">
        <v>18151</v>
      </c>
      <c r="K128">
        <v>7807</v>
      </c>
      <c r="L128">
        <v>7849</v>
      </c>
      <c r="M128" t="s">
        <v>31</v>
      </c>
      <c r="O128">
        <v>0.247</v>
      </c>
      <c r="P128">
        <v>4603</v>
      </c>
      <c r="Q128">
        <v>7771</v>
      </c>
      <c r="R128">
        <v>7818</v>
      </c>
      <c r="S128" t="s">
        <v>31</v>
      </c>
      <c r="U128">
        <v>0.65100000000000002</v>
      </c>
      <c r="V128">
        <v>0</v>
      </c>
      <c r="W128">
        <v>0</v>
      </c>
      <c r="X128">
        <v>0</v>
      </c>
      <c r="Y128" t="s">
        <v>32</v>
      </c>
      <c r="AA128">
        <v>8.0000000000000002E-3</v>
      </c>
      <c r="AB128">
        <v>0</v>
      </c>
      <c r="AC128">
        <v>0</v>
      </c>
      <c r="AD128">
        <v>0</v>
      </c>
      <c r="AE128" t="s">
        <v>32</v>
      </c>
    </row>
    <row r="129" spans="1:31" x14ac:dyDescent="0.35">
      <c r="A129" t="s">
        <v>39</v>
      </c>
      <c r="B129">
        <v>113</v>
      </c>
      <c r="C129">
        <v>59</v>
      </c>
      <c r="D129" t="s">
        <v>30</v>
      </c>
      <c r="E129">
        <v>20</v>
      </c>
      <c r="F129">
        <v>0</v>
      </c>
      <c r="G129">
        <v>0</v>
      </c>
      <c r="I129">
        <v>2.2719999999999998</v>
      </c>
      <c r="J129">
        <v>5109</v>
      </c>
      <c r="K129">
        <v>7867</v>
      </c>
      <c r="L129">
        <v>7909</v>
      </c>
      <c r="M129" t="s">
        <v>31</v>
      </c>
      <c r="O129">
        <v>6.4000000000000001E-2</v>
      </c>
      <c r="P129">
        <v>4023</v>
      </c>
      <c r="Q129">
        <v>7831</v>
      </c>
      <c r="R129">
        <v>7878</v>
      </c>
      <c r="S129" t="s">
        <v>31</v>
      </c>
      <c r="U129">
        <v>3.2000000000000001E-2</v>
      </c>
      <c r="V129">
        <v>0</v>
      </c>
      <c r="W129">
        <v>0</v>
      </c>
      <c r="X129">
        <v>0</v>
      </c>
      <c r="Y129" t="s">
        <v>32</v>
      </c>
      <c r="AA129">
        <v>2E-3</v>
      </c>
      <c r="AB129">
        <v>0</v>
      </c>
      <c r="AC129">
        <v>0</v>
      </c>
      <c r="AD129">
        <v>0</v>
      </c>
      <c r="AE129" t="s">
        <v>32</v>
      </c>
    </row>
    <row r="130" spans="1:31" x14ac:dyDescent="0.35">
      <c r="A130" t="s">
        <v>41</v>
      </c>
      <c r="B130">
        <v>114</v>
      </c>
      <c r="C130">
        <v>60</v>
      </c>
      <c r="D130" t="s">
        <v>30</v>
      </c>
      <c r="E130">
        <v>20</v>
      </c>
      <c r="F130">
        <v>0</v>
      </c>
      <c r="G130">
        <v>0</v>
      </c>
      <c r="I130">
        <v>8.2989999999999995</v>
      </c>
      <c r="J130">
        <v>6888</v>
      </c>
      <c r="K130">
        <v>7927</v>
      </c>
      <c r="L130">
        <v>7969</v>
      </c>
      <c r="M130" t="s">
        <v>31</v>
      </c>
      <c r="O130">
        <v>0.79300000000000004</v>
      </c>
      <c r="P130">
        <v>6333</v>
      </c>
      <c r="Q130">
        <v>7891</v>
      </c>
      <c r="R130">
        <v>7936</v>
      </c>
      <c r="S130" t="s">
        <v>31</v>
      </c>
      <c r="U130">
        <v>0.11600000000000001</v>
      </c>
      <c r="V130">
        <v>0</v>
      </c>
      <c r="W130">
        <v>0</v>
      </c>
      <c r="X130">
        <v>0</v>
      </c>
      <c r="Y130" t="s">
        <v>32</v>
      </c>
      <c r="AA130">
        <v>2.5000000000000001E-2</v>
      </c>
      <c r="AB130">
        <v>0</v>
      </c>
      <c r="AC130">
        <v>0</v>
      </c>
      <c r="AD130">
        <v>0</v>
      </c>
      <c r="AE130" t="s">
        <v>32</v>
      </c>
    </row>
    <row r="131" spans="1:31" x14ac:dyDescent="0.35">
      <c r="A131" t="s">
        <v>109</v>
      </c>
      <c r="B131">
        <v>115</v>
      </c>
      <c r="C131">
        <v>130</v>
      </c>
      <c r="D131" t="s">
        <v>110</v>
      </c>
      <c r="E131">
        <v>0</v>
      </c>
      <c r="F131">
        <v>0</v>
      </c>
      <c r="G131">
        <v>0</v>
      </c>
      <c r="I131">
        <v>0.55500000000000005</v>
      </c>
      <c r="J131">
        <v>4602</v>
      </c>
      <c r="K131">
        <v>7987</v>
      </c>
      <c r="L131">
        <v>8028</v>
      </c>
      <c r="M131" t="s">
        <v>31</v>
      </c>
      <c r="O131">
        <v>2.8000000000000001E-2</v>
      </c>
      <c r="P131">
        <v>3909</v>
      </c>
      <c r="Q131">
        <v>7951</v>
      </c>
      <c r="R131">
        <v>7998</v>
      </c>
      <c r="S131" t="s">
        <v>31</v>
      </c>
      <c r="U131">
        <v>8.0000000000000002E-3</v>
      </c>
      <c r="V131">
        <v>0</v>
      </c>
      <c r="W131">
        <v>0</v>
      </c>
      <c r="X131">
        <v>0</v>
      </c>
      <c r="Y131" t="s">
        <v>32</v>
      </c>
      <c r="AA131">
        <v>1E-3</v>
      </c>
      <c r="AB131">
        <v>0</v>
      </c>
      <c r="AC131">
        <v>0</v>
      </c>
      <c r="AD131">
        <v>0</v>
      </c>
      <c r="AE131" t="s">
        <v>32</v>
      </c>
    </row>
    <row r="132" spans="1:31" x14ac:dyDescent="0.35">
      <c r="A132" t="s">
        <v>109</v>
      </c>
      <c r="B132">
        <v>116</v>
      </c>
      <c r="C132">
        <v>133</v>
      </c>
      <c r="D132" t="s">
        <v>111</v>
      </c>
      <c r="E132">
        <v>0</v>
      </c>
      <c r="F132">
        <v>0</v>
      </c>
      <c r="G132">
        <v>0</v>
      </c>
      <c r="I132">
        <v>1.819</v>
      </c>
      <c r="J132">
        <v>4975</v>
      </c>
      <c r="K132">
        <v>8047</v>
      </c>
      <c r="L132">
        <v>8090</v>
      </c>
      <c r="M132" t="s">
        <v>31</v>
      </c>
      <c r="O132">
        <v>0.18099999999999999</v>
      </c>
      <c r="P132">
        <v>4395</v>
      </c>
      <c r="Q132">
        <v>8011</v>
      </c>
      <c r="R132">
        <v>8058</v>
      </c>
      <c r="S132" t="s">
        <v>31</v>
      </c>
      <c r="U132">
        <v>2.5000000000000001E-2</v>
      </c>
      <c r="V132">
        <v>0</v>
      </c>
      <c r="W132">
        <v>0</v>
      </c>
      <c r="X132">
        <v>0</v>
      </c>
      <c r="Y132" t="s">
        <v>32</v>
      </c>
      <c r="AA132">
        <v>6.0000000000000001E-3</v>
      </c>
      <c r="AB132">
        <v>0</v>
      </c>
      <c r="AC132">
        <v>0</v>
      </c>
      <c r="AD132">
        <v>0</v>
      </c>
      <c r="AE132" t="s">
        <v>32</v>
      </c>
    </row>
    <row r="133" spans="1:31" x14ac:dyDescent="0.35">
      <c r="A133" t="s">
        <v>109</v>
      </c>
      <c r="B133">
        <v>117</v>
      </c>
      <c r="C133">
        <v>131</v>
      </c>
      <c r="D133" t="s">
        <v>110</v>
      </c>
      <c r="E133">
        <v>0</v>
      </c>
      <c r="F133">
        <v>0</v>
      </c>
      <c r="G133">
        <v>0</v>
      </c>
      <c r="I133">
        <v>14.76</v>
      </c>
      <c r="J133">
        <v>8795</v>
      </c>
      <c r="K133">
        <v>8107</v>
      </c>
      <c r="L133">
        <v>8151</v>
      </c>
      <c r="M133" t="s">
        <v>31</v>
      </c>
      <c r="O133">
        <v>1.482</v>
      </c>
      <c r="P133">
        <v>8517</v>
      </c>
      <c r="Q133">
        <v>8071</v>
      </c>
      <c r="R133">
        <v>8117</v>
      </c>
      <c r="S133" t="s">
        <v>31</v>
      </c>
      <c r="U133">
        <v>0.20699999999999999</v>
      </c>
      <c r="V133">
        <v>0</v>
      </c>
      <c r="W133">
        <v>0</v>
      </c>
      <c r="X133">
        <v>0</v>
      </c>
      <c r="Y133" t="s">
        <v>32</v>
      </c>
      <c r="AA133">
        <v>4.5999999999999999E-2</v>
      </c>
      <c r="AB133">
        <v>0</v>
      </c>
      <c r="AC133">
        <v>0</v>
      </c>
      <c r="AD133">
        <v>0</v>
      </c>
      <c r="AE133" t="s">
        <v>32</v>
      </c>
    </row>
    <row r="134" spans="1:31" x14ac:dyDescent="0.35">
      <c r="A134" t="s">
        <v>109</v>
      </c>
      <c r="B134">
        <v>118</v>
      </c>
      <c r="C134">
        <v>132</v>
      </c>
      <c r="D134" t="s">
        <v>111</v>
      </c>
      <c r="E134">
        <v>0</v>
      </c>
      <c r="F134">
        <v>0</v>
      </c>
      <c r="G134">
        <v>0</v>
      </c>
      <c r="I134">
        <v>75.421000000000006</v>
      </c>
      <c r="J134">
        <v>26701</v>
      </c>
      <c r="K134">
        <v>8167</v>
      </c>
      <c r="L134">
        <v>8209</v>
      </c>
      <c r="M134" t="s">
        <v>31</v>
      </c>
      <c r="O134">
        <v>7.4260000000000002</v>
      </c>
      <c r="P134">
        <v>27345</v>
      </c>
      <c r="Q134">
        <v>8131</v>
      </c>
      <c r="R134">
        <v>8177</v>
      </c>
      <c r="S134" t="s">
        <v>31</v>
      </c>
      <c r="U134">
        <v>1.056</v>
      </c>
      <c r="V134">
        <v>0</v>
      </c>
      <c r="W134">
        <v>0</v>
      </c>
      <c r="X134">
        <v>0</v>
      </c>
      <c r="Y134" t="s">
        <v>32</v>
      </c>
      <c r="AA134">
        <v>0.23</v>
      </c>
      <c r="AB134">
        <v>0</v>
      </c>
      <c r="AC134">
        <v>0</v>
      </c>
      <c r="AD134">
        <v>0</v>
      </c>
      <c r="AE134" t="s">
        <v>32</v>
      </c>
    </row>
    <row r="135" spans="1:31" x14ac:dyDescent="0.35">
      <c r="A135" t="s">
        <v>112</v>
      </c>
      <c r="B135">
        <v>119</v>
      </c>
      <c r="C135">
        <v>0</v>
      </c>
      <c r="D135" t="s">
        <v>113</v>
      </c>
      <c r="E135">
        <v>0</v>
      </c>
      <c r="F135">
        <v>0</v>
      </c>
      <c r="G135">
        <v>0</v>
      </c>
      <c r="I135">
        <v>-4.141</v>
      </c>
      <c r="J135">
        <v>3216</v>
      </c>
      <c r="K135">
        <v>8347</v>
      </c>
      <c r="L135">
        <v>8393</v>
      </c>
      <c r="M135" t="s">
        <v>31</v>
      </c>
      <c r="O135">
        <v>-0.192</v>
      </c>
      <c r="P135">
        <v>3215</v>
      </c>
      <c r="Q135">
        <v>8311</v>
      </c>
      <c r="R135">
        <v>8358</v>
      </c>
      <c r="S135" t="s">
        <v>31</v>
      </c>
      <c r="U135">
        <v>-5.8000000000000003E-2</v>
      </c>
      <c r="V135">
        <v>0</v>
      </c>
      <c r="W135">
        <v>0</v>
      </c>
      <c r="X135">
        <v>0</v>
      </c>
      <c r="Y135" t="s">
        <v>32</v>
      </c>
      <c r="AA135">
        <v>-6.0000000000000001E-3</v>
      </c>
      <c r="AB135">
        <v>0</v>
      </c>
      <c r="AC135">
        <v>0</v>
      </c>
      <c r="AD135">
        <v>0</v>
      </c>
      <c r="AE135" t="s">
        <v>32</v>
      </c>
    </row>
    <row r="136" spans="1:31" x14ac:dyDescent="0.35">
      <c r="A136" t="s">
        <v>168</v>
      </c>
      <c r="B136">
        <v>120</v>
      </c>
      <c r="C136">
        <v>61</v>
      </c>
      <c r="D136" t="s">
        <v>37</v>
      </c>
      <c r="E136">
        <v>0</v>
      </c>
      <c r="F136">
        <v>6</v>
      </c>
      <c r="G136">
        <v>1</v>
      </c>
      <c r="I136">
        <v>43.749000000000002</v>
      </c>
      <c r="J136">
        <v>17352</v>
      </c>
      <c r="K136">
        <v>8407</v>
      </c>
      <c r="L136">
        <v>8450</v>
      </c>
      <c r="M136" t="s">
        <v>31</v>
      </c>
      <c r="O136">
        <v>0.23599999999999999</v>
      </c>
      <c r="P136">
        <v>4568</v>
      </c>
      <c r="Q136">
        <v>8371</v>
      </c>
      <c r="R136">
        <v>8418</v>
      </c>
      <c r="S136" t="s">
        <v>31</v>
      </c>
      <c r="U136">
        <v>0.61299999999999999</v>
      </c>
      <c r="V136">
        <v>0</v>
      </c>
      <c r="W136">
        <v>0</v>
      </c>
      <c r="X136">
        <v>0</v>
      </c>
      <c r="Y136" t="s">
        <v>32</v>
      </c>
      <c r="AA136">
        <v>7.0000000000000001E-3</v>
      </c>
      <c r="AB136">
        <v>0</v>
      </c>
      <c r="AC136">
        <v>0</v>
      </c>
      <c r="AD136">
        <v>0</v>
      </c>
      <c r="AE136" t="s">
        <v>32</v>
      </c>
    </row>
    <row r="137" spans="1:31" x14ac:dyDescent="0.35">
      <c r="A137" t="s">
        <v>168</v>
      </c>
      <c r="B137">
        <v>121</v>
      </c>
      <c r="C137">
        <v>61</v>
      </c>
      <c r="D137" t="s">
        <v>37</v>
      </c>
      <c r="E137">
        <v>0</v>
      </c>
      <c r="F137">
        <v>6</v>
      </c>
      <c r="G137">
        <v>2</v>
      </c>
      <c r="I137">
        <v>43.6</v>
      </c>
      <c r="J137">
        <v>17308</v>
      </c>
      <c r="K137">
        <v>8467</v>
      </c>
      <c r="L137">
        <v>8508</v>
      </c>
      <c r="M137" t="s">
        <v>31</v>
      </c>
      <c r="O137">
        <v>0.23100000000000001</v>
      </c>
      <c r="P137">
        <v>4553</v>
      </c>
      <c r="Q137">
        <v>8431</v>
      </c>
      <c r="R137">
        <v>8478</v>
      </c>
      <c r="S137" t="s">
        <v>31</v>
      </c>
      <c r="U137">
        <v>0.61099999999999999</v>
      </c>
      <c r="V137">
        <v>0</v>
      </c>
      <c r="W137">
        <v>0</v>
      </c>
      <c r="X137">
        <v>0</v>
      </c>
      <c r="Y137" t="s">
        <v>32</v>
      </c>
      <c r="AA137">
        <v>7.0000000000000001E-3</v>
      </c>
      <c r="AB137">
        <v>0</v>
      </c>
      <c r="AC137">
        <v>0</v>
      </c>
      <c r="AD137">
        <v>0</v>
      </c>
      <c r="AE137" t="s">
        <v>32</v>
      </c>
    </row>
    <row r="138" spans="1:31" x14ac:dyDescent="0.35">
      <c r="A138" t="s">
        <v>169</v>
      </c>
      <c r="B138">
        <v>122</v>
      </c>
      <c r="C138">
        <v>62</v>
      </c>
      <c r="D138" t="s">
        <v>30</v>
      </c>
      <c r="E138">
        <v>20</v>
      </c>
      <c r="F138">
        <v>0</v>
      </c>
      <c r="G138">
        <v>0</v>
      </c>
      <c r="I138">
        <v>41.698999999999998</v>
      </c>
      <c r="J138">
        <v>16747</v>
      </c>
      <c r="K138">
        <v>8527</v>
      </c>
      <c r="L138">
        <v>8566</v>
      </c>
      <c r="M138" t="s">
        <v>31</v>
      </c>
      <c r="O138">
        <v>0.46600000000000003</v>
      </c>
      <c r="P138">
        <v>5298</v>
      </c>
      <c r="Q138">
        <v>8491</v>
      </c>
      <c r="R138">
        <v>8538</v>
      </c>
      <c r="S138" t="s">
        <v>31</v>
      </c>
      <c r="U138">
        <v>0.58399999999999996</v>
      </c>
      <c r="V138">
        <v>0</v>
      </c>
      <c r="W138">
        <v>0</v>
      </c>
      <c r="X138">
        <v>0</v>
      </c>
      <c r="Y138" t="s">
        <v>32</v>
      </c>
      <c r="AA138">
        <v>1.4E-2</v>
      </c>
      <c r="AB138">
        <v>0</v>
      </c>
      <c r="AC138">
        <v>0</v>
      </c>
      <c r="AD138">
        <v>0</v>
      </c>
      <c r="AE138" t="s">
        <v>32</v>
      </c>
    </row>
    <row r="139" spans="1:31" x14ac:dyDescent="0.35">
      <c r="A139" t="s">
        <v>170</v>
      </c>
      <c r="B139">
        <v>123</v>
      </c>
      <c r="C139">
        <v>63</v>
      </c>
      <c r="D139" t="s">
        <v>30</v>
      </c>
      <c r="E139">
        <v>20</v>
      </c>
      <c r="F139">
        <v>0</v>
      </c>
      <c r="G139">
        <v>0</v>
      </c>
      <c r="I139">
        <v>38.572000000000003</v>
      </c>
      <c r="J139">
        <v>15824</v>
      </c>
      <c r="K139">
        <v>8587</v>
      </c>
      <c r="L139">
        <v>8626</v>
      </c>
      <c r="M139" t="s">
        <v>31</v>
      </c>
      <c r="O139">
        <v>0.218</v>
      </c>
      <c r="P139">
        <v>4513</v>
      </c>
      <c r="Q139">
        <v>8551</v>
      </c>
      <c r="R139">
        <v>8598</v>
      </c>
      <c r="S139" t="s">
        <v>31</v>
      </c>
      <c r="U139">
        <v>0.54</v>
      </c>
      <c r="V139">
        <v>0</v>
      </c>
      <c r="W139">
        <v>0</v>
      </c>
      <c r="X139">
        <v>0</v>
      </c>
      <c r="Y139" t="s">
        <v>32</v>
      </c>
      <c r="AA139">
        <v>7.0000000000000001E-3</v>
      </c>
      <c r="AB139">
        <v>0</v>
      </c>
      <c r="AC139">
        <v>0</v>
      </c>
      <c r="AD139">
        <v>0</v>
      </c>
      <c r="AE139" t="s">
        <v>32</v>
      </c>
    </row>
    <row r="140" spans="1:31" x14ac:dyDescent="0.35">
      <c r="A140" t="s">
        <v>171</v>
      </c>
      <c r="B140">
        <v>124</v>
      </c>
      <c r="C140">
        <v>64</v>
      </c>
      <c r="D140" t="s">
        <v>30</v>
      </c>
      <c r="E140">
        <v>20</v>
      </c>
      <c r="F140">
        <v>0</v>
      </c>
      <c r="G140">
        <v>0</v>
      </c>
      <c r="I140">
        <v>39.04</v>
      </c>
      <c r="J140">
        <v>15962</v>
      </c>
      <c r="K140">
        <v>8647</v>
      </c>
      <c r="L140">
        <v>8685</v>
      </c>
      <c r="M140" t="s">
        <v>31</v>
      </c>
      <c r="O140">
        <v>0.23499999999999999</v>
      </c>
      <c r="P140">
        <v>4566</v>
      </c>
      <c r="Q140">
        <v>8611</v>
      </c>
      <c r="R140">
        <v>8658</v>
      </c>
      <c r="S140" t="s">
        <v>31</v>
      </c>
      <c r="U140">
        <v>0.54700000000000004</v>
      </c>
      <c r="V140">
        <v>0</v>
      </c>
      <c r="W140">
        <v>0</v>
      </c>
      <c r="X140">
        <v>0</v>
      </c>
      <c r="Y140" t="s">
        <v>32</v>
      </c>
      <c r="AA140">
        <v>7.0000000000000001E-3</v>
      </c>
      <c r="AB140">
        <v>0</v>
      </c>
      <c r="AC140">
        <v>0</v>
      </c>
      <c r="AD140">
        <v>0</v>
      </c>
      <c r="AE140" t="s">
        <v>32</v>
      </c>
    </row>
    <row r="141" spans="1:31" x14ac:dyDescent="0.35">
      <c r="A141" t="s">
        <v>172</v>
      </c>
      <c r="B141">
        <v>125</v>
      </c>
      <c r="C141">
        <v>65</v>
      </c>
      <c r="D141" t="s">
        <v>30</v>
      </c>
      <c r="E141">
        <v>20</v>
      </c>
      <c r="F141">
        <v>0</v>
      </c>
      <c r="G141">
        <v>0</v>
      </c>
      <c r="I141">
        <v>38.128999999999998</v>
      </c>
      <c r="J141">
        <v>15693</v>
      </c>
      <c r="K141">
        <v>8707</v>
      </c>
      <c r="L141">
        <v>8745</v>
      </c>
      <c r="M141" t="s">
        <v>31</v>
      </c>
      <c r="O141">
        <v>0.216</v>
      </c>
      <c r="P141">
        <v>4507</v>
      </c>
      <c r="Q141">
        <v>8671</v>
      </c>
      <c r="R141">
        <v>8718</v>
      </c>
      <c r="S141" t="s">
        <v>31</v>
      </c>
      <c r="U141">
        <v>0.53400000000000003</v>
      </c>
      <c r="V141">
        <v>0</v>
      </c>
      <c r="W141">
        <v>0</v>
      </c>
      <c r="X141">
        <v>0</v>
      </c>
      <c r="Y141" t="s">
        <v>32</v>
      </c>
      <c r="AA141">
        <v>7.0000000000000001E-3</v>
      </c>
      <c r="AB141">
        <v>0</v>
      </c>
      <c r="AC141">
        <v>0</v>
      </c>
      <c r="AD141">
        <v>0</v>
      </c>
      <c r="AE141" t="s">
        <v>32</v>
      </c>
    </row>
    <row r="142" spans="1:31" x14ac:dyDescent="0.35">
      <c r="A142" t="s">
        <v>173</v>
      </c>
      <c r="B142">
        <v>126</v>
      </c>
      <c r="C142">
        <v>66</v>
      </c>
      <c r="D142" t="s">
        <v>30</v>
      </c>
      <c r="E142">
        <v>20</v>
      </c>
      <c r="F142">
        <v>0</v>
      </c>
      <c r="G142">
        <v>0</v>
      </c>
      <c r="I142">
        <v>38.643999999999998</v>
      </c>
      <c r="J142">
        <v>15845</v>
      </c>
      <c r="K142">
        <v>8767</v>
      </c>
      <c r="L142">
        <v>8804</v>
      </c>
      <c r="M142" t="s">
        <v>31</v>
      </c>
      <c r="O142">
        <v>0.23200000000000001</v>
      </c>
      <c r="P142">
        <v>4556</v>
      </c>
      <c r="Q142">
        <v>8731</v>
      </c>
      <c r="R142">
        <v>8778</v>
      </c>
      <c r="S142" t="s">
        <v>31</v>
      </c>
      <c r="U142">
        <v>0.54100000000000004</v>
      </c>
      <c r="V142">
        <v>0</v>
      </c>
      <c r="W142">
        <v>0</v>
      </c>
      <c r="X142">
        <v>0</v>
      </c>
      <c r="Y142" t="s">
        <v>32</v>
      </c>
      <c r="AA142">
        <v>7.0000000000000001E-3</v>
      </c>
      <c r="AB142">
        <v>0</v>
      </c>
      <c r="AC142">
        <v>0</v>
      </c>
      <c r="AD142">
        <v>0</v>
      </c>
      <c r="AE142" t="s">
        <v>32</v>
      </c>
    </row>
    <row r="143" spans="1:31" x14ac:dyDescent="0.35">
      <c r="A143" t="s">
        <v>174</v>
      </c>
      <c r="B143">
        <v>127</v>
      </c>
      <c r="C143">
        <v>67</v>
      </c>
      <c r="D143" t="s">
        <v>30</v>
      </c>
      <c r="E143">
        <v>20</v>
      </c>
      <c r="F143">
        <v>0</v>
      </c>
      <c r="G143">
        <v>0</v>
      </c>
      <c r="I143">
        <v>26.79</v>
      </c>
      <c r="J143">
        <v>12346</v>
      </c>
      <c r="K143">
        <v>8827</v>
      </c>
      <c r="L143">
        <v>8866</v>
      </c>
      <c r="M143" t="s">
        <v>31</v>
      </c>
      <c r="O143">
        <v>0.23400000000000001</v>
      </c>
      <c r="P143">
        <v>4563</v>
      </c>
      <c r="Q143">
        <v>8791</v>
      </c>
      <c r="R143">
        <v>8838</v>
      </c>
      <c r="S143" t="s">
        <v>31</v>
      </c>
      <c r="U143">
        <v>0.375</v>
      </c>
      <c r="V143">
        <v>0</v>
      </c>
      <c r="W143">
        <v>0</v>
      </c>
      <c r="X143">
        <v>0</v>
      </c>
      <c r="Y143" t="s">
        <v>32</v>
      </c>
      <c r="AA143">
        <v>7.0000000000000001E-3</v>
      </c>
      <c r="AB143">
        <v>0</v>
      </c>
      <c r="AC143">
        <v>0</v>
      </c>
      <c r="AD143">
        <v>0</v>
      </c>
      <c r="AE143" t="s">
        <v>32</v>
      </c>
    </row>
    <row r="144" spans="1:31" x14ac:dyDescent="0.35">
      <c r="A144" t="s">
        <v>175</v>
      </c>
      <c r="B144">
        <v>128</v>
      </c>
      <c r="C144">
        <v>68</v>
      </c>
      <c r="D144" t="s">
        <v>30</v>
      </c>
      <c r="E144">
        <v>20</v>
      </c>
      <c r="F144">
        <v>0</v>
      </c>
      <c r="G144">
        <v>0</v>
      </c>
      <c r="I144">
        <v>38.01</v>
      </c>
      <c r="J144">
        <v>15658</v>
      </c>
      <c r="K144">
        <v>8887</v>
      </c>
      <c r="L144">
        <v>8927</v>
      </c>
      <c r="M144" t="s">
        <v>31</v>
      </c>
      <c r="O144">
        <v>0.23899999999999999</v>
      </c>
      <c r="P144">
        <v>4580</v>
      </c>
      <c r="Q144">
        <v>8851</v>
      </c>
      <c r="R144">
        <v>8898</v>
      </c>
      <c r="S144" t="s">
        <v>31</v>
      </c>
      <c r="U144">
        <v>0.53200000000000003</v>
      </c>
      <c r="V144">
        <v>0</v>
      </c>
      <c r="W144">
        <v>0</v>
      </c>
      <c r="X144">
        <v>0</v>
      </c>
      <c r="Y144" t="s">
        <v>32</v>
      </c>
      <c r="AA144">
        <v>7.0000000000000001E-3</v>
      </c>
      <c r="AB144">
        <v>0</v>
      </c>
      <c r="AC144">
        <v>0</v>
      </c>
      <c r="AD144">
        <v>0</v>
      </c>
      <c r="AE144" t="s">
        <v>32</v>
      </c>
    </row>
    <row r="145" spans="1:31" x14ac:dyDescent="0.35">
      <c r="A145" t="s">
        <v>176</v>
      </c>
      <c r="B145">
        <v>129</v>
      </c>
      <c r="C145">
        <v>69</v>
      </c>
      <c r="D145" t="s">
        <v>30</v>
      </c>
      <c r="E145">
        <v>20</v>
      </c>
      <c r="F145">
        <v>0</v>
      </c>
      <c r="G145">
        <v>0</v>
      </c>
      <c r="I145">
        <v>36.384</v>
      </c>
      <c r="J145">
        <v>15178</v>
      </c>
      <c r="K145">
        <v>8947</v>
      </c>
      <c r="L145">
        <v>8988</v>
      </c>
      <c r="M145" t="s">
        <v>31</v>
      </c>
      <c r="O145">
        <v>0.217</v>
      </c>
      <c r="P145">
        <v>4509</v>
      </c>
      <c r="Q145">
        <v>8911</v>
      </c>
      <c r="R145">
        <v>8958</v>
      </c>
      <c r="S145" t="s">
        <v>31</v>
      </c>
      <c r="U145">
        <v>0.51</v>
      </c>
      <c r="V145">
        <v>0</v>
      </c>
      <c r="W145">
        <v>0</v>
      </c>
      <c r="X145">
        <v>0</v>
      </c>
      <c r="Y145" t="s">
        <v>32</v>
      </c>
      <c r="AA145">
        <v>7.0000000000000001E-3</v>
      </c>
      <c r="AB145">
        <v>0</v>
      </c>
      <c r="AC145">
        <v>0</v>
      </c>
      <c r="AD145">
        <v>0</v>
      </c>
      <c r="AE145" t="s">
        <v>32</v>
      </c>
    </row>
    <row r="146" spans="1:31" x14ac:dyDescent="0.35">
      <c r="A146" t="s">
        <v>177</v>
      </c>
      <c r="B146">
        <v>130</v>
      </c>
      <c r="C146">
        <v>70</v>
      </c>
      <c r="D146" t="s">
        <v>30</v>
      </c>
      <c r="E146">
        <v>20</v>
      </c>
      <c r="F146">
        <v>0</v>
      </c>
      <c r="G146">
        <v>0</v>
      </c>
      <c r="I146">
        <v>37.536000000000001</v>
      </c>
      <c r="J146">
        <v>15518</v>
      </c>
      <c r="K146">
        <v>9007</v>
      </c>
      <c r="L146">
        <v>9049</v>
      </c>
      <c r="M146" t="s">
        <v>31</v>
      </c>
      <c r="O146">
        <v>0.24299999999999999</v>
      </c>
      <c r="P146">
        <v>4590</v>
      </c>
      <c r="Q146">
        <v>8971</v>
      </c>
      <c r="R146">
        <v>9018</v>
      </c>
      <c r="S146" t="s">
        <v>31</v>
      </c>
      <c r="U146">
        <v>0.52600000000000002</v>
      </c>
      <c r="V146">
        <v>0</v>
      </c>
      <c r="W146">
        <v>0</v>
      </c>
      <c r="X146">
        <v>0</v>
      </c>
      <c r="Y146" t="s">
        <v>32</v>
      </c>
      <c r="AA146">
        <v>8.0000000000000002E-3</v>
      </c>
      <c r="AB146">
        <v>0</v>
      </c>
      <c r="AC146">
        <v>0</v>
      </c>
      <c r="AD146">
        <v>0</v>
      </c>
      <c r="AE146" t="s">
        <v>32</v>
      </c>
    </row>
    <row r="147" spans="1:31" x14ac:dyDescent="0.35">
      <c r="A147" t="s">
        <v>39</v>
      </c>
      <c r="B147">
        <v>131</v>
      </c>
      <c r="C147">
        <v>71</v>
      </c>
      <c r="D147" t="s">
        <v>30</v>
      </c>
      <c r="E147">
        <v>20</v>
      </c>
      <c r="F147">
        <v>0</v>
      </c>
      <c r="G147">
        <v>0</v>
      </c>
      <c r="I147">
        <v>2.056</v>
      </c>
      <c r="J147">
        <v>5045</v>
      </c>
      <c r="K147">
        <v>9067</v>
      </c>
      <c r="L147">
        <v>9109</v>
      </c>
      <c r="M147" t="s">
        <v>31</v>
      </c>
      <c r="O147">
        <v>0.06</v>
      </c>
      <c r="P147">
        <v>4012</v>
      </c>
      <c r="Q147">
        <v>9031</v>
      </c>
      <c r="R147">
        <v>9078</v>
      </c>
      <c r="S147" t="s">
        <v>31</v>
      </c>
      <c r="U147">
        <v>2.9000000000000001E-2</v>
      </c>
      <c r="V147">
        <v>0</v>
      </c>
      <c r="W147">
        <v>0</v>
      </c>
      <c r="X147">
        <v>0</v>
      </c>
      <c r="Y147" t="s">
        <v>32</v>
      </c>
      <c r="AA147">
        <v>2E-3</v>
      </c>
      <c r="AB147">
        <v>0</v>
      </c>
      <c r="AC147">
        <v>0</v>
      </c>
      <c r="AD147">
        <v>0</v>
      </c>
      <c r="AE147" t="s">
        <v>32</v>
      </c>
    </row>
    <row r="148" spans="1:31" x14ac:dyDescent="0.35">
      <c r="A148" t="s">
        <v>41</v>
      </c>
      <c r="B148">
        <v>132</v>
      </c>
      <c r="C148">
        <v>72</v>
      </c>
      <c r="D148" t="s">
        <v>30</v>
      </c>
      <c r="E148">
        <v>20</v>
      </c>
      <c r="F148">
        <v>0</v>
      </c>
      <c r="G148">
        <v>0</v>
      </c>
      <c r="I148">
        <v>8.0960000000000001</v>
      </c>
      <c r="J148">
        <v>6828</v>
      </c>
      <c r="K148">
        <v>9127</v>
      </c>
      <c r="L148">
        <v>9169</v>
      </c>
      <c r="M148" t="s">
        <v>31</v>
      </c>
      <c r="O148">
        <v>0.79100000000000004</v>
      </c>
      <c r="P148">
        <v>6326</v>
      </c>
      <c r="Q148">
        <v>9091</v>
      </c>
      <c r="R148">
        <v>9136</v>
      </c>
      <c r="S148" t="s">
        <v>31</v>
      </c>
      <c r="U148">
        <v>0.113</v>
      </c>
      <c r="V148">
        <v>0</v>
      </c>
      <c r="W148">
        <v>0</v>
      </c>
      <c r="X148">
        <v>0</v>
      </c>
      <c r="Y148" t="s">
        <v>32</v>
      </c>
      <c r="AA148">
        <v>2.4E-2</v>
      </c>
      <c r="AB148">
        <v>0</v>
      </c>
      <c r="AC148">
        <v>0</v>
      </c>
      <c r="AD148">
        <v>0</v>
      </c>
      <c r="AE148" t="s">
        <v>32</v>
      </c>
    </row>
    <row r="149" spans="1:31" x14ac:dyDescent="0.35">
      <c r="A149" t="s">
        <v>109</v>
      </c>
      <c r="B149">
        <v>133</v>
      </c>
      <c r="C149">
        <v>130</v>
      </c>
      <c r="D149" t="s">
        <v>110</v>
      </c>
      <c r="E149">
        <v>0</v>
      </c>
      <c r="F149">
        <v>0</v>
      </c>
      <c r="G149">
        <v>0</v>
      </c>
      <c r="I149">
        <v>0.46</v>
      </c>
      <c r="J149">
        <v>4574</v>
      </c>
      <c r="K149">
        <v>9187</v>
      </c>
      <c r="L149">
        <v>9227</v>
      </c>
      <c r="M149" t="s">
        <v>31</v>
      </c>
      <c r="O149">
        <v>2.8000000000000001E-2</v>
      </c>
      <c r="P149">
        <v>3911</v>
      </c>
      <c r="Q149">
        <v>9151</v>
      </c>
      <c r="R149">
        <v>9198</v>
      </c>
      <c r="S149" t="s">
        <v>31</v>
      </c>
      <c r="U149">
        <v>6.0000000000000001E-3</v>
      </c>
      <c r="V149">
        <v>0</v>
      </c>
      <c r="W149">
        <v>0</v>
      </c>
      <c r="X149">
        <v>0</v>
      </c>
      <c r="Y149" t="s">
        <v>32</v>
      </c>
      <c r="AA149">
        <v>1E-3</v>
      </c>
      <c r="AB149">
        <v>0</v>
      </c>
      <c r="AC149">
        <v>0</v>
      </c>
      <c r="AD149">
        <v>0</v>
      </c>
      <c r="AE149" t="s">
        <v>32</v>
      </c>
    </row>
    <row r="150" spans="1:31" x14ac:dyDescent="0.35">
      <c r="A150" t="s">
        <v>109</v>
      </c>
      <c r="B150">
        <v>134</v>
      </c>
      <c r="C150">
        <v>133</v>
      </c>
      <c r="D150" t="s">
        <v>111</v>
      </c>
      <c r="E150">
        <v>0</v>
      </c>
      <c r="F150">
        <v>0</v>
      </c>
      <c r="G150">
        <v>0</v>
      </c>
      <c r="I150">
        <v>1.7609999999999999</v>
      </c>
      <c r="J150">
        <v>4958</v>
      </c>
      <c r="K150">
        <v>9247</v>
      </c>
      <c r="L150">
        <v>9289</v>
      </c>
      <c r="M150" t="s">
        <v>31</v>
      </c>
      <c r="O150">
        <v>0.17799999999999999</v>
      </c>
      <c r="P150">
        <v>4386</v>
      </c>
      <c r="Q150">
        <v>9211</v>
      </c>
      <c r="R150">
        <v>9258</v>
      </c>
      <c r="S150" t="s">
        <v>31</v>
      </c>
      <c r="U150">
        <v>2.5000000000000001E-2</v>
      </c>
      <c r="V150">
        <v>0</v>
      </c>
      <c r="W150">
        <v>0</v>
      </c>
      <c r="X150">
        <v>0</v>
      </c>
      <c r="Y150" t="s">
        <v>32</v>
      </c>
      <c r="AA150">
        <v>6.0000000000000001E-3</v>
      </c>
      <c r="AB150">
        <v>0</v>
      </c>
      <c r="AC150">
        <v>0</v>
      </c>
      <c r="AD150">
        <v>0</v>
      </c>
      <c r="AE150" t="s">
        <v>32</v>
      </c>
    </row>
    <row r="151" spans="1:31" x14ac:dyDescent="0.35">
      <c r="A151" t="s">
        <v>109</v>
      </c>
      <c r="B151">
        <v>135</v>
      </c>
      <c r="C151">
        <v>131</v>
      </c>
      <c r="D151" t="s">
        <v>110</v>
      </c>
      <c r="E151">
        <v>0</v>
      </c>
      <c r="F151">
        <v>0</v>
      </c>
      <c r="G151">
        <v>0</v>
      </c>
      <c r="I151">
        <v>14.593999999999999</v>
      </c>
      <c r="J151">
        <v>8746</v>
      </c>
      <c r="K151">
        <v>9307</v>
      </c>
      <c r="L151">
        <v>9351</v>
      </c>
      <c r="M151" t="s">
        <v>31</v>
      </c>
      <c r="O151">
        <v>1.4770000000000001</v>
      </c>
      <c r="P151">
        <v>8500</v>
      </c>
      <c r="Q151">
        <v>9271</v>
      </c>
      <c r="R151">
        <v>9318</v>
      </c>
      <c r="S151" t="s">
        <v>31</v>
      </c>
      <c r="U151">
        <v>0.20399999999999999</v>
      </c>
      <c r="V151">
        <v>0</v>
      </c>
      <c r="W151">
        <v>0</v>
      </c>
      <c r="X151">
        <v>0</v>
      </c>
      <c r="Y151" t="s">
        <v>32</v>
      </c>
      <c r="AA151">
        <v>4.5999999999999999E-2</v>
      </c>
      <c r="AB151">
        <v>0</v>
      </c>
      <c r="AC151">
        <v>0</v>
      </c>
      <c r="AD151">
        <v>0</v>
      </c>
      <c r="AE151" t="s">
        <v>32</v>
      </c>
    </row>
    <row r="152" spans="1:31" x14ac:dyDescent="0.35">
      <c r="A152" t="s">
        <v>109</v>
      </c>
      <c r="B152">
        <v>136</v>
      </c>
      <c r="C152">
        <v>132</v>
      </c>
      <c r="D152" t="s">
        <v>111</v>
      </c>
      <c r="E152">
        <v>0</v>
      </c>
      <c r="F152">
        <v>0</v>
      </c>
      <c r="G152">
        <v>0</v>
      </c>
      <c r="I152">
        <v>73.534000000000006</v>
      </c>
      <c r="J152">
        <v>26144</v>
      </c>
      <c r="K152">
        <v>9367</v>
      </c>
      <c r="L152">
        <v>9410</v>
      </c>
      <c r="M152" t="s">
        <v>31</v>
      </c>
      <c r="O152">
        <v>7.4059999999999997</v>
      </c>
      <c r="P152">
        <v>27281</v>
      </c>
      <c r="Q152">
        <v>9331</v>
      </c>
      <c r="R152">
        <v>9378</v>
      </c>
      <c r="S152" t="s">
        <v>43</v>
      </c>
      <c r="U152">
        <v>1.03</v>
      </c>
      <c r="V152">
        <v>0</v>
      </c>
      <c r="W152">
        <v>0</v>
      </c>
      <c r="X152">
        <v>0</v>
      </c>
      <c r="Y152" t="s">
        <v>32</v>
      </c>
      <c r="AA152">
        <v>0.22900000000000001</v>
      </c>
      <c r="AB152">
        <v>0</v>
      </c>
      <c r="AC152">
        <v>0</v>
      </c>
      <c r="AD152">
        <v>0</v>
      </c>
      <c r="AE152" t="s">
        <v>32</v>
      </c>
    </row>
    <row r="153" spans="1:31" x14ac:dyDescent="0.35">
      <c r="A153" t="s">
        <v>89</v>
      </c>
      <c r="B153">
        <v>137</v>
      </c>
      <c r="C153">
        <v>138</v>
      </c>
      <c r="D153" t="s">
        <v>90</v>
      </c>
      <c r="E153">
        <v>0</v>
      </c>
      <c r="F153">
        <v>0</v>
      </c>
      <c r="G153">
        <v>0</v>
      </c>
      <c r="I153">
        <v>149.614</v>
      </c>
      <c r="J153">
        <v>48601</v>
      </c>
      <c r="K153">
        <v>9427</v>
      </c>
      <c r="L153">
        <v>9469</v>
      </c>
      <c r="M153" t="s">
        <v>42</v>
      </c>
      <c r="O153">
        <v>15</v>
      </c>
      <c r="P153">
        <v>51336</v>
      </c>
      <c r="Q153">
        <v>9391</v>
      </c>
      <c r="R153">
        <v>9437</v>
      </c>
      <c r="S153" t="s">
        <v>43</v>
      </c>
      <c r="U153">
        <v>2.0960000000000001</v>
      </c>
      <c r="V153">
        <v>0</v>
      </c>
      <c r="W153">
        <v>0</v>
      </c>
      <c r="X153">
        <v>0</v>
      </c>
      <c r="Y153" t="s">
        <v>32</v>
      </c>
      <c r="AA153">
        <v>0.46400000000000002</v>
      </c>
      <c r="AB153">
        <v>0</v>
      </c>
      <c r="AC153">
        <v>0</v>
      </c>
      <c r="AD153">
        <v>0</v>
      </c>
      <c r="AE153" t="s">
        <v>32</v>
      </c>
    </row>
    <row r="154" spans="1:31" x14ac:dyDescent="0.35">
      <c r="A154" t="s">
        <v>112</v>
      </c>
      <c r="B154">
        <v>138</v>
      </c>
      <c r="C154">
        <v>0</v>
      </c>
      <c r="D154" t="s">
        <v>113</v>
      </c>
      <c r="E154">
        <v>0</v>
      </c>
      <c r="F154">
        <v>0</v>
      </c>
      <c r="G154">
        <v>0</v>
      </c>
      <c r="I154">
        <v>-4.141</v>
      </c>
      <c r="J154">
        <v>3216</v>
      </c>
      <c r="K154">
        <v>9607</v>
      </c>
      <c r="L154">
        <v>9630</v>
      </c>
      <c r="M154" t="s">
        <v>31</v>
      </c>
      <c r="O154">
        <v>-0.192</v>
      </c>
      <c r="P154">
        <v>3215</v>
      </c>
      <c r="Q154">
        <v>9571</v>
      </c>
      <c r="R154">
        <v>9618</v>
      </c>
      <c r="S154" t="s">
        <v>31</v>
      </c>
      <c r="U154">
        <v>-5.8000000000000003E-2</v>
      </c>
      <c r="V154">
        <v>0</v>
      </c>
      <c r="W154">
        <v>0</v>
      </c>
      <c r="X154">
        <v>0</v>
      </c>
      <c r="Y154" t="s">
        <v>32</v>
      </c>
      <c r="AA154">
        <v>-6.0000000000000001E-3</v>
      </c>
      <c r="AB154">
        <v>0</v>
      </c>
      <c r="AC154">
        <v>0</v>
      </c>
      <c r="AD154">
        <v>0</v>
      </c>
      <c r="AE154" t="s">
        <v>32</v>
      </c>
    </row>
    <row r="155" spans="1:31" x14ac:dyDescent="0.35">
      <c r="A155" t="s">
        <v>178</v>
      </c>
      <c r="B155">
        <v>139</v>
      </c>
      <c r="C155">
        <v>73</v>
      </c>
      <c r="D155" t="s">
        <v>37</v>
      </c>
      <c r="E155">
        <v>0</v>
      </c>
      <c r="F155">
        <v>7</v>
      </c>
      <c r="G155">
        <v>1</v>
      </c>
      <c r="I155">
        <v>38.4</v>
      </c>
      <c r="J155">
        <v>15773</v>
      </c>
      <c r="K155">
        <v>9667</v>
      </c>
      <c r="L155">
        <v>9710</v>
      </c>
      <c r="M155" t="s">
        <v>31</v>
      </c>
      <c r="O155">
        <v>0.253</v>
      </c>
      <c r="P155">
        <v>4622</v>
      </c>
      <c r="Q155">
        <v>9631</v>
      </c>
      <c r="R155">
        <v>9678</v>
      </c>
      <c r="S155" t="s">
        <v>31</v>
      </c>
      <c r="U155">
        <v>0.53800000000000003</v>
      </c>
      <c r="V155">
        <v>0</v>
      </c>
      <c r="W155">
        <v>0</v>
      </c>
      <c r="X155">
        <v>0</v>
      </c>
      <c r="Y155" t="s">
        <v>32</v>
      </c>
      <c r="AA155">
        <v>8.0000000000000002E-3</v>
      </c>
      <c r="AB155">
        <v>0</v>
      </c>
      <c r="AC155">
        <v>0</v>
      </c>
      <c r="AD155">
        <v>0</v>
      </c>
      <c r="AE155" t="s">
        <v>32</v>
      </c>
    </row>
    <row r="156" spans="1:31" x14ac:dyDescent="0.35">
      <c r="A156" t="s">
        <v>178</v>
      </c>
      <c r="B156">
        <v>140</v>
      </c>
      <c r="C156">
        <v>73</v>
      </c>
      <c r="D156" t="s">
        <v>37</v>
      </c>
      <c r="E156">
        <v>0</v>
      </c>
      <c r="F156">
        <v>7</v>
      </c>
      <c r="G156">
        <v>2</v>
      </c>
      <c r="I156">
        <v>38.473999999999997</v>
      </c>
      <c r="J156">
        <v>15795</v>
      </c>
      <c r="K156">
        <v>9727</v>
      </c>
      <c r="L156">
        <v>9768</v>
      </c>
      <c r="M156" t="s">
        <v>31</v>
      </c>
      <c r="O156">
        <v>0.247</v>
      </c>
      <c r="P156">
        <v>4604</v>
      </c>
      <c r="Q156">
        <v>9691</v>
      </c>
      <c r="R156">
        <v>9738</v>
      </c>
      <c r="S156" t="s">
        <v>31</v>
      </c>
      <c r="U156">
        <v>0.53900000000000003</v>
      </c>
      <c r="V156">
        <v>0</v>
      </c>
      <c r="W156">
        <v>0</v>
      </c>
      <c r="X156">
        <v>0</v>
      </c>
      <c r="Y156" t="s">
        <v>32</v>
      </c>
      <c r="AA156">
        <v>8.0000000000000002E-3</v>
      </c>
      <c r="AB156">
        <v>0</v>
      </c>
      <c r="AC156">
        <v>0</v>
      </c>
      <c r="AD156">
        <v>0</v>
      </c>
      <c r="AE156" t="s">
        <v>32</v>
      </c>
    </row>
    <row r="157" spans="1:31" x14ac:dyDescent="0.35">
      <c r="A157" t="s">
        <v>179</v>
      </c>
      <c r="B157">
        <v>141</v>
      </c>
      <c r="C157">
        <v>74</v>
      </c>
      <c r="D157" t="s">
        <v>30</v>
      </c>
      <c r="E157">
        <v>20</v>
      </c>
      <c r="F157">
        <v>0</v>
      </c>
      <c r="G157">
        <v>0</v>
      </c>
      <c r="I157">
        <v>37.326000000000001</v>
      </c>
      <c r="J157">
        <v>15456</v>
      </c>
      <c r="K157">
        <v>9787</v>
      </c>
      <c r="L157">
        <v>9828</v>
      </c>
      <c r="M157" t="s">
        <v>31</v>
      </c>
      <c r="O157">
        <v>0.23799999999999999</v>
      </c>
      <c r="P157">
        <v>4574</v>
      </c>
      <c r="Q157">
        <v>9751</v>
      </c>
      <c r="R157">
        <v>9798</v>
      </c>
      <c r="S157" t="s">
        <v>31</v>
      </c>
      <c r="U157">
        <v>0.52300000000000002</v>
      </c>
      <c r="V157">
        <v>0</v>
      </c>
      <c r="W157">
        <v>0</v>
      </c>
      <c r="X157">
        <v>0</v>
      </c>
      <c r="Y157" t="s">
        <v>32</v>
      </c>
      <c r="AA157">
        <v>7.0000000000000001E-3</v>
      </c>
      <c r="AB157">
        <v>0</v>
      </c>
      <c r="AC157">
        <v>0</v>
      </c>
      <c r="AD157">
        <v>0</v>
      </c>
      <c r="AE157" t="s">
        <v>32</v>
      </c>
    </row>
    <row r="158" spans="1:31" x14ac:dyDescent="0.35">
      <c r="A158" t="s">
        <v>180</v>
      </c>
      <c r="B158">
        <v>142</v>
      </c>
      <c r="C158">
        <v>75</v>
      </c>
      <c r="D158" t="s">
        <v>30</v>
      </c>
      <c r="E158">
        <v>20</v>
      </c>
      <c r="F158">
        <v>0</v>
      </c>
      <c r="G158">
        <v>0</v>
      </c>
      <c r="I158">
        <v>38.969000000000001</v>
      </c>
      <c r="J158">
        <v>15941</v>
      </c>
      <c r="K158">
        <v>9847</v>
      </c>
      <c r="L158">
        <v>9888</v>
      </c>
      <c r="M158" t="s">
        <v>31</v>
      </c>
      <c r="O158">
        <v>0.30599999999999999</v>
      </c>
      <c r="P158">
        <v>4792</v>
      </c>
      <c r="Q158">
        <v>9811</v>
      </c>
      <c r="R158">
        <v>9858</v>
      </c>
      <c r="S158" t="s">
        <v>31</v>
      </c>
      <c r="U158">
        <v>0.54600000000000004</v>
      </c>
      <c r="V158">
        <v>0</v>
      </c>
      <c r="W158">
        <v>0</v>
      </c>
      <c r="X158">
        <v>0</v>
      </c>
      <c r="Y158" t="s">
        <v>32</v>
      </c>
      <c r="AA158">
        <v>8.9999999999999993E-3</v>
      </c>
      <c r="AB158">
        <v>0</v>
      </c>
      <c r="AC158">
        <v>0</v>
      </c>
      <c r="AD158">
        <v>0</v>
      </c>
      <c r="AE158" t="s">
        <v>32</v>
      </c>
    </row>
    <row r="159" spans="1:31" x14ac:dyDescent="0.35">
      <c r="A159" t="s">
        <v>181</v>
      </c>
      <c r="B159">
        <v>143</v>
      </c>
      <c r="C159">
        <v>76</v>
      </c>
      <c r="D159" t="s">
        <v>30</v>
      </c>
      <c r="E159">
        <v>20</v>
      </c>
      <c r="F159">
        <v>0</v>
      </c>
      <c r="G159">
        <v>0</v>
      </c>
      <c r="I159">
        <v>37.932000000000002</v>
      </c>
      <c r="J159">
        <v>15635</v>
      </c>
      <c r="K159">
        <v>9907</v>
      </c>
      <c r="L159">
        <v>9948</v>
      </c>
      <c r="M159" t="s">
        <v>31</v>
      </c>
      <c r="O159">
        <v>0.23799999999999999</v>
      </c>
      <c r="P159">
        <v>4577</v>
      </c>
      <c r="Q159">
        <v>9871</v>
      </c>
      <c r="R159">
        <v>9918</v>
      </c>
      <c r="S159" t="s">
        <v>31</v>
      </c>
      <c r="U159">
        <v>0.53100000000000003</v>
      </c>
      <c r="V159">
        <v>0</v>
      </c>
      <c r="W159">
        <v>0</v>
      </c>
      <c r="X159">
        <v>0</v>
      </c>
      <c r="Y159" t="s">
        <v>32</v>
      </c>
      <c r="AA159">
        <v>7.0000000000000001E-3</v>
      </c>
      <c r="AB159">
        <v>0</v>
      </c>
      <c r="AC159">
        <v>0</v>
      </c>
      <c r="AD159">
        <v>0</v>
      </c>
      <c r="AE159" t="s">
        <v>32</v>
      </c>
    </row>
    <row r="160" spans="1:31" x14ac:dyDescent="0.35">
      <c r="A160" t="s">
        <v>182</v>
      </c>
      <c r="B160">
        <v>144</v>
      </c>
      <c r="C160">
        <v>77</v>
      </c>
      <c r="D160" t="s">
        <v>30</v>
      </c>
      <c r="E160">
        <v>20</v>
      </c>
      <c r="F160">
        <v>0</v>
      </c>
      <c r="G160">
        <v>0</v>
      </c>
      <c r="I160">
        <v>36.972999999999999</v>
      </c>
      <c r="J160">
        <v>15352</v>
      </c>
      <c r="K160">
        <v>9967</v>
      </c>
      <c r="L160">
        <v>10008</v>
      </c>
      <c r="M160" t="s">
        <v>31</v>
      </c>
      <c r="O160">
        <v>0.27700000000000002</v>
      </c>
      <c r="P160">
        <v>4699</v>
      </c>
      <c r="Q160">
        <v>9931</v>
      </c>
      <c r="R160">
        <v>9978</v>
      </c>
      <c r="S160" t="s">
        <v>31</v>
      </c>
      <c r="U160">
        <v>0.51800000000000002</v>
      </c>
      <c r="V160">
        <v>0</v>
      </c>
      <c r="W160">
        <v>0</v>
      </c>
      <c r="X160">
        <v>0</v>
      </c>
      <c r="Y160" t="s">
        <v>32</v>
      </c>
      <c r="AA160">
        <v>8.9999999999999993E-3</v>
      </c>
      <c r="AB160">
        <v>0</v>
      </c>
      <c r="AC160">
        <v>0</v>
      </c>
      <c r="AD160">
        <v>0</v>
      </c>
      <c r="AE160" t="s">
        <v>32</v>
      </c>
    </row>
    <row r="161" spans="1:31" x14ac:dyDescent="0.35">
      <c r="A161" t="s">
        <v>183</v>
      </c>
      <c r="B161">
        <v>145</v>
      </c>
      <c r="C161">
        <v>78</v>
      </c>
      <c r="D161" t="s">
        <v>30</v>
      </c>
      <c r="E161">
        <v>20</v>
      </c>
      <c r="F161">
        <v>0</v>
      </c>
      <c r="G161">
        <v>0</v>
      </c>
      <c r="I161">
        <v>36.170999999999999</v>
      </c>
      <c r="J161">
        <v>15115</v>
      </c>
      <c r="K161">
        <v>10027</v>
      </c>
      <c r="L161">
        <v>10068</v>
      </c>
      <c r="M161" t="s">
        <v>31</v>
      </c>
      <c r="O161">
        <v>0.30199999999999999</v>
      </c>
      <c r="P161">
        <v>4779</v>
      </c>
      <c r="Q161">
        <v>9991</v>
      </c>
      <c r="R161">
        <v>10038</v>
      </c>
      <c r="S161" t="s">
        <v>31</v>
      </c>
      <c r="U161">
        <v>0.50700000000000001</v>
      </c>
      <c r="V161">
        <v>0</v>
      </c>
      <c r="W161">
        <v>0</v>
      </c>
      <c r="X161">
        <v>0</v>
      </c>
      <c r="Y161" t="s">
        <v>32</v>
      </c>
      <c r="AA161">
        <v>8.9999999999999993E-3</v>
      </c>
      <c r="AB161">
        <v>0</v>
      </c>
      <c r="AC161">
        <v>0</v>
      </c>
      <c r="AD161">
        <v>0</v>
      </c>
      <c r="AE161" t="s">
        <v>32</v>
      </c>
    </row>
    <row r="162" spans="1:31" x14ac:dyDescent="0.35">
      <c r="A162" t="s">
        <v>184</v>
      </c>
      <c r="B162">
        <v>146</v>
      </c>
      <c r="C162">
        <v>79</v>
      </c>
      <c r="D162" t="s">
        <v>30</v>
      </c>
      <c r="E162">
        <v>20</v>
      </c>
      <c r="F162">
        <v>0</v>
      </c>
      <c r="G162">
        <v>0</v>
      </c>
      <c r="I162">
        <v>31.157</v>
      </c>
      <c r="J162">
        <v>13635</v>
      </c>
      <c r="K162">
        <v>10087</v>
      </c>
      <c r="L162">
        <v>10129</v>
      </c>
      <c r="M162" t="s">
        <v>31</v>
      </c>
      <c r="O162">
        <v>0.43</v>
      </c>
      <c r="P162">
        <v>5185</v>
      </c>
      <c r="Q162">
        <v>10051</v>
      </c>
      <c r="R162">
        <v>10098</v>
      </c>
      <c r="S162" t="s">
        <v>31</v>
      </c>
      <c r="U162">
        <v>0.436</v>
      </c>
      <c r="V162">
        <v>0</v>
      </c>
      <c r="W162">
        <v>0</v>
      </c>
      <c r="X162">
        <v>0</v>
      </c>
      <c r="Y162" t="s">
        <v>32</v>
      </c>
      <c r="AA162">
        <v>1.2999999999999999E-2</v>
      </c>
      <c r="AB162">
        <v>0</v>
      </c>
      <c r="AC162">
        <v>0</v>
      </c>
      <c r="AD162">
        <v>0</v>
      </c>
      <c r="AE162" t="s">
        <v>32</v>
      </c>
    </row>
    <row r="163" spans="1:31" x14ac:dyDescent="0.35">
      <c r="A163" t="s">
        <v>185</v>
      </c>
      <c r="B163">
        <v>147</v>
      </c>
      <c r="C163">
        <v>80</v>
      </c>
      <c r="D163" t="s">
        <v>30</v>
      </c>
      <c r="E163">
        <v>20</v>
      </c>
      <c r="F163">
        <v>0</v>
      </c>
      <c r="G163">
        <v>0</v>
      </c>
      <c r="I163">
        <v>46.634999999999998</v>
      </c>
      <c r="J163">
        <v>18204</v>
      </c>
      <c r="K163">
        <v>10147</v>
      </c>
      <c r="L163">
        <v>10189</v>
      </c>
      <c r="M163" t="s">
        <v>31</v>
      </c>
      <c r="O163">
        <v>0.248</v>
      </c>
      <c r="P163">
        <v>4606</v>
      </c>
      <c r="Q163">
        <v>10111</v>
      </c>
      <c r="R163">
        <v>10158</v>
      </c>
      <c r="S163" t="s">
        <v>31</v>
      </c>
      <c r="U163">
        <v>0.65300000000000002</v>
      </c>
      <c r="V163">
        <v>0</v>
      </c>
      <c r="W163">
        <v>0</v>
      </c>
      <c r="X163">
        <v>0</v>
      </c>
      <c r="Y163" t="s">
        <v>32</v>
      </c>
      <c r="AA163">
        <v>8.0000000000000002E-3</v>
      </c>
      <c r="AB163">
        <v>0</v>
      </c>
      <c r="AC163">
        <v>0</v>
      </c>
      <c r="AD163">
        <v>0</v>
      </c>
      <c r="AE163" t="s">
        <v>32</v>
      </c>
    </row>
    <row r="164" spans="1:31" x14ac:dyDescent="0.35">
      <c r="A164" t="s">
        <v>39</v>
      </c>
      <c r="B164">
        <v>148</v>
      </c>
      <c r="C164">
        <v>83</v>
      </c>
      <c r="D164" t="s">
        <v>30</v>
      </c>
      <c r="E164">
        <v>20</v>
      </c>
      <c r="F164">
        <v>0</v>
      </c>
      <c r="G164">
        <v>0</v>
      </c>
      <c r="I164">
        <v>2.3809999999999998</v>
      </c>
      <c r="J164">
        <v>5141</v>
      </c>
      <c r="K164">
        <v>10207</v>
      </c>
      <c r="L164">
        <v>10250</v>
      </c>
      <c r="M164" t="s">
        <v>43</v>
      </c>
      <c r="O164">
        <v>0.06</v>
      </c>
      <c r="P164">
        <v>4011</v>
      </c>
      <c r="Q164">
        <v>10171</v>
      </c>
      <c r="R164">
        <v>10218</v>
      </c>
      <c r="S164" t="s">
        <v>31</v>
      </c>
      <c r="U164">
        <v>3.3000000000000002E-2</v>
      </c>
      <c r="V164">
        <v>0</v>
      </c>
      <c r="W164">
        <v>0</v>
      </c>
      <c r="X164">
        <v>0</v>
      </c>
      <c r="Y164" t="s">
        <v>32</v>
      </c>
      <c r="AA164">
        <v>2E-3</v>
      </c>
      <c r="AB164">
        <v>0</v>
      </c>
      <c r="AC164">
        <v>0</v>
      </c>
      <c r="AD164">
        <v>0</v>
      </c>
      <c r="AE164" t="s">
        <v>32</v>
      </c>
    </row>
    <row r="165" spans="1:31" x14ac:dyDescent="0.35">
      <c r="A165" t="s">
        <v>41</v>
      </c>
      <c r="B165">
        <v>149</v>
      </c>
      <c r="C165">
        <v>84</v>
      </c>
      <c r="D165" t="s">
        <v>30</v>
      </c>
      <c r="E165">
        <v>20</v>
      </c>
      <c r="F165">
        <v>0</v>
      </c>
      <c r="G165">
        <v>0</v>
      </c>
      <c r="I165">
        <v>8.3840000000000003</v>
      </c>
      <c r="J165">
        <v>6913</v>
      </c>
      <c r="K165">
        <v>10267</v>
      </c>
      <c r="L165">
        <v>10309</v>
      </c>
      <c r="M165" t="s">
        <v>31</v>
      </c>
      <c r="O165">
        <v>0.80200000000000005</v>
      </c>
      <c r="P165">
        <v>6363</v>
      </c>
      <c r="Q165">
        <v>10231</v>
      </c>
      <c r="R165">
        <v>10277</v>
      </c>
      <c r="S165" t="s">
        <v>31</v>
      </c>
      <c r="U165">
        <v>0.11700000000000001</v>
      </c>
      <c r="V165">
        <v>0</v>
      </c>
      <c r="W165">
        <v>0</v>
      </c>
      <c r="X165">
        <v>0</v>
      </c>
      <c r="Y165" t="s">
        <v>32</v>
      </c>
      <c r="AA165">
        <v>2.5000000000000001E-2</v>
      </c>
      <c r="AB165">
        <v>0</v>
      </c>
      <c r="AC165">
        <v>0</v>
      </c>
      <c r="AD165">
        <v>0</v>
      </c>
      <c r="AE165" t="s">
        <v>32</v>
      </c>
    </row>
    <row r="166" spans="1:31" x14ac:dyDescent="0.35">
      <c r="A166" t="s">
        <v>109</v>
      </c>
      <c r="B166">
        <v>150</v>
      </c>
      <c r="C166">
        <v>130</v>
      </c>
      <c r="D166" t="s">
        <v>110</v>
      </c>
      <c r="E166">
        <v>0</v>
      </c>
      <c r="F166">
        <v>0</v>
      </c>
      <c r="G166">
        <v>0</v>
      </c>
      <c r="I166">
        <v>0.65700000000000003</v>
      </c>
      <c r="J166">
        <v>4632</v>
      </c>
      <c r="K166">
        <v>10327</v>
      </c>
      <c r="L166">
        <v>10367</v>
      </c>
      <c r="M166" t="s">
        <v>31</v>
      </c>
      <c r="O166">
        <v>2.7E-2</v>
      </c>
      <c r="P166">
        <v>3908</v>
      </c>
      <c r="Q166">
        <v>10291</v>
      </c>
      <c r="R166">
        <v>10337</v>
      </c>
      <c r="S166" t="s">
        <v>31</v>
      </c>
      <c r="U166">
        <v>8.9999999999999993E-3</v>
      </c>
      <c r="V166">
        <v>0</v>
      </c>
      <c r="W166">
        <v>0</v>
      </c>
      <c r="X166">
        <v>0</v>
      </c>
      <c r="Y166" t="s">
        <v>32</v>
      </c>
      <c r="AA166">
        <v>1E-3</v>
      </c>
      <c r="AB166">
        <v>0</v>
      </c>
      <c r="AC166">
        <v>0</v>
      </c>
      <c r="AD166">
        <v>0</v>
      </c>
      <c r="AE166" t="s">
        <v>32</v>
      </c>
    </row>
    <row r="167" spans="1:31" x14ac:dyDescent="0.35">
      <c r="A167" t="s">
        <v>109</v>
      </c>
      <c r="B167">
        <v>151</v>
      </c>
      <c r="C167">
        <v>133</v>
      </c>
      <c r="D167" t="s">
        <v>111</v>
      </c>
      <c r="E167">
        <v>0</v>
      </c>
      <c r="F167">
        <v>0</v>
      </c>
      <c r="G167">
        <v>0</v>
      </c>
      <c r="I167">
        <v>1.8520000000000001</v>
      </c>
      <c r="J167">
        <v>4985</v>
      </c>
      <c r="K167">
        <v>10387</v>
      </c>
      <c r="L167">
        <v>10429</v>
      </c>
      <c r="M167" t="s">
        <v>31</v>
      </c>
      <c r="O167">
        <v>0.17199999999999999</v>
      </c>
      <c r="P167">
        <v>4368</v>
      </c>
      <c r="Q167">
        <v>10351</v>
      </c>
      <c r="R167">
        <v>10397</v>
      </c>
      <c r="S167" t="s">
        <v>31</v>
      </c>
      <c r="U167">
        <v>2.5999999999999999E-2</v>
      </c>
      <c r="V167">
        <v>0</v>
      </c>
      <c r="W167">
        <v>0</v>
      </c>
      <c r="X167">
        <v>0</v>
      </c>
      <c r="Y167" t="s">
        <v>32</v>
      </c>
      <c r="AA167">
        <v>5.0000000000000001E-3</v>
      </c>
      <c r="AB167">
        <v>0</v>
      </c>
      <c r="AC167">
        <v>0</v>
      </c>
      <c r="AD167">
        <v>0</v>
      </c>
      <c r="AE167" t="s">
        <v>32</v>
      </c>
    </row>
    <row r="168" spans="1:31" x14ac:dyDescent="0.35">
      <c r="A168" t="s">
        <v>109</v>
      </c>
      <c r="B168">
        <v>152</v>
      </c>
      <c r="C168">
        <v>131</v>
      </c>
      <c r="D168" t="s">
        <v>110</v>
      </c>
      <c r="E168">
        <v>0</v>
      </c>
      <c r="F168">
        <v>0</v>
      </c>
      <c r="G168">
        <v>0</v>
      </c>
      <c r="I168">
        <v>14.682</v>
      </c>
      <c r="J168">
        <v>8772</v>
      </c>
      <c r="K168">
        <v>10447</v>
      </c>
      <c r="L168">
        <v>10489</v>
      </c>
      <c r="M168" t="s">
        <v>31</v>
      </c>
      <c r="O168">
        <v>1.4710000000000001</v>
      </c>
      <c r="P168">
        <v>8481</v>
      </c>
      <c r="Q168">
        <v>10411</v>
      </c>
      <c r="R168">
        <v>10456</v>
      </c>
      <c r="S168" t="s">
        <v>31</v>
      </c>
      <c r="U168">
        <v>0.20599999999999999</v>
      </c>
      <c r="V168">
        <v>0</v>
      </c>
      <c r="W168">
        <v>0</v>
      </c>
      <c r="X168">
        <v>0</v>
      </c>
      <c r="Y168" t="s">
        <v>32</v>
      </c>
      <c r="AA168">
        <v>4.5999999999999999E-2</v>
      </c>
      <c r="AB168">
        <v>0</v>
      </c>
      <c r="AC168">
        <v>0</v>
      </c>
      <c r="AD168">
        <v>0</v>
      </c>
      <c r="AE168" t="s">
        <v>32</v>
      </c>
    </row>
    <row r="169" spans="1:31" x14ac:dyDescent="0.35">
      <c r="A169" t="s">
        <v>109</v>
      </c>
      <c r="B169">
        <v>153</v>
      </c>
      <c r="C169">
        <v>132</v>
      </c>
      <c r="D169" t="s">
        <v>111</v>
      </c>
      <c r="E169">
        <v>0</v>
      </c>
      <c r="F169">
        <v>0</v>
      </c>
      <c r="G169">
        <v>0</v>
      </c>
      <c r="I169">
        <v>74.394999999999996</v>
      </c>
      <c r="J169">
        <v>26398</v>
      </c>
      <c r="K169">
        <v>10507</v>
      </c>
      <c r="L169">
        <v>10549</v>
      </c>
      <c r="M169" t="s">
        <v>43</v>
      </c>
      <c r="O169">
        <v>7.4160000000000004</v>
      </c>
      <c r="P169">
        <v>27312</v>
      </c>
      <c r="Q169">
        <v>10471</v>
      </c>
      <c r="R169">
        <v>10516</v>
      </c>
      <c r="S169" t="s">
        <v>31</v>
      </c>
      <c r="U169">
        <v>1.042</v>
      </c>
      <c r="V169">
        <v>0</v>
      </c>
      <c r="W169">
        <v>0</v>
      </c>
      <c r="X169">
        <v>0</v>
      </c>
      <c r="Y169" t="s">
        <v>32</v>
      </c>
      <c r="AA169">
        <v>0.22900000000000001</v>
      </c>
      <c r="AB169">
        <v>0</v>
      </c>
      <c r="AC169">
        <v>0</v>
      </c>
      <c r="AD169">
        <v>0</v>
      </c>
      <c r="AE169" t="s">
        <v>32</v>
      </c>
    </row>
    <row r="170" spans="1:31" x14ac:dyDescent="0.35">
      <c r="A170" t="s">
        <v>112</v>
      </c>
      <c r="B170">
        <v>154</v>
      </c>
      <c r="C170">
        <v>0</v>
      </c>
      <c r="D170" t="s">
        <v>113</v>
      </c>
      <c r="E170">
        <v>0</v>
      </c>
      <c r="F170">
        <v>0</v>
      </c>
      <c r="G170">
        <v>0</v>
      </c>
      <c r="I170">
        <v>-4.141</v>
      </c>
      <c r="J170">
        <v>3216</v>
      </c>
      <c r="K170">
        <v>10687</v>
      </c>
      <c r="L170">
        <v>10734</v>
      </c>
      <c r="M170" t="s">
        <v>31</v>
      </c>
      <c r="O170">
        <v>-0.192</v>
      </c>
      <c r="P170">
        <v>3215</v>
      </c>
      <c r="Q170">
        <v>10651</v>
      </c>
      <c r="R170">
        <v>10698</v>
      </c>
      <c r="S170" t="s">
        <v>31</v>
      </c>
      <c r="U170">
        <v>-5.8000000000000003E-2</v>
      </c>
      <c r="V170">
        <v>0</v>
      </c>
      <c r="W170">
        <v>0</v>
      </c>
      <c r="X170">
        <v>0</v>
      </c>
      <c r="Y170" t="s">
        <v>32</v>
      </c>
      <c r="AA170">
        <v>-6.0000000000000001E-3</v>
      </c>
      <c r="AB170">
        <v>0</v>
      </c>
      <c r="AC170">
        <v>0</v>
      </c>
      <c r="AD170">
        <v>0</v>
      </c>
      <c r="AE170" t="s">
        <v>32</v>
      </c>
    </row>
    <row r="171" spans="1:31" x14ac:dyDescent="0.35">
      <c r="A171" t="s">
        <v>109</v>
      </c>
      <c r="B171">
        <v>155</v>
      </c>
      <c r="C171">
        <v>130</v>
      </c>
      <c r="D171" t="s">
        <v>110</v>
      </c>
      <c r="E171">
        <v>0</v>
      </c>
      <c r="F171">
        <v>0</v>
      </c>
      <c r="G171">
        <v>0</v>
      </c>
      <c r="I171">
        <v>0.443</v>
      </c>
      <c r="J171">
        <v>4569</v>
      </c>
      <c r="K171">
        <v>10747</v>
      </c>
      <c r="L171">
        <v>10791</v>
      </c>
      <c r="M171" t="s">
        <v>31</v>
      </c>
      <c r="O171">
        <v>2.5000000000000001E-2</v>
      </c>
      <c r="P171">
        <v>3902</v>
      </c>
      <c r="Q171">
        <v>10711</v>
      </c>
      <c r="R171">
        <v>10758</v>
      </c>
      <c r="S171" t="s">
        <v>31</v>
      </c>
      <c r="U171">
        <v>6.0000000000000001E-3</v>
      </c>
      <c r="V171">
        <v>0</v>
      </c>
      <c r="W171">
        <v>0</v>
      </c>
      <c r="X171">
        <v>0</v>
      </c>
      <c r="Y171" t="s">
        <v>32</v>
      </c>
      <c r="AA171">
        <v>1E-3</v>
      </c>
      <c r="AB171">
        <v>0</v>
      </c>
      <c r="AC171">
        <v>0</v>
      </c>
      <c r="AD171">
        <v>0</v>
      </c>
      <c r="AE171" t="s">
        <v>32</v>
      </c>
    </row>
    <row r="172" spans="1:31" x14ac:dyDescent="0.35">
      <c r="A172" t="s">
        <v>109</v>
      </c>
      <c r="B172">
        <v>156</v>
      </c>
      <c r="C172">
        <v>133</v>
      </c>
      <c r="D172" t="s">
        <v>111</v>
      </c>
      <c r="E172">
        <v>0</v>
      </c>
      <c r="F172">
        <v>0</v>
      </c>
      <c r="G172">
        <v>0</v>
      </c>
      <c r="I172">
        <v>1.7949999999999999</v>
      </c>
      <c r="J172">
        <v>4968</v>
      </c>
      <c r="K172">
        <v>10807</v>
      </c>
      <c r="L172">
        <v>10850</v>
      </c>
      <c r="M172" t="s">
        <v>31</v>
      </c>
      <c r="O172">
        <v>0.17799999999999999</v>
      </c>
      <c r="P172">
        <v>4384</v>
      </c>
      <c r="Q172">
        <v>10771</v>
      </c>
      <c r="R172">
        <v>10816</v>
      </c>
      <c r="S172" t="s">
        <v>31</v>
      </c>
      <c r="U172">
        <v>2.5000000000000001E-2</v>
      </c>
      <c r="V172">
        <v>0</v>
      </c>
      <c r="W172">
        <v>0</v>
      </c>
      <c r="X172">
        <v>0</v>
      </c>
      <c r="Y172" t="s">
        <v>32</v>
      </c>
      <c r="AA172">
        <v>5.0000000000000001E-3</v>
      </c>
      <c r="AB172">
        <v>0</v>
      </c>
      <c r="AC172">
        <v>0</v>
      </c>
      <c r="AD172">
        <v>0</v>
      </c>
      <c r="AE172" t="s">
        <v>32</v>
      </c>
    </row>
    <row r="173" spans="1:31" x14ac:dyDescent="0.35">
      <c r="A173" t="s">
        <v>109</v>
      </c>
      <c r="B173">
        <v>157</v>
      </c>
      <c r="C173">
        <v>131</v>
      </c>
      <c r="D173" t="s">
        <v>110</v>
      </c>
      <c r="E173">
        <v>0</v>
      </c>
      <c r="F173">
        <v>0</v>
      </c>
      <c r="G173">
        <v>0</v>
      </c>
      <c r="I173">
        <v>14.667999999999999</v>
      </c>
      <c r="J173">
        <v>8768</v>
      </c>
      <c r="K173">
        <v>10867</v>
      </c>
      <c r="L173">
        <v>10911</v>
      </c>
      <c r="M173" t="s">
        <v>31</v>
      </c>
      <c r="O173">
        <v>1.4730000000000001</v>
      </c>
      <c r="P173">
        <v>8486</v>
      </c>
      <c r="Q173">
        <v>10831</v>
      </c>
      <c r="R173">
        <v>10875</v>
      </c>
      <c r="S173" t="s">
        <v>31</v>
      </c>
      <c r="U173">
        <v>0.20499999999999999</v>
      </c>
      <c r="V173">
        <v>0</v>
      </c>
      <c r="W173">
        <v>0</v>
      </c>
      <c r="X173">
        <v>0</v>
      </c>
      <c r="Y173" t="s">
        <v>32</v>
      </c>
      <c r="AA173">
        <v>4.5999999999999999E-2</v>
      </c>
      <c r="AB173">
        <v>0</v>
      </c>
      <c r="AC173">
        <v>0</v>
      </c>
      <c r="AD173">
        <v>0</v>
      </c>
      <c r="AE173" t="s">
        <v>32</v>
      </c>
    </row>
    <row r="174" spans="1:31" x14ac:dyDescent="0.35">
      <c r="A174" t="s">
        <v>109</v>
      </c>
      <c r="B174">
        <v>158</v>
      </c>
      <c r="C174">
        <v>132</v>
      </c>
      <c r="D174" t="s">
        <v>111</v>
      </c>
      <c r="E174">
        <v>0</v>
      </c>
      <c r="F174">
        <v>0</v>
      </c>
      <c r="G174">
        <v>0</v>
      </c>
      <c r="I174">
        <v>74.584999999999994</v>
      </c>
      <c r="J174">
        <v>26454</v>
      </c>
      <c r="K174">
        <v>10927</v>
      </c>
      <c r="L174">
        <v>10969</v>
      </c>
      <c r="M174" t="s">
        <v>43</v>
      </c>
      <c r="O174">
        <v>7.4379999999999997</v>
      </c>
      <c r="P174">
        <v>27381</v>
      </c>
      <c r="Q174">
        <v>10891</v>
      </c>
      <c r="R174">
        <v>10935</v>
      </c>
      <c r="S174" t="s">
        <v>31</v>
      </c>
      <c r="U174">
        <v>1.0449999999999999</v>
      </c>
      <c r="V174">
        <v>0</v>
      </c>
      <c r="W174">
        <v>0</v>
      </c>
      <c r="X174">
        <v>0</v>
      </c>
      <c r="Y174" t="s">
        <v>32</v>
      </c>
      <c r="AA174">
        <v>0.23</v>
      </c>
      <c r="AB174">
        <v>0</v>
      </c>
      <c r="AC174">
        <v>0</v>
      </c>
      <c r="AD174">
        <v>0</v>
      </c>
      <c r="AE174" t="s">
        <v>32</v>
      </c>
    </row>
    <row r="175" spans="1:31" x14ac:dyDescent="0.35">
      <c r="A175" t="s">
        <v>112</v>
      </c>
      <c r="B175">
        <v>159</v>
      </c>
      <c r="C175">
        <v>0</v>
      </c>
      <c r="D175" t="s">
        <v>113</v>
      </c>
      <c r="E175">
        <v>0</v>
      </c>
      <c r="F175">
        <v>0</v>
      </c>
      <c r="G175">
        <v>0</v>
      </c>
      <c r="I175">
        <v>-4.141</v>
      </c>
      <c r="J175">
        <v>3216</v>
      </c>
      <c r="K175">
        <v>11107</v>
      </c>
      <c r="L175">
        <v>11153</v>
      </c>
      <c r="M175" t="s">
        <v>31</v>
      </c>
      <c r="O175">
        <v>-0.192</v>
      </c>
      <c r="P175">
        <v>3215</v>
      </c>
      <c r="Q175">
        <v>11071</v>
      </c>
      <c r="R175">
        <v>11105</v>
      </c>
      <c r="S175" t="s">
        <v>31</v>
      </c>
      <c r="U175">
        <v>-5.8000000000000003E-2</v>
      </c>
      <c r="V175">
        <v>0</v>
      </c>
      <c r="W175">
        <v>0</v>
      </c>
      <c r="X175">
        <v>0</v>
      </c>
      <c r="Y175" t="s">
        <v>32</v>
      </c>
      <c r="AA175">
        <v>-6.0000000000000001E-3</v>
      </c>
      <c r="AB175">
        <v>0</v>
      </c>
      <c r="AC175">
        <v>0</v>
      </c>
      <c r="AD175">
        <v>0</v>
      </c>
      <c r="AE175" t="s">
        <v>32</v>
      </c>
    </row>
    <row r="176" spans="1:31" x14ac:dyDescent="0.35">
      <c r="A176" t="s">
        <v>186</v>
      </c>
      <c r="B176">
        <v>160</v>
      </c>
      <c r="C176">
        <v>121</v>
      </c>
      <c r="D176" t="s">
        <v>187</v>
      </c>
      <c r="E176">
        <v>0</v>
      </c>
      <c r="F176">
        <v>1</v>
      </c>
      <c r="G176">
        <v>1</v>
      </c>
      <c r="I176">
        <v>1.4930000000000001</v>
      </c>
      <c r="J176">
        <v>4879</v>
      </c>
      <c r="K176">
        <v>11167</v>
      </c>
      <c r="L176">
        <v>11210</v>
      </c>
      <c r="M176" t="s">
        <v>31</v>
      </c>
      <c r="O176">
        <v>0.13300000000000001</v>
      </c>
      <c r="P176">
        <v>4244</v>
      </c>
      <c r="Q176">
        <v>11131</v>
      </c>
      <c r="R176">
        <v>11178</v>
      </c>
      <c r="S176" t="s">
        <v>31</v>
      </c>
      <c r="U176">
        <v>2.1000000000000001E-2</v>
      </c>
      <c r="V176">
        <v>0</v>
      </c>
      <c r="W176">
        <v>0</v>
      </c>
      <c r="X176">
        <v>0</v>
      </c>
      <c r="Y176" t="s">
        <v>32</v>
      </c>
      <c r="AA176">
        <v>4.0000000000000001E-3</v>
      </c>
      <c r="AB176">
        <v>0</v>
      </c>
      <c r="AC176">
        <v>0</v>
      </c>
      <c r="AD176">
        <v>0</v>
      </c>
      <c r="AE176" t="s">
        <v>32</v>
      </c>
    </row>
    <row r="177" spans="1:31" x14ac:dyDescent="0.35">
      <c r="A177" t="s">
        <v>186</v>
      </c>
      <c r="B177">
        <v>161</v>
      </c>
      <c r="C177">
        <v>121</v>
      </c>
      <c r="D177" t="s">
        <v>187</v>
      </c>
      <c r="E177">
        <v>0</v>
      </c>
      <c r="F177">
        <v>1</v>
      </c>
      <c r="G177">
        <v>2</v>
      </c>
      <c r="I177">
        <v>1.4359999999999999</v>
      </c>
      <c r="J177">
        <v>4862</v>
      </c>
      <c r="K177">
        <v>11227</v>
      </c>
      <c r="L177">
        <v>11269</v>
      </c>
      <c r="M177" t="s">
        <v>31</v>
      </c>
      <c r="O177">
        <v>0.13100000000000001</v>
      </c>
      <c r="P177">
        <v>4238</v>
      </c>
      <c r="Q177">
        <v>11191</v>
      </c>
      <c r="R177">
        <v>11238</v>
      </c>
      <c r="S177" t="s">
        <v>31</v>
      </c>
      <c r="U177">
        <v>0.02</v>
      </c>
      <c r="V177">
        <v>0</v>
      </c>
      <c r="W177">
        <v>0</v>
      </c>
      <c r="X177">
        <v>0</v>
      </c>
      <c r="Y177" t="s">
        <v>32</v>
      </c>
      <c r="AA177">
        <v>4.0000000000000001E-3</v>
      </c>
      <c r="AB177">
        <v>0</v>
      </c>
      <c r="AC177">
        <v>0</v>
      </c>
      <c r="AD177">
        <v>0</v>
      </c>
      <c r="AE177" t="s">
        <v>32</v>
      </c>
    </row>
    <row r="178" spans="1:31" x14ac:dyDescent="0.35">
      <c r="A178" t="s">
        <v>186</v>
      </c>
      <c r="B178">
        <v>162</v>
      </c>
      <c r="C178">
        <v>121</v>
      </c>
      <c r="D178" t="s">
        <v>187</v>
      </c>
      <c r="E178">
        <v>0</v>
      </c>
      <c r="F178">
        <v>1</v>
      </c>
      <c r="G178">
        <v>3</v>
      </c>
      <c r="I178">
        <v>1.4530000000000001</v>
      </c>
      <c r="J178">
        <v>4867</v>
      </c>
      <c r="K178">
        <v>11287</v>
      </c>
      <c r="L178">
        <v>11330</v>
      </c>
      <c r="M178" t="s">
        <v>31</v>
      </c>
      <c r="O178">
        <v>0.129</v>
      </c>
      <c r="P178">
        <v>4230</v>
      </c>
      <c r="Q178">
        <v>11251</v>
      </c>
      <c r="R178">
        <v>11298</v>
      </c>
      <c r="S178" t="s">
        <v>31</v>
      </c>
      <c r="U178">
        <v>0.02</v>
      </c>
      <c r="V178">
        <v>0</v>
      </c>
      <c r="W178">
        <v>0</v>
      </c>
      <c r="X178">
        <v>0</v>
      </c>
      <c r="Y178" t="s">
        <v>32</v>
      </c>
      <c r="AA178">
        <v>4.0000000000000001E-3</v>
      </c>
      <c r="AB178">
        <v>0</v>
      </c>
      <c r="AC178">
        <v>0</v>
      </c>
      <c r="AD178">
        <v>0</v>
      </c>
      <c r="AE178" t="s">
        <v>32</v>
      </c>
    </row>
    <row r="179" spans="1:31" x14ac:dyDescent="0.35">
      <c r="A179" t="s">
        <v>115</v>
      </c>
      <c r="B179">
        <v>163</v>
      </c>
      <c r="C179">
        <v>122</v>
      </c>
      <c r="D179" t="s">
        <v>187</v>
      </c>
      <c r="E179">
        <v>0</v>
      </c>
      <c r="F179">
        <v>2</v>
      </c>
      <c r="G179">
        <v>1</v>
      </c>
      <c r="I179">
        <v>2.3029999999999999</v>
      </c>
      <c r="J179">
        <v>5118</v>
      </c>
      <c r="K179">
        <v>11347</v>
      </c>
      <c r="L179">
        <v>11390</v>
      </c>
      <c r="M179" t="s">
        <v>31</v>
      </c>
      <c r="O179">
        <v>0.23</v>
      </c>
      <c r="P179">
        <v>4549</v>
      </c>
      <c r="Q179">
        <v>11311</v>
      </c>
      <c r="R179">
        <v>11358</v>
      </c>
      <c r="S179" t="s">
        <v>31</v>
      </c>
      <c r="U179">
        <v>3.2000000000000001E-2</v>
      </c>
      <c r="V179">
        <v>0</v>
      </c>
      <c r="W179">
        <v>0</v>
      </c>
      <c r="X179">
        <v>0</v>
      </c>
      <c r="Y179" t="s">
        <v>32</v>
      </c>
      <c r="AA179">
        <v>7.0000000000000001E-3</v>
      </c>
      <c r="AB179">
        <v>0</v>
      </c>
      <c r="AC179">
        <v>0</v>
      </c>
      <c r="AD179">
        <v>0</v>
      </c>
      <c r="AE179" t="s">
        <v>32</v>
      </c>
    </row>
    <row r="180" spans="1:31" x14ac:dyDescent="0.35">
      <c r="A180" t="s">
        <v>115</v>
      </c>
      <c r="B180">
        <v>164</v>
      </c>
      <c r="C180">
        <v>122</v>
      </c>
      <c r="D180" t="s">
        <v>187</v>
      </c>
      <c r="E180">
        <v>0</v>
      </c>
      <c r="F180">
        <v>2</v>
      </c>
      <c r="G180">
        <v>2</v>
      </c>
      <c r="I180">
        <v>2.347</v>
      </c>
      <c r="J180">
        <v>5131</v>
      </c>
      <c r="K180">
        <v>11407</v>
      </c>
      <c r="L180">
        <v>11450</v>
      </c>
      <c r="M180" t="s">
        <v>31</v>
      </c>
      <c r="O180">
        <v>0.22800000000000001</v>
      </c>
      <c r="P180">
        <v>4544</v>
      </c>
      <c r="Q180">
        <v>11371</v>
      </c>
      <c r="R180">
        <v>11418</v>
      </c>
      <c r="S180" t="s">
        <v>31</v>
      </c>
      <c r="U180">
        <v>3.3000000000000002E-2</v>
      </c>
      <c r="V180">
        <v>0</v>
      </c>
      <c r="W180">
        <v>0</v>
      </c>
      <c r="X180">
        <v>0</v>
      </c>
      <c r="Y180" t="s">
        <v>32</v>
      </c>
      <c r="AA180">
        <v>7.0000000000000001E-3</v>
      </c>
      <c r="AB180">
        <v>0</v>
      </c>
      <c r="AC180">
        <v>0</v>
      </c>
      <c r="AD180">
        <v>0</v>
      </c>
      <c r="AE180" t="s">
        <v>32</v>
      </c>
    </row>
    <row r="181" spans="1:31" x14ac:dyDescent="0.35">
      <c r="A181" t="s">
        <v>115</v>
      </c>
      <c r="B181">
        <v>165</v>
      </c>
      <c r="C181">
        <v>122</v>
      </c>
      <c r="D181" t="s">
        <v>187</v>
      </c>
      <c r="E181">
        <v>0</v>
      </c>
      <c r="F181">
        <v>2</v>
      </c>
      <c r="G181">
        <v>3</v>
      </c>
      <c r="I181">
        <v>2.34</v>
      </c>
      <c r="J181">
        <v>5129</v>
      </c>
      <c r="K181">
        <v>11467</v>
      </c>
      <c r="L181">
        <v>11510</v>
      </c>
      <c r="M181" t="s">
        <v>31</v>
      </c>
      <c r="O181">
        <v>0.23200000000000001</v>
      </c>
      <c r="P181">
        <v>4556</v>
      </c>
      <c r="Q181">
        <v>11431</v>
      </c>
      <c r="R181">
        <v>11477</v>
      </c>
      <c r="S181" t="s">
        <v>31</v>
      </c>
      <c r="U181">
        <v>3.3000000000000002E-2</v>
      </c>
      <c r="V181">
        <v>0</v>
      </c>
      <c r="W181">
        <v>0</v>
      </c>
      <c r="X181">
        <v>0</v>
      </c>
      <c r="Y181" t="s">
        <v>32</v>
      </c>
      <c r="AA181">
        <v>7.0000000000000001E-3</v>
      </c>
      <c r="AB181">
        <v>0</v>
      </c>
      <c r="AC181">
        <v>0</v>
      </c>
      <c r="AD181">
        <v>0</v>
      </c>
      <c r="AE181" t="s">
        <v>32</v>
      </c>
    </row>
    <row r="182" spans="1:31" x14ac:dyDescent="0.35">
      <c r="A182" t="s">
        <v>188</v>
      </c>
      <c r="B182">
        <v>166</v>
      </c>
      <c r="C182">
        <v>123</v>
      </c>
      <c r="D182" t="s">
        <v>187</v>
      </c>
      <c r="E182">
        <v>0</v>
      </c>
      <c r="F182">
        <v>3</v>
      </c>
      <c r="G182">
        <v>1</v>
      </c>
      <c r="I182">
        <v>9.0850000000000009</v>
      </c>
      <c r="J182">
        <v>7120</v>
      </c>
      <c r="K182">
        <v>11527</v>
      </c>
      <c r="L182">
        <v>11571</v>
      </c>
      <c r="M182" t="s">
        <v>31</v>
      </c>
      <c r="O182">
        <v>0.997</v>
      </c>
      <c r="P182">
        <v>6980</v>
      </c>
      <c r="Q182">
        <v>11491</v>
      </c>
      <c r="R182">
        <v>11534</v>
      </c>
      <c r="S182" t="s">
        <v>31</v>
      </c>
      <c r="U182">
        <v>0.127</v>
      </c>
      <c r="V182">
        <v>0</v>
      </c>
      <c r="W182">
        <v>0</v>
      </c>
      <c r="X182">
        <v>0</v>
      </c>
      <c r="Y182" t="s">
        <v>32</v>
      </c>
      <c r="AA182">
        <v>3.1E-2</v>
      </c>
      <c r="AB182">
        <v>0</v>
      </c>
      <c r="AC182">
        <v>0</v>
      </c>
      <c r="AD182">
        <v>0</v>
      </c>
      <c r="AE182" t="s">
        <v>32</v>
      </c>
    </row>
    <row r="183" spans="1:31" x14ac:dyDescent="0.35">
      <c r="A183" t="s">
        <v>188</v>
      </c>
      <c r="B183">
        <v>167</v>
      </c>
      <c r="C183">
        <v>123</v>
      </c>
      <c r="D183" t="s">
        <v>187</v>
      </c>
      <c r="E183">
        <v>0</v>
      </c>
      <c r="F183">
        <v>3</v>
      </c>
      <c r="G183">
        <v>2</v>
      </c>
      <c r="I183">
        <v>9.0920000000000005</v>
      </c>
      <c r="J183">
        <v>7122</v>
      </c>
      <c r="K183">
        <v>11587</v>
      </c>
      <c r="L183">
        <v>11629</v>
      </c>
      <c r="M183" t="s">
        <v>31</v>
      </c>
      <c r="O183">
        <v>1.0009999999999999</v>
      </c>
      <c r="P183">
        <v>6991</v>
      </c>
      <c r="Q183">
        <v>11551</v>
      </c>
      <c r="R183">
        <v>11594</v>
      </c>
      <c r="S183" t="s">
        <v>31</v>
      </c>
      <c r="U183">
        <v>0.127</v>
      </c>
      <c r="V183">
        <v>0</v>
      </c>
      <c r="W183">
        <v>0</v>
      </c>
      <c r="X183">
        <v>0</v>
      </c>
      <c r="Y183" t="s">
        <v>32</v>
      </c>
      <c r="AA183">
        <v>3.1E-2</v>
      </c>
      <c r="AB183">
        <v>0</v>
      </c>
      <c r="AC183">
        <v>0</v>
      </c>
      <c r="AD183">
        <v>0</v>
      </c>
      <c r="AE183" t="s">
        <v>32</v>
      </c>
    </row>
    <row r="184" spans="1:31" x14ac:dyDescent="0.35">
      <c r="A184" t="s">
        <v>188</v>
      </c>
      <c r="B184">
        <v>168</v>
      </c>
      <c r="C184">
        <v>123</v>
      </c>
      <c r="D184" t="s">
        <v>187</v>
      </c>
      <c r="E184">
        <v>0</v>
      </c>
      <c r="F184">
        <v>3</v>
      </c>
      <c r="G184">
        <v>3</v>
      </c>
      <c r="I184">
        <v>9.1460000000000008</v>
      </c>
      <c r="J184">
        <v>7138</v>
      </c>
      <c r="K184">
        <v>11647</v>
      </c>
      <c r="L184">
        <v>11688</v>
      </c>
      <c r="M184" t="s">
        <v>31</v>
      </c>
      <c r="O184">
        <v>1</v>
      </c>
      <c r="P184">
        <v>6988</v>
      </c>
      <c r="Q184">
        <v>11611</v>
      </c>
      <c r="R184">
        <v>11655</v>
      </c>
      <c r="S184" t="s">
        <v>31</v>
      </c>
      <c r="U184">
        <v>0.128</v>
      </c>
      <c r="V184">
        <v>0</v>
      </c>
      <c r="W184">
        <v>0</v>
      </c>
      <c r="X184">
        <v>0</v>
      </c>
      <c r="Y184" t="s">
        <v>32</v>
      </c>
      <c r="AA184">
        <v>3.1E-2</v>
      </c>
      <c r="AB184">
        <v>0</v>
      </c>
      <c r="AC184">
        <v>0</v>
      </c>
      <c r="AD184">
        <v>0</v>
      </c>
      <c r="AE184" t="s">
        <v>32</v>
      </c>
    </row>
    <row r="185" spans="1:31" x14ac:dyDescent="0.35">
      <c r="A185" t="s">
        <v>112</v>
      </c>
      <c r="B185">
        <v>169</v>
      </c>
      <c r="C185">
        <v>0</v>
      </c>
      <c r="D185" t="s">
        <v>113</v>
      </c>
      <c r="E185">
        <v>0</v>
      </c>
      <c r="F185">
        <v>0</v>
      </c>
      <c r="G185">
        <v>0</v>
      </c>
      <c r="I185">
        <v>-4.141</v>
      </c>
      <c r="J185">
        <v>3216</v>
      </c>
      <c r="K185">
        <v>11827</v>
      </c>
      <c r="L185">
        <v>11874</v>
      </c>
      <c r="M185" t="s">
        <v>31</v>
      </c>
      <c r="O185">
        <v>-0.192</v>
      </c>
      <c r="P185">
        <v>3215</v>
      </c>
      <c r="Q185">
        <v>11791</v>
      </c>
      <c r="R185">
        <v>11822</v>
      </c>
      <c r="S185" t="s">
        <v>31</v>
      </c>
      <c r="U185">
        <v>-5.8000000000000003E-2</v>
      </c>
      <c r="V185">
        <v>0</v>
      </c>
      <c r="W185">
        <v>0</v>
      </c>
      <c r="X185">
        <v>0</v>
      </c>
      <c r="Y185" t="s">
        <v>32</v>
      </c>
      <c r="AA185">
        <v>-6.0000000000000001E-3</v>
      </c>
      <c r="AB185">
        <v>0</v>
      </c>
      <c r="AC185">
        <v>0</v>
      </c>
      <c r="AD185">
        <v>0</v>
      </c>
      <c r="AE185" t="s">
        <v>32</v>
      </c>
    </row>
    <row r="186" spans="1:31" x14ac:dyDescent="0.35">
      <c r="A186" t="s">
        <v>189</v>
      </c>
      <c r="B186">
        <v>170</v>
      </c>
      <c r="C186">
        <v>133</v>
      </c>
      <c r="D186" t="s">
        <v>30</v>
      </c>
      <c r="E186">
        <v>2</v>
      </c>
      <c r="F186">
        <v>0</v>
      </c>
      <c r="G186">
        <v>0</v>
      </c>
      <c r="I186">
        <v>1.754</v>
      </c>
      <c r="J186">
        <v>4956</v>
      </c>
      <c r="K186">
        <v>11887</v>
      </c>
      <c r="L186">
        <v>11930</v>
      </c>
      <c r="M186" t="s">
        <v>31</v>
      </c>
      <c r="O186">
        <v>0.17599999999999999</v>
      </c>
      <c r="P186">
        <v>4380</v>
      </c>
      <c r="Q186">
        <v>11851</v>
      </c>
      <c r="R186">
        <v>11898</v>
      </c>
      <c r="S186" t="s">
        <v>31</v>
      </c>
      <c r="U186">
        <v>2.5000000000000001E-2</v>
      </c>
      <c r="V186">
        <v>0</v>
      </c>
      <c r="W186">
        <v>0</v>
      </c>
      <c r="X186">
        <v>0</v>
      </c>
      <c r="Y186" t="s">
        <v>32</v>
      </c>
      <c r="AA186">
        <v>5.0000000000000001E-3</v>
      </c>
      <c r="AB186">
        <v>0</v>
      </c>
      <c r="AC186">
        <v>0</v>
      </c>
      <c r="AD186">
        <v>0</v>
      </c>
      <c r="AE186" t="s">
        <v>32</v>
      </c>
    </row>
    <row r="187" spans="1:31" x14ac:dyDescent="0.35">
      <c r="A187" t="s">
        <v>189</v>
      </c>
      <c r="B187">
        <v>171</v>
      </c>
      <c r="C187">
        <v>133</v>
      </c>
      <c r="D187" t="s">
        <v>30</v>
      </c>
      <c r="E187">
        <v>2</v>
      </c>
      <c r="F187">
        <v>0</v>
      </c>
      <c r="G187">
        <v>0</v>
      </c>
      <c r="I187">
        <v>1.819</v>
      </c>
      <c r="J187">
        <v>4975</v>
      </c>
      <c r="K187">
        <v>11947</v>
      </c>
      <c r="L187">
        <v>11990</v>
      </c>
      <c r="M187" t="s">
        <v>31</v>
      </c>
      <c r="O187">
        <v>0.17399999999999999</v>
      </c>
      <c r="P187">
        <v>4374</v>
      </c>
      <c r="Q187">
        <v>11911</v>
      </c>
      <c r="R187">
        <v>11958</v>
      </c>
      <c r="S187" t="s">
        <v>31</v>
      </c>
      <c r="U187">
        <v>2.5000000000000001E-2</v>
      </c>
      <c r="V187">
        <v>0</v>
      </c>
      <c r="W187">
        <v>0</v>
      </c>
      <c r="X187">
        <v>0</v>
      </c>
      <c r="Y187" t="s">
        <v>32</v>
      </c>
      <c r="AA187">
        <v>5.0000000000000001E-3</v>
      </c>
      <c r="AB187">
        <v>0</v>
      </c>
      <c r="AC187">
        <v>0</v>
      </c>
      <c r="AD187">
        <v>0</v>
      </c>
      <c r="AE187" t="s">
        <v>32</v>
      </c>
    </row>
    <row r="188" spans="1:31" x14ac:dyDescent="0.35">
      <c r="A188" t="s">
        <v>189</v>
      </c>
      <c r="B188">
        <v>172</v>
      </c>
      <c r="C188">
        <v>133</v>
      </c>
      <c r="D188" t="s">
        <v>30</v>
      </c>
      <c r="E188">
        <v>2</v>
      </c>
      <c r="F188">
        <v>0</v>
      </c>
      <c r="G188">
        <v>0</v>
      </c>
      <c r="I188">
        <v>1.774</v>
      </c>
      <c r="J188">
        <v>4962</v>
      </c>
      <c r="K188">
        <v>12007</v>
      </c>
      <c r="L188">
        <v>12049</v>
      </c>
      <c r="M188" t="s">
        <v>31</v>
      </c>
      <c r="O188">
        <v>0.17399999999999999</v>
      </c>
      <c r="P188">
        <v>4372</v>
      </c>
      <c r="Q188">
        <v>11971</v>
      </c>
      <c r="R188">
        <v>12018</v>
      </c>
      <c r="S188" t="s">
        <v>31</v>
      </c>
      <c r="U188">
        <v>2.5000000000000001E-2</v>
      </c>
      <c r="V188">
        <v>0</v>
      </c>
      <c r="W188">
        <v>0</v>
      </c>
      <c r="X188">
        <v>0</v>
      </c>
      <c r="Y188" t="s">
        <v>32</v>
      </c>
      <c r="AA188">
        <v>5.0000000000000001E-3</v>
      </c>
      <c r="AB188">
        <v>0</v>
      </c>
      <c r="AC188">
        <v>0</v>
      </c>
      <c r="AD188">
        <v>0</v>
      </c>
      <c r="AE188" t="s">
        <v>32</v>
      </c>
    </row>
    <row r="189" spans="1:31" x14ac:dyDescent="0.35">
      <c r="A189" t="s">
        <v>189</v>
      </c>
      <c r="B189">
        <v>173</v>
      </c>
      <c r="C189">
        <v>133</v>
      </c>
      <c r="D189" t="s">
        <v>30</v>
      </c>
      <c r="E189">
        <v>2</v>
      </c>
      <c r="F189">
        <v>0</v>
      </c>
      <c r="G189">
        <v>0</v>
      </c>
      <c r="I189">
        <v>1.7949999999999999</v>
      </c>
      <c r="J189">
        <v>4968</v>
      </c>
      <c r="K189">
        <v>12067</v>
      </c>
      <c r="L189">
        <v>12110</v>
      </c>
      <c r="M189" t="s">
        <v>31</v>
      </c>
      <c r="O189">
        <v>0.17599999999999999</v>
      </c>
      <c r="P189">
        <v>4380</v>
      </c>
      <c r="Q189">
        <v>12031</v>
      </c>
      <c r="R189">
        <v>12078</v>
      </c>
      <c r="S189" t="s">
        <v>31</v>
      </c>
      <c r="U189">
        <v>2.5000000000000001E-2</v>
      </c>
      <c r="V189">
        <v>0</v>
      </c>
      <c r="W189">
        <v>0</v>
      </c>
      <c r="X189">
        <v>0</v>
      </c>
      <c r="Y189" t="s">
        <v>32</v>
      </c>
      <c r="AA189">
        <v>5.0000000000000001E-3</v>
      </c>
      <c r="AB189">
        <v>0</v>
      </c>
      <c r="AC189">
        <v>0</v>
      </c>
      <c r="AD189">
        <v>0</v>
      </c>
      <c r="AE189" t="s">
        <v>32</v>
      </c>
    </row>
    <row r="190" spans="1:31" x14ac:dyDescent="0.35">
      <c r="A190" t="s">
        <v>189</v>
      </c>
      <c r="B190">
        <v>174</v>
      </c>
      <c r="C190">
        <v>133</v>
      </c>
      <c r="D190" t="s">
        <v>30</v>
      </c>
      <c r="E190">
        <v>2</v>
      </c>
      <c r="F190">
        <v>0</v>
      </c>
      <c r="G190">
        <v>0</v>
      </c>
      <c r="I190">
        <v>1.7809999999999999</v>
      </c>
      <c r="J190">
        <v>4964</v>
      </c>
      <c r="K190">
        <v>12127</v>
      </c>
      <c r="L190">
        <v>12169</v>
      </c>
      <c r="M190" t="s">
        <v>31</v>
      </c>
      <c r="O190">
        <v>0.17799999999999999</v>
      </c>
      <c r="P190">
        <v>4387</v>
      </c>
      <c r="Q190">
        <v>12091</v>
      </c>
      <c r="R190">
        <v>12138</v>
      </c>
      <c r="S190" t="s">
        <v>31</v>
      </c>
      <c r="U190">
        <v>2.5000000000000001E-2</v>
      </c>
      <c r="V190">
        <v>0</v>
      </c>
      <c r="W190">
        <v>0</v>
      </c>
      <c r="X190">
        <v>0</v>
      </c>
      <c r="Y190" t="s">
        <v>32</v>
      </c>
      <c r="AA190">
        <v>6.0000000000000001E-3</v>
      </c>
      <c r="AB190">
        <v>0</v>
      </c>
      <c r="AC190">
        <v>0</v>
      </c>
      <c r="AD190">
        <v>0</v>
      </c>
      <c r="AE190" t="s">
        <v>32</v>
      </c>
    </row>
    <row r="191" spans="1:31" x14ac:dyDescent="0.35">
      <c r="A191" t="s">
        <v>189</v>
      </c>
      <c r="B191">
        <v>175</v>
      </c>
      <c r="C191">
        <v>133</v>
      </c>
      <c r="D191" t="s">
        <v>30</v>
      </c>
      <c r="E191">
        <v>2</v>
      </c>
      <c r="F191">
        <v>0</v>
      </c>
      <c r="G191">
        <v>0</v>
      </c>
      <c r="I191">
        <v>1.7410000000000001</v>
      </c>
      <c r="J191">
        <v>4952</v>
      </c>
      <c r="K191">
        <v>12187</v>
      </c>
      <c r="L191">
        <v>12230</v>
      </c>
      <c r="M191" t="s">
        <v>31</v>
      </c>
      <c r="O191">
        <v>0.17499999999999999</v>
      </c>
      <c r="P191">
        <v>4377</v>
      </c>
      <c r="Q191">
        <v>12151</v>
      </c>
      <c r="R191">
        <v>12198</v>
      </c>
      <c r="S191" t="s">
        <v>31</v>
      </c>
      <c r="U191">
        <v>2.4E-2</v>
      </c>
      <c r="V191">
        <v>0</v>
      </c>
      <c r="W191">
        <v>0</v>
      </c>
      <c r="X191">
        <v>0</v>
      </c>
      <c r="Y191" t="s">
        <v>32</v>
      </c>
      <c r="AA191">
        <v>5.0000000000000001E-3</v>
      </c>
      <c r="AB191">
        <v>0</v>
      </c>
      <c r="AC191">
        <v>0</v>
      </c>
      <c r="AD191">
        <v>0</v>
      </c>
      <c r="AE191" t="s">
        <v>32</v>
      </c>
    </row>
    <row r="192" spans="1:31" x14ac:dyDescent="0.35">
      <c r="A192" t="s">
        <v>189</v>
      </c>
      <c r="B192">
        <v>176</v>
      </c>
      <c r="C192">
        <v>133</v>
      </c>
      <c r="D192" t="s">
        <v>30</v>
      </c>
      <c r="E192">
        <v>2</v>
      </c>
      <c r="F192">
        <v>0</v>
      </c>
      <c r="G192">
        <v>0</v>
      </c>
      <c r="I192">
        <v>2.452</v>
      </c>
      <c r="J192">
        <v>5162</v>
      </c>
      <c r="K192">
        <v>12247</v>
      </c>
      <c r="L192">
        <v>12294</v>
      </c>
      <c r="M192" t="s">
        <v>44</v>
      </c>
      <c r="O192">
        <v>0.17199999999999999</v>
      </c>
      <c r="P192">
        <v>4368</v>
      </c>
      <c r="Q192">
        <v>12211</v>
      </c>
      <c r="R192">
        <v>12256</v>
      </c>
      <c r="S192" t="s">
        <v>31</v>
      </c>
      <c r="U192">
        <v>3.4000000000000002E-2</v>
      </c>
      <c r="V192">
        <v>0</v>
      </c>
      <c r="W192">
        <v>0</v>
      </c>
      <c r="X192">
        <v>0</v>
      </c>
      <c r="Y192" t="s">
        <v>32</v>
      </c>
      <c r="AA192">
        <v>5.0000000000000001E-3</v>
      </c>
      <c r="AB192">
        <v>0</v>
      </c>
      <c r="AC192">
        <v>0</v>
      </c>
      <c r="AD192">
        <v>0</v>
      </c>
      <c r="AE192" t="s">
        <v>32</v>
      </c>
    </row>
    <row r="193" spans="1:31" x14ac:dyDescent="0.35">
      <c r="A193" t="s">
        <v>106</v>
      </c>
      <c r="B193">
        <v>177</v>
      </c>
      <c r="C193">
        <v>135</v>
      </c>
      <c r="D193" t="s">
        <v>107</v>
      </c>
      <c r="E193">
        <v>0</v>
      </c>
      <c r="F193">
        <v>9</v>
      </c>
      <c r="G193">
        <v>1</v>
      </c>
      <c r="I193">
        <v>175.13</v>
      </c>
      <c r="J193">
        <v>56133</v>
      </c>
      <c r="K193">
        <v>12307</v>
      </c>
      <c r="L193">
        <v>12351</v>
      </c>
      <c r="M193" t="s">
        <v>42</v>
      </c>
      <c r="O193">
        <v>-0.182</v>
      </c>
      <c r="P193">
        <v>3245</v>
      </c>
      <c r="Q193">
        <v>12271</v>
      </c>
      <c r="R193">
        <v>12314</v>
      </c>
      <c r="S193" t="s">
        <v>31</v>
      </c>
      <c r="U193">
        <v>2.4529999999999998</v>
      </c>
      <c r="V193">
        <v>0</v>
      </c>
      <c r="W193">
        <v>0</v>
      </c>
      <c r="X193">
        <v>0</v>
      </c>
      <c r="Y193" t="s">
        <v>32</v>
      </c>
      <c r="AA193">
        <v>-6.0000000000000001E-3</v>
      </c>
      <c r="AB193">
        <v>0</v>
      </c>
      <c r="AC193">
        <v>0</v>
      </c>
      <c r="AD193">
        <v>0</v>
      </c>
      <c r="AE193" t="s">
        <v>32</v>
      </c>
    </row>
    <row r="194" spans="1:31" x14ac:dyDescent="0.35">
      <c r="A194" t="s">
        <v>108</v>
      </c>
      <c r="B194">
        <v>178</v>
      </c>
      <c r="C194">
        <v>136</v>
      </c>
      <c r="D194" t="s">
        <v>107</v>
      </c>
      <c r="E194">
        <v>0</v>
      </c>
      <c r="F194">
        <v>9</v>
      </c>
      <c r="G194">
        <v>2</v>
      </c>
      <c r="I194">
        <v>170.47900000000001</v>
      </c>
      <c r="J194">
        <v>54760</v>
      </c>
      <c r="K194">
        <v>12367</v>
      </c>
      <c r="L194">
        <v>12409</v>
      </c>
      <c r="M194" t="s">
        <v>43</v>
      </c>
      <c r="O194">
        <v>17.504000000000001</v>
      </c>
      <c r="P194">
        <v>59268</v>
      </c>
      <c r="Q194">
        <v>12331</v>
      </c>
      <c r="R194">
        <v>12371</v>
      </c>
      <c r="S194" t="s">
        <v>43</v>
      </c>
      <c r="U194">
        <v>2.3879999999999999</v>
      </c>
      <c r="V194">
        <v>0</v>
      </c>
      <c r="W194">
        <v>0</v>
      </c>
      <c r="X194">
        <v>0</v>
      </c>
      <c r="Y194" t="s">
        <v>32</v>
      </c>
      <c r="AA194">
        <v>0.54200000000000004</v>
      </c>
      <c r="AB194">
        <v>0</v>
      </c>
      <c r="AC194">
        <v>0</v>
      </c>
      <c r="AD194">
        <v>0</v>
      </c>
      <c r="AE194" t="s">
        <v>32</v>
      </c>
    </row>
    <row r="195" spans="1:31" x14ac:dyDescent="0.35">
      <c r="A195" t="s">
        <v>89</v>
      </c>
      <c r="B195">
        <v>179</v>
      </c>
      <c r="C195">
        <v>138</v>
      </c>
      <c r="D195" t="s">
        <v>90</v>
      </c>
      <c r="E195">
        <v>0</v>
      </c>
      <c r="F195">
        <v>0</v>
      </c>
      <c r="G195">
        <v>0</v>
      </c>
      <c r="I195">
        <v>149.614</v>
      </c>
      <c r="J195">
        <v>48601</v>
      </c>
      <c r="K195">
        <v>12427</v>
      </c>
      <c r="L195">
        <v>12469</v>
      </c>
      <c r="M195" t="s">
        <v>42</v>
      </c>
      <c r="O195">
        <v>15</v>
      </c>
      <c r="P195">
        <v>51336</v>
      </c>
      <c r="Q195">
        <v>12391</v>
      </c>
      <c r="R195">
        <v>12430</v>
      </c>
      <c r="S195" t="s">
        <v>42</v>
      </c>
      <c r="U195">
        <v>2.0960000000000001</v>
      </c>
      <c r="V195">
        <v>0</v>
      </c>
      <c r="W195">
        <v>0</v>
      </c>
      <c r="X195">
        <v>0</v>
      </c>
      <c r="Y195" t="s">
        <v>32</v>
      </c>
      <c r="AA195">
        <v>0.46400000000000002</v>
      </c>
      <c r="AB195">
        <v>0</v>
      </c>
      <c r="AC195">
        <v>0</v>
      </c>
      <c r="AD195">
        <v>0</v>
      </c>
      <c r="AE195" t="s">
        <v>32</v>
      </c>
    </row>
    <row r="196" spans="1:31" x14ac:dyDescent="0.35">
      <c r="A196" t="s">
        <v>112</v>
      </c>
      <c r="B196">
        <v>180</v>
      </c>
      <c r="C196">
        <v>0</v>
      </c>
      <c r="D196" t="s">
        <v>113</v>
      </c>
      <c r="E196">
        <v>0</v>
      </c>
      <c r="F196">
        <v>0</v>
      </c>
      <c r="G196">
        <v>0</v>
      </c>
      <c r="I196">
        <v>-4.141</v>
      </c>
      <c r="J196">
        <v>3216</v>
      </c>
      <c r="K196">
        <v>12607</v>
      </c>
      <c r="L196">
        <v>12654</v>
      </c>
      <c r="M196" t="s">
        <v>31</v>
      </c>
      <c r="O196">
        <v>-0.192</v>
      </c>
      <c r="P196">
        <v>3215</v>
      </c>
      <c r="Q196">
        <v>12571</v>
      </c>
      <c r="R196">
        <v>12617</v>
      </c>
      <c r="S196" t="s">
        <v>31</v>
      </c>
      <c r="U196">
        <v>-5.8000000000000003E-2</v>
      </c>
      <c r="V196">
        <v>0</v>
      </c>
      <c r="W196">
        <v>0</v>
      </c>
      <c r="X196">
        <v>0</v>
      </c>
      <c r="Y196" t="s">
        <v>32</v>
      </c>
      <c r="AA196">
        <v>-6.0000000000000001E-3</v>
      </c>
      <c r="AB196">
        <v>0</v>
      </c>
      <c r="AC196">
        <v>0</v>
      </c>
      <c r="AD196">
        <v>0</v>
      </c>
      <c r="AE196" t="s">
        <v>32</v>
      </c>
    </row>
    <row r="197" spans="1:31" x14ac:dyDescent="0.35">
      <c r="A197" t="s">
        <v>190</v>
      </c>
      <c r="B197">
        <v>181</v>
      </c>
      <c r="C197">
        <v>0</v>
      </c>
      <c r="D197" t="s">
        <v>191</v>
      </c>
      <c r="E197">
        <v>0</v>
      </c>
      <c r="F197">
        <v>0</v>
      </c>
      <c r="G197">
        <v>0</v>
      </c>
      <c r="I197">
        <v>-4.141</v>
      </c>
      <c r="J197">
        <v>3216</v>
      </c>
      <c r="K197">
        <v>12789</v>
      </c>
      <c r="L197">
        <v>12795</v>
      </c>
      <c r="M197" t="s">
        <v>192</v>
      </c>
      <c r="O197">
        <v>-0.192</v>
      </c>
      <c r="P197">
        <v>3215</v>
      </c>
      <c r="Q197">
        <v>12771</v>
      </c>
      <c r="R197">
        <v>12777</v>
      </c>
      <c r="S197" t="s">
        <v>192</v>
      </c>
      <c r="U197">
        <v>-5.8000000000000003E-2</v>
      </c>
      <c r="V197">
        <v>0</v>
      </c>
      <c r="W197">
        <v>0</v>
      </c>
      <c r="X197">
        <v>0</v>
      </c>
      <c r="Y197" t="s">
        <v>32</v>
      </c>
      <c r="AA197">
        <v>-6.0000000000000001E-3</v>
      </c>
      <c r="AB197">
        <v>0</v>
      </c>
      <c r="AC197">
        <v>0</v>
      </c>
      <c r="AD197">
        <v>0</v>
      </c>
      <c r="AE197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E78"/>
  <sheetViews>
    <sheetView workbookViewId="0">
      <selection activeCell="A10" sqref="A10:E78"/>
    </sheetView>
  </sheetViews>
  <sheetFormatPr defaultRowHeight="14.5" x14ac:dyDescent="0.35"/>
  <cols>
    <col min="1" max="1" width="10.90625" bestFit="1" customWidth="1"/>
  </cols>
  <sheetData>
    <row r="10" spans="1:5" x14ac:dyDescent="0.35">
      <c r="B10" t="s">
        <v>210</v>
      </c>
      <c r="C10" t="s">
        <v>211</v>
      </c>
      <c r="D10" s="7" t="s">
        <v>212</v>
      </c>
      <c r="E10" s="7" t="s">
        <v>213</v>
      </c>
    </row>
    <row r="11" spans="1:5" x14ac:dyDescent="0.35">
      <c r="A11" s="45" t="s">
        <v>117</v>
      </c>
      <c r="B11">
        <f>VLOOKUP($A11,Data!$A$16:$AE$260,9,FALSE)</f>
        <v>41.082999999999998</v>
      </c>
      <c r="C11">
        <f t="shared" ref="C11:C74" si="0">B11*14.0076/1000</f>
        <v>0.57547423080000004</v>
      </c>
      <c r="D11">
        <f>VLOOKUP(A11,Data!$A$16:$S$217,15,FALSE)</f>
        <v>0.38400000000000001</v>
      </c>
      <c r="E11">
        <f t="shared" ref="E11:E74" si="1">D11*30.94/1000</f>
        <v>1.1880959999999999E-2</v>
      </c>
    </row>
    <row r="12" spans="1:5" x14ac:dyDescent="0.35">
      <c r="A12" s="44" t="s">
        <v>118</v>
      </c>
      <c r="B12">
        <f>VLOOKUP($A12,Data!$A$16:$AE$260,9,FALSE)</f>
        <v>41.923000000000002</v>
      </c>
      <c r="C12">
        <f t="shared" si="0"/>
        <v>0.5872406148</v>
      </c>
      <c r="D12">
        <f>VLOOKUP(A12,Data!$A$16:$S$217,15,FALSE)</f>
        <v>0.38700000000000001</v>
      </c>
      <c r="E12">
        <f t="shared" si="1"/>
        <v>1.1973780000000002E-2</v>
      </c>
    </row>
    <row r="13" spans="1:5" x14ac:dyDescent="0.35">
      <c r="A13" s="45" t="s">
        <v>119</v>
      </c>
      <c r="B13">
        <f>VLOOKUP($A13,Data!$A$16:$AE$260,9,FALSE)</f>
        <v>41.543999999999997</v>
      </c>
      <c r="C13">
        <f t="shared" si="0"/>
        <v>0.58193173440000001</v>
      </c>
      <c r="D13">
        <f>VLOOKUP(A13,Data!$A$16:$S$217,15,FALSE)</f>
        <v>0.39100000000000001</v>
      </c>
      <c r="E13">
        <f t="shared" si="1"/>
        <v>1.209754E-2</v>
      </c>
    </row>
    <row r="14" spans="1:5" x14ac:dyDescent="0.35">
      <c r="A14" s="44" t="s">
        <v>120</v>
      </c>
      <c r="B14">
        <f>VLOOKUP($A14,Data!$A$16:$AE$260,9,FALSE)</f>
        <v>41.793999999999997</v>
      </c>
      <c r="C14">
        <f t="shared" si="0"/>
        <v>0.58543363439999996</v>
      </c>
      <c r="D14">
        <f>VLOOKUP(A14,Data!$A$16:$S$217,15,FALSE)</f>
        <v>0.38</v>
      </c>
      <c r="E14">
        <f t="shared" si="1"/>
        <v>1.1757200000000001E-2</v>
      </c>
    </row>
    <row r="15" spans="1:5" x14ac:dyDescent="0.35">
      <c r="A15" s="45" t="s">
        <v>121</v>
      </c>
      <c r="B15">
        <f>VLOOKUP($A15,Data!$A$16:$AE$260,9,FALSE)</f>
        <v>41.981000000000002</v>
      </c>
      <c r="C15">
        <f t="shared" si="0"/>
        <v>0.58805305559999999</v>
      </c>
      <c r="D15">
        <f>VLOOKUP(A15,Data!$A$16:$S$217,15,FALSE)</f>
        <v>0.40300000000000002</v>
      </c>
      <c r="E15">
        <f t="shared" si="1"/>
        <v>1.246882E-2</v>
      </c>
    </row>
    <row r="16" spans="1:5" x14ac:dyDescent="0.35">
      <c r="A16" s="44" t="s">
        <v>122</v>
      </c>
      <c r="B16">
        <f>VLOOKUP($A16,Data!$A$16:$AE$260,9,FALSE)</f>
        <v>42.603999999999999</v>
      </c>
      <c r="C16">
        <f t="shared" si="0"/>
        <v>0.59677979040000007</v>
      </c>
      <c r="D16">
        <f>VLOOKUP(A16,Data!$A$16:$S$217,15,FALSE)</f>
        <v>0.41599999999999998</v>
      </c>
      <c r="E16">
        <f t="shared" si="1"/>
        <v>1.287104E-2</v>
      </c>
    </row>
    <row r="17" spans="1:5" x14ac:dyDescent="0.35">
      <c r="A17" s="45" t="s">
        <v>123</v>
      </c>
      <c r="B17">
        <f>VLOOKUP($A17,Data!$A$16:$AE$260,9,FALSE)</f>
        <v>42.78</v>
      </c>
      <c r="C17">
        <f t="shared" si="0"/>
        <v>0.59924512800000007</v>
      </c>
      <c r="D17">
        <f>VLOOKUP(A17,Data!$A$16:$S$217,15,FALSE)</f>
        <v>0.38100000000000001</v>
      </c>
      <c r="E17">
        <f t="shared" si="1"/>
        <v>1.1788140000000001E-2</v>
      </c>
    </row>
    <row r="18" spans="1:5" x14ac:dyDescent="0.35">
      <c r="A18" s="44" t="s">
        <v>124</v>
      </c>
      <c r="B18">
        <f>VLOOKUP($A18,Data!$A$16:$AE$260,9,FALSE)</f>
        <v>42.526000000000003</v>
      </c>
      <c r="C18">
        <f t="shared" si="0"/>
        <v>0.59568719760000011</v>
      </c>
      <c r="D18">
        <f>VLOOKUP(A18,Data!$A$16:$S$217,15,FALSE)</f>
        <v>0.39600000000000002</v>
      </c>
      <c r="E18">
        <f t="shared" si="1"/>
        <v>1.2252240000000001E-2</v>
      </c>
    </row>
    <row r="19" spans="1:5" x14ac:dyDescent="0.35">
      <c r="A19" s="45" t="s">
        <v>125</v>
      </c>
      <c r="B19">
        <f>VLOOKUP($A19,Data!$A$16:$AE$260,9,FALSE)</f>
        <v>42.889000000000003</v>
      </c>
      <c r="C19">
        <f t="shared" si="0"/>
        <v>0.60077195640000003</v>
      </c>
      <c r="D19">
        <f>VLOOKUP(A19,Data!$A$16:$S$217,15,FALSE)</f>
        <v>0.38500000000000001</v>
      </c>
      <c r="E19">
        <f t="shared" si="1"/>
        <v>1.1911900000000001E-2</v>
      </c>
    </row>
    <row r="20" spans="1:5" x14ac:dyDescent="0.35">
      <c r="A20" s="44" t="s">
        <v>126</v>
      </c>
      <c r="B20">
        <f>VLOOKUP($A20,Data!$A$16:$AE$260,9,FALSE)</f>
        <v>41.573999999999998</v>
      </c>
      <c r="C20">
        <f t="shared" si="0"/>
        <v>0.58235196239999998</v>
      </c>
      <c r="D20">
        <f>VLOOKUP(A20,Data!$A$16:$S$217,15,FALSE)</f>
        <v>0.377</v>
      </c>
      <c r="E20">
        <f t="shared" si="1"/>
        <v>1.1664380000000002E-2</v>
      </c>
    </row>
    <row r="21" spans="1:5" x14ac:dyDescent="0.35">
      <c r="A21" s="45" t="s">
        <v>127</v>
      </c>
      <c r="B21">
        <f>VLOOKUP($A21,Data!$A$16:$AE$260,9,FALSE)</f>
        <v>40.524000000000001</v>
      </c>
      <c r="C21">
        <f t="shared" si="0"/>
        <v>0.56764398240000002</v>
      </c>
      <c r="D21">
        <f>VLOOKUP(A21,Data!$A$16:$S$217,15,FALSE)</f>
        <v>0.38900000000000001</v>
      </c>
      <c r="E21">
        <f t="shared" si="1"/>
        <v>1.203566E-2</v>
      </c>
    </row>
    <row r="22" spans="1:5" x14ac:dyDescent="0.35">
      <c r="A22" s="45" t="s">
        <v>128</v>
      </c>
      <c r="B22">
        <f>VLOOKUP($A22,Data!$A$16:$AE$260,9,FALSE)</f>
        <v>40.89</v>
      </c>
      <c r="C22">
        <f t="shared" si="0"/>
        <v>0.57277076399999993</v>
      </c>
      <c r="D22">
        <f>VLOOKUP(A22,Data!$A$16:$S$217,15,FALSE)</f>
        <v>0.38400000000000001</v>
      </c>
      <c r="E22">
        <f t="shared" si="1"/>
        <v>1.1880959999999999E-2</v>
      </c>
    </row>
    <row r="23" spans="1:5" x14ac:dyDescent="0.35">
      <c r="A23" s="44" t="s">
        <v>129</v>
      </c>
      <c r="B23">
        <f>VLOOKUP($A23,Data!$A$16:$AE$260,9,FALSE)</f>
        <v>41.008000000000003</v>
      </c>
      <c r="C23">
        <f t="shared" si="0"/>
        <v>0.57442366079999996</v>
      </c>
      <c r="D23">
        <f>VLOOKUP(A23,Data!$A$16:$S$217,15,FALSE)</f>
        <v>0.38</v>
      </c>
      <c r="E23">
        <f t="shared" si="1"/>
        <v>1.1757200000000001E-2</v>
      </c>
    </row>
    <row r="24" spans="1:5" x14ac:dyDescent="0.35">
      <c r="A24" s="45" t="s">
        <v>130</v>
      </c>
      <c r="B24">
        <f>VLOOKUP($A24,Data!$A$16:$AE$260,9,FALSE)</f>
        <v>41.469000000000001</v>
      </c>
      <c r="C24">
        <f t="shared" si="0"/>
        <v>0.58088116440000004</v>
      </c>
      <c r="D24">
        <f>VLOOKUP(A24,Data!$A$16:$S$217,15,FALSE)</f>
        <v>0.39100000000000001</v>
      </c>
      <c r="E24">
        <f t="shared" si="1"/>
        <v>1.209754E-2</v>
      </c>
    </row>
    <row r="25" spans="1:5" x14ac:dyDescent="0.35">
      <c r="A25" s="44" t="s">
        <v>131</v>
      </c>
      <c r="B25">
        <f>VLOOKUP($A25,Data!$A$16:$AE$260,9,FALSE)</f>
        <v>40.883000000000003</v>
      </c>
      <c r="C25">
        <f t="shared" si="0"/>
        <v>0.57267271080000004</v>
      </c>
      <c r="D25">
        <f>VLOOKUP(A25,Data!$A$16:$S$217,15,FALSE)</f>
        <v>0.36299999999999999</v>
      </c>
      <c r="E25">
        <f t="shared" si="1"/>
        <v>1.123122E-2</v>
      </c>
    </row>
    <row r="26" spans="1:5" x14ac:dyDescent="0.35">
      <c r="A26" s="45" t="s">
        <v>132</v>
      </c>
      <c r="B26">
        <f>VLOOKUP($A26,Data!$A$16:$AE$260,9,FALSE)</f>
        <v>39.85</v>
      </c>
      <c r="C26">
        <f t="shared" si="0"/>
        <v>0.55820285999999997</v>
      </c>
      <c r="D26">
        <f>VLOOKUP(A26,Data!$A$16:$S$217,15,FALSE)</f>
        <v>0.376</v>
      </c>
      <c r="E26">
        <f t="shared" si="1"/>
        <v>1.163344E-2</v>
      </c>
    </row>
    <row r="27" spans="1:5" x14ac:dyDescent="0.35">
      <c r="A27" s="44" t="s">
        <v>133</v>
      </c>
      <c r="B27">
        <f>VLOOKUP($A27,Data!$A$16:$AE$260,9,FALSE)</f>
        <v>40.097000000000001</v>
      </c>
      <c r="C27">
        <f t="shared" si="0"/>
        <v>0.56166273720000004</v>
      </c>
      <c r="D27">
        <f>VLOOKUP(A27,Data!$A$16:$S$217,15,FALSE)</f>
        <v>0.35899999999999999</v>
      </c>
      <c r="E27">
        <f t="shared" si="1"/>
        <v>1.110746E-2</v>
      </c>
    </row>
    <row r="28" spans="1:5" x14ac:dyDescent="0.35">
      <c r="A28" s="45" t="s">
        <v>134</v>
      </c>
      <c r="B28">
        <f>VLOOKUP($A28,Data!$A$16:$AE$260,9,FALSE)</f>
        <v>40.893000000000001</v>
      </c>
      <c r="C28">
        <f t="shared" si="0"/>
        <v>0.57281278680000003</v>
      </c>
      <c r="D28">
        <f>VLOOKUP(A28,Data!$A$16:$S$217,15,FALSE)</f>
        <v>0.38600000000000001</v>
      </c>
      <c r="E28">
        <f t="shared" si="1"/>
        <v>1.194284E-2</v>
      </c>
    </row>
    <row r="29" spans="1:5" x14ac:dyDescent="0.35">
      <c r="A29" s="44" t="s">
        <v>135</v>
      </c>
      <c r="B29">
        <f>VLOOKUP($A29,Data!$A$16:$AE$260,9,FALSE)</f>
        <v>40.646000000000001</v>
      </c>
      <c r="C29">
        <f t="shared" si="0"/>
        <v>0.56935290959999996</v>
      </c>
      <c r="D29">
        <f>VLOOKUP(A29,Data!$A$16:$S$217,15,FALSE)</f>
        <v>0.374</v>
      </c>
      <c r="E29">
        <f t="shared" si="1"/>
        <v>1.157156E-2</v>
      </c>
    </row>
    <row r="30" spans="1:5" x14ac:dyDescent="0.35">
      <c r="A30" s="45" t="s">
        <v>136</v>
      </c>
      <c r="B30">
        <f>VLOOKUP($A30,Data!$A$16:$AE$260,9,FALSE)</f>
        <v>41.154000000000003</v>
      </c>
      <c r="C30">
        <f t="shared" si="0"/>
        <v>0.5764687704</v>
      </c>
      <c r="D30">
        <f>VLOOKUP(A30,Data!$A$16:$S$217,15,FALSE)</f>
        <v>0.378</v>
      </c>
      <c r="E30">
        <f t="shared" si="1"/>
        <v>1.169532E-2</v>
      </c>
    </row>
    <row r="31" spans="1:5" x14ac:dyDescent="0.35">
      <c r="A31" s="44" t="s">
        <v>137</v>
      </c>
      <c r="B31">
        <f>VLOOKUP($A31,Data!$A$16:$AE$260,9,FALSE)</f>
        <v>39.819000000000003</v>
      </c>
      <c r="C31">
        <f t="shared" si="0"/>
        <v>0.55776862439999997</v>
      </c>
      <c r="D31">
        <f>VLOOKUP(A31,Data!$A$16:$S$217,15,FALSE)</f>
        <v>0.36</v>
      </c>
      <c r="E31">
        <f t="shared" si="1"/>
        <v>1.1138400000000001E-2</v>
      </c>
    </row>
    <row r="32" spans="1:5" x14ac:dyDescent="0.35">
      <c r="A32" s="44" t="s">
        <v>138</v>
      </c>
      <c r="B32">
        <f>VLOOKUP($A32,Data!$A$16:$AE$260,9,FALSE)</f>
        <v>39.622999999999998</v>
      </c>
      <c r="C32">
        <f t="shared" si="0"/>
        <v>0.55502313479999998</v>
      </c>
      <c r="D32">
        <f>VLOOKUP(A32,Data!$A$16:$S$217,15,FALSE)</f>
        <v>0.36599999999999999</v>
      </c>
      <c r="E32">
        <f t="shared" si="1"/>
        <v>1.132404E-2</v>
      </c>
    </row>
    <row r="33" spans="1:5" x14ac:dyDescent="0.35">
      <c r="A33" s="45" t="s">
        <v>139</v>
      </c>
      <c r="B33">
        <f>VLOOKUP($A33,Data!$A$16:$AE$260,9,FALSE)</f>
        <v>39.866999999999997</v>
      </c>
      <c r="C33">
        <f t="shared" si="0"/>
        <v>0.55844098919999996</v>
      </c>
      <c r="D33">
        <f>VLOOKUP(A33,Data!$A$16:$S$217,15,FALSE)</f>
        <v>0.379</v>
      </c>
      <c r="E33">
        <f t="shared" si="1"/>
        <v>1.1726260000000001E-2</v>
      </c>
    </row>
    <row r="34" spans="1:5" x14ac:dyDescent="0.35">
      <c r="A34" s="44" t="s">
        <v>140</v>
      </c>
      <c r="B34">
        <f>VLOOKUP($A34,Data!$A$16:$AE$260,9,FALSE)</f>
        <v>39.290999999999997</v>
      </c>
      <c r="C34">
        <f t="shared" si="0"/>
        <v>0.55037261159999995</v>
      </c>
      <c r="D34">
        <f>VLOOKUP(A34,Data!$A$16:$S$217,15,FALSE)</f>
        <v>0.373</v>
      </c>
      <c r="E34">
        <f t="shared" si="1"/>
        <v>1.154062E-2</v>
      </c>
    </row>
    <row r="35" spans="1:5" x14ac:dyDescent="0.35">
      <c r="A35" s="45" t="s">
        <v>141</v>
      </c>
      <c r="B35">
        <f>VLOOKUP($A35,Data!$A$16:$AE$260,9,FALSE)</f>
        <v>38.6</v>
      </c>
      <c r="C35">
        <f t="shared" si="0"/>
        <v>0.54069336000000001</v>
      </c>
      <c r="D35">
        <f>VLOOKUP(A35,Data!$A$16:$S$217,15,FALSE)</f>
        <v>0.4</v>
      </c>
      <c r="E35">
        <f t="shared" si="1"/>
        <v>1.2376000000000002E-2</v>
      </c>
    </row>
    <row r="36" spans="1:5" x14ac:dyDescent="0.35">
      <c r="A36" s="44" t="s">
        <v>142</v>
      </c>
      <c r="B36">
        <f>VLOOKUP($A36,Data!$A$16:$AE$260,9,FALSE)</f>
        <v>39.450000000000003</v>
      </c>
      <c r="C36">
        <f t="shared" si="0"/>
        <v>0.55259982000000007</v>
      </c>
      <c r="D36">
        <f>VLOOKUP(A36,Data!$A$16:$S$217,15,FALSE)</f>
        <v>0.36599999999999999</v>
      </c>
      <c r="E36">
        <f t="shared" si="1"/>
        <v>1.132404E-2</v>
      </c>
    </row>
    <row r="37" spans="1:5" x14ac:dyDescent="0.35">
      <c r="A37" s="45" t="s">
        <v>143</v>
      </c>
      <c r="B37">
        <f>VLOOKUP($A37,Data!$A$16:$AE$260,9,FALSE)</f>
        <v>39.734000000000002</v>
      </c>
      <c r="C37">
        <f t="shared" si="0"/>
        <v>0.55657797840000001</v>
      </c>
      <c r="D37">
        <f>VLOOKUP(A37,Data!$A$16:$S$217,15,FALSE)</f>
        <v>0.37</v>
      </c>
      <c r="E37">
        <f t="shared" si="1"/>
        <v>1.1447800000000001E-2</v>
      </c>
    </row>
    <row r="38" spans="1:5" x14ac:dyDescent="0.35">
      <c r="A38" s="44" t="s">
        <v>144</v>
      </c>
      <c r="B38">
        <f>VLOOKUP($A38,Data!$A$16:$AE$260,9,FALSE)</f>
        <v>39.845999999999997</v>
      </c>
      <c r="C38">
        <f t="shared" si="0"/>
        <v>0.55814682959999995</v>
      </c>
      <c r="D38">
        <f>VLOOKUP(A38,Data!$A$16:$S$217,15,FALSE)</f>
        <v>0.5</v>
      </c>
      <c r="E38">
        <f t="shared" si="1"/>
        <v>1.5470000000000001E-2</v>
      </c>
    </row>
    <row r="39" spans="1:5" x14ac:dyDescent="0.35">
      <c r="A39" s="45" t="s">
        <v>145</v>
      </c>
      <c r="B39">
        <f>VLOOKUP($A39,Data!$A$16:$AE$260,9,FALSE)</f>
        <v>39.762</v>
      </c>
      <c r="C39">
        <f t="shared" si="0"/>
        <v>0.55697019120000002</v>
      </c>
      <c r="D39">
        <f>VLOOKUP(A39,Data!$A$16:$S$217,15,FALSE)</f>
        <v>0.39</v>
      </c>
      <c r="E39">
        <f t="shared" si="1"/>
        <v>1.20666E-2</v>
      </c>
    </row>
    <row r="40" spans="1:5" x14ac:dyDescent="0.35">
      <c r="A40" s="44" t="s">
        <v>146</v>
      </c>
      <c r="B40">
        <f>VLOOKUP($A40,Data!$A$16:$AE$260,9,FALSE)</f>
        <v>39.195999999999998</v>
      </c>
      <c r="C40">
        <f t="shared" si="0"/>
        <v>0.5490418896</v>
      </c>
      <c r="D40">
        <f>VLOOKUP(A40,Data!$A$16:$S$217,15,FALSE)</f>
        <v>0.36699999999999999</v>
      </c>
      <c r="E40">
        <f t="shared" si="1"/>
        <v>1.1354979999999999E-2</v>
      </c>
    </row>
    <row r="41" spans="1:5" x14ac:dyDescent="0.35">
      <c r="A41" s="45" t="s">
        <v>147</v>
      </c>
      <c r="B41">
        <f>VLOOKUP($A41,Data!$A$16:$AE$260,9,FALSE)</f>
        <v>38.186</v>
      </c>
      <c r="C41">
        <f t="shared" si="0"/>
        <v>0.53489421360000011</v>
      </c>
      <c r="D41">
        <f>VLOOKUP(A41,Data!$A$16:$S$217,15,FALSE)</f>
        <v>0.375</v>
      </c>
      <c r="E41">
        <f t="shared" si="1"/>
        <v>1.1602500000000002E-2</v>
      </c>
    </row>
    <row r="42" spans="1:5" x14ac:dyDescent="0.35">
      <c r="A42" s="45" t="s">
        <v>148</v>
      </c>
      <c r="B42">
        <f>VLOOKUP($A42,Data!$A$16:$AE$260,9,FALSE)</f>
        <v>37.823999999999998</v>
      </c>
      <c r="C42">
        <f t="shared" si="0"/>
        <v>0.52982346239999989</v>
      </c>
      <c r="D42">
        <f>VLOOKUP(A42,Data!$A$16:$S$217,15,FALSE)</f>
        <v>0.39200000000000002</v>
      </c>
      <c r="E42">
        <f t="shared" si="1"/>
        <v>1.2128480000000002E-2</v>
      </c>
    </row>
    <row r="43" spans="1:5" x14ac:dyDescent="0.35">
      <c r="A43" s="44" t="s">
        <v>149</v>
      </c>
      <c r="B43">
        <f>VLOOKUP($A43,Data!$A$16:$AE$260,9,FALSE)</f>
        <v>35.54</v>
      </c>
      <c r="C43">
        <f t="shared" si="0"/>
        <v>0.497830104</v>
      </c>
      <c r="D43">
        <f>VLOOKUP(A43,Data!$A$16:$S$217,15,FALSE)</f>
        <v>0.35299999999999998</v>
      </c>
      <c r="E43">
        <f t="shared" si="1"/>
        <v>1.092182E-2</v>
      </c>
    </row>
    <row r="44" spans="1:5" x14ac:dyDescent="0.35">
      <c r="A44" s="45" t="s">
        <v>150</v>
      </c>
      <c r="B44">
        <f>VLOOKUP($A44,Data!$A$16:$AE$260,9,FALSE)</f>
        <v>39.100999999999999</v>
      </c>
      <c r="C44">
        <f t="shared" si="0"/>
        <v>0.54771116759999994</v>
      </c>
      <c r="D44">
        <f>VLOOKUP(A44,Data!$A$16:$S$217,15,FALSE)</f>
        <v>0.39900000000000002</v>
      </c>
      <c r="E44">
        <f t="shared" si="1"/>
        <v>1.2345060000000001E-2</v>
      </c>
    </row>
    <row r="45" spans="1:5" x14ac:dyDescent="0.35">
      <c r="A45" s="44" t="s">
        <v>151</v>
      </c>
      <c r="B45">
        <f>VLOOKUP($A45,Data!$A$16:$AE$260,9,FALSE)</f>
        <v>40.851999999999997</v>
      </c>
      <c r="C45">
        <f t="shared" si="0"/>
        <v>0.57223847519999993</v>
      </c>
      <c r="D45">
        <f>VLOOKUP(A45,Data!$A$16:$S$217,15,FALSE)</f>
        <v>0.379</v>
      </c>
      <c r="E45">
        <f t="shared" si="1"/>
        <v>1.1726260000000001E-2</v>
      </c>
    </row>
    <row r="46" spans="1:5" x14ac:dyDescent="0.35">
      <c r="A46" s="45" t="s">
        <v>152</v>
      </c>
      <c r="B46">
        <f>VLOOKUP($A46,Data!$A$16:$AE$260,9,FALSE)</f>
        <v>40.026000000000003</v>
      </c>
      <c r="C46">
        <f t="shared" si="0"/>
        <v>0.56066819760000008</v>
      </c>
      <c r="D46">
        <f>VLOOKUP(A46,Data!$A$16:$S$217,15,FALSE)</f>
        <v>0.20100000000000001</v>
      </c>
      <c r="E46">
        <f t="shared" si="1"/>
        <v>6.2189400000000009E-3</v>
      </c>
    </row>
    <row r="47" spans="1:5" x14ac:dyDescent="0.35">
      <c r="A47" s="44" t="s">
        <v>153</v>
      </c>
      <c r="B47">
        <f>VLOOKUP($A47,Data!$A$16:$AE$260,9,FALSE)</f>
        <v>41.93</v>
      </c>
      <c r="C47">
        <f t="shared" si="0"/>
        <v>0.58733866800000001</v>
      </c>
      <c r="D47">
        <f>VLOOKUP(A47,Data!$A$16:$S$217,15,FALSE)</f>
        <v>0.214</v>
      </c>
      <c r="E47">
        <f t="shared" si="1"/>
        <v>6.6211600000000001E-3</v>
      </c>
    </row>
    <row r="48" spans="1:5" x14ac:dyDescent="0.35">
      <c r="A48" s="45" t="s">
        <v>154</v>
      </c>
      <c r="B48">
        <f>VLOOKUP($A48,Data!$A$16:$AE$260,9,FALSE)</f>
        <v>42.430999999999997</v>
      </c>
      <c r="C48">
        <f t="shared" si="0"/>
        <v>0.59435647559999993</v>
      </c>
      <c r="D48">
        <f>VLOOKUP(A48,Data!$A$16:$S$217,15,FALSE)</f>
        <v>0.224</v>
      </c>
      <c r="E48">
        <f t="shared" si="1"/>
        <v>6.9305600000000005E-3</v>
      </c>
    </row>
    <row r="49" spans="1:5" x14ac:dyDescent="0.35">
      <c r="A49" s="44" t="s">
        <v>155</v>
      </c>
      <c r="B49">
        <f>VLOOKUP($A49,Data!$A$16:$AE$260,9,FALSE)</f>
        <v>40.29</v>
      </c>
      <c r="C49">
        <f t="shared" si="0"/>
        <v>0.56436620400000004</v>
      </c>
      <c r="D49">
        <f>VLOOKUP(A49,Data!$A$16:$S$217,15,FALSE)</f>
        <v>0.223</v>
      </c>
      <c r="E49">
        <f t="shared" si="1"/>
        <v>6.8996200000000004E-3</v>
      </c>
    </row>
    <row r="50" spans="1:5" x14ac:dyDescent="0.35">
      <c r="A50" s="45" t="s">
        <v>156</v>
      </c>
      <c r="B50">
        <f>VLOOKUP($A50,Data!$A$16:$AE$260,9,FALSE)</f>
        <v>41.066000000000003</v>
      </c>
      <c r="C50">
        <f t="shared" si="0"/>
        <v>0.57523610159999994</v>
      </c>
      <c r="D50">
        <f>VLOOKUP(A50,Data!$A$16:$S$217,15,FALSE)</f>
        <v>0.27500000000000002</v>
      </c>
      <c r="E50">
        <f t="shared" si="1"/>
        <v>8.5085000000000022E-3</v>
      </c>
    </row>
    <row r="51" spans="1:5" x14ac:dyDescent="0.35">
      <c r="A51" s="44" t="s">
        <v>158</v>
      </c>
      <c r="B51">
        <f>VLOOKUP($A51,Data!$A$16:$AE$260,9,FALSE)</f>
        <v>39.182000000000002</v>
      </c>
      <c r="C51">
        <f>B51*14.0076/1000</f>
        <v>0.54884578319999999</v>
      </c>
      <c r="D51">
        <f>VLOOKUP(A51,Data!$A$16:$S$217,15,FALSE)</f>
        <v>0.22800000000000001</v>
      </c>
      <c r="E51">
        <f>D51*30.94/1000</f>
        <v>7.0543200000000002E-3</v>
      </c>
    </row>
    <row r="52" spans="1:5" x14ac:dyDescent="0.35">
      <c r="A52" s="44" t="s">
        <v>159</v>
      </c>
      <c r="B52">
        <f>VLOOKUP($A52,Data!$A$16:$AE$260,9,FALSE)</f>
        <v>39.103999999999999</v>
      </c>
      <c r="C52">
        <f t="shared" si="0"/>
        <v>0.54775319040000003</v>
      </c>
      <c r="D52">
        <f>VLOOKUP(A52,Data!$A$16:$S$217,15,FALSE)</f>
        <v>0.224</v>
      </c>
      <c r="E52">
        <f t="shared" si="1"/>
        <v>6.9305600000000005E-3</v>
      </c>
    </row>
    <row r="53" spans="1:5" x14ac:dyDescent="0.35">
      <c r="A53" s="45" t="s">
        <v>160</v>
      </c>
      <c r="B53">
        <f>VLOOKUP($A53,Data!$A$16:$AE$260,9,FALSE)</f>
        <v>37.884999999999998</v>
      </c>
      <c r="C53">
        <f t="shared" si="0"/>
        <v>0.53067792599999997</v>
      </c>
      <c r="D53">
        <f>VLOOKUP(A53,Data!$A$16:$S$217,15,FALSE)</f>
        <v>0.23799999999999999</v>
      </c>
      <c r="E53">
        <f t="shared" si="1"/>
        <v>7.3637199999999998E-3</v>
      </c>
    </row>
    <row r="54" spans="1:5" x14ac:dyDescent="0.35">
      <c r="A54" s="44" t="s">
        <v>161</v>
      </c>
      <c r="B54">
        <f>VLOOKUP($A54,Data!$A$16:$AE$260,9,FALSE)</f>
        <v>37.814</v>
      </c>
      <c r="C54">
        <f t="shared" si="0"/>
        <v>0.52968338640000001</v>
      </c>
      <c r="D54">
        <f>VLOOKUP(A54,Data!$A$16:$S$217,15,FALSE)</f>
        <v>0.21299999999999999</v>
      </c>
      <c r="E54">
        <f t="shared" si="1"/>
        <v>6.5902200000000008E-3</v>
      </c>
    </row>
    <row r="55" spans="1:5" x14ac:dyDescent="0.35">
      <c r="A55" s="45" t="s">
        <v>162</v>
      </c>
      <c r="B55">
        <f>VLOOKUP($A55,Data!$A$16:$AE$260,9,FALSE)</f>
        <v>36.953000000000003</v>
      </c>
      <c r="C55">
        <f t="shared" si="0"/>
        <v>0.51762284280000004</v>
      </c>
      <c r="D55">
        <f>VLOOKUP(A55,Data!$A$16:$S$217,15,FALSE)</f>
        <v>0.21299999999999999</v>
      </c>
      <c r="E55">
        <f t="shared" si="1"/>
        <v>6.5902200000000008E-3</v>
      </c>
    </row>
    <row r="56" spans="1:5" x14ac:dyDescent="0.35">
      <c r="A56" s="44" t="s">
        <v>163</v>
      </c>
      <c r="B56">
        <f>VLOOKUP($A56,Data!$A$16:$AE$260,9,FALSE)</f>
        <v>37.000999999999998</v>
      </c>
      <c r="C56">
        <f t="shared" si="0"/>
        <v>0.51829520759999992</v>
      </c>
      <c r="D56">
        <f>VLOOKUP(A56,Data!$A$16:$S$217,15,FALSE)</f>
        <v>0.22900000000000001</v>
      </c>
      <c r="E56">
        <f t="shared" si="1"/>
        <v>7.0852600000000012E-3</v>
      </c>
    </row>
    <row r="57" spans="1:5" x14ac:dyDescent="0.35">
      <c r="A57" s="45" t="s">
        <v>164</v>
      </c>
      <c r="B57">
        <f>VLOOKUP($A57,Data!$A$16:$AE$260,9,FALSE)</f>
        <v>41.557000000000002</v>
      </c>
      <c r="C57">
        <f t="shared" si="0"/>
        <v>0.5821138332000001</v>
      </c>
      <c r="D57">
        <f>VLOOKUP(A57,Data!$A$16:$S$217,15,FALSE)</f>
        <v>0.23100000000000001</v>
      </c>
      <c r="E57">
        <f t="shared" si="1"/>
        <v>7.1471400000000006E-3</v>
      </c>
    </row>
    <row r="58" spans="1:5" x14ac:dyDescent="0.35">
      <c r="A58" s="44" t="s">
        <v>165</v>
      </c>
      <c r="B58">
        <f>VLOOKUP($A58,Data!$A$16:$AE$260,9,FALSE)</f>
        <v>37.515000000000001</v>
      </c>
      <c r="C58">
        <f t="shared" si="0"/>
        <v>0.52549511400000004</v>
      </c>
      <c r="D58">
        <f>VLOOKUP(A58,Data!$A$16:$S$217,15,FALSE)</f>
        <v>0.21299999999999999</v>
      </c>
      <c r="E58">
        <f t="shared" si="1"/>
        <v>6.5902200000000008E-3</v>
      </c>
    </row>
    <row r="59" spans="1:5" x14ac:dyDescent="0.35">
      <c r="A59" s="45" t="s">
        <v>166</v>
      </c>
      <c r="B59">
        <f>VLOOKUP($A59,Data!$A$16:$AE$260,9,FALSE)</f>
        <v>40.578000000000003</v>
      </c>
      <c r="C59">
        <f t="shared" si="0"/>
        <v>0.5684003928000001</v>
      </c>
      <c r="D59">
        <f>VLOOKUP(A59,Data!$A$16:$S$217,15,FALSE)</f>
        <v>0.24</v>
      </c>
      <c r="E59">
        <f t="shared" si="1"/>
        <v>7.4256000000000001E-3</v>
      </c>
    </row>
    <row r="60" spans="1:5" x14ac:dyDescent="0.35">
      <c r="A60" s="44" t="s">
        <v>167</v>
      </c>
      <c r="B60">
        <f>VLOOKUP($A60,Data!$A$16:$AE$260,9,FALSE)</f>
        <v>46.456000000000003</v>
      </c>
      <c r="C60">
        <f t="shared" si="0"/>
        <v>0.6507370656</v>
      </c>
      <c r="D60">
        <f>VLOOKUP(A60,Data!$A$16:$S$217,15,FALSE)</f>
        <v>0.247</v>
      </c>
      <c r="E60">
        <f t="shared" si="1"/>
        <v>7.642180000000001E-3</v>
      </c>
    </row>
    <row r="61" spans="1:5" x14ac:dyDescent="0.35">
      <c r="A61" s="45" t="s">
        <v>168</v>
      </c>
      <c r="B61">
        <f>VLOOKUP($A61,Data!$A$16:$AE$260,9,FALSE)</f>
        <v>43.749000000000002</v>
      </c>
      <c r="C61">
        <f t="shared" si="0"/>
        <v>0.61281849240000008</v>
      </c>
      <c r="D61">
        <f>VLOOKUP(A61,Data!$A$16:$S$217,15,FALSE)</f>
        <v>0.23599999999999999</v>
      </c>
      <c r="E61">
        <f t="shared" si="1"/>
        <v>7.3018400000000004E-3</v>
      </c>
    </row>
    <row r="62" spans="1:5" x14ac:dyDescent="0.35">
      <c r="A62" s="45" t="s">
        <v>169</v>
      </c>
      <c r="B62">
        <f>VLOOKUP($A62,Data!$A$16:$AE$260,9,FALSE)</f>
        <v>41.698999999999998</v>
      </c>
      <c r="C62">
        <f t="shared" si="0"/>
        <v>0.5841029123999999</v>
      </c>
      <c r="D62">
        <f>VLOOKUP(A62,Data!$A$16:$S$217,15,FALSE)</f>
        <v>0.46600000000000003</v>
      </c>
      <c r="E62">
        <f t="shared" si="1"/>
        <v>1.4418040000000002E-2</v>
      </c>
    </row>
    <row r="63" spans="1:5" x14ac:dyDescent="0.35">
      <c r="A63" s="44" t="s">
        <v>170</v>
      </c>
      <c r="B63">
        <f>VLOOKUP($A63,Data!$A$16:$AE$260,9,FALSE)</f>
        <v>38.572000000000003</v>
      </c>
      <c r="C63">
        <f t="shared" si="0"/>
        <v>0.54030114720000011</v>
      </c>
      <c r="D63">
        <f>VLOOKUP(A63,Data!$A$16:$S$217,15,FALSE)</f>
        <v>0.218</v>
      </c>
      <c r="E63">
        <f t="shared" si="1"/>
        <v>6.7449200000000006E-3</v>
      </c>
    </row>
    <row r="64" spans="1:5" x14ac:dyDescent="0.35">
      <c r="A64" s="45" t="s">
        <v>171</v>
      </c>
      <c r="B64">
        <f>VLOOKUP($A64,Data!$A$16:$AE$260,9,FALSE)</f>
        <v>39.04</v>
      </c>
      <c r="C64">
        <f t="shared" si="0"/>
        <v>0.54685670400000008</v>
      </c>
      <c r="D64">
        <f>VLOOKUP(A64,Data!$A$16:$S$217,15,FALSE)</f>
        <v>0.23499999999999999</v>
      </c>
      <c r="E64">
        <f t="shared" si="1"/>
        <v>7.2709000000000003E-3</v>
      </c>
    </row>
    <row r="65" spans="1:5" x14ac:dyDescent="0.35">
      <c r="A65" s="44" t="s">
        <v>172</v>
      </c>
      <c r="B65">
        <f>VLOOKUP($A65,Data!$A$16:$AE$260,9,FALSE)</f>
        <v>38.128999999999998</v>
      </c>
      <c r="C65">
        <f t="shared" si="0"/>
        <v>0.53409578039999994</v>
      </c>
      <c r="D65">
        <f>VLOOKUP(A65,Data!$A$16:$S$217,15,FALSE)</f>
        <v>0.216</v>
      </c>
      <c r="E65">
        <f t="shared" si="1"/>
        <v>6.6830400000000003E-3</v>
      </c>
    </row>
    <row r="66" spans="1:5" x14ac:dyDescent="0.35">
      <c r="A66" s="45" t="s">
        <v>173</v>
      </c>
      <c r="B66">
        <f>VLOOKUP($A66,Data!$A$16:$AE$260,9,FALSE)</f>
        <v>38.643999999999998</v>
      </c>
      <c r="C66">
        <f t="shared" si="0"/>
        <v>0.54130969439999999</v>
      </c>
      <c r="D66">
        <f>VLOOKUP(A66,Data!$A$16:$S$217,15,FALSE)</f>
        <v>0.23200000000000001</v>
      </c>
      <c r="E66">
        <f t="shared" si="1"/>
        <v>7.1780800000000007E-3</v>
      </c>
    </row>
    <row r="67" spans="1:5" x14ac:dyDescent="0.35">
      <c r="A67" s="44" t="s">
        <v>174</v>
      </c>
      <c r="B67">
        <f>VLOOKUP($A67,Data!$A$16:$AE$260,9,FALSE)</f>
        <v>26.79</v>
      </c>
      <c r="C67">
        <f t="shared" si="0"/>
        <v>0.37526360399999997</v>
      </c>
      <c r="D67">
        <f>VLOOKUP(A67,Data!$A$16:$S$217,15,FALSE)</f>
        <v>0.23400000000000001</v>
      </c>
      <c r="E67">
        <f t="shared" si="1"/>
        <v>7.239960000000001E-3</v>
      </c>
    </row>
    <row r="68" spans="1:5" x14ac:dyDescent="0.35">
      <c r="A68" s="45" t="s">
        <v>175</v>
      </c>
      <c r="B68">
        <f>VLOOKUP($A68,Data!$A$16:$AE$260,9,FALSE)</f>
        <v>38.01</v>
      </c>
      <c r="C68">
        <f t="shared" si="0"/>
        <v>0.532428876</v>
      </c>
      <c r="D68">
        <f>VLOOKUP(A68,Data!$A$16:$S$217,15,FALSE)</f>
        <v>0.23899999999999999</v>
      </c>
      <c r="E68">
        <f t="shared" si="1"/>
        <v>7.3946599999999999E-3</v>
      </c>
    </row>
    <row r="69" spans="1:5" x14ac:dyDescent="0.35">
      <c r="A69" s="44" t="s">
        <v>176</v>
      </c>
      <c r="B69">
        <f>VLOOKUP($A69,Data!$A$16:$AE$260,9,FALSE)</f>
        <v>36.384</v>
      </c>
      <c r="C69">
        <f t="shared" si="0"/>
        <v>0.50965251840000003</v>
      </c>
      <c r="D69">
        <f>VLOOKUP(A69,Data!$A$16:$S$217,15,FALSE)</f>
        <v>0.217</v>
      </c>
      <c r="E69">
        <f t="shared" si="1"/>
        <v>6.7139800000000005E-3</v>
      </c>
    </row>
    <row r="70" spans="1:5" x14ac:dyDescent="0.35">
      <c r="A70" s="45" t="s">
        <v>177</v>
      </c>
      <c r="B70">
        <f>VLOOKUP($A70,Data!$A$16:$AE$260,9,FALSE)</f>
        <v>37.536000000000001</v>
      </c>
      <c r="C70">
        <f t="shared" si="0"/>
        <v>0.52578927360000005</v>
      </c>
      <c r="D70">
        <f>VLOOKUP(A70,Data!$A$16:$S$217,15,FALSE)</f>
        <v>0.24299999999999999</v>
      </c>
      <c r="E70">
        <f t="shared" si="1"/>
        <v>7.5184199999999996E-3</v>
      </c>
    </row>
    <row r="71" spans="1:5" x14ac:dyDescent="0.35">
      <c r="A71" s="44" t="s">
        <v>178</v>
      </c>
      <c r="B71">
        <f>VLOOKUP($A71,Data!$A$16:$AE$260,9,FALSE)</f>
        <v>38.4</v>
      </c>
      <c r="C71">
        <f t="shared" si="0"/>
        <v>0.53789184000000001</v>
      </c>
      <c r="D71">
        <f>VLOOKUP(A71,Data!$A$16:$S$217,15,FALSE)</f>
        <v>0.253</v>
      </c>
      <c r="E71">
        <f t="shared" si="1"/>
        <v>7.8278199999999992E-3</v>
      </c>
    </row>
    <row r="72" spans="1:5" x14ac:dyDescent="0.35">
      <c r="A72" s="44" t="s">
        <v>179</v>
      </c>
      <c r="B72">
        <f>VLOOKUP($A72,Data!$A$16:$AE$260,9,FALSE)</f>
        <v>37.326000000000001</v>
      </c>
      <c r="C72">
        <f t="shared" si="0"/>
        <v>0.52284767759999995</v>
      </c>
      <c r="D72">
        <f>VLOOKUP(A72,Data!$A$16:$S$217,15,FALSE)</f>
        <v>0.23799999999999999</v>
      </c>
      <c r="E72">
        <f t="shared" si="1"/>
        <v>7.3637199999999998E-3</v>
      </c>
    </row>
    <row r="73" spans="1:5" x14ac:dyDescent="0.35">
      <c r="A73" s="45" t="s">
        <v>180</v>
      </c>
      <c r="B73">
        <f>VLOOKUP($A73,Data!$A$16:$AE$260,9,FALSE)</f>
        <v>38.969000000000001</v>
      </c>
      <c r="C73">
        <f t="shared" si="0"/>
        <v>0.54586216440000002</v>
      </c>
      <c r="D73">
        <f>VLOOKUP(A73,Data!$A$16:$S$217,15,FALSE)</f>
        <v>0.30599999999999999</v>
      </c>
      <c r="E73">
        <f t="shared" si="1"/>
        <v>9.4676399999999994E-3</v>
      </c>
    </row>
    <row r="74" spans="1:5" x14ac:dyDescent="0.35">
      <c r="A74" s="44" t="s">
        <v>181</v>
      </c>
      <c r="B74">
        <f>VLOOKUP($A74,Data!$A$16:$AE$260,9,FALSE)</f>
        <v>37.932000000000002</v>
      </c>
      <c r="C74">
        <f t="shared" si="0"/>
        <v>0.53133628320000004</v>
      </c>
      <c r="D74">
        <f>VLOOKUP(A74,Data!$A$16:$S$217,15,FALSE)</f>
        <v>0.23799999999999999</v>
      </c>
      <c r="E74">
        <f t="shared" si="1"/>
        <v>7.3637199999999998E-3</v>
      </c>
    </row>
    <row r="75" spans="1:5" x14ac:dyDescent="0.35">
      <c r="A75" s="45" t="s">
        <v>182</v>
      </c>
      <c r="B75">
        <f>VLOOKUP($A75,Data!$A$16:$AE$260,9,FALSE)</f>
        <v>36.972999999999999</v>
      </c>
      <c r="C75">
        <f t="shared" ref="C75:C78" si="2">B75*14.0076/1000</f>
        <v>0.51790299480000002</v>
      </c>
      <c r="D75">
        <f>VLOOKUP(A75,Data!$A$16:$S$217,15,FALSE)</f>
        <v>0.27700000000000002</v>
      </c>
      <c r="E75">
        <f t="shared" ref="E75:E78" si="3">D75*30.94/1000</f>
        <v>8.5703800000000024E-3</v>
      </c>
    </row>
    <row r="76" spans="1:5" x14ac:dyDescent="0.35">
      <c r="A76" s="44" t="s">
        <v>183</v>
      </c>
      <c r="B76">
        <f>VLOOKUP($A76,Data!$A$16:$AE$260,9,FALSE)</f>
        <v>36.170999999999999</v>
      </c>
      <c r="C76">
        <f t="shared" si="2"/>
        <v>0.50666889959999994</v>
      </c>
      <c r="D76">
        <f>VLOOKUP(A76,Data!$A$16:$S$217,15,FALSE)</f>
        <v>0.30199999999999999</v>
      </c>
      <c r="E76">
        <f t="shared" si="3"/>
        <v>9.3438800000000006E-3</v>
      </c>
    </row>
    <row r="77" spans="1:5" x14ac:dyDescent="0.35">
      <c r="A77" s="45" t="s">
        <v>184</v>
      </c>
      <c r="B77">
        <f>VLOOKUP($A77,Data!$A$16:$AE$260,9,FALSE)</f>
        <v>31.157</v>
      </c>
      <c r="C77">
        <f t="shared" si="2"/>
        <v>0.4364347932</v>
      </c>
      <c r="D77">
        <f>VLOOKUP(A77,Data!$A$16:$S$217,15,FALSE)</f>
        <v>0.43</v>
      </c>
      <c r="E77">
        <f t="shared" si="3"/>
        <v>1.33042E-2</v>
      </c>
    </row>
    <row r="78" spans="1:5" x14ac:dyDescent="0.35">
      <c r="A78" s="44" t="s">
        <v>185</v>
      </c>
      <c r="B78">
        <f>VLOOKUP($A78,Data!$A$16:$AE$260,9,FALSE)</f>
        <v>46.634999999999998</v>
      </c>
      <c r="C78">
        <f t="shared" si="2"/>
        <v>0.65324442599999999</v>
      </c>
      <c r="D78">
        <f>VLOOKUP(A78,Data!$A$16:$S$217,15,FALSE)</f>
        <v>0.248</v>
      </c>
      <c r="E78">
        <f t="shared" si="3"/>
        <v>7.6731200000000003E-3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82"/>
  <sheetViews>
    <sheetView topLeftCell="A146" workbookViewId="0">
      <selection activeCell="A167" sqref="A167:XFD169"/>
    </sheetView>
  </sheetViews>
  <sheetFormatPr defaultRowHeight="14.5" x14ac:dyDescent="0.35"/>
  <cols>
    <col min="1" max="1" width="11.36328125" customWidth="1"/>
    <col min="2" max="2" width="14.36328125" customWidth="1"/>
    <col min="3" max="3" width="13.54296875" customWidth="1"/>
    <col min="4" max="4" width="10.81640625" customWidth="1"/>
    <col min="5" max="5" width="11.90625" customWidth="1"/>
    <col min="6" max="7" width="10.453125" customWidth="1"/>
    <col min="8" max="8" width="12.6328125" customWidth="1"/>
    <col min="9" max="9" width="10.1796875" customWidth="1"/>
    <col min="10" max="10" width="11.36328125" customWidth="1"/>
    <col min="11" max="11" width="11.453125" customWidth="1"/>
    <col min="12" max="12" width="14.1796875" customWidth="1"/>
    <col min="13" max="13" width="11.54296875" customWidth="1"/>
    <col min="14" max="14" width="12.6328125" customWidth="1"/>
    <col min="15" max="15" width="10.1796875" customWidth="1"/>
    <col min="16" max="16" width="12.36328125" customWidth="1"/>
    <col min="17" max="17" width="12.453125" customWidth="1"/>
    <col min="18" max="18" width="15.1796875" customWidth="1"/>
    <col min="19" max="19" width="12.54296875" customWidth="1"/>
    <col min="20" max="20" width="10.453125" customWidth="1"/>
    <col min="21" max="21" width="11.1796875" customWidth="1"/>
    <col min="22" max="22" width="12.36328125" customWidth="1"/>
    <col min="23" max="23" width="13.453125" customWidth="1"/>
    <col min="24" max="24" width="16.1796875" customWidth="1"/>
    <col min="25" max="25" width="13.54296875" customWidth="1"/>
    <col min="26" max="26" width="11.453125" customWidth="1"/>
    <col min="27" max="27" width="10.1796875" customWidth="1"/>
    <col min="28" max="28" width="13.36328125" customWidth="1"/>
    <col min="29" max="29" width="13.453125" customWidth="1"/>
    <col min="30" max="30" width="16.1796875" customWidth="1"/>
    <col min="31" max="31" width="13.54296875" customWidth="1"/>
  </cols>
  <sheetData>
    <row r="1" spans="1:31" x14ac:dyDescent="0.35">
      <c r="A1" t="s">
        <v>72</v>
      </c>
      <c r="B1" s="41" t="s">
        <v>73</v>
      </c>
      <c r="C1" s="41" t="s">
        <v>74</v>
      </c>
      <c r="D1" s="41" t="s">
        <v>75</v>
      </c>
      <c r="E1" s="41" t="s">
        <v>76</v>
      </c>
      <c r="F1" t="s">
        <v>193</v>
      </c>
      <c r="G1" t="s">
        <v>194</v>
      </c>
      <c r="H1" s="41" t="s">
        <v>77</v>
      </c>
      <c r="I1" s="41" t="s">
        <v>78</v>
      </c>
      <c r="J1" s="41" t="s">
        <v>79</v>
      </c>
      <c r="K1" s="41" t="s">
        <v>80</v>
      </c>
      <c r="L1" s="41" t="s">
        <v>81</v>
      </c>
      <c r="M1" s="41" t="s">
        <v>82</v>
      </c>
      <c r="N1" s="41" t="s">
        <v>83</v>
      </c>
      <c r="O1" s="41" t="s">
        <v>84</v>
      </c>
      <c r="P1" s="41" t="s">
        <v>195</v>
      </c>
      <c r="Q1" s="41" t="s">
        <v>196</v>
      </c>
      <c r="R1" s="41" t="s">
        <v>197</v>
      </c>
      <c r="S1" s="41" t="s">
        <v>198</v>
      </c>
      <c r="T1" t="s">
        <v>199</v>
      </c>
      <c r="U1" s="41" t="s">
        <v>200</v>
      </c>
      <c r="V1" s="41" t="s">
        <v>201</v>
      </c>
      <c r="W1" s="41" t="s">
        <v>202</v>
      </c>
      <c r="X1" s="41" t="s">
        <v>203</v>
      </c>
      <c r="Y1" s="41" t="s">
        <v>204</v>
      </c>
      <c r="Z1" t="s">
        <v>205</v>
      </c>
      <c r="AA1" s="41" t="s">
        <v>85</v>
      </c>
      <c r="AB1" s="41" t="s">
        <v>206</v>
      </c>
      <c r="AC1" s="41" t="s">
        <v>207</v>
      </c>
      <c r="AD1" s="41" t="s">
        <v>208</v>
      </c>
      <c r="AE1" s="41" t="s">
        <v>209</v>
      </c>
    </row>
    <row r="2" spans="1:31" x14ac:dyDescent="0.35">
      <c r="A2" t="s">
        <v>86</v>
      </c>
      <c r="B2">
        <v>1</v>
      </c>
      <c r="C2">
        <v>138</v>
      </c>
      <c r="D2" t="s">
        <v>87</v>
      </c>
      <c r="E2">
        <v>0</v>
      </c>
      <c r="F2">
        <v>0</v>
      </c>
      <c r="G2">
        <v>0</v>
      </c>
      <c r="I2">
        <v>149.54900000000001</v>
      </c>
      <c r="J2">
        <v>48582</v>
      </c>
      <c r="K2">
        <v>547</v>
      </c>
      <c r="L2">
        <v>588</v>
      </c>
      <c r="M2" t="s">
        <v>88</v>
      </c>
      <c r="O2">
        <v>15.04</v>
      </c>
      <c r="P2">
        <v>51462</v>
      </c>
      <c r="Q2">
        <v>511</v>
      </c>
      <c r="R2">
        <v>558</v>
      </c>
      <c r="S2" t="s">
        <v>88</v>
      </c>
      <c r="U2">
        <v>2.0950000000000002</v>
      </c>
      <c r="V2">
        <v>0</v>
      </c>
      <c r="W2">
        <v>0</v>
      </c>
      <c r="X2">
        <v>0</v>
      </c>
      <c r="Y2" t="s">
        <v>32</v>
      </c>
      <c r="AA2">
        <v>0.46500000000000002</v>
      </c>
      <c r="AB2">
        <v>0</v>
      </c>
      <c r="AC2">
        <v>0</v>
      </c>
      <c r="AD2">
        <v>0</v>
      </c>
      <c r="AE2" t="s">
        <v>32</v>
      </c>
    </row>
    <row r="3" spans="1:31" x14ac:dyDescent="0.35">
      <c r="A3" t="s">
        <v>89</v>
      </c>
      <c r="B3">
        <v>2</v>
      </c>
      <c r="C3">
        <v>138</v>
      </c>
      <c r="D3" t="s">
        <v>90</v>
      </c>
      <c r="E3">
        <v>0</v>
      </c>
      <c r="F3">
        <v>0</v>
      </c>
      <c r="G3">
        <v>0</v>
      </c>
      <c r="I3">
        <v>149.614</v>
      </c>
      <c r="J3">
        <v>48601</v>
      </c>
      <c r="K3">
        <v>607</v>
      </c>
      <c r="L3">
        <v>647</v>
      </c>
      <c r="M3" t="s">
        <v>43</v>
      </c>
      <c r="O3">
        <v>15</v>
      </c>
      <c r="P3">
        <v>51336</v>
      </c>
      <c r="Q3">
        <v>571</v>
      </c>
      <c r="R3">
        <v>616</v>
      </c>
      <c r="S3" t="s">
        <v>43</v>
      </c>
      <c r="U3">
        <v>2.0960000000000001</v>
      </c>
      <c r="V3">
        <v>0</v>
      </c>
      <c r="W3">
        <v>0</v>
      </c>
      <c r="X3">
        <v>0</v>
      </c>
      <c r="Y3" t="s">
        <v>32</v>
      </c>
      <c r="AA3">
        <v>0.46400000000000002</v>
      </c>
      <c r="AB3">
        <v>0</v>
      </c>
      <c r="AC3">
        <v>0</v>
      </c>
      <c r="AD3">
        <v>0</v>
      </c>
      <c r="AE3" t="s">
        <v>32</v>
      </c>
    </row>
    <row r="4" spans="1:31" x14ac:dyDescent="0.35">
      <c r="A4" t="s">
        <v>91</v>
      </c>
      <c r="B4">
        <v>3</v>
      </c>
      <c r="C4">
        <v>911</v>
      </c>
      <c r="D4" t="s">
        <v>92</v>
      </c>
      <c r="E4">
        <v>0</v>
      </c>
      <c r="F4">
        <v>1</v>
      </c>
      <c r="G4">
        <v>1</v>
      </c>
      <c r="I4">
        <v>148.208</v>
      </c>
      <c r="J4">
        <v>48186</v>
      </c>
      <c r="K4">
        <v>667</v>
      </c>
      <c r="L4">
        <v>708</v>
      </c>
      <c r="M4" t="s">
        <v>43</v>
      </c>
      <c r="O4">
        <v>15.04</v>
      </c>
      <c r="P4">
        <v>51461</v>
      </c>
      <c r="Q4">
        <v>631</v>
      </c>
      <c r="R4">
        <v>678</v>
      </c>
      <c r="S4" t="s">
        <v>42</v>
      </c>
      <c r="U4">
        <v>2.0760000000000001</v>
      </c>
      <c r="V4">
        <v>0</v>
      </c>
      <c r="W4">
        <v>0</v>
      </c>
      <c r="X4">
        <v>0</v>
      </c>
      <c r="Y4" t="s">
        <v>32</v>
      </c>
      <c r="AA4">
        <v>0.46500000000000002</v>
      </c>
      <c r="AB4">
        <v>0</v>
      </c>
      <c r="AC4">
        <v>0</v>
      </c>
      <c r="AD4">
        <v>0</v>
      </c>
      <c r="AE4" t="s">
        <v>32</v>
      </c>
    </row>
    <row r="5" spans="1:31" x14ac:dyDescent="0.35">
      <c r="A5" t="s">
        <v>93</v>
      </c>
      <c r="B5">
        <v>4</v>
      </c>
      <c r="C5">
        <v>908</v>
      </c>
      <c r="D5" t="s">
        <v>94</v>
      </c>
      <c r="E5">
        <v>0</v>
      </c>
      <c r="F5">
        <v>1</v>
      </c>
      <c r="G5">
        <v>2</v>
      </c>
      <c r="I5">
        <v>4.22</v>
      </c>
      <c r="J5">
        <v>5684</v>
      </c>
      <c r="K5">
        <v>727</v>
      </c>
      <c r="L5">
        <v>770</v>
      </c>
      <c r="M5" t="s">
        <v>42</v>
      </c>
      <c r="O5">
        <v>0.41699999999999998</v>
      </c>
      <c r="P5">
        <v>5144</v>
      </c>
      <c r="Q5">
        <v>691</v>
      </c>
      <c r="R5">
        <v>734</v>
      </c>
      <c r="S5" t="s">
        <v>31</v>
      </c>
      <c r="U5">
        <v>5.8999999999999997E-2</v>
      </c>
      <c r="V5">
        <v>0</v>
      </c>
      <c r="W5">
        <v>0</v>
      </c>
      <c r="X5">
        <v>0</v>
      </c>
      <c r="Y5" t="s">
        <v>32</v>
      </c>
      <c r="AA5">
        <v>1.2999999999999999E-2</v>
      </c>
      <c r="AB5">
        <v>0</v>
      </c>
      <c r="AC5">
        <v>0</v>
      </c>
      <c r="AD5">
        <v>0</v>
      </c>
      <c r="AE5" t="s">
        <v>32</v>
      </c>
    </row>
    <row r="6" spans="1:31" x14ac:dyDescent="0.35">
      <c r="A6" t="s">
        <v>93</v>
      </c>
      <c r="B6">
        <v>5</v>
      </c>
      <c r="C6">
        <v>908</v>
      </c>
      <c r="D6" t="s">
        <v>94</v>
      </c>
      <c r="E6">
        <v>0</v>
      </c>
      <c r="F6">
        <v>1</v>
      </c>
      <c r="G6">
        <v>3</v>
      </c>
      <c r="I6">
        <v>4.22</v>
      </c>
      <c r="J6">
        <v>5684</v>
      </c>
      <c r="K6">
        <v>787</v>
      </c>
      <c r="L6">
        <v>828</v>
      </c>
      <c r="M6" t="s">
        <v>31</v>
      </c>
      <c r="O6">
        <v>0.41699999999999998</v>
      </c>
      <c r="P6">
        <v>5143</v>
      </c>
      <c r="Q6">
        <v>751</v>
      </c>
      <c r="R6">
        <v>798</v>
      </c>
      <c r="S6" t="s">
        <v>31</v>
      </c>
      <c r="U6">
        <v>5.8999999999999997E-2</v>
      </c>
      <c r="V6">
        <v>0</v>
      </c>
      <c r="W6">
        <v>0</v>
      </c>
      <c r="X6">
        <v>0</v>
      </c>
      <c r="Y6" t="s">
        <v>32</v>
      </c>
      <c r="AA6">
        <v>1.2999999999999999E-2</v>
      </c>
      <c r="AB6">
        <v>0</v>
      </c>
      <c r="AC6">
        <v>0</v>
      </c>
      <c r="AD6">
        <v>0</v>
      </c>
      <c r="AE6" t="s">
        <v>32</v>
      </c>
    </row>
    <row r="7" spans="1:31" x14ac:dyDescent="0.35">
      <c r="A7" t="s">
        <v>95</v>
      </c>
      <c r="B7">
        <v>6</v>
      </c>
      <c r="C7">
        <v>901</v>
      </c>
      <c r="D7" t="s">
        <v>96</v>
      </c>
      <c r="E7">
        <v>0</v>
      </c>
      <c r="F7">
        <v>0</v>
      </c>
      <c r="G7">
        <v>0</v>
      </c>
      <c r="H7">
        <v>150</v>
      </c>
      <c r="I7">
        <v>151.11099999999999</v>
      </c>
      <c r="J7">
        <v>49043</v>
      </c>
      <c r="K7">
        <v>847</v>
      </c>
      <c r="L7">
        <v>888</v>
      </c>
      <c r="M7" t="s">
        <v>42</v>
      </c>
      <c r="N7">
        <v>15</v>
      </c>
      <c r="O7">
        <v>15.08</v>
      </c>
      <c r="P7">
        <v>51590</v>
      </c>
      <c r="Q7">
        <v>811</v>
      </c>
      <c r="R7">
        <v>856</v>
      </c>
      <c r="S7" t="s">
        <v>43</v>
      </c>
      <c r="U7">
        <v>2.117</v>
      </c>
      <c r="V7">
        <v>0</v>
      </c>
      <c r="W7">
        <v>0</v>
      </c>
      <c r="X7">
        <v>0</v>
      </c>
      <c r="Y7" t="s">
        <v>32</v>
      </c>
      <c r="AA7">
        <v>0.46700000000000003</v>
      </c>
      <c r="AB7">
        <v>0</v>
      </c>
      <c r="AC7">
        <v>0</v>
      </c>
      <c r="AD7">
        <v>0</v>
      </c>
      <c r="AE7" t="s">
        <v>32</v>
      </c>
    </row>
    <row r="8" spans="1:31" x14ac:dyDescent="0.35">
      <c r="A8" t="s">
        <v>97</v>
      </c>
      <c r="B8">
        <v>7</v>
      </c>
      <c r="C8">
        <v>902</v>
      </c>
      <c r="D8" t="s">
        <v>96</v>
      </c>
      <c r="E8">
        <v>0</v>
      </c>
      <c r="F8">
        <v>0</v>
      </c>
      <c r="G8">
        <v>0</v>
      </c>
      <c r="H8">
        <v>112.5</v>
      </c>
      <c r="I8">
        <v>111.62</v>
      </c>
      <c r="J8">
        <v>37386</v>
      </c>
      <c r="K8">
        <v>907</v>
      </c>
      <c r="L8">
        <v>948</v>
      </c>
      <c r="M8" t="s">
        <v>43</v>
      </c>
      <c r="N8">
        <v>11.25</v>
      </c>
      <c r="O8">
        <v>11.2</v>
      </c>
      <c r="P8">
        <v>39297</v>
      </c>
      <c r="Q8">
        <v>871</v>
      </c>
      <c r="R8">
        <v>917</v>
      </c>
      <c r="S8" t="s">
        <v>43</v>
      </c>
      <c r="U8">
        <v>1.5629999999999999</v>
      </c>
      <c r="V8">
        <v>0</v>
      </c>
      <c r="W8">
        <v>0</v>
      </c>
      <c r="X8">
        <v>0</v>
      </c>
      <c r="Y8" t="s">
        <v>32</v>
      </c>
      <c r="AA8">
        <v>0.34699999999999998</v>
      </c>
      <c r="AB8">
        <v>0</v>
      </c>
      <c r="AC8">
        <v>0</v>
      </c>
      <c r="AD8">
        <v>0</v>
      </c>
      <c r="AE8" t="s">
        <v>32</v>
      </c>
    </row>
    <row r="9" spans="1:31" x14ac:dyDescent="0.35">
      <c r="A9" t="s">
        <v>98</v>
      </c>
      <c r="B9">
        <v>8</v>
      </c>
      <c r="C9">
        <v>903</v>
      </c>
      <c r="D9" t="s">
        <v>96</v>
      </c>
      <c r="E9">
        <v>0</v>
      </c>
      <c r="F9">
        <v>0</v>
      </c>
      <c r="G9">
        <v>0</v>
      </c>
      <c r="H9">
        <v>75</v>
      </c>
      <c r="I9">
        <v>74.201999999999998</v>
      </c>
      <c r="J9">
        <v>26341</v>
      </c>
      <c r="K9">
        <v>967</v>
      </c>
      <c r="L9">
        <v>1008</v>
      </c>
      <c r="M9" t="s">
        <v>31</v>
      </c>
      <c r="N9">
        <v>7.5</v>
      </c>
      <c r="O9">
        <v>7.4409999999999998</v>
      </c>
      <c r="P9">
        <v>27392</v>
      </c>
      <c r="Q9">
        <v>931</v>
      </c>
      <c r="R9">
        <v>977</v>
      </c>
      <c r="S9" t="s">
        <v>31</v>
      </c>
      <c r="U9">
        <v>1.0389999999999999</v>
      </c>
      <c r="V9">
        <v>0</v>
      </c>
      <c r="W9">
        <v>0</v>
      </c>
      <c r="X9">
        <v>0</v>
      </c>
      <c r="Y9" t="s">
        <v>32</v>
      </c>
      <c r="AA9">
        <v>0.23</v>
      </c>
      <c r="AB9">
        <v>0</v>
      </c>
      <c r="AC9">
        <v>0</v>
      </c>
      <c r="AD9">
        <v>0</v>
      </c>
      <c r="AE9" t="s">
        <v>32</v>
      </c>
    </row>
    <row r="10" spans="1:31" x14ac:dyDescent="0.35">
      <c r="A10" t="s">
        <v>99</v>
      </c>
      <c r="B10">
        <v>9</v>
      </c>
      <c r="C10">
        <v>904</v>
      </c>
      <c r="D10" t="s">
        <v>96</v>
      </c>
      <c r="E10">
        <v>0</v>
      </c>
      <c r="F10">
        <v>0</v>
      </c>
      <c r="G10">
        <v>0</v>
      </c>
      <c r="H10">
        <v>37.5</v>
      </c>
      <c r="I10">
        <v>37.281999999999996</v>
      </c>
      <c r="J10">
        <v>15443</v>
      </c>
      <c r="K10">
        <v>1027</v>
      </c>
      <c r="L10">
        <v>1068</v>
      </c>
      <c r="M10" t="s">
        <v>31</v>
      </c>
      <c r="N10">
        <v>3.75</v>
      </c>
      <c r="O10">
        <v>3.71</v>
      </c>
      <c r="P10">
        <v>15572</v>
      </c>
      <c r="Q10">
        <v>991</v>
      </c>
      <c r="R10">
        <v>1037</v>
      </c>
      <c r="S10" t="s">
        <v>31</v>
      </c>
      <c r="U10">
        <v>0.52200000000000002</v>
      </c>
      <c r="V10">
        <v>0</v>
      </c>
      <c r="W10">
        <v>0</v>
      </c>
      <c r="X10">
        <v>0</v>
      </c>
      <c r="Y10" t="s">
        <v>32</v>
      </c>
      <c r="AA10">
        <v>0.115</v>
      </c>
      <c r="AB10">
        <v>0</v>
      </c>
      <c r="AC10">
        <v>0</v>
      </c>
      <c r="AD10">
        <v>0</v>
      </c>
      <c r="AE10" t="s">
        <v>32</v>
      </c>
    </row>
    <row r="11" spans="1:31" x14ac:dyDescent="0.35">
      <c r="A11" t="s">
        <v>100</v>
      </c>
      <c r="B11">
        <v>10</v>
      </c>
      <c r="C11">
        <v>905</v>
      </c>
      <c r="D11" t="s">
        <v>96</v>
      </c>
      <c r="E11">
        <v>0</v>
      </c>
      <c r="F11">
        <v>0</v>
      </c>
      <c r="G11">
        <v>0</v>
      </c>
      <c r="H11">
        <v>22.5</v>
      </c>
      <c r="I11">
        <v>22.294</v>
      </c>
      <c r="J11">
        <v>11019</v>
      </c>
      <c r="K11">
        <v>1087</v>
      </c>
      <c r="L11">
        <v>1129</v>
      </c>
      <c r="M11" t="s">
        <v>31</v>
      </c>
      <c r="N11">
        <v>2.25</v>
      </c>
      <c r="O11">
        <v>2.2200000000000002</v>
      </c>
      <c r="P11">
        <v>10855</v>
      </c>
      <c r="Q11">
        <v>1051</v>
      </c>
      <c r="R11">
        <v>1097</v>
      </c>
      <c r="S11" t="s">
        <v>31</v>
      </c>
      <c r="U11">
        <v>0.312</v>
      </c>
      <c r="V11">
        <v>0</v>
      </c>
      <c r="W11">
        <v>0</v>
      </c>
      <c r="X11">
        <v>0</v>
      </c>
      <c r="Y11" t="s">
        <v>32</v>
      </c>
      <c r="AA11">
        <v>6.9000000000000006E-2</v>
      </c>
      <c r="AB11">
        <v>0</v>
      </c>
      <c r="AC11">
        <v>0</v>
      </c>
      <c r="AD11">
        <v>0</v>
      </c>
      <c r="AE11" t="s">
        <v>32</v>
      </c>
    </row>
    <row r="12" spans="1:31" x14ac:dyDescent="0.35">
      <c r="A12" t="s">
        <v>101</v>
      </c>
      <c r="B12">
        <v>11</v>
      </c>
      <c r="C12">
        <v>906</v>
      </c>
      <c r="D12" t="s">
        <v>96</v>
      </c>
      <c r="E12">
        <v>0</v>
      </c>
      <c r="F12">
        <v>0</v>
      </c>
      <c r="G12">
        <v>0</v>
      </c>
      <c r="H12">
        <v>15</v>
      </c>
      <c r="I12">
        <v>15.004</v>
      </c>
      <c r="J12">
        <v>8867</v>
      </c>
      <c r="K12">
        <v>1147</v>
      </c>
      <c r="L12">
        <v>1188</v>
      </c>
      <c r="M12" t="s">
        <v>31</v>
      </c>
      <c r="N12">
        <v>1.5</v>
      </c>
      <c r="O12">
        <v>1.4890000000000001</v>
      </c>
      <c r="P12">
        <v>8538</v>
      </c>
      <c r="Q12">
        <v>1111</v>
      </c>
      <c r="R12">
        <v>1157</v>
      </c>
      <c r="S12" t="s">
        <v>31</v>
      </c>
      <c r="U12">
        <v>0.21</v>
      </c>
      <c r="V12">
        <v>0</v>
      </c>
      <c r="W12">
        <v>0</v>
      </c>
      <c r="X12">
        <v>0</v>
      </c>
      <c r="Y12" t="s">
        <v>32</v>
      </c>
      <c r="AA12">
        <v>4.5999999999999999E-2</v>
      </c>
      <c r="AB12">
        <v>0</v>
      </c>
      <c r="AC12">
        <v>0</v>
      </c>
      <c r="AD12">
        <v>0</v>
      </c>
      <c r="AE12" t="s">
        <v>32</v>
      </c>
    </row>
    <row r="13" spans="1:31" x14ac:dyDescent="0.35">
      <c r="A13" t="s">
        <v>102</v>
      </c>
      <c r="B13">
        <v>12</v>
      </c>
      <c r="C13">
        <v>907</v>
      </c>
      <c r="D13" t="s">
        <v>96</v>
      </c>
      <c r="E13">
        <v>0</v>
      </c>
      <c r="F13">
        <v>0</v>
      </c>
      <c r="G13">
        <v>0</v>
      </c>
      <c r="H13">
        <v>7.5</v>
      </c>
      <c r="I13">
        <v>7.5069999999999997</v>
      </c>
      <c r="J13">
        <v>6654</v>
      </c>
      <c r="K13">
        <v>1207</v>
      </c>
      <c r="L13">
        <v>1248</v>
      </c>
      <c r="M13" t="s">
        <v>31</v>
      </c>
      <c r="N13">
        <v>0.75</v>
      </c>
      <c r="O13">
        <v>0.751</v>
      </c>
      <c r="P13">
        <v>6199</v>
      </c>
      <c r="Q13">
        <v>1171</v>
      </c>
      <c r="R13">
        <v>1217</v>
      </c>
      <c r="S13" t="s">
        <v>31</v>
      </c>
      <c r="U13">
        <v>0.105</v>
      </c>
      <c r="V13">
        <v>0</v>
      </c>
      <c r="W13">
        <v>0</v>
      </c>
      <c r="X13">
        <v>0</v>
      </c>
      <c r="Y13" t="s">
        <v>32</v>
      </c>
      <c r="AA13">
        <v>2.3E-2</v>
      </c>
      <c r="AB13">
        <v>0</v>
      </c>
      <c r="AC13">
        <v>0</v>
      </c>
      <c r="AD13">
        <v>0</v>
      </c>
      <c r="AE13" t="s">
        <v>32</v>
      </c>
    </row>
    <row r="14" spans="1:31" x14ac:dyDescent="0.35">
      <c r="A14" t="s">
        <v>103</v>
      </c>
      <c r="B14">
        <v>13</v>
      </c>
      <c r="C14">
        <v>908</v>
      </c>
      <c r="D14" t="s">
        <v>96</v>
      </c>
      <c r="E14">
        <v>0</v>
      </c>
      <c r="F14">
        <v>0</v>
      </c>
      <c r="G14">
        <v>0</v>
      </c>
      <c r="H14">
        <v>3.75</v>
      </c>
      <c r="I14">
        <v>4.109</v>
      </c>
      <c r="J14">
        <v>5651</v>
      </c>
      <c r="K14">
        <v>1267</v>
      </c>
      <c r="L14">
        <v>1308</v>
      </c>
      <c r="M14" t="s">
        <v>31</v>
      </c>
      <c r="N14">
        <v>0.375</v>
      </c>
      <c r="O14">
        <v>0.41099999999999998</v>
      </c>
      <c r="P14">
        <v>5124</v>
      </c>
      <c r="Q14">
        <v>1231</v>
      </c>
      <c r="R14">
        <v>1278</v>
      </c>
      <c r="S14" t="s">
        <v>31</v>
      </c>
      <c r="U14">
        <v>5.8000000000000003E-2</v>
      </c>
      <c r="V14">
        <v>0</v>
      </c>
      <c r="W14">
        <v>0</v>
      </c>
      <c r="X14">
        <v>0</v>
      </c>
      <c r="Y14" t="s">
        <v>32</v>
      </c>
      <c r="AA14">
        <v>1.2999999999999999E-2</v>
      </c>
      <c r="AB14">
        <v>0</v>
      </c>
      <c r="AC14">
        <v>0</v>
      </c>
      <c r="AD14">
        <v>0</v>
      </c>
      <c r="AE14" t="s">
        <v>32</v>
      </c>
    </row>
    <row r="15" spans="1:31" x14ac:dyDescent="0.35">
      <c r="A15" t="s">
        <v>104</v>
      </c>
      <c r="B15">
        <v>14</v>
      </c>
      <c r="C15">
        <v>909</v>
      </c>
      <c r="D15" t="s">
        <v>96</v>
      </c>
      <c r="E15">
        <v>0</v>
      </c>
      <c r="F15">
        <v>0</v>
      </c>
      <c r="G15">
        <v>0</v>
      </c>
      <c r="H15">
        <v>1.5</v>
      </c>
      <c r="I15">
        <v>1.8759999999999999</v>
      </c>
      <c r="J15">
        <v>4992</v>
      </c>
      <c r="K15">
        <v>1327</v>
      </c>
      <c r="L15">
        <v>1369</v>
      </c>
      <c r="M15" t="s">
        <v>31</v>
      </c>
      <c r="N15">
        <v>0.15</v>
      </c>
      <c r="O15">
        <v>0.185</v>
      </c>
      <c r="P15">
        <v>4407</v>
      </c>
      <c r="Q15">
        <v>1291</v>
      </c>
      <c r="R15">
        <v>1338</v>
      </c>
      <c r="S15" t="s">
        <v>31</v>
      </c>
      <c r="U15">
        <v>2.5999999999999999E-2</v>
      </c>
      <c r="V15">
        <v>0</v>
      </c>
      <c r="W15">
        <v>0</v>
      </c>
      <c r="X15">
        <v>0</v>
      </c>
      <c r="Y15" t="s">
        <v>32</v>
      </c>
      <c r="AA15">
        <v>6.0000000000000001E-3</v>
      </c>
      <c r="AB15">
        <v>0</v>
      </c>
      <c r="AC15">
        <v>0</v>
      </c>
      <c r="AD15">
        <v>0</v>
      </c>
      <c r="AE15" t="s">
        <v>32</v>
      </c>
    </row>
    <row r="16" spans="1:31" x14ac:dyDescent="0.35">
      <c r="A16" t="s">
        <v>105</v>
      </c>
      <c r="B16">
        <v>15</v>
      </c>
      <c r="C16">
        <v>910</v>
      </c>
      <c r="D16" t="s">
        <v>96</v>
      </c>
      <c r="E16">
        <v>0</v>
      </c>
      <c r="F16">
        <v>0</v>
      </c>
      <c r="G16">
        <v>0</v>
      </c>
      <c r="H16">
        <v>0</v>
      </c>
      <c r="I16">
        <v>0.247</v>
      </c>
      <c r="J16">
        <v>4511</v>
      </c>
      <c r="K16">
        <v>1387</v>
      </c>
      <c r="L16">
        <v>1428</v>
      </c>
      <c r="M16" t="s">
        <v>31</v>
      </c>
      <c r="N16">
        <v>0</v>
      </c>
      <c r="O16">
        <v>3.9E-2</v>
      </c>
      <c r="P16">
        <v>3944</v>
      </c>
      <c r="Q16">
        <v>1351</v>
      </c>
      <c r="R16">
        <v>1398</v>
      </c>
      <c r="S16" t="s">
        <v>31</v>
      </c>
      <c r="U16">
        <v>3.0000000000000001E-3</v>
      </c>
      <c r="V16">
        <v>0</v>
      </c>
      <c r="W16">
        <v>0</v>
      </c>
      <c r="X16">
        <v>0</v>
      </c>
      <c r="Y16" t="s">
        <v>32</v>
      </c>
      <c r="AA16">
        <v>1E-3</v>
      </c>
      <c r="AB16">
        <v>0</v>
      </c>
      <c r="AC16">
        <v>0</v>
      </c>
      <c r="AD16">
        <v>0</v>
      </c>
      <c r="AE16" t="s">
        <v>32</v>
      </c>
    </row>
    <row r="17" spans="1:31" x14ac:dyDescent="0.35">
      <c r="A17" t="s">
        <v>106</v>
      </c>
      <c r="B17">
        <v>16</v>
      </c>
      <c r="C17">
        <v>135</v>
      </c>
      <c r="D17" t="s">
        <v>107</v>
      </c>
      <c r="E17">
        <v>0</v>
      </c>
      <c r="F17">
        <v>7</v>
      </c>
      <c r="G17">
        <v>1</v>
      </c>
      <c r="I17">
        <v>179.233</v>
      </c>
      <c r="J17">
        <v>57344</v>
      </c>
      <c r="K17">
        <v>1447</v>
      </c>
      <c r="L17">
        <v>1488</v>
      </c>
      <c r="M17" t="s">
        <v>42</v>
      </c>
      <c r="O17">
        <v>-0.182</v>
      </c>
      <c r="P17">
        <v>3246</v>
      </c>
      <c r="Q17">
        <v>1411</v>
      </c>
      <c r="R17">
        <v>1456</v>
      </c>
      <c r="S17" t="s">
        <v>31</v>
      </c>
      <c r="U17">
        <v>2.5099999999999998</v>
      </c>
      <c r="V17">
        <v>0</v>
      </c>
      <c r="W17">
        <v>0</v>
      </c>
      <c r="X17">
        <v>0</v>
      </c>
      <c r="Y17" t="s">
        <v>32</v>
      </c>
      <c r="AA17">
        <v>-6.0000000000000001E-3</v>
      </c>
      <c r="AB17">
        <v>0</v>
      </c>
      <c r="AC17">
        <v>0</v>
      </c>
      <c r="AD17">
        <v>0</v>
      </c>
      <c r="AE17" t="s">
        <v>32</v>
      </c>
    </row>
    <row r="18" spans="1:31" x14ac:dyDescent="0.35">
      <c r="A18" t="s">
        <v>108</v>
      </c>
      <c r="B18">
        <v>17</v>
      </c>
      <c r="C18">
        <v>136</v>
      </c>
      <c r="D18" t="s">
        <v>107</v>
      </c>
      <c r="E18">
        <v>0</v>
      </c>
      <c r="F18">
        <v>7</v>
      </c>
      <c r="G18">
        <v>2</v>
      </c>
      <c r="I18">
        <v>172.63</v>
      </c>
      <c r="J18">
        <v>55395</v>
      </c>
      <c r="K18">
        <v>1507</v>
      </c>
      <c r="L18">
        <v>1547</v>
      </c>
      <c r="M18" t="s">
        <v>43</v>
      </c>
      <c r="O18">
        <v>17.495000000000001</v>
      </c>
      <c r="P18">
        <v>59237</v>
      </c>
      <c r="Q18">
        <v>1471</v>
      </c>
      <c r="R18">
        <v>1517</v>
      </c>
      <c r="S18" t="s">
        <v>43</v>
      </c>
      <c r="U18">
        <v>2.4180000000000001</v>
      </c>
      <c r="V18">
        <v>0</v>
      </c>
      <c r="W18">
        <v>0</v>
      </c>
      <c r="X18">
        <v>0</v>
      </c>
      <c r="Y18" t="s">
        <v>32</v>
      </c>
      <c r="AA18">
        <v>0.54100000000000004</v>
      </c>
      <c r="AB18">
        <v>0</v>
      </c>
      <c r="AC18">
        <v>0</v>
      </c>
      <c r="AD18">
        <v>0</v>
      </c>
      <c r="AE18" t="s">
        <v>32</v>
      </c>
    </row>
    <row r="19" spans="1:31" x14ac:dyDescent="0.35">
      <c r="A19" t="s">
        <v>109</v>
      </c>
      <c r="B19">
        <v>18</v>
      </c>
      <c r="C19">
        <v>130</v>
      </c>
      <c r="D19" t="s">
        <v>110</v>
      </c>
      <c r="E19">
        <v>0</v>
      </c>
      <c r="F19">
        <v>0</v>
      </c>
      <c r="G19">
        <v>0</v>
      </c>
      <c r="I19">
        <v>0.70099999999999996</v>
      </c>
      <c r="J19">
        <v>4645</v>
      </c>
      <c r="K19">
        <v>1567</v>
      </c>
      <c r="L19">
        <v>1610</v>
      </c>
      <c r="M19" t="s">
        <v>42</v>
      </c>
      <c r="O19">
        <v>2.3E-2</v>
      </c>
      <c r="P19">
        <v>3893</v>
      </c>
      <c r="Q19">
        <v>1531</v>
      </c>
      <c r="R19">
        <v>1574</v>
      </c>
      <c r="S19" t="s">
        <v>31</v>
      </c>
      <c r="U19">
        <v>0.01</v>
      </c>
      <c r="V19">
        <v>0</v>
      </c>
      <c r="W19">
        <v>0</v>
      </c>
      <c r="X19">
        <v>0</v>
      </c>
      <c r="Y19" t="s">
        <v>32</v>
      </c>
      <c r="AA19">
        <v>1E-3</v>
      </c>
      <c r="AB19">
        <v>0</v>
      </c>
      <c r="AC19">
        <v>0</v>
      </c>
      <c r="AD19">
        <v>0</v>
      </c>
      <c r="AE19" t="s">
        <v>32</v>
      </c>
    </row>
    <row r="20" spans="1:31" x14ac:dyDescent="0.35">
      <c r="A20" t="s">
        <v>109</v>
      </c>
      <c r="B20">
        <v>19</v>
      </c>
      <c r="C20">
        <v>133</v>
      </c>
      <c r="D20" t="s">
        <v>111</v>
      </c>
      <c r="E20">
        <v>0</v>
      </c>
      <c r="F20">
        <v>0</v>
      </c>
      <c r="G20">
        <v>0</v>
      </c>
      <c r="I20">
        <v>2.161</v>
      </c>
      <c r="J20">
        <v>5076</v>
      </c>
      <c r="K20">
        <v>1627</v>
      </c>
      <c r="L20">
        <v>1668</v>
      </c>
      <c r="M20" t="s">
        <v>31</v>
      </c>
      <c r="O20">
        <v>0.187</v>
      </c>
      <c r="P20">
        <v>4414</v>
      </c>
      <c r="Q20">
        <v>1591</v>
      </c>
      <c r="R20">
        <v>1637</v>
      </c>
      <c r="S20" t="s">
        <v>31</v>
      </c>
      <c r="U20">
        <v>0.03</v>
      </c>
      <c r="V20">
        <v>0</v>
      </c>
      <c r="W20">
        <v>0</v>
      </c>
      <c r="X20">
        <v>0</v>
      </c>
      <c r="Y20" t="s">
        <v>32</v>
      </c>
      <c r="AA20">
        <v>6.0000000000000001E-3</v>
      </c>
      <c r="AB20">
        <v>0</v>
      </c>
      <c r="AC20">
        <v>0</v>
      </c>
      <c r="AD20">
        <v>0</v>
      </c>
      <c r="AE20" t="s">
        <v>32</v>
      </c>
    </row>
    <row r="21" spans="1:31" x14ac:dyDescent="0.35">
      <c r="A21" t="s">
        <v>109</v>
      </c>
      <c r="B21">
        <v>20</v>
      </c>
      <c r="C21">
        <v>131</v>
      </c>
      <c r="D21" t="s">
        <v>110</v>
      </c>
      <c r="E21">
        <v>0</v>
      </c>
      <c r="F21">
        <v>0</v>
      </c>
      <c r="G21">
        <v>0</v>
      </c>
      <c r="I21">
        <v>15.112</v>
      </c>
      <c r="J21">
        <v>8899</v>
      </c>
      <c r="K21">
        <v>1687</v>
      </c>
      <c r="L21">
        <v>1729</v>
      </c>
      <c r="M21" t="s">
        <v>31</v>
      </c>
      <c r="O21">
        <v>1.4810000000000001</v>
      </c>
      <c r="P21">
        <v>8513</v>
      </c>
      <c r="Q21">
        <v>1651</v>
      </c>
      <c r="R21">
        <v>1696</v>
      </c>
      <c r="S21" t="s">
        <v>31</v>
      </c>
      <c r="U21">
        <v>0.21199999999999999</v>
      </c>
      <c r="V21">
        <v>0</v>
      </c>
      <c r="W21">
        <v>0</v>
      </c>
      <c r="X21">
        <v>0</v>
      </c>
      <c r="Y21" t="s">
        <v>32</v>
      </c>
      <c r="AA21">
        <v>4.5999999999999999E-2</v>
      </c>
      <c r="AB21">
        <v>0</v>
      </c>
      <c r="AC21">
        <v>0</v>
      </c>
      <c r="AD21">
        <v>0</v>
      </c>
      <c r="AE21" t="s">
        <v>32</v>
      </c>
    </row>
    <row r="22" spans="1:31" x14ac:dyDescent="0.35">
      <c r="A22" t="s">
        <v>109</v>
      </c>
      <c r="B22">
        <v>21</v>
      </c>
      <c r="C22">
        <v>132</v>
      </c>
      <c r="D22" t="s">
        <v>111</v>
      </c>
      <c r="E22">
        <v>0</v>
      </c>
      <c r="F22">
        <v>0</v>
      </c>
      <c r="G22">
        <v>0</v>
      </c>
      <c r="I22">
        <v>74.638999999999996</v>
      </c>
      <c r="J22">
        <v>26470</v>
      </c>
      <c r="K22">
        <v>1747</v>
      </c>
      <c r="L22">
        <v>1788</v>
      </c>
      <c r="M22" t="s">
        <v>43</v>
      </c>
      <c r="O22">
        <v>7.407</v>
      </c>
      <c r="P22">
        <v>27284</v>
      </c>
      <c r="Q22">
        <v>1711</v>
      </c>
      <c r="R22">
        <v>1754</v>
      </c>
      <c r="S22" t="s">
        <v>31</v>
      </c>
      <c r="U22">
        <v>1.0449999999999999</v>
      </c>
      <c r="V22">
        <v>0</v>
      </c>
      <c r="W22">
        <v>0</v>
      </c>
      <c r="X22">
        <v>0</v>
      </c>
      <c r="Y22" t="s">
        <v>32</v>
      </c>
      <c r="AA22">
        <v>0.22900000000000001</v>
      </c>
      <c r="AB22">
        <v>0</v>
      </c>
      <c r="AC22">
        <v>0</v>
      </c>
      <c r="AD22">
        <v>0</v>
      </c>
      <c r="AE22" t="s">
        <v>32</v>
      </c>
    </row>
    <row r="23" spans="1:31" x14ac:dyDescent="0.35">
      <c r="A23" t="s">
        <v>89</v>
      </c>
      <c r="B23">
        <v>22</v>
      </c>
      <c r="C23">
        <v>138</v>
      </c>
      <c r="D23" t="s">
        <v>90</v>
      </c>
      <c r="E23">
        <v>0</v>
      </c>
      <c r="F23">
        <v>0</v>
      </c>
      <c r="G23">
        <v>0</v>
      </c>
      <c r="I23">
        <v>149.614</v>
      </c>
      <c r="J23">
        <v>48601</v>
      </c>
      <c r="K23">
        <v>1807</v>
      </c>
      <c r="L23">
        <v>1848</v>
      </c>
      <c r="M23" t="s">
        <v>42</v>
      </c>
      <c r="O23">
        <v>15</v>
      </c>
      <c r="P23">
        <v>51336</v>
      </c>
      <c r="Q23">
        <v>1771</v>
      </c>
      <c r="R23">
        <v>1815</v>
      </c>
      <c r="S23" t="s">
        <v>42</v>
      </c>
      <c r="U23">
        <v>2.0960000000000001</v>
      </c>
      <c r="V23">
        <v>0</v>
      </c>
      <c r="W23">
        <v>0</v>
      </c>
      <c r="X23">
        <v>0</v>
      </c>
      <c r="Y23" t="s">
        <v>32</v>
      </c>
      <c r="AA23">
        <v>0.46400000000000002</v>
      </c>
      <c r="AB23">
        <v>0</v>
      </c>
      <c r="AC23">
        <v>0</v>
      </c>
      <c r="AD23">
        <v>0</v>
      </c>
      <c r="AE23" t="s">
        <v>32</v>
      </c>
    </row>
    <row r="24" spans="1:31" x14ac:dyDescent="0.35">
      <c r="A24" t="s">
        <v>112</v>
      </c>
      <c r="B24">
        <v>23</v>
      </c>
      <c r="C24">
        <v>0</v>
      </c>
      <c r="D24" t="s">
        <v>113</v>
      </c>
      <c r="E24">
        <v>0</v>
      </c>
      <c r="F24">
        <v>0</v>
      </c>
      <c r="G24">
        <v>0</v>
      </c>
      <c r="I24">
        <v>-4.141</v>
      </c>
      <c r="J24">
        <v>3216</v>
      </c>
      <c r="K24">
        <v>1987</v>
      </c>
      <c r="L24">
        <v>2034</v>
      </c>
      <c r="M24" t="s">
        <v>31</v>
      </c>
      <c r="O24">
        <v>-0.192</v>
      </c>
      <c r="P24">
        <v>3215</v>
      </c>
      <c r="Q24">
        <v>1951</v>
      </c>
      <c r="R24">
        <v>1983</v>
      </c>
      <c r="S24" t="s">
        <v>31</v>
      </c>
      <c r="U24">
        <v>-5.8000000000000003E-2</v>
      </c>
      <c r="V24">
        <v>0</v>
      </c>
      <c r="W24">
        <v>0</v>
      </c>
      <c r="X24">
        <v>0</v>
      </c>
      <c r="Y24" t="s">
        <v>32</v>
      </c>
      <c r="AA24">
        <v>-6.0000000000000001E-3</v>
      </c>
      <c r="AB24">
        <v>0</v>
      </c>
      <c r="AC24">
        <v>0</v>
      </c>
      <c r="AD24">
        <v>0</v>
      </c>
      <c r="AE24" t="s">
        <v>32</v>
      </c>
    </row>
    <row r="25" spans="1:31" x14ac:dyDescent="0.35">
      <c r="A25" t="s">
        <v>114</v>
      </c>
      <c r="B25">
        <v>24</v>
      </c>
      <c r="C25">
        <v>121</v>
      </c>
      <c r="D25" t="s">
        <v>30</v>
      </c>
      <c r="E25">
        <v>0</v>
      </c>
      <c r="F25">
        <v>0</v>
      </c>
      <c r="G25">
        <v>0</v>
      </c>
      <c r="I25">
        <v>1.49</v>
      </c>
      <c r="J25">
        <v>4878</v>
      </c>
      <c r="K25">
        <v>2047</v>
      </c>
      <c r="L25">
        <v>2089</v>
      </c>
      <c r="M25" t="s">
        <v>31</v>
      </c>
      <c r="O25">
        <v>0.126</v>
      </c>
      <c r="P25">
        <v>4221</v>
      </c>
      <c r="Q25">
        <v>2011</v>
      </c>
      <c r="R25">
        <v>2058</v>
      </c>
      <c r="S25" t="s">
        <v>31</v>
      </c>
      <c r="U25">
        <v>2.1000000000000001E-2</v>
      </c>
      <c r="V25">
        <v>0</v>
      </c>
      <c r="W25">
        <v>0</v>
      </c>
      <c r="X25">
        <v>0</v>
      </c>
      <c r="Y25" t="s">
        <v>32</v>
      </c>
      <c r="AA25">
        <v>4.0000000000000001E-3</v>
      </c>
      <c r="AB25">
        <v>0</v>
      </c>
      <c r="AC25">
        <v>0</v>
      </c>
      <c r="AD25">
        <v>0</v>
      </c>
      <c r="AE25" t="s">
        <v>32</v>
      </c>
    </row>
    <row r="26" spans="1:31" x14ac:dyDescent="0.35">
      <c r="A26" t="s">
        <v>115</v>
      </c>
      <c r="B26">
        <v>25</v>
      </c>
      <c r="C26">
        <v>122</v>
      </c>
      <c r="D26" t="s">
        <v>30</v>
      </c>
      <c r="E26">
        <v>0</v>
      </c>
      <c r="F26">
        <v>0</v>
      </c>
      <c r="G26">
        <v>0</v>
      </c>
      <c r="I26">
        <v>2.4049999999999998</v>
      </c>
      <c r="J26">
        <v>5148</v>
      </c>
      <c r="K26">
        <v>2107</v>
      </c>
      <c r="L26">
        <v>2148</v>
      </c>
      <c r="M26" t="s">
        <v>31</v>
      </c>
      <c r="O26">
        <v>0.222</v>
      </c>
      <c r="P26">
        <v>4524</v>
      </c>
      <c r="Q26">
        <v>2071</v>
      </c>
      <c r="R26">
        <v>2118</v>
      </c>
      <c r="S26" t="s">
        <v>31</v>
      </c>
      <c r="U26">
        <v>3.4000000000000002E-2</v>
      </c>
      <c r="V26">
        <v>0</v>
      </c>
      <c r="W26">
        <v>0</v>
      </c>
      <c r="X26">
        <v>0</v>
      </c>
      <c r="Y26" t="s">
        <v>32</v>
      </c>
      <c r="AA26">
        <v>7.0000000000000001E-3</v>
      </c>
      <c r="AB26">
        <v>0</v>
      </c>
      <c r="AC26">
        <v>0</v>
      </c>
      <c r="AD26">
        <v>0</v>
      </c>
      <c r="AE26" t="s">
        <v>32</v>
      </c>
    </row>
    <row r="27" spans="1:31" x14ac:dyDescent="0.35">
      <c r="A27" t="s">
        <v>116</v>
      </c>
      <c r="B27">
        <v>26</v>
      </c>
      <c r="C27">
        <v>123</v>
      </c>
      <c r="D27" t="s">
        <v>30</v>
      </c>
      <c r="E27">
        <v>0</v>
      </c>
      <c r="F27">
        <v>0</v>
      </c>
      <c r="G27">
        <v>0</v>
      </c>
      <c r="I27">
        <v>9.3059999999999992</v>
      </c>
      <c r="J27">
        <v>7185</v>
      </c>
      <c r="K27">
        <v>2167</v>
      </c>
      <c r="L27">
        <v>2208</v>
      </c>
      <c r="M27" t="s">
        <v>31</v>
      </c>
      <c r="O27">
        <v>0.98799999999999999</v>
      </c>
      <c r="P27">
        <v>6951</v>
      </c>
      <c r="Q27">
        <v>2131</v>
      </c>
      <c r="R27">
        <v>2176</v>
      </c>
      <c r="S27" t="s">
        <v>31</v>
      </c>
      <c r="U27">
        <v>0.13</v>
      </c>
      <c r="V27">
        <v>0</v>
      </c>
      <c r="W27">
        <v>0</v>
      </c>
      <c r="X27">
        <v>0</v>
      </c>
      <c r="Y27" t="s">
        <v>32</v>
      </c>
      <c r="AA27">
        <v>3.1E-2</v>
      </c>
      <c r="AB27">
        <v>0</v>
      </c>
      <c r="AC27">
        <v>0</v>
      </c>
      <c r="AD27">
        <v>0</v>
      </c>
      <c r="AE27" t="s">
        <v>32</v>
      </c>
    </row>
    <row r="28" spans="1:31" x14ac:dyDescent="0.35">
      <c r="A28" t="s">
        <v>117</v>
      </c>
      <c r="B28">
        <v>27</v>
      </c>
      <c r="C28">
        <v>1</v>
      </c>
      <c r="D28" t="s">
        <v>37</v>
      </c>
      <c r="E28">
        <v>0</v>
      </c>
      <c r="F28">
        <v>1</v>
      </c>
      <c r="G28">
        <v>1</v>
      </c>
      <c r="I28">
        <v>41.082999999999998</v>
      </c>
      <c r="J28">
        <v>16565</v>
      </c>
      <c r="K28">
        <v>2227</v>
      </c>
      <c r="L28">
        <v>2269</v>
      </c>
      <c r="M28" t="s">
        <v>31</v>
      </c>
      <c r="O28">
        <v>0.38400000000000001</v>
      </c>
      <c r="P28">
        <v>5038</v>
      </c>
      <c r="Q28">
        <v>2191</v>
      </c>
      <c r="R28">
        <v>2238</v>
      </c>
      <c r="S28" t="s">
        <v>31</v>
      </c>
      <c r="U28">
        <v>0.57499999999999996</v>
      </c>
      <c r="V28">
        <v>0</v>
      </c>
      <c r="W28">
        <v>0</v>
      </c>
      <c r="X28">
        <v>0</v>
      </c>
      <c r="Y28" t="s">
        <v>32</v>
      </c>
      <c r="AA28">
        <v>1.2E-2</v>
      </c>
      <c r="AB28">
        <v>0</v>
      </c>
      <c r="AC28">
        <v>0</v>
      </c>
      <c r="AD28">
        <v>0</v>
      </c>
      <c r="AE28" t="s">
        <v>32</v>
      </c>
    </row>
    <row r="29" spans="1:31" x14ac:dyDescent="0.35">
      <c r="A29" t="s">
        <v>117</v>
      </c>
      <c r="B29">
        <v>28</v>
      </c>
      <c r="C29">
        <v>1</v>
      </c>
      <c r="D29" t="s">
        <v>37</v>
      </c>
      <c r="E29">
        <v>0</v>
      </c>
      <c r="F29">
        <v>1</v>
      </c>
      <c r="G29">
        <v>2</v>
      </c>
      <c r="I29">
        <v>41.218000000000004</v>
      </c>
      <c r="J29">
        <v>16605</v>
      </c>
      <c r="K29">
        <v>2287</v>
      </c>
      <c r="L29">
        <v>2327</v>
      </c>
      <c r="M29" t="s">
        <v>31</v>
      </c>
      <c r="O29">
        <v>0.38400000000000001</v>
      </c>
      <c r="P29">
        <v>5038</v>
      </c>
      <c r="Q29">
        <v>2251</v>
      </c>
      <c r="R29">
        <v>2298</v>
      </c>
      <c r="S29" t="s">
        <v>31</v>
      </c>
      <c r="U29">
        <v>0.57699999999999996</v>
      </c>
      <c r="V29">
        <v>0</v>
      </c>
      <c r="W29">
        <v>0</v>
      </c>
      <c r="X29">
        <v>0</v>
      </c>
      <c r="Y29" t="s">
        <v>32</v>
      </c>
      <c r="AA29">
        <v>1.2E-2</v>
      </c>
      <c r="AB29">
        <v>0</v>
      </c>
      <c r="AC29">
        <v>0</v>
      </c>
      <c r="AD29">
        <v>0</v>
      </c>
      <c r="AE29" t="s">
        <v>32</v>
      </c>
    </row>
    <row r="30" spans="1:31" x14ac:dyDescent="0.35">
      <c r="A30" t="s">
        <v>118</v>
      </c>
      <c r="B30">
        <v>29</v>
      </c>
      <c r="C30">
        <v>2</v>
      </c>
      <c r="D30" t="s">
        <v>30</v>
      </c>
      <c r="E30">
        <v>20</v>
      </c>
      <c r="F30">
        <v>0</v>
      </c>
      <c r="G30">
        <v>0</v>
      </c>
      <c r="I30">
        <v>41.923000000000002</v>
      </c>
      <c r="J30">
        <v>16813</v>
      </c>
      <c r="K30">
        <v>2347</v>
      </c>
      <c r="L30">
        <v>2387</v>
      </c>
      <c r="M30" t="s">
        <v>31</v>
      </c>
      <c r="O30">
        <v>0.38700000000000001</v>
      </c>
      <c r="P30">
        <v>5046</v>
      </c>
      <c r="Q30">
        <v>2311</v>
      </c>
      <c r="R30">
        <v>2358</v>
      </c>
      <c r="S30" t="s">
        <v>31</v>
      </c>
      <c r="U30">
        <v>0.58699999999999997</v>
      </c>
      <c r="V30">
        <v>0</v>
      </c>
      <c r="W30">
        <v>0</v>
      </c>
      <c r="X30">
        <v>0</v>
      </c>
      <c r="Y30" t="s">
        <v>32</v>
      </c>
      <c r="AA30">
        <v>1.2E-2</v>
      </c>
      <c r="AB30">
        <v>0</v>
      </c>
      <c r="AC30">
        <v>0</v>
      </c>
      <c r="AD30">
        <v>0</v>
      </c>
      <c r="AE30" t="s">
        <v>32</v>
      </c>
    </row>
    <row r="31" spans="1:31" x14ac:dyDescent="0.35">
      <c r="A31" t="s">
        <v>119</v>
      </c>
      <c r="B31">
        <v>30</v>
      </c>
      <c r="C31">
        <v>3</v>
      </c>
      <c r="D31" t="s">
        <v>30</v>
      </c>
      <c r="E31">
        <v>20</v>
      </c>
      <c r="F31">
        <v>0</v>
      </c>
      <c r="G31">
        <v>0</v>
      </c>
      <c r="I31">
        <v>41.543999999999997</v>
      </c>
      <c r="J31">
        <v>16701</v>
      </c>
      <c r="K31">
        <v>2407</v>
      </c>
      <c r="L31">
        <v>2447</v>
      </c>
      <c r="M31" t="s">
        <v>31</v>
      </c>
      <c r="O31">
        <v>0.39100000000000001</v>
      </c>
      <c r="P31">
        <v>5060</v>
      </c>
      <c r="Q31">
        <v>2371</v>
      </c>
      <c r="R31">
        <v>2418</v>
      </c>
      <c r="S31" t="s">
        <v>31</v>
      </c>
      <c r="U31">
        <v>0.58199999999999996</v>
      </c>
      <c r="V31">
        <v>0</v>
      </c>
      <c r="W31">
        <v>0</v>
      </c>
      <c r="X31">
        <v>0</v>
      </c>
      <c r="Y31" t="s">
        <v>32</v>
      </c>
      <c r="AA31">
        <v>1.2E-2</v>
      </c>
      <c r="AB31">
        <v>0</v>
      </c>
      <c r="AC31">
        <v>0</v>
      </c>
      <c r="AD31">
        <v>0</v>
      </c>
      <c r="AE31" t="s">
        <v>32</v>
      </c>
    </row>
    <row r="32" spans="1:31" x14ac:dyDescent="0.35">
      <c r="A32" t="s">
        <v>120</v>
      </c>
      <c r="B32">
        <v>31</v>
      </c>
      <c r="C32">
        <v>4</v>
      </c>
      <c r="D32" t="s">
        <v>30</v>
      </c>
      <c r="E32">
        <v>20</v>
      </c>
      <c r="F32">
        <v>0</v>
      </c>
      <c r="G32">
        <v>0</v>
      </c>
      <c r="I32">
        <v>41.793999999999997</v>
      </c>
      <c r="J32">
        <v>16775</v>
      </c>
      <c r="K32">
        <v>2467</v>
      </c>
      <c r="L32">
        <v>2507</v>
      </c>
      <c r="M32" t="s">
        <v>31</v>
      </c>
      <c r="O32">
        <v>0.38</v>
      </c>
      <c r="P32">
        <v>5025</v>
      </c>
      <c r="Q32">
        <v>2431</v>
      </c>
      <c r="R32">
        <v>2478</v>
      </c>
      <c r="S32" t="s">
        <v>31</v>
      </c>
      <c r="U32">
        <v>0.58499999999999996</v>
      </c>
      <c r="V32">
        <v>0</v>
      </c>
      <c r="W32">
        <v>0</v>
      </c>
      <c r="X32">
        <v>0</v>
      </c>
      <c r="Y32" t="s">
        <v>32</v>
      </c>
      <c r="AA32">
        <v>1.2E-2</v>
      </c>
      <c r="AB32">
        <v>0</v>
      </c>
      <c r="AC32">
        <v>0</v>
      </c>
      <c r="AD32">
        <v>0</v>
      </c>
      <c r="AE32" t="s">
        <v>32</v>
      </c>
    </row>
    <row r="33" spans="1:31" x14ac:dyDescent="0.35">
      <c r="A33" t="s">
        <v>121</v>
      </c>
      <c r="B33">
        <v>32</v>
      </c>
      <c r="C33">
        <v>5</v>
      </c>
      <c r="D33" t="s">
        <v>30</v>
      </c>
      <c r="E33">
        <v>20</v>
      </c>
      <c r="F33">
        <v>0</v>
      </c>
      <c r="G33">
        <v>0</v>
      </c>
      <c r="I33">
        <v>41.981000000000002</v>
      </c>
      <c r="J33">
        <v>16830</v>
      </c>
      <c r="K33">
        <v>2527</v>
      </c>
      <c r="L33">
        <v>2567</v>
      </c>
      <c r="M33" t="s">
        <v>31</v>
      </c>
      <c r="O33">
        <v>0.40300000000000002</v>
      </c>
      <c r="P33">
        <v>5097</v>
      </c>
      <c r="Q33">
        <v>2491</v>
      </c>
      <c r="R33">
        <v>2538</v>
      </c>
      <c r="S33" t="s">
        <v>31</v>
      </c>
      <c r="U33">
        <v>0.58799999999999997</v>
      </c>
      <c r="V33">
        <v>0</v>
      </c>
      <c r="W33">
        <v>0</v>
      </c>
      <c r="X33">
        <v>0</v>
      </c>
      <c r="Y33" t="s">
        <v>32</v>
      </c>
      <c r="AA33">
        <v>1.2E-2</v>
      </c>
      <c r="AB33">
        <v>0</v>
      </c>
      <c r="AC33">
        <v>0</v>
      </c>
      <c r="AD33">
        <v>0</v>
      </c>
      <c r="AE33" t="s">
        <v>32</v>
      </c>
    </row>
    <row r="34" spans="1:31" x14ac:dyDescent="0.35">
      <c r="A34" t="s">
        <v>122</v>
      </c>
      <c r="B34">
        <v>33</v>
      </c>
      <c r="C34">
        <v>6</v>
      </c>
      <c r="D34" t="s">
        <v>30</v>
      </c>
      <c r="E34">
        <v>20</v>
      </c>
      <c r="F34">
        <v>0</v>
      </c>
      <c r="G34">
        <v>0</v>
      </c>
      <c r="I34">
        <v>42.603999999999999</v>
      </c>
      <c r="J34">
        <v>17014</v>
      </c>
      <c r="K34">
        <v>2587</v>
      </c>
      <c r="L34">
        <v>2627</v>
      </c>
      <c r="M34" t="s">
        <v>31</v>
      </c>
      <c r="O34">
        <v>0.41599999999999998</v>
      </c>
      <c r="P34">
        <v>5138</v>
      </c>
      <c r="Q34">
        <v>2551</v>
      </c>
      <c r="R34">
        <v>2598</v>
      </c>
      <c r="S34" t="s">
        <v>31</v>
      </c>
      <c r="U34">
        <v>0.59699999999999998</v>
      </c>
      <c r="V34">
        <v>0</v>
      </c>
      <c r="W34">
        <v>0</v>
      </c>
      <c r="X34">
        <v>0</v>
      </c>
      <c r="Y34" t="s">
        <v>32</v>
      </c>
      <c r="AA34">
        <v>1.2999999999999999E-2</v>
      </c>
      <c r="AB34">
        <v>0</v>
      </c>
      <c r="AC34">
        <v>0</v>
      </c>
      <c r="AD34">
        <v>0</v>
      </c>
      <c r="AE34" t="s">
        <v>32</v>
      </c>
    </row>
    <row r="35" spans="1:31" x14ac:dyDescent="0.35">
      <c r="A35" t="s">
        <v>123</v>
      </c>
      <c r="B35">
        <v>34</v>
      </c>
      <c r="C35">
        <v>7</v>
      </c>
      <c r="D35" t="s">
        <v>30</v>
      </c>
      <c r="E35">
        <v>20</v>
      </c>
      <c r="F35">
        <v>0</v>
      </c>
      <c r="G35">
        <v>0</v>
      </c>
      <c r="I35">
        <v>42.78</v>
      </c>
      <c r="J35">
        <v>17066</v>
      </c>
      <c r="K35">
        <v>2647</v>
      </c>
      <c r="L35">
        <v>2688</v>
      </c>
      <c r="M35" t="s">
        <v>31</v>
      </c>
      <c r="O35">
        <v>0.38100000000000001</v>
      </c>
      <c r="P35">
        <v>5027</v>
      </c>
      <c r="Q35">
        <v>2611</v>
      </c>
      <c r="R35">
        <v>2657</v>
      </c>
      <c r="S35" t="s">
        <v>31</v>
      </c>
      <c r="U35">
        <v>0.59899999999999998</v>
      </c>
      <c r="V35">
        <v>0</v>
      </c>
      <c r="W35">
        <v>0</v>
      </c>
      <c r="X35">
        <v>0</v>
      </c>
      <c r="Y35" t="s">
        <v>32</v>
      </c>
      <c r="AA35">
        <v>1.2E-2</v>
      </c>
      <c r="AB35">
        <v>0</v>
      </c>
      <c r="AC35">
        <v>0</v>
      </c>
      <c r="AD35">
        <v>0</v>
      </c>
      <c r="AE35" t="s">
        <v>32</v>
      </c>
    </row>
    <row r="36" spans="1:31" x14ac:dyDescent="0.35">
      <c r="A36" t="s">
        <v>124</v>
      </c>
      <c r="B36">
        <v>35</v>
      </c>
      <c r="C36">
        <v>8</v>
      </c>
      <c r="D36" t="s">
        <v>30</v>
      </c>
      <c r="E36">
        <v>20</v>
      </c>
      <c r="F36">
        <v>0</v>
      </c>
      <c r="G36">
        <v>0</v>
      </c>
      <c r="I36">
        <v>42.526000000000003</v>
      </c>
      <c r="J36">
        <v>16991</v>
      </c>
      <c r="K36">
        <v>2707</v>
      </c>
      <c r="L36">
        <v>2749</v>
      </c>
      <c r="M36" t="s">
        <v>31</v>
      </c>
      <c r="O36">
        <v>0.39600000000000002</v>
      </c>
      <c r="P36">
        <v>5076</v>
      </c>
      <c r="Q36">
        <v>2671</v>
      </c>
      <c r="R36">
        <v>2717</v>
      </c>
      <c r="S36" t="s">
        <v>31</v>
      </c>
      <c r="U36">
        <v>0.59599999999999997</v>
      </c>
      <c r="V36">
        <v>0</v>
      </c>
      <c r="W36">
        <v>0</v>
      </c>
      <c r="X36">
        <v>0</v>
      </c>
      <c r="Y36" t="s">
        <v>32</v>
      </c>
      <c r="AA36">
        <v>1.2E-2</v>
      </c>
      <c r="AB36">
        <v>0</v>
      </c>
      <c r="AC36">
        <v>0</v>
      </c>
      <c r="AD36">
        <v>0</v>
      </c>
      <c r="AE36" t="s">
        <v>32</v>
      </c>
    </row>
    <row r="37" spans="1:31" x14ac:dyDescent="0.35">
      <c r="A37" t="s">
        <v>125</v>
      </c>
      <c r="B37">
        <v>36</v>
      </c>
      <c r="C37">
        <v>9</v>
      </c>
      <c r="D37" t="s">
        <v>30</v>
      </c>
      <c r="E37">
        <v>20</v>
      </c>
      <c r="F37">
        <v>0</v>
      </c>
      <c r="G37">
        <v>0</v>
      </c>
      <c r="I37">
        <v>42.889000000000003</v>
      </c>
      <c r="J37">
        <v>17098</v>
      </c>
      <c r="K37">
        <v>2767</v>
      </c>
      <c r="L37">
        <v>2808</v>
      </c>
      <c r="M37" t="s">
        <v>31</v>
      </c>
      <c r="O37">
        <v>0.38500000000000001</v>
      </c>
      <c r="P37">
        <v>5042</v>
      </c>
      <c r="Q37">
        <v>2731</v>
      </c>
      <c r="R37">
        <v>2778</v>
      </c>
      <c r="S37" t="s">
        <v>31</v>
      </c>
      <c r="U37">
        <v>0.60099999999999998</v>
      </c>
      <c r="V37">
        <v>0</v>
      </c>
      <c r="W37">
        <v>0</v>
      </c>
      <c r="X37">
        <v>0</v>
      </c>
      <c r="Y37" t="s">
        <v>32</v>
      </c>
      <c r="AA37">
        <v>1.2E-2</v>
      </c>
      <c r="AB37">
        <v>0</v>
      </c>
      <c r="AC37">
        <v>0</v>
      </c>
      <c r="AD37">
        <v>0</v>
      </c>
      <c r="AE37" t="s">
        <v>32</v>
      </c>
    </row>
    <row r="38" spans="1:31" x14ac:dyDescent="0.35">
      <c r="A38" t="s">
        <v>126</v>
      </c>
      <c r="B38">
        <v>37</v>
      </c>
      <c r="C38">
        <v>10</v>
      </c>
      <c r="D38" t="s">
        <v>30</v>
      </c>
      <c r="E38">
        <v>20</v>
      </c>
      <c r="F38">
        <v>0</v>
      </c>
      <c r="G38">
        <v>0</v>
      </c>
      <c r="I38">
        <v>41.573999999999998</v>
      </c>
      <c r="J38">
        <v>16710</v>
      </c>
      <c r="K38">
        <v>2827</v>
      </c>
      <c r="L38">
        <v>2867</v>
      </c>
      <c r="M38" t="s">
        <v>31</v>
      </c>
      <c r="O38">
        <v>0.377</v>
      </c>
      <c r="P38">
        <v>5015</v>
      </c>
      <c r="Q38">
        <v>2791</v>
      </c>
      <c r="R38">
        <v>2838</v>
      </c>
      <c r="S38" t="s">
        <v>31</v>
      </c>
      <c r="U38">
        <v>0.58199999999999996</v>
      </c>
      <c r="V38">
        <v>0</v>
      </c>
      <c r="W38">
        <v>0</v>
      </c>
      <c r="X38">
        <v>0</v>
      </c>
      <c r="Y38" t="s">
        <v>32</v>
      </c>
      <c r="AA38">
        <v>1.2E-2</v>
      </c>
      <c r="AB38">
        <v>0</v>
      </c>
      <c r="AC38">
        <v>0</v>
      </c>
      <c r="AD38">
        <v>0</v>
      </c>
      <c r="AE38" t="s">
        <v>32</v>
      </c>
    </row>
    <row r="39" spans="1:31" x14ac:dyDescent="0.35">
      <c r="A39" t="s">
        <v>39</v>
      </c>
      <c r="B39">
        <v>38</v>
      </c>
      <c r="C39">
        <v>11</v>
      </c>
      <c r="D39" t="s">
        <v>30</v>
      </c>
      <c r="E39">
        <v>20</v>
      </c>
      <c r="F39">
        <v>0</v>
      </c>
      <c r="G39">
        <v>0</v>
      </c>
      <c r="I39">
        <v>2.452</v>
      </c>
      <c r="J39">
        <v>5162</v>
      </c>
      <c r="K39">
        <v>2887</v>
      </c>
      <c r="L39">
        <v>2929</v>
      </c>
      <c r="M39" t="s">
        <v>31</v>
      </c>
      <c r="O39">
        <v>6.6000000000000003E-2</v>
      </c>
      <c r="P39">
        <v>4031</v>
      </c>
      <c r="Q39">
        <v>2851</v>
      </c>
      <c r="R39">
        <v>2898</v>
      </c>
      <c r="S39" t="s">
        <v>31</v>
      </c>
      <c r="U39">
        <v>3.4000000000000002E-2</v>
      </c>
      <c r="V39">
        <v>0</v>
      </c>
      <c r="W39">
        <v>0</v>
      </c>
      <c r="X39">
        <v>0</v>
      </c>
      <c r="Y39" t="s">
        <v>32</v>
      </c>
      <c r="AA39">
        <v>2E-3</v>
      </c>
      <c r="AB39">
        <v>0</v>
      </c>
      <c r="AC39">
        <v>0</v>
      </c>
      <c r="AD39">
        <v>0</v>
      </c>
      <c r="AE39" t="s">
        <v>32</v>
      </c>
    </row>
    <row r="40" spans="1:31" x14ac:dyDescent="0.35">
      <c r="A40" t="s">
        <v>39</v>
      </c>
      <c r="B40">
        <v>56</v>
      </c>
      <c r="C40">
        <v>23</v>
      </c>
      <c r="D40" t="s">
        <v>30</v>
      </c>
      <c r="E40">
        <v>20</v>
      </c>
      <c r="F40">
        <v>0</v>
      </c>
      <c r="G40">
        <v>0</v>
      </c>
      <c r="I40">
        <v>6.5650000000000004</v>
      </c>
      <c r="J40">
        <v>6376</v>
      </c>
      <c r="K40">
        <v>4087</v>
      </c>
      <c r="L40">
        <v>4130</v>
      </c>
      <c r="M40" t="s">
        <v>31</v>
      </c>
      <c r="O40">
        <v>6.0999999999999999E-2</v>
      </c>
      <c r="P40">
        <v>4014</v>
      </c>
      <c r="Q40">
        <v>4051</v>
      </c>
      <c r="R40">
        <v>4098</v>
      </c>
      <c r="S40" t="s">
        <v>31</v>
      </c>
      <c r="U40">
        <v>9.1999999999999998E-2</v>
      </c>
      <c r="V40">
        <v>0</v>
      </c>
      <c r="W40">
        <v>0</v>
      </c>
      <c r="X40">
        <v>0</v>
      </c>
      <c r="Y40" t="s">
        <v>32</v>
      </c>
      <c r="AA40">
        <v>2E-3</v>
      </c>
      <c r="AB40">
        <v>0</v>
      </c>
      <c r="AC40">
        <v>0</v>
      </c>
      <c r="AD40">
        <v>0</v>
      </c>
      <c r="AE40" t="s">
        <v>32</v>
      </c>
    </row>
    <row r="41" spans="1:31" x14ac:dyDescent="0.35">
      <c r="A41" t="s">
        <v>109</v>
      </c>
      <c r="B41">
        <v>40</v>
      </c>
      <c r="C41">
        <v>130</v>
      </c>
      <c r="D41" t="s">
        <v>110</v>
      </c>
      <c r="E41">
        <v>0</v>
      </c>
      <c r="F41">
        <v>0</v>
      </c>
      <c r="G41">
        <v>0</v>
      </c>
      <c r="I41">
        <v>0.68400000000000005</v>
      </c>
      <c r="J41">
        <v>4640</v>
      </c>
      <c r="K41">
        <v>3007</v>
      </c>
      <c r="L41">
        <v>3046</v>
      </c>
      <c r="M41" t="s">
        <v>31</v>
      </c>
      <c r="O41">
        <v>2.4E-2</v>
      </c>
      <c r="P41">
        <v>3899</v>
      </c>
      <c r="Q41">
        <v>2971</v>
      </c>
      <c r="R41">
        <v>3018</v>
      </c>
      <c r="S41" t="s">
        <v>31</v>
      </c>
      <c r="U41">
        <v>0.01</v>
      </c>
      <c r="V41">
        <v>0</v>
      </c>
      <c r="W41">
        <v>0</v>
      </c>
      <c r="X41">
        <v>0</v>
      </c>
      <c r="Y41" t="s">
        <v>32</v>
      </c>
      <c r="AA41">
        <v>1E-3</v>
      </c>
      <c r="AB41">
        <v>0</v>
      </c>
      <c r="AC41">
        <v>0</v>
      </c>
      <c r="AD41">
        <v>0</v>
      </c>
      <c r="AE41" t="s">
        <v>32</v>
      </c>
    </row>
    <row r="42" spans="1:31" x14ac:dyDescent="0.35">
      <c r="A42" t="s">
        <v>109</v>
      </c>
      <c r="B42">
        <v>41</v>
      </c>
      <c r="C42">
        <v>133</v>
      </c>
      <c r="D42" t="s">
        <v>111</v>
      </c>
      <c r="E42">
        <v>0</v>
      </c>
      <c r="F42">
        <v>0</v>
      </c>
      <c r="G42">
        <v>0</v>
      </c>
      <c r="I42">
        <v>2.012</v>
      </c>
      <c r="J42">
        <v>5032</v>
      </c>
      <c r="K42">
        <v>3067</v>
      </c>
      <c r="L42">
        <v>3108</v>
      </c>
      <c r="M42" t="s">
        <v>31</v>
      </c>
      <c r="O42">
        <v>0.17199999999999999</v>
      </c>
      <c r="P42">
        <v>4368</v>
      </c>
      <c r="Q42">
        <v>3031</v>
      </c>
      <c r="R42">
        <v>3078</v>
      </c>
      <c r="S42" t="s">
        <v>31</v>
      </c>
      <c r="U42">
        <v>2.8000000000000001E-2</v>
      </c>
      <c r="V42">
        <v>0</v>
      </c>
      <c r="W42">
        <v>0</v>
      </c>
      <c r="X42">
        <v>0</v>
      </c>
      <c r="Y42" t="s">
        <v>32</v>
      </c>
      <c r="AA42">
        <v>5.0000000000000001E-3</v>
      </c>
      <c r="AB42">
        <v>0</v>
      </c>
      <c r="AC42">
        <v>0</v>
      </c>
      <c r="AD42">
        <v>0</v>
      </c>
      <c r="AE42" t="s">
        <v>32</v>
      </c>
    </row>
    <row r="43" spans="1:31" x14ac:dyDescent="0.35">
      <c r="A43" t="s">
        <v>109</v>
      </c>
      <c r="B43">
        <v>42</v>
      </c>
      <c r="C43">
        <v>131</v>
      </c>
      <c r="D43" t="s">
        <v>110</v>
      </c>
      <c r="E43">
        <v>0</v>
      </c>
      <c r="F43">
        <v>0</v>
      </c>
      <c r="G43">
        <v>0</v>
      </c>
      <c r="I43">
        <v>14.943</v>
      </c>
      <c r="J43">
        <v>8849</v>
      </c>
      <c r="K43">
        <v>3127</v>
      </c>
      <c r="L43">
        <v>3168</v>
      </c>
      <c r="M43" t="s">
        <v>31</v>
      </c>
      <c r="O43">
        <v>1.4710000000000001</v>
      </c>
      <c r="P43">
        <v>8482</v>
      </c>
      <c r="Q43">
        <v>3091</v>
      </c>
      <c r="R43">
        <v>3137</v>
      </c>
      <c r="S43" t="s">
        <v>31</v>
      </c>
      <c r="U43">
        <v>0.20899999999999999</v>
      </c>
      <c r="V43">
        <v>0</v>
      </c>
      <c r="W43">
        <v>0</v>
      </c>
      <c r="X43">
        <v>0</v>
      </c>
      <c r="Y43" t="s">
        <v>32</v>
      </c>
      <c r="AA43">
        <v>4.5999999999999999E-2</v>
      </c>
      <c r="AB43">
        <v>0</v>
      </c>
      <c r="AC43">
        <v>0</v>
      </c>
      <c r="AD43">
        <v>0</v>
      </c>
      <c r="AE43" t="s">
        <v>32</v>
      </c>
    </row>
    <row r="44" spans="1:31" x14ac:dyDescent="0.35">
      <c r="A44" t="s">
        <v>109</v>
      </c>
      <c r="B44">
        <v>43</v>
      </c>
      <c r="C44">
        <v>132</v>
      </c>
      <c r="D44" t="s">
        <v>111</v>
      </c>
      <c r="E44">
        <v>0</v>
      </c>
      <c r="F44">
        <v>0</v>
      </c>
      <c r="G44">
        <v>0</v>
      </c>
      <c r="I44">
        <v>74.903000000000006</v>
      </c>
      <c r="J44">
        <v>26548</v>
      </c>
      <c r="K44">
        <v>3187</v>
      </c>
      <c r="L44">
        <v>3228</v>
      </c>
      <c r="M44" t="s">
        <v>43</v>
      </c>
      <c r="O44">
        <v>7.415</v>
      </c>
      <c r="P44">
        <v>27310</v>
      </c>
      <c r="Q44">
        <v>3151</v>
      </c>
      <c r="R44">
        <v>3197</v>
      </c>
      <c r="S44" t="s">
        <v>31</v>
      </c>
      <c r="U44">
        <v>1.0489999999999999</v>
      </c>
      <c r="V44">
        <v>0</v>
      </c>
      <c r="W44">
        <v>0</v>
      </c>
      <c r="X44">
        <v>0</v>
      </c>
      <c r="Y44" t="s">
        <v>32</v>
      </c>
      <c r="AA44">
        <v>0.22900000000000001</v>
      </c>
      <c r="AB44">
        <v>0</v>
      </c>
      <c r="AC44">
        <v>0</v>
      </c>
      <c r="AD44">
        <v>0</v>
      </c>
      <c r="AE44" t="s">
        <v>32</v>
      </c>
    </row>
    <row r="45" spans="1:31" x14ac:dyDescent="0.35">
      <c r="A45" t="s">
        <v>112</v>
      </c>
      <c r="B45">
        <v>44</v>
      </c>
      <c r="C45">
        <v>0</v>
      </c>
      <c r="D45" t="s">
        <v>113</v>
      </c>
      <c r="E45">
        <v>0</v>
      </c>
      <c r="F45">
        <v>0</v>
      </c>
      <c r="G45">
        <v>0</v>
      </c>
      <c r="I45">
        <v>-4.141</v>
      </c>
      <c r="J45">
        <v>3216</v>
      </c>
      <c r="K45">
        <v>3367</v>
      </c>
      <c r="L45">
        <v>3412</v>
      </c>
      <c r="M45" t="s">
        <v>31</v>
      </c>
      <c r="O45">
        <v>-0.192</v>
      </c>
      <c r="P45">
        <v>3215</v>
      </c>
      <c r="Q45">
        <v>3331</v>
      </c>
      <c r="R45">
        <v>3378</v>
      </c>
      <c r="S45" t="s">
        <v>31</v>
      </c>
      <c r="U45">
        <v>-5.8000000000000003E-2</v>
      </c>
      <c r="V45">
        <v>0</v>
      </c>
      <c r="W45">
        <v>0</v>
      </c>
      <c r="X45">
        <v>0</v>
      </c>
      <c r="Y45" t="s">
        <v>32</v>
      </c>
      <c r="AA45">
        <v>-6.0000000000000001E-3</v>
      </c>
      <c r="AB45">
        <v>0</v>
      </c>
      <c r="AC45">
        <v>0</v>
      </c>
      <c r="AD45">
        <v>0</v>
      </c>
      <c r="AE45" t="s">
        <v>32</v>
      </c>
    </row>
    <row r="46" spans="1:31" x14ac:dyDescent="0.35">
      <c r="A46" t="s">
        <v>127</v>
      </c>
      <c r="B46">
        <v>45</v>
      </c>
      <c r="C46">
        <v>13</v>
      </c>
      <c r="D46" t="s">
        <v>37</v>
      </c>
      <c r="E46">
        <v>0</v>
      </c>
      <c r="F46">
        <v>2</v>
      </c>
      <c r="G46">
        <v>1</v>
      </c>
      <c r="I46">
        <v>40.524000000000001</v>
      </c>
      <c r="J46">
        <v>16400</v>
      </c>
      <c r="K46">
        <v>3427</v>
      </c>
      <c r="L46">
        <v>3469</v>
      </c>
      <c r="M46" t="s">
        <v>31</v>
      </c>
      <c r="O46">
        <v>0.38900000000000001</v>
      </c>
      <c r="P46">
        <v>5053</v>
      </c>
      <c r="Q46">
        <v>3391</v>
      </c>
      <c r="R46">
        <v>3438</v>
      </c>
      <c r="S46" t="s">
        <v>31</v>
      </c>
      <c r="U46">
        <v>0.56799999999999995</v>
      </c>
      <c r="V46">
        <v>0</v>
      </c>
      <c r="W46">
        <v>0</v>
      </c>
      <c r="X46">
        <v>0</v>
      </c>
      <c r="Y46" t="s">
        <v>32</v>
      </c>
      <c r="AA46">
        <v>1.2E-2</v>
      </c>
      <c r="AB46">
        <v>0</v>
      </c>
      <c r="AC46">
        <v>0</v>
      </c>
      <c r="AD46">
        <v>0</v>
      </c>
      <c r="AE46" t="s">
        <v>32</v>
      </c>
    </row>
    <row r="47" spans="1:31" x14ac:dyDescent="0.35">
      <c r="A47" t="s">
        <v>127</v>
      </c>
      <c r="B47">
        <v>46</v>
      </c>
      <c r="C47">
        <v>13</v>
      </c>
      <c r="D47" t="s">
        <v>37</v>
      </c>
      <c r="E47">
        <v>0</v>
      </c>
      <c r="F47">
        <v>2</v>
      </c>
      <c r="G47">
        <v>2</v>
      </c>
      <c r="I47">
        <v>40.700000000000003</v>
      </c>
      <c r="J47">
        <v>16452</v>
      </c>
      <c r="K47">
        <v>3487</v>
      </c>
      <c r="L47">
        <v>3529</v>
      </c>
      <c r="M47" t="s">
        <v>31</v>
      </c>
      <c r="O47">
        <v>0.39200000000000002</v>
      </c>
      <c r="P47">
        <v>5063</v>
      </c>
      <c r="Q47">
        <v>3451</v>
      </c>
      <c r="R47">
        <v>3498</v>
      </c>
      <c r="S47" t="s">
        <v>31</v>
      </c>
      <c r="U47">
        <v>0.56999999999999995</v>
      </c>
      <c r="V47">
        <v>0</v>
      </c>
      <c r="W47">
        <v>0</v>
      </c>
      <c r="X47">
        <v>0</v>
      </c>
      <c r="Y47" t="s">
        <v>32</v>
      </c>
      <c r="AA47">
        <v>1.2E-2</v>
      </c>
      <c r="AB47">
        <v>0</v>
      </c>
      <c r="AC47">
        <v>0</v>
      </c>
      <c r="AD47">
        <v>0</v>
      </c>
      <c r="AE47" t="s">
        <v>32</v>
      </c>
    </row>
    <row r="48" spans="1:31" x14ac:dyDescent="0.35">
      <c r="A48" t="s">
        <v>128</v>
      </c>
      <c r="B48">
        <v>47</v>
      </c>
      <c r="C48">
        <v>14</v>
      </c>
      <c r="D48" t="s">
        <v>30</v>
      </c>
      <c r="E48">
        <v>20</v>
      </c>
      <c r="F48">
        <v>0</v>
      </c>
      <c r="G48">
        <v>0</v>
      </c>
      <c r="I48">
        <v>40.89</v>
      </c>
      <c r="J48">
        <v>16508</v>
      </c>
      <c r="K48">
        <v>3547</v>
      </c>
      <c r="L48">
        <v>3589</v>
      </c>
      <c r="M48" t="s">
        <v>31</v>
      </c>
      <c r="O48">
        <v>0.38400000000000001</v>
      </c>
      <c r="P48">
        <v>5038</v>
      </c>
      <c r="Q48">
        <v>3511</v>
      </c>
      <c r="R48">
        <v>3558</v>
      </c>
      <c r="S48" t="s">
        <v>31</v>
      </c>
      <c r="U48">
        <v>0.57299999999999995</v>
      </c>
      <c r="V48">
        <v>0</v>
      </c>
      <c r="W48">
        <v>0</v>
      </c>
      <c r="X48">
        <v>0</v>
      </c>
      <c r="Y48" t="s">
        <v>32</v>
      </c>
      <c r="AA48">
        <v>1.2E-2</v>
      </c>
      <c r="AB48">
        <v>0</v>
      </c>
      <c r="AC48">
        <v>0</v>
      </c>
      <c r="AD48">
        <v>0</v>
      </c>
      <c r="AE48" t="s">
        <v>32</v>
      </c>
    </row>
    <row r="49" spans="1:31" x14ac:dyDescent="0.35">
      <c r="A49" t="s">
        <v>129</v>
      </c>
      <c r="B49">
        <v>48</v>
      </c>
      <c r="C49">
        <v>15</v>
      </c>
      <c r="D49" t="s">
        <v>30</v>
      </c>
      <c r="E49">
        <v>20</v>
      </c>
      <c r="F49">
        <v>0</v>
      </c>
      <c r="G49">
        <v>0</v>
      </c>
      <c r="I49">
        <v>41.008000000000003</v>
      </c>
      <c r="J49">
        <v>16543</v>
      </c>
      <c r="K49">
        <v>3607</v>
      </c>
      <c r="L49">
        <v>3648</v>
      </c>
      <c r="M49" t="s">
        <v>31</v>
      </c>
      <c r="O49">
        <v>0.38</v>
      </c>
      <c r="P49">
        <v>5026</v>
      </c>
      <c r="Q49">
        <v>3571</v>
      </c>
      <c r="R49">
        <v>3618</v>
      </c>
      <c r="S49" t="s">
        <v>31</v>
      </c>
      <c r="U49">
        <v>0.57399999999999995</v>
      </c>
      <c r="V49">
        <v>0</v>
      </c>
      <c r="W49">
        <v>0</v>
      </c>
      <c r="X49">
        <v>0</v>
      </c>
      <c r="Y49" t="s">
        <v>32</v>
      </c>
      <c r="AA49">
        <v>1.2E-2</v>
      </c>
      <c r="AB49">
        <v>0</v>
      </c>
      <c r="AC49">
        <v>0</v>
      </c>
      <c r="AD49">
        <v>0</v>
      </c>
      <c r="AE49" t="s">
        <v>32</v>
      </c>
    </row>
    <row r="50" spans="1:31" x14ac:dyDescent="0.35">
      <c r="A50" t="s">
        <v>130</v>
      </c>
      <c r="B50">
        <v>49</v>
      </c>
      <c r="C50">
        <v>16</v>
      </c>
      <c r="D50" t="s">
        <v>30</v>
      </c>
      <c r="E50">
        <v>20</v>
      </c>
      <c r="F50">
        <v>0</v>
      </c>
      <c r="G50">
        <v>0</v>
      </c>
      <c r="I50">
        <v>41.469000000000001</v>
      </c>
      <c r="J50">
        <v>16679</v>
      </c>
      <c r="K50">
        <v>3667</v>
      </c>
      <c r="L50">
        <v>3708</v>
      </c>
      <c r="M50" t="s">
        <v>31</v>
      </c>
      <c r="O50">
        <v>0.39100000000000001</v>
      </c>
      <c r="P50">
        <v>5061</v>
      </c>
      <c r="Q50">
        <v>3631</v>
      </c>
      <c r="R50">
        <v>3678</v>
      </c>
      <c r="S50" t="s">
        <v>31</v>
      </c>
      <c r="U50">
        <v>0.58099999999999996</v>
      </c>
      <c r="V50">
        <v>0</v>
      </c>
      <c r="W50">
        <v>0</v>
      </c>
      <c r="X50">
        <v>0</v>
      </c>
      <c r="Y50" t="s">
        <v>32</v>
      </c>
      <c r="AA50">
        <v>1.2E-2</v>
      </c>
      <c r="AB50">
        <v>0</v>
      </c>
      <c r="AC50">
        <v>0</v>
      </c>
      <c r="AD50">
        <v>0</v>
      </c>
      <c r="AE50" t="s">
        <v>32</v>
      </c>
    </row>
    <row r="51" spans="1:31" x14ac:dyDescent="0.35">
      <c r="A51" t="s">
        <v>131</v>
      </c>
      <c r="B51">
        <v>50</v>
      </c>
      <c r="C51">
        <v>17</v>
      </c>
      <c r="D51" t="s">
        <v>30</v>
      </c>
      <c r="E51">
        <v>20</v>
      </c>
      <c r="F51">
        <v>0</v>
      </c>
      <c r="G51">
        <v>0</v>
      </c>
      <c r="I51">
        <v>40.883000000000003</v>
      </c>
      <c r="J51">
        <v>16506</v>
      </c>
      <c r="K51">
        <v>3727</v>
      </c>
      <c r="L51">
        <v>3768</v>
      </c>
      <c r="M51" t="s">
        <v>31</v>
      </c>
      <c r="O51">
        <v>0.36299999999999999</v>
      </c>
      <c r="P51">
        <v>4973</v>
      </c>
      <c r="Q51">
        <v>3691</v>
      </c>
      <c r="R51">
        <v>3738</v>
      </c>
      <c r="S51" t="s">
        <v>31</v>
      </c>
      <c r="U51">
        <v>0.57299999999999995</v>
      </c>
      <c r="V51">
        <v>0</v>
      </c>
      <c r="W51">
        <v>0</v>
      </c>
      <c r="X51">
        <v>0</v>
      </c>
      <c r="Y51" t="s">
        <v>32</v>
      </c>
      <c r="AA51">
        <v>1.0999999999999999E-2</v>
      </c>
      <c r="AB51">
        <v>0</v>
      </c>
      <c r="AC51">
        <v>0</v>
      </c>
      <c r="AD51">
        <v>0</v>
      </c>
      <c r="AE51" t="s">
        <v>32</v>
      </c>
    </row>
    <row r="52" spans="1:31" x14ac:dyDescent="0.35">
      <c r="A52" t="s">
        <v>132</v>
      </c>
      <c r="B52">
        <v>51</v>
      </c>
      <c r="C52">
        <v>18</v>
      </c>
      <c r="D52" t="s">
        <v>30</v>
      </c>
      <c r="E52">
        <v>20</v>
      </c>
      <c r="F52">
        <v>0</v>
      </c>
      <c r="G52">
        <v>0</v>
      </c>
      <c r="I52">
        <v>39.85</v>
      </c>
      <c r="J52">
        <v>16201</v>
      </c>
      <c r="K52">
        <v>3787</v>
      </c>
      <c r="L52">
        <v>3829</v>
      </c>
      <c r="M52" t="s">
        <v>31</v>
      </c>
      <c r="O52">
        <v>0.376</v>
      </c>
      <c r="P52">
        <v>5012</v>
      </c>
      <c r="Q52">
        <v>3751</v>
      </c>
      <c r="R52">
        <v>3798</v>
      </c>
      <c r="S52" t="s">
        <v>31</v>
      </c>
      <c r="U52">
        <v>0.55800000000000005</v>
      </c>
      <c r="V52">
        <v>0</v>
      </c>
      <c r="W52">
        <v>0</v>
      </c>
      <c r="X52">
        <v>0</v>
      </c>
      <c r="Y52" t="s">
        <v>32</v>
      </c>
      <c r="AA52">
        <v>1.2E-2</v>
      </c>
      <c r="AB52">
        <v>0</v>
      </c>
      <c r="AC52">
        <v>0</v>
      </c>
      <c r="AD52">
        <v>0</v>
      </c>
      <c r="AE52" t="s">
        <v>32</v>
      </c>
    </row>
    <row r="53" spans="1:31" x14ac:dyDescent="0.35">
      <c r="A53" t="s">
        <v>133</v>
      </c>
      <c r="B53">
        <v>52</v>
      </c>
      <c r="C53">
        <v>19</v>
      </c>
      <c r="D53" t="s">
        <v>30</v>
      </c>
      <c r="E53">
        <v>20</v>
      </c>
      <c r="F53">
        <v>0</v>
      </c>
      <c r="G53">
        <v>0</v>
      </c>
      <c r="I53">
        <v>40.097000000000001</v>
      </c>
      <c r="J53">
        <v>16274</v>
      </c>
      <c r="K53">
        <v>3847</v>
      </c>
      <c r="L53">
        <v>3889</v>
      </c>
      <c r="M53" t="s">
        <v>31</v>
      </c>
      <c r="O53">
        <v>0.35899999999999999</v>
      </c>
      <c r="P53">
        <v>4959</v>
      </c>
      <c r="Q53">
        <v>3811</v>
      </c>
      <c r="R53">
        <v>3857</v>
      </c>
      <c r="S53" t="s">
        <v>31</v>
      </c>
      <c r="U53">
        <v>0.56200000000000006</v>
      </c>
      <c r="V53">
        <v>0</v>
      </c>
      <c r="W53">
        <v>0</v>
      </c>
      <c r="X53">
        <v>0</v>
      </c>
      <c r="Y53" t="s">
        <v>32</v>
      </c>
      <c r="AA53">
        <v>1.0999999999999999E-2</v>
      </c>
      <c r="AB53">
        <v>0</v>
      </c>
      <c r="AC53">
        <v>0</v>
      </c>
      <c r="AD53">
        <v>0</v>
      </c>
      <c r="AE53" t="s">
        <v>32</v>
      </c>
    </row>
    <row r="54" spans="1:31" x14ac:dyDescent="0.35">
      <c r="A54" t="s">
        <v>134</v>
      </c>
      <c r="B54">
        <v>53</v>
      </c>
      <c r="C54">
        <v>20</v>
      </c>
      <c r="D54" t="s">
        <v>30</v>
      </c>
      <c r="E54">
        <v>20</v>
      </c>
      <c r="F54">
        <v>0</v>
      </c>
      <c r="G54">
        <v>0</v>
      </c>
      <c r="I54">
        <v>40.893000000000001</v>
      </c>
      <c r="J54">
        <v>16509</v>
      </c>
      <c r="K54">
        <v>3907</v>
      </c>
      <c r="L54">
        <v>3949</v>
      </c>
      <c r="M54" t="s">
        <v>31</v>
      </c>
      <c r="O54">
        <v>0.38600000000000001</v>
      </c>
      <c r="P54">
        <v>5044</v>
      </c>
      <c r="Q54">
        <v>3871</v>
      </c>
      <c r="R54">
        <v>3918</v>
      </c>
      <c r="S54" t="s">
        <v>31</v>
      </c>
      <c r="U54">
        <v>0.57299999999999995</v>
      </c>
      <c r="V54">
        <v>0</v>
      </c>
      <c r="W54">
        <v>0</v>
      </c>
      <c r="X54">
        <v>0</v>
      </c>
      <c r="Y54" t="s">
        <v>32</v>
      </c>
      <c r="AA54">
        <v>1.2E-2</v>
      </c>
      <c r="AB54">
        <v>0</v>
      </c>
      <c r="AC54">
        <v>0</v>
      </c>
      <c r="AD54">
        <v>0</v>
      </c>
      <c r="AE54" t="s">
        <v>32</v>
      </c>
    </row>
    <row r="55" spans="1:31" x14ac:dyDescent="0.35">
      <c r="A55" t="s">
        <v>135</v>
      </c>
      <c r="B55">
        <v>54</v>
      </c>
      <c r="C55">
        <v>21</v>
      </c>
      <c r="D55" t="s">
        <v>30</v>
      </c>
      <c r="E55">
        <v>20</v>
      </c>
      <c r="F55">
        <v>0</v>
      </c>
      <c r="G55">
        <v>0</v>
      </c>
      <c r="I55">
        <v>40.646000000000001</v>
      </c>
      <c r="J55">
        <v>16436</v>
      </c>
      <c r="K55">
        <v>3967</v>
      </c>
      <c r="L55">
        <v>4009</v>
      </c>
      <c r="M55" t="s">
        <v>31</v>
      </c>
      <c r="O55">
        <v>0.374</v>
      </c>
      <c r="P55">
        <v>5007</v>
      </c>
      <c r="Q55">
        <v>3931</v>
      </c>
      <c r="R55">
        <v>3978</v>
      </c>
      <c r="S55" t="s">
        <v>31</v>
      </c>
      <c r="U55">
        <v>0.56899999999999995</v>
      </c>
      <c r="V55">
        <v>0</v>
      </c>
      <c r="W55">
        <v>0</v>
      </c>
      <c r="X55">
        <v>0</v>
      </c>
      <c r="Y55" t="s">
        <v>32</v>
      </c>
      <c r="AA55">
        <v>1.2E-2</v>
      </c>
      <c r="AB55">
        <v>0</v>
      </c>
      <c r="AC55">
        <v>0</v>
      </c>
      <c r="AD55">
        <v>0</v>
      </c>
      <c r="AE55" t="s">
        <v>32</v>
      </c>
    </row>
    <row r="56" spans="1:31" x14ac:dyDescent="0.35">
      <c r="A56" t="s">
        <v>136</v>
      </c>
      <c r="B56">
        <v>55</v>
      </c>
      <c r="C56">
        <v>22</v>
      </c>
      <c r="D56" t="s">
        <v>30</v>
      </c>
      <c r="E56">
        <v>20</v>
      </c>
      <c r="F56">
        <v>0</v>
      </c>
      <c r="G56">
        <v>0</v>
      </c>
      <c r="I56">
        <v>41.154000000000003</v>
      </c>
      <c r="J56">
        <v>16586</v>
      </c>
      <c r="K56">
        <v>4027</v>
      </c>
      <c r="L56">
        <v>4069</v>
      </c>
      <c r="M56" t="s">
        <v>31</v>
      </c>
      <c r="O56">
        <v>0.378</v>
      </c>
      <c r="P56">
        <v>5018</v>
      </c>
      <c r="Q56">
        <v>3991</v>
      </c>
      <c r="R56">
        <v>4038</v>
      </c>
      <c r="S56" t="s">
        <v>31</v>
      </c>
      <c r="U56">
        <v>0.57599999999999996</v>
      </c>
      <c r="V56">
        <v>0</v>
      </c>
      <c r="W56">
        <v>0</v>
      </c>
      <c r="X56">
        <v>0</v>
      </c>
      <c r="Y56" t="s">
        <v>32</v>
      </c>
      <c r="AA56">
        <v>1.2E-2</v>
      </c>
      <c r="AB56">
        <v>0</v>
      </c>
      <c r="AC56">
        <v>0</v>
      </c>
      <c r="AD56">
        <v>0</v>
      </c>
      <c r="AE56" t="s">
        <v>32</v>
      </c>
    </row>
    <row r="57" spans="1:31" x14ac:dyDescent="0.35">
      <c r="A57" t="s">
        <v>39</v>
      </c>
      <c r="B57">
        <v>74</v>
      </c>
      <c r="C57">
        <v>35</v>
      </c>
      <c r="D57" t="s">
        <v>30</v>
      </c>
      <c r="E57">
        <v>20</v>
      </c>
      <c r="F57">
        <v>0</v>
      </c>
      <c r="G57">
        <v>0</v>
      </c>
      <c r="I57">
        <v>2.1030000000000002</v>
      </c>
      <c r="J57">
        <v>5059</v>
      </c>
      <c r="K57">
        <v>5287</v>
      </c>
      <c r="L57">
        <v>5329</v>
      </c>
      <c r="M57" t="s">
        <v>31</v>
      </c>
      <c r="O57">
        <v>6.4000000000000001E-2</v>
      </c>
      <c r="P57">
        <v>4024</v>
      </c>
      <c r="Q57">
        <v>5251</v>
      </c>
      <c r="R57">
        <v>5298</v>
      </c>
      <c r="S57" t="s">
        <v>31</v>
      </c>
      <c r="U57">
        <v>2.9000000000000001E-2</v>
      </c>
      <c r="V57">
        <v>0</v>
      </c>
      <c r="W57">
        <v>0</v>
      </c>
      <c r="X57">
        <v>0</v>
      </c>
      <c r="Y57" t="s">
        <v>32</v>
      </c>
      <c r="AA57">
        <v>2E-3</v>
      </c>
      <c r="AB57">
        <v>0</v>
      </c>
      <c r="AC57">
        <v>0</v>
      </c>
      <c r="AD57">
        <v>0</v>
      </c>
      <c r="AE57" t="s">
        <v>32</v>
      </c>
    </row>
    <row r="58" spans="1:31" x14ac:dyDescent="0.35">
      <c r="A58" t="s">
        <v>39</v>
      </c>
      <c r="B58">
        <v>93</v>
      </c>
      <c r="C58">
        <v>47</v>
      </c>
      <c r="D58" t="s">
        <v>30</v>
      </c>
      <c r="E58">
        <v>20</v>
      </c>
      <c r="F58">
        <v>0</v>
      </c>
      <c r="G58">
        <v>0</v>
      </c>
      <c r="I58">
        <v>2.0150000000000001</v>
      </c>
      <c r="J58">
        <v>5033</v>
      </c>
      <c r="K58">
        <v>6547</v>
      </c>
      <c r="L58">
        <v>6589</v>
      </c>
      <c r="M58" t="s">
        <v>31</v>
      </c>
      <c r="O58">
        <v>6.2E-2</v>
      </c>
      <c r="P58">
        <v>4017</v>
      </c>
      <c r="Q58">
        <v>6511</v>
      </c>
      <c r="R58">
        <v>6558</v>
      </c>
      <c r="S58" t="s">
        <v>31</v>
      </c>
      <c r="U58">
        <v>2.8000000000000001E-2</v>
      </c>
      <c r="V58">
        <v>0</v>
      </c>
      <c r="W58">
        <v>0</v>
      </c>
      <c r="X58">
        <v>0</v>
      </c>
      <c r="Y58" t="s">
        <v>32</v>
      </c>
      <c r="AA58">
        <v>2E-3</v>
      </c>
      <c r="AB58">
        <v>0</v>
      </c>
      <c r="AC58">
        <v>0</v>
      </c>
      <c r="AD58">
        <v>0</v>
      </c>
      <c r="AE58" t="s">
        <v>32</v>
      </c>
    </row>
    <row r="59" spans="1:31" x14ac:dyDescent="0.35">
      <c r="A59" t="s">
        <v>109</v>
      </c>
      <c r="B59">
        <v>58</v>
      </c>
      <c r="C59">
        <v>130</v>
      </c>
      <c r="D59" t="s">
        <v>110</v>
      </c>
      <c r="E59">
        <v>0</v>
      </c>
      <c r="F59">
        <v>0</v>
      </c>
      <c r="G59">
        <v>0</v>
      </c>
      <c r="I59">
        <v>0.60599999999999998</v>
      </c>
      <c r="J59">
        <v>4617</v>
      </c>
      <c r="K59">
        <v>4207</v>
      </c>
      <c r="L59">
        <v>4248</v>
      </c>
      <c r="M59" t="s">
        <v>31</v>
      </c>
      <c r="O59">
        <v>2.9000000000000001E-2</v>
      </c>
      <c r="P59">
        <v>3915</v>
      </c>
      <c r="Q59">
        <v>4171</v>
      </c>
      <c r="R59">
        <v>4212</v>
      </c>
      <c r="S59" t="s">
        <v>31</v>
      </c>
      <c r="U59">
        <v>8.0000000000000002E-3</v>
      </c>
      <c r="V59">
        <v>0</v>
      </c>
      <c r="W59">
        <v>0</v>
      </c>
      <c r="X59">
        <v>0</v>
      </c>
      <c r="Y59" t="s">
        <v>32</v>
      </c>
      <c r="AA59">
        <v>1E-3</v>
      </c>
      <c r="AB59">
        <v>0</v>
      </c>
      <c r="AC59">
        <v>0</v>
      </c>
      <c r="AD59">
        <v>0</v>
      </c>
      <c r="AE59" t="s">
        <v>32</v>
      </c>
    </row>
    <row r="60" spans="1:31" x14ac:dyDescent="0.35">
      <c r="A60" t="s">
        <v>109</v>
      </c>
      <c r="B60">
        <v>59</v>
      </c>
      <c r="C60">
        <v>133</v>
      </c>
      <c r="D60" t="s">
        <v>111</v>
      </c>
      <c r="E60">
        <v>0</v>
      </c>
      <c r="F60">
        <v>0</v>
      </c>
      <c r="G60">
        <v>0</v>
      </c>
      <c r="I60">
        <v>1.9610000000000001</v>
      </c>
      <c r="J60">
        <v>5017</v>
      </c>
      <c r="K60">
        <v>4267</v>
      </c>
      <c r="L60">
        <v>4309</v>
      </c>
      <c r="M60" t="s">
        <v>31</v>
      </c>
      <c r="O60">
        <v>0.17799999999999999</v>
      </c>
      <c r="P60">
        <v>4386</v>
      </c>
      <c r="Q60">
        <v>4231</v>
      </c>
      <c r="R60">
        <v>4278</v>
      </c>
      <c r="S60" t="s">
        <v>31</v>
      </c>
      <c r="U60">
        <v>2.7E-2</v>
      </c>
      <c r="V60">
        <v>0</v>
      </c>
      <c r="W60">
        <v>0</v>
      </c>
      <c r="X60">
        <v>0</v>
      </c>
      <c r="Y60" t="s">
        <v>32</v>
      </c>
      <c r="AA60">
        <v>6.0000000000000001E-3</v>
      </c>
      <c r="AB60">
        <v>0</v>
      </c>
      <c r="AC60">
        <v>0</v>
      </c>
      <c r="AD60">
        <v>0</v>
      </c>
      <c r="AE60" t="s">
        <v>32</v>
      </c>
    </row>
    <row r="61" spans="1:31" x14ac:dyDescent="0.35">
      <c r="A61" t="s">
        <v>109</v>
      </c>
      <c r="B61">
        <v>60</v>
      </c>
      <c r="C61">
        <v>131</v>
      </c>
      <c r="D61" t="s">
        <v>110</v>
      </c>
      <c r="E61">
        <v>0</v>
      </c>
      <c r="F61">
        <v>0</v>
      </c>
      <c r="G61">
        <v>0</v>
      </c>
      <c r="I61">
        <v>15.031000000000001</v>
      </c>
      <c r="J61">
        <v>8875</v>
      </c>
      <c r="K61">
        <v>4327</v>
      </c>
      <c r="L61">
        <v>4371</v>
      </c>
      <c r="M61" t="s">
        <v>31</v>
      </c>
      <c r="O61">
        <v>1.48</v>
      </c>
      <c r="P61">
        <v>8509</v>
      </c>
      <c r="Q61">
        <v>4291</v>
      </c>
      <c r="R61">
        <v>4337</v>
      </c>
      <c r="S61" t="s">
        <v>31</v>
      </c>
      <c r="U61">
        <v>0.21099999999999999</v>
      </c>
      <c r="V61">
        <v>0</v>
      </c>
      <c r="W61">
        <v>0</v>
      </c>
      <c r="X61">
        <v>0</v>
      </c>
      <c r="Y61" t="s">
        <v>32</v>
      </c>
      <c r="AA61">
        <v>4.5999999999999999E-2</v>
      </c>
      <c r="AB61">
        <v>0</v>
      </c>
      <c r="AC61">
        <v>0</v>
      </c>
      <c r="AD61">
        <v>0</v>
      </c>
      <c r="AE61" t="s">
        <v>32</v>
      </c>
    </row>
    <row r="62" spans="1:31" x14ac:dyDescent="0.35">
      <c r="A62" t="s">
        <v>109</v>
      </c>
      <c r="B62">
        <v>61</v>
      </c>
      <c r="C62">
        <v>132</v>
      </c>
      <c r="D62" t="s">
        <v>111</v>
      </c>
      <c r="E62">
        <v>0</v>
      </c>
      <c r="F62">
        <v>0</v>
      </c>
      <c r="G62">
        <v>0</v>
      </c>
      <c r="I62">
        <v>74.537000000000006</v>
      </c>
      <c r="J62">
        <v>26440</v>
      </c>
      <c r="K62">
        <v>4387</v>
      </c>
      <c r="L62">
        <v>4428</v>
      </c>
      <c r="M62" t="s">
        <v>43</v>
      </c>
      <c r="O62">
        <v>7.4210000000000003</v>
      </c>
      <c r="P62">
        <v>27327</v>
      </c>
      <c r="Q62">
        <v>4351</v>
      </c>
      <c r="R62">
        <v>4397</v>
      </c>
      <c r="S62" t="s">
        <v>31</v>
      </c>
      <c r="U62">
        <v>1.044</v>
      </c>
      <c r="V62">
        <v>0</v>
      </c>
      <c r="W62">
        <v>0</v>
      </c>
      <c r="X62">
        <v>0</v>
      </c>
      <c r="Y62" t="s">
        <v>32</v>
      </c>
      <c r="AA62">
        <v>0.23</v>
      </c>
      <c r="AB62">
        <v>0</v>
      </c>
      <c r="AC62">
        <v>0</v>
      </c>
      <c r="AD62">
        <v>0</v>
      </c>
      <c r="AE62" t="s">
        <v>32</v>
      </c>
    </row>
    <row r="63" spans="1:31" x14ac:dyDescent="0.35">
      <c r="A63" t="s">
        <v>112</v>
      </c>
      <c r="B63">
        <v>62</v>
      </c>
      <c r="C63">
        <v>0</v>
      </c>
      <c r="D63" t="s">
        <v>113</v>
      </c>
      <c r="E63">
        <v>0</v>
      </c>
      <c r="F63">
        <v>0</v>
      </c>
      <c r="G63">
        <v>0</v>
      </c>
      <c r="I63">
        <v>-4.141</v>
      </c>
      <c r="J63">
        <v>3216</v>
      </c>
      <c r="K63">
        <v>4567</v>
      </c>
      <c r="L63">
        <v>4614</v>
      </c>
      <c r="M63" t="s">
        <v>31</v>
      </c>
      <c r="O63">
        <v>-0.192</v>
      </c>
      <c r="P63">
        <v>3215</v>
      </c>
      <c r="Q63">
        <v>4531</v>
      </c>
      <c r="R63">
        <v>4555</v>
      </c>
      <c r="S63" t="s">
        <v>31</v>
      </c>
      <c r="U63">
        <v>-5.8000000000000003E-2</v>
      </c>
      <c r="V63">
        <v>0</v>
      </c>
      <c r="W63">
        <v>0</v>
      </c>
      <c r="X63">
        <v>0</v>
      </c>
      <c r="Y63" t="s">
        <v>32</v>
      </c>
      <c r="AA63">
        <v>-6.0000000000000001E-3</v>
      </c>
      <c r="AB63">
        <v>0</v>
      </c>
      <c r="AC63">
        <v>0</v>
      </c>
      <c r="AD63">
        <v>0</v>
      </c>
      <c r="AE63" t="s">
        <v>32</v>
      </c>
    </row>
    <row r="64" spans="1:31" x14ac:dyDescent="0.35">
      <c r="A64" t="s">
        <v>137</v>
      </c>
      <c r="B64">
        <v>63</v>
      </c>
      <c r="C64">
        <v>25</v>
      </c>
      <c r="D64" t="s">
        <v>37</v>
      </c>
      <c r="E64">
        <v>0</v>
      </c>
      <c r="F64">
        <v>3</v>
      </c>
      <c r="G64">
        <v>1</v>
      </c>
      <c r="I64">
        <v>39.819000000000003</v>
      </c>
      <c r="J64">
        <v>16192</v>
      </c>
      <c r="K64">
        <v>4627</v>
      </c>
      <c r="L64">
        <v>4669</v>
      </c>
      <c r="M64" t="s">
        <v>31</v>
      </c>
      <c r="O64">
        <v>0.36</v>
      </c>
      <c r="P64">
        <v>4963</v>
      </c>
      <c r="Q64">
        <v>4591</v>
      </c>
      <c r="R64">
        <v>4638</v>
      </c>
      <c r="S64" t="s">
        <v>31</v>
      </c>
      <c r="U64">
        <v>0.55800000000000005</v>
      </c>
      <c r="V64">
        <v>0</v>
      </c>
      <c r="W64">
        <v>0</v>
      </c>
      <c r="X64">
        <v>0</v>
      </c>
      <c r="Y64" t="s">
        <v>32</v>
      </c>
      <c r="AA64">
        <v>1.0999999999999999E-2</v>
      </c>
      <c r="AB64">
        <v>0</v>
      </c>
      <c r="AC64">
        <v>0</v>
      </c>
      <c r="AD64">
        <v>0</v>
      </c>
      <c r="AE64" t="s">
        <v>32</v>
      </c>
    </row>
    <row r="65" spans="1:31" x14ac:dyDescent="0.35">
      <c r="A65" t="s">
        <v>137</v>
      </c>
      <c r="B65">
        <v>64</v>
      </c>
      <c r="C65">
        <v>25</v>
      </c>
      <c r="D65" t="s">
        <v>37</v>
      </c>
      <c r="E65">
        <v>0</v>
      </c>
      <c r="F65">
        <v>3</v>
      </c>
      <c r="G65">
        <v>2</v>
      </c>
      <c r="I65">
        <v>39.802</v>
      </c>
      <c r="J65">
        <v>16187</v>
      </c>
      <c r="K65">
        <v>4687</v>
      </c>
      <c r="L65">
        <v>4729</v>
      </c>
      <c r="M65" t="s">
        <v>31</v>
      </c>
      <c r="O65">
        <v>0.36099999999999999</v>
      </c>
      <c r="P65">
        <v>4965</v>
      </c>
      <c r="Q65">
        <v>4651</v>
      </c>
      <c r="R65">
        <v>4698</v>
      </c>
      <c r="S65" t="s">
        <v>31</v>
      </c>
      <c r="U65">
        <v>0.55700000000000005</v>
      </c>
      <c r="V65">
        <v>0</v>
      </c>
      <c r="W65">
        <v>0</v>
      </c>
      <c r="X65">
        <v>0</v>
      </c>
      <c r="Y65" t="s">
        <v>32</v>
      </c>
      <c r="AA65">
        <v>1.0999999999999999E-2</v>
      </c>
      <c r="AB65">
        <v>0</v>
      </c>
      <c r="AC65">
        <v>0</v>
      </c>
      <c r="AD65">
        <v>0</v>
      </c>
      <c r="AE65" t="s">
        <v>32</v>
      </c>
    </row>
    <row r="66" spans="1:31" x14ac:dyDescent="0.35">
      <c r="A66" t="s">
        <v>138</v>
      </c>
      <c r="B66">
        <v>65</v>
      </c>
      <c r="C66">
        <v>26</v>
      </c>
      <c r="D66" t="s">
        <v>30</v>
      </c>
      <c r="E66">
        <v>20</v>
      </c>
      <c r="F66">
        <v>0</v>
      </c>
      <c r="G66">
        <v>0</v>
      </c>
      <c r="I66">
        <v>39.622999999999998</v>
      </c>
      <c r="J66">
        <v>16134</v>
      </c>
      <c r="K66">
        <v>4747</v>
      </c>
      <c r="L66">
        <v>4788</v>
      </c>
      <c r="M66" t="s">
        <v>31</v>
      </c>
      <c r="O66">
        <v>0.36599999999999999</v>
      </c>
      <c r="P66">
        <v>4980</v>
      </c>
      <c r="Q66">
        <v>4711</v>
      </c>
      <c r="R66">
        <v>4758</v>
      </c>
      <c r="S66" t="s">
        <v>31</v>
      </c>
      <c r="U66">
        <v>0.55500000000000005</v>
      </c>
      <c r="V66">
        <v>0</v>
      </c>
      <c r="W66">
        <v>0</v>
      </c>
      <c r="X66">
        <v>0</v>
      </c>
      <c r="Y66" t="s">
        <v>32</v>
      </c>
      <c r="AA66">
        <v>1.0999999999999999E-2</v>
      </c>
      <c r="AB66">
        <v>0</v>
      </c>
      <c r="AC66">
        <v>0</v>
      </c>
      <c r="AD66">
        <v>0</v>
      </c>
      <c r="AE66" t="s">
        <v>32</v>
      </c>
    </row>
    <row r="67" spans="1:31" x14ac:dyDescent="0.35">
      <c r="A67" t="s">
        <v>139</v>
      </c>
      <c r="B67">
        <v>66</v>
      </c>
      <c r="C67">
        <v>27</v>
      </c>
      <c r="D67" t="s">
        <v>30</v>
      </c>
      <c r="E67">
        <v>20</v>
      </c>
      <c r="F67">
        <v>0</v>
      </c>
      <c r="G67">
        <v>0</v>
      </c>
      <c r="I67">
        <v>39.866999999999997</v>
      </c>
      <c r="J67">
        <v>16206</v>
      </c>
      <c r="K67">
        <v>4807</v>
      </c>
      <c r="L67">
        <v>4849</v>
      </c>
      <c r="M67" t="s">
        <v>31</v>
      </c>
      <c r="O67">
        <v>0.379</v>
      </c>
      <c r="P67">
        <v>5021</v>
      </c>
      <c r="Q67">
        <v>4771</v>
      </c>
      <c r="R67">
        <v>4818</v>
      </c>
      <c r="S67" t="s">
        <v>31</v>
      </c>
      <c r="U67">
        <v>0.55800000000000005</v>
      </c>
      <c r="V67">
        <v>0</v>
      </c>
      <c r="W67">
        <v>0</v>
      </c>
      <c r="X67">
        <v>0</v>
      </c>
      <c r="Y67" t="s">
        <v>32</v>
      </c>
      <c r="AA67">
        <v>1.2E-2</v>
      </c>
      <c r="AB67">
        <v>0</v>
      </c>
      <c r="AC67">
        <v>0</v>
      </c>
      <c r="AD67">
        <v>0</v>
      </c>
      <c r="AE67" t="s">
        <v>32</v>
      </c>
    </row>
    <row r="68" spans="1:31" x14ac:dyDescent="0.35">
      <c r="A68" t="s">
        <v>140</v>
      </c>
      <c r="B68">
        <v>67</v>
      </c>
      <c r="C68">
        <v>28</v>
      </c>
      <c r="D68" t="s">
        <v>30</v>
      </c>
      <c r="E68">
        <v>20</v>
      </c>
      <c r="F68">
        <v>0</v>
      </c>
      <c r="G68">
        <v>0</v>
      </c>
      <c r="I68">
        <v>39.290999999999997</v>
      </c>
      <c r="J68">
        <v>16036</v>
      </c>
      <c r="K68">
        <v>4867</v>
      </c>
      <c r="L68">
        <v>4909</v>
      </c>
      <c r="M68" t="s">
        <v>31</v>
      </c>
      <c r="O68">
        <v>0.373</v>
      </c>
      <c r="P68">
        <v>5003</v>
      </c>
      <c r="Q68">
        <v>4831</v>
      </c>
      <c r="R68">
        <v>4878</v>
      </c>
      <c r="S68" t="s">
        <v>31</v>
      </c>
      <c r="U68">
        <v>0.55000000000000004</v>
      </c>
      <c r="V68">
        <v>0</v>
      </c>
      <c r="W68">
        <v>0</v>
      </c>
      <c r="X68">
        <v>0</v>
      </c>
      <c r="Y68" t="s">
        <v>32</v>
      </c>
      <c r="AA68">
        <v>1.2E-2</v>
      </c>
      <c r="AB68">
        <v>0</v>
      </c>
      <c r="AC68">
        <v>0</v>
      </c>
      <c r="AD68">
        <v>0</v>
      </c>
      <c r="AE68" t="s">
        <v>32</v>
      </c>
    </row>
    <row r="69" spans="1:31" x14ac:dyDescent="0.35">
      <c r="A69" t="s">
        <v>141</v>
      </c>
      <c r="B69">
        <v>68</v>
      </c>
      <c r="C69">
        <v>29</v>
      </c>
      <c r="D69" t="s">
        <v>30</v>
      </c>
      <c r="E69">
        <v>20</v>
      </c>
      <c r="F69">
        <v>0</v>
      </c>
      <c r="G69">
        <v>0</v>
      </c>
      <c r="I69">
        <v>38.6</v>
      </c>
      <c r="J69">
        <v>15832</v>
      </c>
      <c r="K69">
        <v>4927</v>
      </c>
      <c r="L69">
        <v>4969</v>
      </c>
      <c r="M69" t="s">
        <v>31</v>
      </c>
      <c r="O69">
        <v>0.4</v>
      </c>
      <c r="P69">
        <v>5090</v>
      </c>
      <c r="Q69">
        <v>4891</v>
      </c>
      <c r="R69">
        <v>4938</v>
      </c>
      <c r="S69" t="s">
        <v>31</v>
      </c>
      <c r="U69">
        <v>0.54100000000000004</v>
      </c>
      <c r="V69">
        <v>0</v>
      </c>
      <c r="W69">
        <v>0</v>
      </c>
      <c r="X69">
        <v>0</v>
      </c>
      <c r="Y69" t="s">
        <v>32</v>
      </c>
      <c r="AA69">
        <v>1.2E-2</v>
      </c>
      <c r="AB69">
        <v>0</v>
      </c>
      <c r="AC69">
        <v>0</v>
      </c>
      <c r="AD69">
        <v>0</v>
      </c>
      <c r="AE69" t="s">
        <v>32</v>
      </c>
    </row>
    <row r="70" spans="1:31" x14ac:dyDescent="0.35">
      <c r="A70" t="s">
        <v>142</v>
      </c>
      <c r="B70">
        <v>69</v>
      </c>
      <c r="C70">
        <v>30</v>
      </c>
      <c r="D70" t="s">
        <v>30</v>
      </c>
      <c r="E70">
        <v>20</v>
      </c>
      <c r="F70">
        <v>0</v>
      </c>
      <c r="G70">
        <v>0</v>
      </c>
      <c r="I70">
        <v>39.450000000000003</v>
      </c>
      <c r="J70">
        <v>16083</v>
      </c>
      <c r="K70">
        <v>4987</v>
      </c>
      <c r="L70">
        <v>5029</v>
      </c>
      <c r="M70" t="s">
        <v>31</v>
      </c>
      <c r="O70">
        <v>0.36599999999999999</v>
      </c>
      <c r="P70">
        <v>4982</v>
      </c>
      <c r="Q70">
        <v>4951</v>
      </c>
      <c r="R70">
        <v>4998</v>
      </c>
      <c r="S70" t="s">
        <v>31</v>
      </c>
      <c r="U70">
        <v>0.55300000000000005</v>
      </c>
      <c r="V70">
        <v>0</v>
      </c>
      <c r="W70">
        <v>0</v>
      </c>
      <c r="X70">
        <v>0</v>
      </c>
      <c r="Y70" t="s">
        <v>32</v>
      </c>
      <c r="AA70">
        <v>1.0999999999999999E-2</v>
      </c>
      <c r="AB70">
        <v>0</v>
      </c>
      <c r="AC70">
        <v>0</v>
      </c>
      <c r="AD70">
        <v>0</v>
      </c>
      <c r="AE70" t="s">
        <v>32</v>
      </c>
    </row>
    <row r="71" spans="1:31" x14ac:dyDescent="0.35">
      <c r="A71" t="s">
        <v>143</v>
      </c>
      <c r="B71">
        <v>70</v>
      </c>
      <c r="C71">
        <v>31</v>
      </c>
      <c r="D71" t="s">
        <v>30</v>
      </c>
      <c r="E71">
        <v>20</v>
      </c>
      <c r="F71">
        <v>0</v>
      </c>
      <c r="G71">
        <v>0</v>
      </c>
      <c r="I71">
        <v>39.734000000000002</v>
      </c>
      <c r="J71">
        <v>16167</v>
      </c>
      <c r="K71">
        <v>5047</v>
      </c>
      <c r="L71">
        <v>5089</v>
      </c>
      <c r="M71" t="s">
        <v>31</v>
      </c>
      <c r="O71">
        <v>0.37</v>
      </c>
      <c r="P71">
        <v>4993</v>
      </c>
      <c r="Q71">
        <v>5011</v>
      </c>
      <c r="R71">
        <v>5058</v>
      </c>
      <c r="S71" t="s">
        <v>31</v>
      </c>
      <c r="U71">
        <v>0.55700000000000005</v>
      </c>
      <c r="V71">
        <v>0</v>
      </c>
      <c r="W71">
        <v>0</v>
      </c>
      <c r="X71">
        <v>0</v>
      </c>
      <c r="Y71" t="s">
        <v>32</v>
      </c>
      <c r="AA71">
        <v>1.0999999999999999E-2</v>
      </c>
      <c r="AB71">
        <v>0</v>
      </c>
      <c r="AC71">
        <v>0</v>
      </c>
      <c r="AD71">
        <v>0</v>
      </c>
      <c r="AE71" t="s">
        <v>32</v>
      </c>
    </row>
    <row r="72" spans="1:31" x14ac:dyDescent="0.35">
      <c r="A72" t="s">
        <v>144</v>
      </c>
      <c r="B72">
        <v>71</v>
      </c>
      <c r="C72">
        <v>32</v>
      </c>
      <c r="D72" t="s">
        <v>30</v>
      </c>
      <c r="E72">
        <v>20</v>
      </c>
      <c r="F72">
        <v>0</v>
      </c>
      <c r="G72">
        <v>0</v>
      </c>
      <c r="I72">
        <v>39.845999999999997</v>
      </c>
      <c r="J72">
        <v>16200</v>
      </c>
      <c r="K72">
        <v>5107</v>
      </c>
      <c r="L72">
        <v>5149</v>
      </c>
      <c r="M72" t="s">
        <v>31</v>
      </c>
      <c r="O72">
        <v>0.5</v>
      </c>
      <c r="P72">
        <v>5407</v>
      </c>
      <c r="Q72">
        <v>5071</v>
      </c>
      <c r="R72">
        <v>5118</v>
      </c>
      <c r="S72" t="s">
        <v>31</v>
      </c>
      <c r="U72">
        <v>0.55800000000000005</v>
      </c>
      <c r="V72">
        <v>0</v>
      </c>
      <c r="W72">
        <v>0</v>
      </c>
      <c r="X72">
        <v>0</v>
      </c>
      <c r="Y72" t="s">
        <v>32</v>
      </c>
      <c r="AA72">
        <v>1.4999999999999999E-2</v>
      </c>
      <c r="AB72">
        <v>0</v>
      </c>
      <c r="AC72">
        <v>0</v>
      </c>
      <c r="AD72">
        <v>0</v>
      </c>
      <c r="AE72" t="s">
        <v>32</v>
      </c>
    </row>
    <row r="73" spans="1:31" x14ac:dyDescent="0.35">
      <c r="A73" t="s">
        <v>145</v>
      </c>
      <c r="B73">
        <v>72</v>
      </c>
      <c r="C73">
        <v>33</v>
      </c>
      <c r="D73" t="s">
        <v>30</v>
      </c>
      <c r="E73">
        <v>20</v>
      </c>
      <c r="F73">
        <v>0</v>
      </c>
      <c r="G73">
        <v>0</v>
      </c>
      <c r="I73">
        <v>39.762</v>
      </c>
      <c r="J73">
        <v>16175</v>
      </c>
      <c r="K73">
        <v>5167</v>
      </c>
      <c r="L73">
        <v>5209</v>
      </c>
      <c r="M73" t="s">
        <v>31</v>
      </c>
      <c r="O73">
        <v>0.39</v>
      </c>
      <c r="P73">
        <v>5057</v>
      </c>
      <c r="Q73">
        <v>5131</v>
      </c>
      <c r="R73">
        <v>5178</v>
      </c>
      <c r="S73" t="s">
        <v>31</v>
      </c>
      <c r="U73">
        <v>0.55700000000000005</v>
      </c>
      <c r="V73">
        <v>0</v>
      </c>
      <c r="W73">
        <v>0</v>
      </c>
      <c r="X73">
        <v>0</v>
      </c>
      <c r="Y73" t="s">
        <v>32</v>
      </c>
      <c r="AA73">
        <v>1.2E-2</v>
      </c>
      <c r="AB73">
        <v>0</v>
      </c>
      <c r="AC73">
        <v>0</v>
      </c>
      <c r="AD73">
        <v>0</v>
      </c>
      <c r="AE73" t="s">
        <v>32</v>
      </c>
    </row>
    <row r="74" spans="1:31" x14ac:dyDescent="0.35">
      <c r="A74" t="s">
        <v>146</v>
      </c>
      <c r="B74">
        <v>73</v>
      </c>
      <c r="C74">
        <v>34</v>
      </c>
      <c r="D74" t="s">
        <v>30</v>
      </c>
      <c r="E74">
        <v>0</v>
      </c>
      <c r="F74">
        <v>0</v>
      </c>
      <c r="G74">
        <v>0</v>
      </c>
      <c r="I74">
        <v>39.195999999999998</v>
      </c>
      <c r="J74">
        <v>16008</v>
      </c>
      <c r="K74">
        <v>5227</v>
      </c>
      <c r="L74">
        <v>5269</v>
      </c>
      <c r="M74" t="s">
        <v>31</v>
      </c>
      <c r="O74">
        <v>0.36699999999999999</v>
      </c>
      <c r="P74">
        <v>4985</v>
      </c>
      <c r="Q74">
        <v>5191</v>
      </c>
      <c r="R74">
        <v>5238</v>
      </c>
      <c r="S74" t="s">
        <v>31</v>
      </c>
      <c r="U74">
        <v>0.54900000000000004</v>
      </c>
      <c r="V74">
        <v>0</v>
      </c>
      <c r="W74">
        <v>0</v>
      </c>
      <c r="X74">
        <v>0</v>
      </c>
      <c r="Y74" t="s">
        <v>32</v>
      </c>
      <c r="AA74">
        <v>1.0999999999999999E-2</v>
      </c>
      <c r="AB74">
        <v>0</v>
      </c>
      <c r="AC74">
        <v>0</v>
      </c>
      <c r="AD74">
        <v>0</v>
      </c>
      <c r="AE74" t="s">
        <v>32</v>
      </c>
    </row>
    <row r="75" spans="1:31" x14ac:dyDescent="0.35">
      <c r="A75" t="s">
        <v>39</v>
      </c>
      <c r="B75">
        <v>113</v>
      </c>
      <c r="C75">
        <v>59</v>
      </c>
      <c r="D75" t="s">
        <v>30</v>
      </c>
      <c r="E75">
        <v>20</v>
      </c>
      <c r="F75">
        <v>0</v>
      </c>
      <c r="G75">
        <v>0</v>
      </c>
      <c r="I75">
        <v>2.2719999999999998</v>
      </c>
      <c r="J75">
        <v>5109</v>
      </c>
      <c r="K75">
        <v>7867</v>
      </c>
      <c r="L75">
        <v>7909</v>
      </c>
      <c r="M75" t="s">
        <v>31</v>
      </c>
      <c r="O75">
        <v>6.4000000000000001E-2</v>
      </c>
      <c r="P75">
        <v>4023</v>
      </c>
      <c r="Q75">
        <v>7831</v>
      </c>
      <c r="R75">
        <v>7878</v>
      </c>
      <c r="S75" t="s">
        <v>31</v>
      </c>
      <c r="U75">
        <v>3.2000000000000001E-2</v>
      </c>
      <c r="V75">
        <v>0</v>
      </c>
      <c r="W75">
        <v>0</v>
      </c>
      <c r="X75">
        <v>0</v>
      </c>
      <c r="Y75" t="s">
        <v>32</v>
      </c>
      <c r="AA75">
        <v>2E-3</v>
      </c>
      <c r="AB75">
        <v>0</v>
      </c>
      <c r="AC75">
        <v>0</v>
      </c>
      <c r="AD75">
        <v>0</v>
      </c>
      <c r="AE75" t="s">
        <v>32</v>
      </c>
    </row>
    <row r="76" spans="1:31" x14ac:dyDescent="0.35">
      <c r="A76" t="s">
        <v>39</v>
      </c>
      <c r="B76">
        <v>131</v>
      </c>
      <c r="C76">
        <v>71</v>
      </c>
      <c r="D76" t="s">
        <v>30</v>
      </c>
      <c r="E76">
        <v>20</v>
      </c>
      <c r="F76">
        <v>0</v>
      </c>
      <c r="G76">
        <v>0</v>
      </c>
      <c r="I76">
        <v>2.056</v>
      </c>
      <c r="J76">
        <v>5045</v>
      </c>
      <c r="K76">
        <v>9067</v>
      </c>
      <c r="L76">
        <v>9109</v>
      </c>
      <c r="M76" t="s">
        <v>31</v>
      </c>
      <c r="O76">
        <v>0.06</v>
      </c>
      <c r="P76">
        <v>4012</v>
      </c>
      <c r="Q76">
        <v>9031</v>
      </c>
      <c r="R76">
        <v>9078</v>
      </c>
      <c r="S76" t="s">
        <v>31</v>
      </c>
      <c r="U76">
        <v>2.9000000000000001E-2</v>
      </c>
      <c r="V76">
        <v>0</v>
      </c>
      <c r="W76">
        <v>0</v>
      </c>
      <c r="X76">
        <v>0</v>
      </c>
      <c r="Y76" t="s">
        <v>32</v>
      </c>
      <c r="AA76">
        <v>2E-3</v>
      </c>
      <c r="AB76">
        <v>0</v>
      </c>
      <c r="AC76">
        <v>0</v>
      </c>
      <c r="AD76">
        <v>0</v>
      </c>
      <c r="AE76" t="s">
        <v>32</v>
      </c>
    </row>
    <row r="77" spans="1:31" x14ac:dyDescent="0.35">
      <c r="A77" t="s">
        <v>109</v>
      </c>
      <c r="B77">
        <v>76</v>
      </c>
      <c r="C77">
        <v>130</v>
      </c>
      <c r="D77" t="s">
        <v>110</v>
      </c>
      <c r="E77">
        <v>0</v>
      </c>
      <c r="F77">
        <v>0</v>
      </c>
      <c r="G77">
        <v>0</v>
      </c>
      <c r="I77">
        <v>0.49399999999999999</v>
      </c>
      <c r="J77">
        <v>4584</v>
      </c>
      <c r="K77">
        <v>5407</v>
      </c>
      <c r="L77">
        <v>5447</v>
      </c>
      <c r="M77" t="s">
        <v>31</v>
      </c>
      <c r="O77">
        <v>2.7E-2</v>
      </c>
      <c r="P77">
        <v>3908</v>
      </c>
      <c r="Q77">
        <v>5371</v>
      </c>
      <c r="R77">
        <v>5418</v>
      </c>
      <c r="S77" t="s">
        <v>31</v>
      </c>
      <c r="U77">
        <v>7.0000000000000001E-3</v>
      </c>
      <c r="V77">
        <v>0</v>
      </c>
      <c r="W77">
        <v>0</v>
      </c>
      <c r="X77">
        <v>0</v>
      </c>
      <c r="Y77" t="s">
        <v>32</v>
      </c>
      <c r="AA77">
        <v>1E-3</v>
      </c>
      <c r="AB77">
        <v>0</v>
      </c>
      <c r="AC77">
        <v>0</v>
      </c>
      <c r="AD77">
        <v>0</v>
      </c>
      <c r="AE77" t="s">
        <v>32</v>
      </c>
    </row>
    <row r="78" spans="1:31" x14ac:dyDescent="0.35">
      <c r="A78" t="s">
        <v>109</v>
      </c>
      <c r="B78">
        <v>77</v>
      </c>
      <c r="C78">
        <v>133</v>
      </c>
      <c r="D78" t="s">
        <v>111</v>
      </c>
      <c r="E78">
        <v>0</v>
      </c>
      <c r="F78">
        <v>0</v>
      </c>
      <c r="G78">
        <v>0</v>
      </c>
      <c r="I78">
        <v>1.8080000000000001</v>
      </c>
      <c r="J78">
        <v>4972</v>
      </c>
      <c r="K78">
        <v>5467</v>
      </c>
      <c r="L78">
        <v>5509</v>
      </c>
      <c r="M78" t="s">
        <v>31</v>
      </c>
      <c r="O78">
        <v>0.17899999999999999</v>
      </c>
      <c r="P78">
        <v>4390</v>
      </c>
      <c r="Q78">
        <v>5431</v>
      </c>
      <c r="R78">
        <v>5478</v>
      </c>
      <c r="S78" t="s">
        <v>31</v>
      </c>
      <c r="U78">
        <v>2.5000000000000001E-2</v>
      </c>
      <c r="V78">
        <v>0</v>
      </c>
      <c r="W78">
        <v>0</v>
      </c>
      <c r="X78">
        <v>0</v>
      </c>
      <c r="Y78" t="s">
        <v>32</v>
      </c>
      <c r="AA78">
        <v>6.0000000000000001E-3</v>
      </c>
      <c r="AB78">
        <v>0</v>
      </c>
      <c r="AC78">
        <v>0</v>
      </c>
      <c r="AD78">
        <v>0</v>
      </c>
      <c r="AE78" t="s">
        <v>32</v>
      </c>
    </row>
    <row r="79" spans="1:31" x14ac:dyDescent="0.35">
      <c r="A79" t="s">
        <v>109</v>
      </c>
      <c r="B79">
        <v>78</v>
      </c>
      <c r="C79">
        <v>131</v>
      </c>
      <c r="D79" t="s">
        <v>110</v>
      </c>
      <c r="E79">
        <v>0</v>
      </c>
      <c r="F79">
        <v>0</v>
      </c>
      <c r="G79">
        <v>0</v>
      </c>
      <c r="I79">
        <v>14.715999999999999</v>
      </c>
      <c r="J79">
        <v>8782</v>
      </c>
      <c r="K79">
        <v>5527</v>
      </c>
      <c r="L79">
        <v>5569</v>
      </c>
      <c r="M79" t="s">
        <v>31</v>
      </c>
      <c r="O79">
        <v>1.4790000000000001</v>
      </c>
      <c r="P79">
        <v>8508</v>
      </c>
      <c r="Q79">
        <v>5491</v>
      </c>
      <c r="R79">
        <v>5537</v>
      </c>
      <c r="S79" t="s">
        <v>31</v>
      </c>
      <c r="U79">
        <v>0.20599999999999999</v>
      </c>
      <c r="V79">
        <v>0</v>
      </c>
      <c r="W79">
        <v>0</v>
      </c>
      <c r="X79">
        <v>0</v>
      </c>
      <c r="Y79" t="s">
        <v>32</v>
      </c>
      <c r="AA79">
        <v>4.5999999999999999E-2</v>
      </c>
      <c r="AB79">
        <v>0</v>
      </c>
      <c r="AC79">
        <v>0</v>
      </c>
      <c r="AD79">
        <v>0</v>
      </c>
      <c r="AE79" t="s">
        <v>32</v>
      </c>
    </row>
    <row r="80" spans="1:31" x14ac:dyDescent="0.35">
      <c r="A80" t="s">
        <v>109</v>
      </c>
      <c r="B80">
        <v>79</v>
      </c>
      <c r="C80">
        <v>132</v>
      </c>
      <c r="D80" t="s">
        <v>111</v>
      </c>
      <c r="E80">
        <v>0</v>
      </c>
      <c r="F80">
        <v>0</v>
      </c>
      <c r="G80">
        <v>0</v>
      </c>
      <c r="I80">
        <v>73.67</v>
      </c>
      <c r="J80">
        <v>26184</v>
      </c>
      <c r="K80">
        <v>5587</v>
      </c>
      <c r="L80">
        <v>5628</v>
      </c>
      <c r="M80" t="s">
        <v>31</v>
      </c>
      <c r="O80">
        <v>7.4050000000000002</v>
      </c>
      <c r="P80">
        <v>27277</v>
      </c>
      <c r="Q80">
        <v>5551</v>
      </c>
      <c r="R80">
        <v>5596</v>
      </c>
      <c r="S80" t="s">
        <v>31</v>
      </c>
      <c r="U80">
        <v>1.032</v>
      </c>
      <c r="V80">
        <v>0</v>
      </c>
      <c r="W80">
        <v>0</v>
      </c>
      <c r="X80">
        <v>0</v>
      </c>
      <c r="Y80" t="s">
        <v>32</v>
      </c>
      <c r="AA80">
        <v>0.22900000000000001</v>
      </c>
      <c r="AB80">
        <v>0</v>
      </c>
      <c r="AC80">
        <v>0</v>
      </c>
      <c r="AD80">
        <v>0</v>
      </c>
      <c r="AE80" t="s">
        <v>32</v>
      </c>
    </row>
    <row r="81" spans="1:31" x14ac:dyDescent="0.35">
      <c r="A81" t="s">
        <v>89</v>
      </c>
      <c r="B81">
        <v>80</v>
      </c>
      <c r="C81">
        <v>138</v>
      </c>
      <c r="D81" t="s">
        <v>90</v>
      </c>
      <c r="E81">
        <v>0</v>
      </c>
      <c r="F81">
        <v>0</v>
      </c>
      <c r="G81">
        <v>0</v>
      </c>
      <c r="I81">
        <v>149.614</v>
      </c>
      <c r="J81">
        <v>48601</v>
      </c>
      <c r="K81">
        <v>5647</v>
      </c>
      <c r="L81">
        <v>5687</v>
      </c>
      <c r="M81" t="s">
        <v>43</v>
      </c>
      <c r="O81">
        <v>15</v>
      </c>
      <c r="P81">
        <v>51336</v>
      </c>
      <c r="Q81">
        <v>5611</v>
      </c>
      <c r="R81">
        <v>5657</v>
      </c>
      <c r="S81" t="s">
        <v>43</v>
      </c>
      <c r="U81">
        <v>2.0960000000000001</v>
      </c>
      <c r="V81">
        <v>0</v>
      </c>
      <c r="W81">
        <v>0</v>
      </c>
      <c r="X81">
        <v>0</v>
      </c>
      <c r="Y81" t="s">
        <v>32</v>
      </c>
      <c r="AA81">
        <v>0.46400000000000002</v>
      </c>
      <c r="AB81">
        <v>0</v>
      </c>
      <c r="AC81">
        <v>0</v>
      </c>
      <c r="AD81">
        <v>0</v>
      </c>
      <c r="AE81" t="s">
        <v>32</v>
      </c>
    </row>
    <row r="82" spans="1:31" x14ac:dyDescent="0.35">
      <c r="A82" t="s">
        <v>112</v>
      </c>
      <c r="B82">
        <v>81</v>
      </c>
      <c r="C82">
        <v>0</v>
      </c>
      <c r="D82" t="s">
        <v>113</v>
      </c>
      <c r="E82">
        <v>0</v>
      </c>
      <c r="F82">
        <v>0</v>
      </c>
      <c r="G82">
        <v>0</v>
      </c>
      <c r="I82">
        <v>-4.141</v>
      </c>
      <c r="J82">
        <v>3216</v>
      </c>
      <c r="K82">
        <v>5827</v>
      </c>
      <c r="L82">
        <v>5872</v>
      </c>
      <c r="M82" t="s">
        <v>31</v>
      </c>
      <c r="O82">
        <v>-0.192</v>
      </c>
      <c r="P82">
        <v>3215</v>
      </c>
      <c r="Q82">
        <v>5791</v>
      </c>
      <c r="R82">
        <v>5821</v>
      </c>
      <c r="S82" t="s">
        <v>31</v>
      </c>
      <c r="U82">
        <v>-5.8000000000000003E-2</v>
      </c>
      <c r="V82">
        <v>0</v>
      </c>
      <c r="W82">
        <v>0</v>
      </c>
      <c r="X82">
        <v>0</v>
      </c>
      <c r="Y82" t="s">
        <v>32</v>
      </c>
      <c r="AA82">
        <v>-6.0000000000000001E-3</v>
      </c>
      <c r="AB82">
        <v>0</v>
      </c>
      <c r="AC82">
        <v>0</v>
      </c>
      <c r="AD82">
        <v>0</v>
      </c>
      <c r="AE82" t="s">
        <v>32</v>
      </c>
    </row>
    <row r="83" spans="1:31" x14ac:dyDescent="0.35">
      <c r="A83" t="s">
        <v>147</v>
      </c>
      <c r="B83">
        <v>82</v>
      </c>
      <c r="C83">
        <v>37</v>
      </c>
      <c r="D83" t="s">
        <v>37</v>
      </c>
      <c r="E83">
        <v>0</v>
      </c>
      <c r="F83">
        <v>4</v>
      </c>
      <c r="G83">
        <v>1</v>
      </c>
      <c r="I83">
        <v>38.186</v>
      </c>
      <c r="J83">
        <v>15710</v>
      </c>
      <c r="K83">
        <v>5887</v>
      </c>
      <c r="L83">
        <v>5927</v>
      </c>
      <c r="M83" t="s">
        <v>31</v>
      </c>
      <c r="O83">
        <v>0.375</v>
      </c>
      <c r="P83">
        <v>5009</v>
      </c>
      <c r="Q83">
        <v>5851</v>
      </c>
      <c r="R83">
        <v>5898</v>
      </c>
      <c r="S83" t="s">
        <v>31</v>
      </c>
      <c r="U83">
        <v>0.53500000000000003</v>
      </c>
      <c r="V83">
        <v>0</v>
      </c>
      <c r="W83">
        <v>0</v>
      </c>
      <c r="X83">
        <v>0</v>
      </c>
      <c r="Y83" t="s">
        <v>32</v>
      </c>
      <c r="AA83">
        <v>1.2E-2</v>
      </c>
      <c r="AB83">
        <v>0</v>
      </c>
      <c r="AC83">
        <v>0</v>
      </c>
      <c r="AD83">
        <v>0</v>
      </c>
      <c r="AE83" t="s">
        <v>32</v>
      </c>
    </row>
    <row r="84" spans="1:31" x14ac:dyDescent="0.35">
      <c r="A84" t="s">
        <v>147</v>
      </c>
      <c r="B84">
        <v>83</v>
      </c>
      <c r="C84">
        <v>37</v>
      </c>
      <c r="D84" t="s">
        <v>37</v>
      </c>
      <c r="E84">
        <v>0</v>
      </c>
      <c r="F84">
        <v>4</v>
      </c>
      <c r="G84">
        <v>2</v>
      </c>
      <c r="I84">
        <v>38.335000000000001</v>
      </c>
      <c r="J84">
        <v>15754</v>
      </c>
      <c r="K84">
        <v>5947</v>
      </c>
      <c r="L84">
        <v>5986</v>
      </c>
      <c r="M84" t="s">
        <v>31</v>
      </c>
      <c r="O84">
        <v>0.376</v>
      </c>
      <c r="P84">
        <v>5013</v>
      </c>
      <c r="Q84">
        <v>5911</v>
      </c>
      <c r="R84">
        <v>5958</v>
      </c>
      <c r="S84" t="s">
        <v>31</v>
      </c>
      <c r="U84">
        <v>0.53700000000000003</v>
      </c>
      <c r="V84">
        <v>0</v>
      </c>
      <c r="W84">
        <v>0</v>
      </c>
      <c r="X84">
        <v>0</v>
      </c>
      <c r="Y84" t="s">
        <v>32</v>
      </c>
      <c r="AA84">
        <v>1.2E-2</v>
      </c>
      <c r="AB84">
        <v>0</v>
      </c>
      <c r="AC84">
        <v>0</v>
      </c>
      <c r="AD84">
        <v>0</v>
      </c>
      <c r="AE84" t="s">
        <v>32</v>
      </c>
    </row>
    <row r="85" spans="1:31" x14ac:dyDescent="0.35">
      <c r="A85" t="s">
        <v>148</v>
      </c>
      <c r="B85">
        <v>84</v>
      </c>
      <c r="C85">
        <v>38</v>
      </c>
      <c r="D85" t="s">
        <v>30</v>
      </c>
      <c r="E85">
        <v>20</v>
      </c>
      <c r="F85">
        <v>0</v>
      </c>
      <c r="G85">
        <v>0</v>
      </c>
      <c r="I85">
        <v>37.823999999999998</v>
      </c>
      <c r="J85">
        <v>15603</v>
      </c>
      <c r="K85">
        <v>6007</v>
      </c>
      <c r="L85">
        <v>6046</v>
      </c>
      <c r="M85" t="s">
        <v>31</v>
      </c>
      <c r="O85">
        <v>0.39200000000000002</v>
      </c>
      <c r="P85">
        <v>5062</v>
      </c>
      <c r="Q85">
        <v>5971</v>
      </c>
      <c r="R85">
        <v>6018</v>
      </c>
      <c r="S85" t="s">
        <v>31</v>
      </c>
      <c r="U85">
        <v>0.53</v>
      </c>
      <c r="V85">
        <v>0</v>
      </c>
      <c r="W85">
        <v>0</v>
      </c>
      <c r="X85">
        <v>0</v>
      </c>
      <c r="Y85" t="s">
        <v>32</v>
      </c>
      <c r="AA85">
        <v>1.2E-2</v>
      </c>
      <c r="AB85">
        <v>0</v>
      </c>
      <c r="AC85">
        <v>0</v>
      </c>
      <c r="AD85">
        <v>0</v>
      </c>
      <c r="AE85" t="s">
        <v>32</v>
      </c>
    </row>
    <row r="86" spans="1:31" x14ac:dyDescent="0.35">
      <c r="A86" t="s">
        <v>149</v>
      </c>
      <c r="B86">
        <v>85</v>
      </c>
      <c r="C86">
        <v>39</v>
      </c>
      <c r="D86" t="s">
        <v>30</v>
      </c>
      <c r="E86">
        <v>20</v>
      </c>
      <c r="F86">
        <v>0</v>
      </c>
      <c r="G86">
        <v>0</v>
      </c>
      <c r="I86">
        <v>35.54</v>
      </c>
      <c r="J86">
        <v>14929</v>
      </c>
      <c r="K86">
        <v>6067</v>
      </c>
      <c r="L86">
        <v>6106</v>
      </c>
      <c r="M86" t="s">
        <v>31</v>
      </c>
      <c r="O86">
        <v>0.35299999999999998</v>
      </c>
      <c r="P86">
        <v>4939</v>
      </c>
      <c r="Q86">
        <v>6031</v>
      </c>
      <c r="R86">
        <v>6078</v>
      </c>
      <c r="S86" t="s">
        <v>31</v>
      </c>
      <c r="U86">
        <v>0.498</v>
      </c>
      <c r="V86">
        <v>0</v>
      </c>
      <c r="W86">
        <v>0</v>
      </c>
      <c r="X86">
        <v>0</v>
      </c>
      <c r="Y86" t="s">
        <v>32</v>
      </c>
      <c r="AA86">
        <v>1.0999999999999999E-2</v>
      </c>
      <c r="AB86">
        <v>0</v>
      </c>
      <c r="AC86">
        <v>0</v>
      </c>
      <c r="AD86">
        <v>0</v>
      </c>
      <c r="AE86" t="s">
        <v>32</v>
      </c>
    </row>
    <row r="87" spans="1:31" x14ac:dyDescent="0.35">
      <c r="A87" t="s">
        <v>150</v>
      </c>
      <c r="B87">
        <v>86</v>
      </c>
      <c r="C87">
        <v>40</v>
      </c>
      <c r="D87" t="s">
        <v>30</v>
      </c>
      <c r="E87">
        <v>20</v>
      </c>
      <c r="F87">
        <v>0</v>
      </c>
      <c r="G87">
        <v>0</v>
      </c>
      <c r="I87">
        <v>39.100999999999999</v>
      </c>
      <c r="J87">
        <v>15980</v>
      </c>
      <c r="K87">
        <v>6127</v>
      </c>
      <c r="L87">
        <v>6166</v>
      </c>
      <c r="M87" t="s">
        <v>31</v>
      </c>
      <c r="O87">
        <v>0.39900000000000002</v>
      </c>
      <c r="P87">
        <v>5086</v>
      </c>
      <c r="Q87">
        <v>6091</v>
      </c>
      <c r="R87">
        <v>6138</v>
      </c>
      <c r="S87" t="s">
        <v>31</v>
      </c>
      <c r="U87">
        <v>0.54800000000000004</v>
      </c>
      <c r="V87">
        <v>0</v>
      </c>
      <c r="W87">
        <v>0</v>
      </c>
      <c r="X87">
        <v>0</v>
      </c>
      <c r="Y87" t="s">
        <v>32</v>
      </c>
      <c r="AA87">
        <v>1.2E-2</v>
      </c>
      <c r="AB87">
        <v>0</v>
      </c>
      <c r="AC87">
        <v>0</v>
      </c>
      <c r="AD87">
        <v>0</v>
      </c>
      <c r="AE87" t="s">
        <v>32</v>
      </c>
    </row>
    <row r="88" spans="1:31" x14ac:dyDescent="0.35">
      <c r="A88" t="s">
        <v>151</v>
      </c>
      <c r="B88">
        <v>87</v>
      </c>
      <c r="C88">
        <v>41</v>
      </c>
      <c r="D88" t="s">
        <v>30</v>
      </c>
      <c r="E88">
        <v>20</v>
      </c>
      <c r="F88">
        <v>0</v>
      </c>
      <c r="G88">
        <v>0</v>
      </c>
      <c r="I88">
        <v>40.851999999999997</v>
      </c>
      <c r="J88">
        <v>16497</v>
      </c>
      <c r="K88">
        <v>6187</v>
      </c>
      <c r="L88">
        <v>6226</v>
      </c>
      <c r="M88" t="s">
        <v>31</v>
      </c>
      <c r="O88">
        <v>0.379</v>
      </c>
      <c r="P88">
        <v>5022</v>
      </c>
      <c r="Q88">
        <v>6151</v>
      </c>
      <c r="R88">
        <v>6198</v>
      </c>
      <c r="S88" t="s">
        <v>31</v>
      </c>
      <c r="U88">
        <v>0.57199999999999995</v>
      </c>
      <c r="V88">
        <v>0</v>
      </c>
      <c r="W88">
        <v>0</v>
      </c>
      <c r="X88">
        <v>0</v>
      </c>
      <c r="Y88" t="s">
        <v>32</v>
      </c>
      <c r="AA88">
        <v>1.2E-2</v>
      </c>
      <c r="AB88">
        <v>0</v>
      </c>
      <c r="AC88">
        <v>0</v>
      </c>
      <c r="AD88">
        <v>0</v>
      </c>
      <c r="AE88" t="s">
        <v>32</v>
      </c>
    </row>
    <row r="89" spans="1:31" x14ac:dyDescent="0.35">
      <c r="A89" t="s">
        <v>152</v>
      </c>
      <c r="B89">
        <v>88</v>
      </c>
      <c r="C89">
        <v>42</v>
      </c>
      <c r="D89" t="s">
        <v>30</v>
      </c>
      <c r="E89">
        <v>20</v>
      </c>
      <c r="F89">
        <v>0</v>
      </c>
      <c r="G89">
        <v>0</v>
      </c>
      <c r="I89">
        <v>40.026000000000003</v>
      </c>
      <c r="J89">
        <v>16253</v>
      </c>
      <c r="K89">
        <v>6247</v>
      </c>
      <c r="L89">
        <v>6286</v>
      </c>
      <c r="M89" t="s">
        <v>31</v>
      </c>
      <c r="O89">
        <v>0.20100000000000001</v>
      </c>
      <c r="P89">
        <v>4457</v>
      </c>
      <c r="Q89">
        <v>6211</v>
      </c>
      <c r="R89">
        <v>6258</v>
      </c>
      <c r="S89" t="s">
        <v>31</v>
      </c>
      <c r="U89">
        <v>0.56100000000000005</v>
      </c>
      <c r="V89">
        <v>0</v>
      </c>
      <c r="W89">
        <v>0</v>
      </c>
      <c r="X89">
        <v>0</v>
      </c>
      <c r="Y89" t="s">
        <v>32</v>
      </c>
      <c r="AA89">
        <v>6.0000000000000001E-3</v>
      </c>
      <c r="AB89">
        <v>0</v>
      </c>
      <c r="AC89">
        <v>0</v>
      </c>
      <c r="AD89">
        <v>0</v>
      </c>
      <c r="AE89" t="s">
        <v>32</v>
      </c>
    </row>
    <row r="90" spans="1:31" x14ac:dyDescent="0.35">
      <c r="A90" t="s">
        <v>153</v>
      </c>
      <c r="B90">
        <v>89</v>
      </c>
      <c r="C90">
        <v>43</v>
      </c>
      <c r="D90" t="s">
        <v>30</v>
      </c>
      <c r="E90">
        <v>20</v>
      </c>
      <c r="F90">
        <v>0</v>
      </c>
      <c r="G90">
        <v>0</v>
      </c>
      <c r="I90">
        <v>41.93</v>
      </c>
      <c r="J90">
        <v>16815</v>
      </c>
      <c r="K90">
        <v>6307</v>
      </c>
      <c r="L90">
        <v>6346</v>
      </c>
      <c r="M90" t="s">
        <v>31</v>
      </c>
      <c r="O90">
        <v>0.214</v>
      </c>
      <c r="P90">
        <v>4499</v>
      </c>
      <c r="Q90">
        <v>6271</v>
      </c>
      <c r="R90">
        <v>6318</v>
      </c>
      <c r="S90" t="s">
        <v>31</v>
      </c>
      <c r="U90">
        <v>0.58699999999999997</v>
      </c>
      <c r="V90">
        <v>0</v>
      </c>
      <c r="W90">
        <v>0</v>
      </c>
      <c r="X90">
        <v>0</v>
      </c>
      <c r="Y90" t="s">
        <v>32</v>
      </c>
      <c r="AA90">
        <v>7.0000000000000001E-3</v>
      </c>
      <c r="AB90">
        <v>0</v>
      </c>
      <c r="AC90">
        <v>0</v>
      </c>
      <c r="AD90">
        <v>0</v>
      </c>
      <c r="AE90" t="s">
        <v>32</v>
      </c>
    </row>
    <row r="91" spans="1:31" x14ac:dyDescent="0.35">
      <c r="A91" t="s">
        <v>154</v>
      </c>
      <c r="B91">
        <v>90</v>
      </c>
      <c r="C91">
        <v>44</v>
      </c>
      <c r="D91" t="s">
        <v>30</v>
      </c>
      <c r="E91">
        <v>20</v>
      </c>
      <c r="F91">
        <v>0</v>
      </c>
      <c r="G91">
        <v>0</v>
      </c>
      <c r="I91">
        <v>42.430999999999997</v>
      </c>
      <c r="J91">
        <v>16963</v>
      </c>
      <c r="K91">
        <v>6367</v>
      </c>
      <c r="L91">
        <v>6406</v>
      </c>
      <c r="M91" t="s">
        <v>31</v>
      </c>
      <c r="O91">
        <v>0.224</v>
      </c>
      <c r="P91">
        <v>4531</v>
      </c>
      <c r="Q91">
        <v>6331</v>
      </c>
      <c r="R91">
        <v>6378</v>
      </c>
      <c r="S91" t="s">
        <v>31</v>
      </c>
      <c r="U91">
        <v>0.59399999999999997</v>
      </c>
      <c r="V91">
        <v>0</v>
      </c>
      <c r="W91">
        <v>0</v>
      </c>
      <c r="X91">
        <v>0</v>
      </c>
      <c r="Y91" t="s">
        <v>32</v>
      </c>
      <c r="AA91">
        <v>7.0000000000000001E-3</v>
      </c>
      <c r="AB91">
        <v>0</v>
      </c>
      <c r="AC91">
        <v>0</v>
      </c>
      <c r="AD91">
        <v>0</v>
      </c>
      <c r="AE91" t="s">
        <v>32</v>
      </c>
    </row>
    <row r="92" spans="1:31" x14ac:dyDescent="0.35">
      <c r="A92" t="s">
        <v>155</v>
      </c>
      <c r="B92">
        <v>91</v>
      </c>
      <c r="C92">
        <v>45</v>
      </c>
      <c r="D92" t="s">
        <v>30</v>
      </c>
      <c r="E92">
        <v>20</v>
      </c>
      <c r="F92">
        <v>0</v>
      </c>
      <c r="G92">
        <v>0</v>
      </c>
      <c r="I92">
        <v>40.29</v>
      </c>
      <c r="J92">
        <v>16331</v>
      </c>
      <c r="K92">
        <v>6427</v>
      </c>
      <c r="L92">
        <v>6466</v>
      </c>
      <c r="M92" t="s">
        <v>31</v>
      </c>
      <c r="O92">
        <v>0.223</v>
      </c>
      <c r="P92">
        <v>4528</v>
      </c>
      <c r="Q92">
        <v>6391</v>
      </c>
      <c r="R92">
        <v>6438</v>
      </c>
      <c r="S92" t="s">
        <v>31</v>
      </c>
      <c r="U92">
        <v>0.56399999999999995</v>
      </c>
      <c r="V92">
        <v>0</v>
      </c>
      <c r="W92">
        <v>0</v>
      </c>
      <c r="X92">
        <v>0</v>
      </c>
      <c r="Y92" t="s">
        <v>32</v>
      </c>
      <c r="AA92">
        <v>7.0000000000000001E-3</v>
      </c>
      <c r="AB92">
        <v>0</v>
      </c>
      <c r="AC92">
        <v>0</v>
      </c>
      <c r="AD92">
        <v>0</v>
      </c>
      <c r="AE92" t="s">
        <v>32</v>
      </c>
    </row>
    <row r="93" spans="1:31" x14ac:dyDescent="0.35">
      <c r="A93" t="s">
        <v>156</v>
      </c>
      <c r="B93">
        <v>92</v>
      </c>
      <c r="C93">
        <v>46</v>
      </c>
      <c r="D93" t="s">
        <v>30</v>
      </c>
      <c r="E93">
        <v>20</v>
      </c>
      <c r="F93">
        <v>0</v>
      </c>
      <c r="G93">
        <v>0</v>
      </c>
      <c r="I93">
        <v>41.066000000000003</v>
      </c>
      <c r="J93">
        <v>16560</v>
      </c>
      <c r="K93">
        <v>6487</v>
      </c>
      <c r="L93">
        <v>6526</v>
      </c>
      <c r="M93" t="s">
        <v>31</v>
      </c>
      <c r="O93">
        <v>0.27500000000000002</v>
      </c>
      <c r="P93">
        <v>4693</v>
      </c>
      <c r="Q93">
        <v>6451</v>
      </c>
      <c r="R93">
        <v>6497</v>
      </c>
      <c r="S93" t="s">
        <v>31</v>
      </c>
      <c r="U93">
        <v>0.57499999999999996</v>
      </c>
      <c r="V93">
        <v>0</v>
      </c>
      <c r="W93">
        <v>0</v>
      </c>
      <c r="X93">
        <v>0</v>
      </c>
      <c r="Y93" t="s">
        <v>32</v>
      </c>
      <c r="AA93">
        <v>8.9999999999999993E-3</v>
      </c>
      <c r="AB93">
        <v>0</v>
      </c>
      <c r="AC93">
        <v>0</v>
      </c>
      <c r="AD93">
        <v>0</v>
      </c>
      <c r="AE93" t="s">
        <v>32</v>
      </c>
    </row>
    <row r="94" spans="1:31" x14ac:dyDescent="0.35">
      <c r="A94" t="s">
        <v>39</v>
      </c>
      <c r="B94">
        <v>148</v>
      </c>
      <c r="C94">
        <v>83</v>
      </c>
      <c r="D94" t="s">
        <v>30</v>
      </c>
      <c r="E94">
        <v>20</v>
      </c>
      <c r="F94">
        <v>0</v>
      </c>
      <c r="G94">
        <v>0</v>
      </c>
      <c r="I94">
        <v>2.3809999999999998</v>
      </c>
      <c r="J94">
        <v>5141</v>
      </c>
      <c r="K94">
        <v>10207</v>
      </c>
      <c r="L94">
        <v>10250</v>
      </c>
      <c r="M94" t="s">
        <v>43</v>
      </c>
      <c r="O94">
        <v>0.06</v>
      </c>
      <c r="P94">
        <v>4011</v>
      </c>
      <c r="Q94">
        <v>10171</v>
      </c>
      <c r="R94">
        <v>10218</v>
      </c>
      <c r="S94" t="s">
        <v>31</v>
      </c>
      <c r="U94">
        <v>3.3000000000000002E-2</v>
      </c>
      <c r="V94">
        <v>0</v>
      </c>
      <c r="W94">
        <v>0</v>
      </c>
      <c r="X94">
        <v>0</v>
      </c>
      <c r="Y94" t="s">
        <v>32</v>
      </c>
      <c r="AA94">
        <v>2E-3</v>
      </c>
      <c r="AB94">
        <v>0</v>
      </c>
      <c r="AC94">
        <v>0</v>
      </c>
      <c r="AD94">
        <v>0</v>
      </c>
      <c r="AE94" t="s">
        <v>32</v>
      </c>
    </row>
    <row r="95" spans="1:31" x14ac:dyDescent="0.35">
      <c r="A95" t="s">
        <v>41</v>
      </c>
      <c r="B95">
        <v>39</v>
      </c>
      <c r="C95">
        <v>12</v>
      </c>
      <c r="D95" t="s">
        <v>30</v>
      </c>
      <c r="E95">
        <v>20</v>
      </c>
      <c r="F95">
        <v>0</v>
      </c>
      <c r="G95">
        <v>0</v>
      </c>
      <c r="I95">
        <v>8.4920000000000009</v>
      </c>
      <c r="J95">
        <v>6945</v>
      </c>
      <c r="K95">
        <v>2947</v>
      </c>
      <c r="L95">
        <v>2988</v>
      </c>
      <c r="M95" t="s">
        <v>31</v>
      </c>
      <c r="O95">
        <v>0.79600000000000004</v>
      </c>
      <c r="P95">
        <v>6344</v>
      </c>
      <c r="Q95">
        <v>2911</v>
      </c>
      <c r="R95">
        <v>2956</v>
      </c>
      <c r="S95" t="s">
        <v>31</v>
      </c>
      <c r="U95">
        <v>0.11899999999999999</v>
      </c>
      <c r="V95">
        <v>0</v>
      </c>
      <c r="W95">
        <v>0</v>
      </c>
      <c r="X95">
        <v>0</v>
      </c>
      <c r="Y95" t="s">
        <v>32</v>
      </c>
      <c r="AA95">
        <v>2.5000000000000001E-2</v>
      </c>
      <c r="AB95">
        <v>0</v>
      </c>
      <c r="AC95">
        <v>0</v>
      </c>
      <c r="AD95">
        <v>0</v>
      </c>
      <c r="AE95" t="s">
        <v>32</v>
      </c>
    </row>
    <row r="96" spans="1:31" x14ac:dyDescent="0.35">
      <c r="A96" t="s">
        <v>109</v>
      </c>
      <c r="B96">
        <v>95</v>
      </c>
      <c r="C96">
        <v>130</v>
      </c>
      <c r="D96" t="s">
        <v>110</v>
      </c>
      <c r="E96">
        <v>0</v>
      </c>
      <c r="F96">
        <v>0</v>
      </c>
      <c r="G96">
        <v>0</v>
      </c>
      <c r="I96">
        <v>0.60599999999999998</v>
      </c>
      <c r="J96">
        <v>4617</v>
      </c>
      <c r="K96">
        <v>6667</v>
      </c>
      <c r="L96">
        <v>6707</v>
      </c>
      <c r="M96" t="s">
        <v>31</v>
      </c>
      <c r="O96">
        <v>2.7E-2</v>
      </c>
      <c r="P96">
        <v>3908</v>
      </c>
      <c r="Q96">
        <v>6631</v>
      </c>
      <c r="R96">
        <v>6678</v>
      </c>
      <c r="S96" t="s">
        <v>31</v>
      </c>
      <c r="U96">
        <v>8.0000000000000002E-3</v>
      </c>
      <c r="V96">
        <v>0</v>
      </c>
      <c r="W96">
        <v>0</v>
      </c>
      <c r="X96">
        <v>0</v>
      </c>
      <c r="Y96" t="s">
        <v>32</v>
      </c>
      <c r="AA96">
        <v>1E-3</v>
      </c>
      <c r="AB96">
        <v>0</v>
      </c>
      <c r="AC96">
        <v>0</v>
      </c>
      <c r="AD96">
        <v>0</v>
      </c>
      <c r="AE96" t="s">
        <v>32</v>
      </c>
    </row>
    <row r="97" spans="1:31" x14ac:dyDescent="0.35">
      <c r="A97" t="s">
        <v>109</v>
      </c>
      <c r="B97">
        <v>96</v>
      </c>
      <c r="C97">
        <v>133</v>
      </c>
      <c r="D97" t="s">
        <v>111</v>
      </c>
      <c r="E97">
        <v>0</v>
      </c>
      <c r="F97">
        <v>0</v>
      </c>
      <c r="G97">
        <v>0</v>
      </c>
      <c r="I97">
        <v>1.964</v>
      </c>
      <c r="J97">
        <v>5018</v>
      </c>
      <c r="K97">
        <v>6727</v>
      </c>
      <c r="L97">
        <v>6769</v>
      </c>
      <c r="M97" t="s">
        <v>31</v>
      </c>
      <c r="O97">
        <v>0.18099999999999999</v>
      </c>
      <c r="P97">
        <v>4394</v>
      </c>
      <c r="Q97">
        <v>6691</v>
      </c>
      <c r="R97">
        <v>6738</v>
      </c>
      <c r="S97" t="s">
        <v>31</v>
      </c>
      <c r="U97">
        <v>2.8000000000000001E-2</v>
      </c>
      <c r="V97">
        <v>0</v>
      </c>
      <c r="W97">
        <v>0</v>
      </c>
      <c r="X97">
        <v>0</v>
      </c>
      <c r="Y97" t="s">
        <v>32</v>
      </c>
      <c r="AA97">
        <v>6.0000000000000001E-3</v>
      </c>
      <c r="AB97">
        <v>0</v>
      </c>
      <c r="AC97">
        <v>0</v>
      </c>
      <c r="AD97">
        <v>0</v>
      </c>
      <c r="AE97" t="s">
        <v>32</v>
      </c>
    </row>
    <row r="98" spans="1:31" x14ac:dyDescent="0.35">
      <c r="A98" t="s">
        <v>109</v>
      </c>
      <c r="B98">
        <v>97</v>
      </c>
      <c r="C98">
        <v>131</v>
      </c>
      <c r="D98" t="s">
        <v>110</v>
      </c>
      <c r="E98">
        <v>0</v>
      </c>
      <c r="F98">
        <v>0</v>
      </c>
      <c r="G98">
        <v>0</v>
      </c>
      <c r="I98">
        <v>14.997</v>
      </c>
      <c r="J98">
        <v>8865</v>
      </c>
      <c r="K98">
        <v>6787</v>
      </c>
      <c r="L98">
        <v>6829</v>
      </c>
      <c r="M98" t="s">
        <v>31</v>
      </c>
      <c r="O98">
        <v>1.474</v>
      </c>
      <c r="P98">
        <v>8491</v>
      </c>
      <c r="Q98">
        <v>6751</v>
      </c>
      <c r="R98">
        <v>6795</v>
      </c>
      <c r="S98" t="s">
        <v>31</v>
      </c>
      <c r="U98">
        <v>0.21</v>
      </c>
      <c r="V98">
        <v>0</v>
      </c>
      <c r="W98">
        <v>0</v>
      </c>
      <c r="X98">
        <v>0</v>
      </c>
      <c r="Y98" t="s">
        <v>32</v>
      </c>
      <c r="AA98">
        <v>4.5999999999999999E-2</v>
      </c>
      <c r="AB98">
        <v>0</v>
      </c>
      <c r="AC98">
        <v>0</v>
      </c>
      <c r="AD98">
        <v>0</v>
      </c>
      <c r="AE98" t="s">
        <v>32</v>
      </c>
    </row>
    <row r="99" spans="1:31" x14ac:dyDescent="0.35">
      <c r="A99" t="s">
        <v>109</v>
      </c>
      <c r="B99">
        <v>98</v>
      </c>
      <c r="C99">
        <v>132</v>
      </c>
      <c r="D99" t="s">
        <v>111</v>
      </c>
      <c r="E99">
        <v>0</v>
      </c>
      <c r="F99">
        <v>0</v>
      </c>
      <c r="G99">
        <v>0</v>
      </c>
      <c r="I99">
        <v>75.427999999999997</v>
      </c>
      <c r="J99">
        <v>26703</v>
      </c>
      <c r="K99">
        <v>6847</v>
      </c>
      <c r="L99">
        <v>6889</v>
      </c>
      <c r="M99" t="s">
        <v>31</v>
      </c>
      <c r="O99">
        <v>7.407</v>
      </c>
      <c r="P99">
        <v>27285</v>
      </c>
      <c r="Q99">
        <v>6811</v>
      </c>
      <c r="R99">
        <v>6855</v>
      </c>
      <c r="S99" t="s">
        <v>31</v>
      </c>
      <c r="U99">
        <v>1.056</v>
      </c>
      <c r="V99">
        <v>0</v>
      </c>
      <c r="W99">
        <v>0</v>
      </c>
      <c r="X99">
        <v>0</v>
      </c>
      <c r="Y99" t="s">
        <v>32</v>
      </c>
      <c r="AA99">
        <v>0.22900000000000001</v>
      </c>
      <c r="AB99">
        <v>0</v>
      </c>
      <c r="AC99">
        <v>0</v>
      </c>
      <c r="AD99">
        <v>0</v>
      </c>
      <c r="AE99" t="s">
        <v>32</v>
      </c>
    </row>
    <row r="100" spans="1:31" x14ac:dyDescent="0.35">
      <c r="A100" t="s">
        <v>112</v>
      </c>
      <c r="B100">
        <v>99</v>
      </c>
      <c r="C100">
        <v>0</v>
      </c>
      <c r="D100" t="s">
        <v>113</v>
      </c>
      <c r="E100">
        <v>0</v>
      </c>
      <c r="F100">
        <v>0</v>
      </c>
      <c r="G100">
        <v>0</v>
      </c>
      <c r="I100">
        <v>-4.141</v>
      </c>
      <c r="J100">
        <v>3216</v>
      </c>
      <c r="K100">
        <v>7027</v>
      </c>
      <c r="L100">
        <v>7071</v>
      </c>
      <c r="M100" t="s">
        <v>31</v>
      </c>
      <c r="O100">
        <v>-0.192</v>
      </c>
      <c r="P100">
        <v>3215</v>
      </c>
      <c r="Q100">
        <v>6991</v>
      </c>
      <c r="R100">
        <v>7038</v>
      </c>
      <c r="S100" t="s">
        <v>31</v>
      </c>
      <c r="U100">
        <v>-5.8000000000000003E-2</v>
      </c>
      <c r="V100">
        <v>0</v>
      </c>
      <c r="W100">
        <v>0</v>
      </c>
      <c r="X100">
        <v>0</v>
      </c>
      <c r="Y100" t="s">
        <v>32</v>
      </c>
      <c r="AA100">
        <v>-6.0000000000000001E-3</v>
      </c>
      <c r="AB100">
        <v>0</v>
      </c>
      <c r="AC100">
        <v>0</v>
      </c>
      <c r="AD100">
        <v>0</v>
      </c>
      <c r="AE100" t="s">
        <v>32</v>
      </c>
    </row>
    <row r="101" spans="1:31" x14ac:dyDescent="0.35">
      <c r="A101" t="s">
        <v>157</v>
      </c>
      <c r="B101">
        <v>100</v>
      </c>
      <c r="C101">
        <v>135</v>
      </c>
      <c r="D101" t="s">
        <v>107</v>
      </c>
      <c r="E101">
        <v>0</v>
      </c>
      <c r="F101">
        <v>8</v>
      </c>
      <c r="G101">
        <v>1</v>
      </c>
      <c r="I101">
        <v>179.46</v>
      </c>
      <c r="J101">
        <v>57411</v>
      </c>
      <c r="K101">
        <v>7087</v>
      </c>
      <c r="L101">
        <v>7129</v>
      </c>
      <c r="M101" t="s">
        <v>42</v>
      </c>
      <c r="O101">
        <v>-0.183</v>
      </c>
      <c r="P101">
        <v>3241</v>
      </c>
      <c r="Q101">
        <v>7051</v>
      </c>
      <c r="R101">
        <v>7097</v>
      </c>
      <c r="S101" t="s">
        <v>31</v>
      </c>
      <c r="U101">
        <v>2.5139999999999998</v>
      </c>
      <c r="V101">
        <v>0</v>
      </c>
      <c r="W101">
        <v>0</v>
      </c>
      <c r="X101">
        <v>0</v>
      </c>
      <c r="Y101" t="s">
        <v>32</v>
      </c>
      <c r="AA101">
        <v>-6.0000000000000001E-3</v>
      </c>
      <c r="AB101">
        <v>0</v>
      </c>
      <c r="AC101">
        <v>0</v>
      </c>
      <c r="AD101">
        <v>0</v>
      </c>
      <c r="AE101" t="s">
        <v>32</v>
      </c>
    </row>
    <row r="102" spans="1:31" x14ac:dyDescent="0.35">
      <c r="A102" t="s">
        <v>108</v>
      </c>
      <c r="B102">
        <v>101</v>
      </c>
      <c r="C102">
        <v>136</v>
      </c>
      <c r="D102" t="s">
        <v>107</v>
      </c>
      <c r="E102">
        <v>0</v>
      </c>
      <c r="F102">
        <v>8</v>
      </c>
      <c r="G102">
        <v>2</v>
      </c>
      <c r="I102">
        <v>170.29900000000001</v>
      </c>
      <c r="J102">
        <v>54707</v>
      </c>
      <c r="K102">
        <v>7147</v>
      </c>
      <c r="L102">
        <v>7188</v>
      </c>
      <c r="M102" t="s">
        <v>43</v>
      </c>
      <c r="O102">
        <v>17.504000000000001</v>
      </c>
      <c r="P102">
        <v>59266</v>
      </c>
      <c r="Q102">
        <v>7111</v>
      </c>
      <c r="R102">
        <v>7158</v>
      </c>
      <c r="S102" t="s">
        <v>42</v>
      </c>
      <c r="U102">
        <v>2.3849999999999998</v>
      </c>
      <c r="V102">
        <v>0</v>
      </c>
      <c r="W102">
        <v>0</v>
      </c>
      <c r="X102">
        <v>0</v>
      </c>
      <c r="Y102" t="s">
        <v>32</v>
      </c>
      <c r="AA102">
        <v>0.54200000000000004</v>
      </c>
      <c r="AB102">
        <v>0</v>
      </c>
      <c r="AC102">
        <v>0</v>
      </c>
      <c r="AD102">
        <v>0</v>
      </c>
      <c r="AE102" t="s">
        <v>32</v>
      </c>
    </row>
    <row r="103" spans="1:31" x14ac:dyDescent="0.35">
      <c r="A103" t="s">
        <v>158</v>
      </c>
      <c r="B103">
        <v>102</v>
      </c>
      <c r="C103">
        <v>49</v>
      </c>
      <c r="D103" t="s">
        <v>37</v>
      </c>
      <c r="E103">
        <v>0</v>
      </c>
      <c r="F103">
        <v>5</v>
      </c>
      <c r="G103">
        <v>1</v>
      </c>
      <c r="I103">
        <v>39.182000000000002</v>
      </c>
      <c r="J103">
        <v>16004</v>
      </c>
      <c r="K103">
        <v>7207</v>
      </c>
      <c r="L103">
        <v>7249</v>
      </c>
      <c r="M103" t="s">
        <v>42</v>
      </c>
      <c r="O103">
        <v>0.22800000000000001</v>
      </c>
      <c r="P103">
        <v>4544</v>
      </c>
      <c r="Q103">
        <v>7171</v>
      </c>
      <c r="R103">
        <v>7214</v>
      </c>
      <c r="S103" t="s">
        <v>31</v>
      </c>
      <c r="U103">
        <v>0.54900000000000004</v>
      </c>
      <c r="V103">
        <v>0</v>
      </c>
      <c r="W103">
        <v>0</v>
      </c>
      <c r="X103">
        <v>0</v>
      </c>
      <c r="Y103" t="s">
        <v>32</v>
      </c>
      <c r="AA103">
        <v>7.0000000000000001E-3</v>
      </c>
      <c r="AB103">
        <v>0</v>
      </c>
      <c r="AC103">
        <v>0</v>
      </c>
      <c r="AD103">
        <v>0</v>
      </c>
      <c r="AE103" t="s">
        <v>32</v>
      </c>
    </row>
    <row r="104" spans="1:31" x14ac:dyDescent="0.35">
      <c r="A104" t="s">
        <v>158</v>
      </c>
      <c r="B104">
        <v>103</v>
      </c>
      <c r="C104">
        <v>49</v>
      </c>
      <c r="D104" t="s">
        <v>37</v>
      </c>
      <c r="E104">
        <v>0</v>
      </c>
      <c r="F104">
        <v>5</v>
      </c>
      <c r="G104">
        <v>2</v>
      </c>
      <c r="I104">
        <v>38.444000000000003</v>
      </c>
      <c r="J104">
        <v>15786</v>
      </c>
      <c r="K104">
        <v>7267</v>
      </c>
      <c r="L104">
        <v>7308</v>
      </c>
      <c r="M104" t="s">
        <v>31</v>
      </c>
      <c r="O104">
        <v>0.247</v>
      </c>
      <c r="P104">
        <v>4605</v>
      </c>
      <c r="Q104">
        <v>7231</v>
      </c>
      <c r="R104">
        <v>7278</v>
      </c>
      <c r="S104" t="s">
        <v>31</v>
      </c>
      <c r="U104">
        <v>0.53800000000000003</v>
      </c>
      <c r="V104">
        <v>0</v>
      </c>
      <c r="W104">
        <v>0</v>
      </c>
      <c r="X104">
        <v>0</v>
      </c>
      <c r="Y104" t="s">
        <v>32</v>
      </c>
      <c r="AA104">
        <v>8.0000000000000002E-3</v>
      </c>
      <c r="AB104">
        <v>0</v>
      </c>
      <c r="AC104">
        <v>0</v>
      </c>
      <c r="AD104">
        <v>0</v>
      </c>
      <c r="AE104" t="s">
        <v>32</v>
      </c>
    </row>
    <row r="105" spans="1:31" x14ac:dyDescent="0.35">
      <c r="A105" t="s">
        <v>159</v>
      </c>
      <c r="B105">
        <v>104</v>
      </c>
      <c r="C105">
        <v>50</v>
      </c>
      <c r="D105" t="s">
        <v>30</v>
      </c>
      <c r="E105">
        <v>20</v>
      </c>
      <c r="F105">
        <v>0</v>
      </c>
      <c r="G105">
        <v>0</v>
      </c>
      <c r="I105">
        <v>39.103999999999999</v>
      </c>
      <c r="J105">
        <v>15981</v>
      </c>
      <c r="K105">
        <v>7327</v>
      </c>
      <c r="L105">
        <v>7369</v>
      </c>
      <c r="M105" t="s">
        <v>31</v>
      </c>
      <c r="O105">
        <v>0.224</v>
      </c>
      <c r="P105">
        <v>4532</v>
      </c>
      <c r="Q105">
        <v>7291</v>
      </c>
      <c r="R105">
        <v>7338</v>
      </c>
      <c r="S105" t="s">
        <v>31</v>
      </c>
      <c r="U105">
        <v>0.54800000000000004</v>
      </c>
      <c r="V105">
        <v>0</v>
      </c>
      <c r="W105">
        <v>0</v>
      </c>
      <c r="X105">
        <v>0</v>
      </c>
      <c r="Y105" t="s">
        <v>32</v>
      </c>
      <c r="AA105">
        <v>7.0000000000000001E-3</v>
      </c>
      <c r="AB105">
        <v>0</v>
      </c>
      <c r="AC105">
        <v>0</v>
      </c>
      <c r="AD105">
        <v>0</v>
      </c>
      <c r="AE105" t="s">
        <v>32</v>
      </c>
    </row>
    <row r="106" spans="1:31" x14ac:dyDescent="0.35">
      <c r="A106" t="s">
        <v>160</v>
      </c>
      <c r="B106">
        <v>105</v>
      </c>
      <c r="C106">
        <v>51</v>
      </c>
      <c r="D106" t="s">
        <v>30</v>
      </c>
      <c r="E106">
        <v>20</v>
      </c>
      <c r="F106">
        <v>0</v>
      </c>
      <c r="G106">
        <v>0</v>
      </c>
      <c r="I106">
        <v>37.884999999999998</v>
      </c>
      <c r="J106">
        <v>15621</v>
      </c>
      <c r="K106">
        <v>7387</v>
      </c>
      <c r="L106">
        <v>7428</v>
      </c>
      <c r="M106" t="s">
        <v>31</v>
      </c>
      <c r="O106">
        <v>0.23799999999999999</v>
      </c>
      <c r="P106">
        <v>4576</v>
      </c>
      <c r="Q106">
        <v>7351</v>
      </c>
      <c r="R106">
        <v>7398</v>
      </c>
      <c r="S106" t="s">
        <v>31</v>
      </c>
      <c r="U106">
        <v>0.53100000000000003</v>
      </c>
      <c r="V106">
        <v>0</v>
      </c>
      <c r="W106">
        <v>0</v>
      </c>
      <c r="X106">
        <v>0</v>
      </c>
      <c r="Y106" t="s">
        <v>32</v>
      </c>
      <c r="AA106">
        <v>7.0000000000000001E-3</v>
      </c>
      <c r="AB106">
        <v>0</v>
      </c>
      <c r="AC106">
        <v>0</v>
      </c>
      <c r="AD106">
        <v>0</v>
      </c>
      <c r="AE106" t="s">
        <v>32</v>
      </c>
    </row>
    <row r="107" spans="1:31" x14ac:dyDescent="0.35">
      <c r="A107" t="s">
        <v>161</v>
      </c>
      <c r="B107">
        <v>106</v>
      </c>
      <c r="C107">
        <v>52</v>
      </c>
      <c r="D107" t="s">
        <v>30</v>
      </c>
      <c r="E107">
        <v>20</v>
      </c>
      <c r="F107">
        <v>0</v>
      </c>
      <c r="G107">
        <v>0</v>
      </c>
      <c r="I107">
        <v>37.814</v>
      </c>
      <c r="J107">
        <v>15600</v>
      </c>
      <c r="K107">
        <v>7447</v>
      </c>
      <c r="L107">
        <v>7489</v>
      </c>
      <c r="M107" t="s">
        <v>31</v>
      </c>
      <c r="O107">
        <v>0.21299999999999999</v>
      </c>
      <c r="P107">
        <v>4497</v>
      </c>
      <c r="Q107">
        <v>7411</v>
      </c>
      <c r="R107">
        <v>7458</v>
      </c>
      <c r="S107" t="s">
        <v>31</v>
      </c>
      <c r="U107">
        <v>0.53</v>
      </c>
      <c r="V107">
        <v>0</v>
      </c>
      <c r="W107">
        <v>0</v>
      </c>
      <c r="X107">
        <v>0</v>
      </c>
      <c r="Y107" t="s">
        <v>32</v>
      </c>
      <c r="AA107">
        <v>7.0000000000000001E-3</v>
      </c>
      <c r="AB107">
        <v>0</v>
      </c>
      <c r="AC107">
        <v>0</v>
      </c>
      <c r="AD107">
        <v>0</v>
      </c>
      <c r="AE107" t="s">
        <v>32</v>
      </c>
    </row>
    <row r="108" spans="1:31" x14ac:dyDescent="0.35">
      <c r="A108" t="s">
        <v>162</v>
      </c>
      <c r="B108">
        <v>107</v>
      </c>
      <c r="C108">
        <v>53</v>
      </c>
      <c r="D108" t="s">
        <v>30</v>
      </c>
      <c r="E108">
        <v>20</v>
      </c>
      <c r="F108">
        <v>0</v>
      </c>
      <c r="G108">
        <v>0</v>
      </c>
      <c r="I108">
        <v>36.953000000000003</v>
      </c>
      <c r="J108">
        <v>15346</v>
      </c>
      <c r="K108">
        <v>7507</v>
      </c>
      <c r="L108">
        <v>7549</v>
      </c>
      <c r="M108" t="s">
        <v>31</v>
      </c>
      <c r="O108">
        <v>0.21299999999999999</v>
      </c>
      <c r="P108">
        <v>4496</v>
      </c>
      <c r="Q108">
        <v>7471</v>
      </c>
      <c r="R108">
        <v>7518</v>
      </c>
      <c r="S108" t="s">
        <v>31</v>
      </c>
      <c r="U108">
        <v>0.51800000000000002</v>
      </c>
      <c r="V108">
        <v>0</v>
      </c>
      <c r="W108">
        <v>0</v>
      </c>
      <c r="X108">
        <v>0</v>
      </c>
      <c r="Y108" t="s">
        <v>32</v>
      </c>
      <c r="AA108">
        <v>7.0000000000000001E-3</v>
      </c>
      <c r="AB108">
        <v>0</v>
      </c>
      <c r="AC108">
        <v>0</v>
      </c>
      <c r="AD108">
        <v>0</v>
      </c>
      <c r="AE108" t="s">
        <v>32</v>
      </c>
    </row>
    <row r="109" spans="1:31" x14ac:dyDescent="0.35">
      <c r="A109" t="s">
        <v>163</v>
      </c>
      <c r="B109">
        <v>108</v>
      </c>
      <c r="C109">
        <v>54</v>
      </c>
      <c r="D109" t="s">
        <v>30</v>
      </c>
      <c r="E109">
        <v>20</v>
      </c>
      <c r="F109">
        <v>0</v>
      </c>
      <c r="G109">
        <v>0</v>
      </c>
      <c r="I109">
        <v>37.000999999999998</v>
      </c>
      <c r="J109">
        <v>15360</v>
      </c>
      <c r="K109">
        <v>7567</v>
      </c>
      <c r="L109">
        <v>7609</v>
      </c>
      <c r="M109" t="s">
        <v>31</v>
      </c>
      <c r="O109">
        <v>0.22900000000000001</v>
      </c>
      <c r="P109">
        <v>4547</v>
      </c>
      <c r="Q109">
        <v>7531</v>
      </c>
      <c r="R109">
        <v>7578</v>
      </c>
      <c r="S109" t="s">
        <v>31</v>
      </c>
      <c r="U109">
        <v>0.51800000000000002</v>
      </c>
      <c r="V109">
        <v>0</v>
      </c>
      <c r="W109">
        <v>0</v>
      </c>
      <c r="X109">
        <v>0</v>
      </c>
      <c r="Y109" t="s">
        <v>32</v>
      </c>
      <c r="AA109">
        <v>7.0000000000000001E-3</v>
      </c>
      <c r="AB109">
        <v>0</v>
      </c>
      <c r="AC109">
        <v>0</v>
      </c>
      <c r="AD109">
        <v>0</v>
      </c>
      <c r="AE109" t="s">
        <v>32</v>
      </c>
    </row>
    <row r="110" spans="1:31" x14ac:dyDescent="0.35">
      <c r="A110" t="s">
        <v>164</v>
      </c>
      <c r="B110">
        <v>109</v>
      </c>
      <c r="C110">
        <v>55</v>
      </c>
      <c r="D110" t="s">
        <v>30</v>
      </c>
      <c r="E110">
        <v>20</v>
      </c>
      <c r="F110">
        <v>0</v>
      </c>
      <c r="G110">
        <v>0</v>
      </c>
      <c r="I110">
        <v>41.557000000000002</v>
      </c>
      <c r="J110">
        <v>16705</v>
      </c>
      <c r="K110">
        <v>7627</v>
      </c>
      <c r="L110">
        <v>7669</v>
      </c>
      <c r="M110" t="s">
        <v>31</v>
      </c>
      <c r="O110">
        <v>0.23100000000000001</v>
      </c>
      <c r="P110">
        <v>4552</v>
      </c>
      <c r="Q110">
        <v>7591</v>
      </c>
      <c r="R110">
        <v>7638</v>
      </c>
      <c r="S110" t="s">
        <v>31</v>
      </c>
      <c r="U110">
        <v>0.58199999999999996</v>
      </c>
      <c r="V110">
        <v>0</v>
      </c>
      <c r="W110">
        <v>0</v>
      </c>
      <c r="X110">
        <v>0</v>
      </c>
      <c r="Y110" t="s">
        <v>32</v>
      </c>
      <c r="AA110">
        <v>7.0000000000000001E-3</v>
      </c>
      <c r="AB110">
        <v>0</v>
      </c>
      <c r="AC110">
        <v>0</v>
      </c>
      <c r="AD110">
        <v>0</v>
      </c>
      <c r="AE110" t="s">
        <v>32</v>
      </c>
    </row>
    <row r="111" spans="1:31" x14ac:dyDescent="0.35">
      <c r="A111" t="s">
        <v>165</v>
      </c>
      <c r="B111">
        <v>110</v>
      </c>
      <c r="C111">
        <v>56</v>
      </c>
      <c r="D111" t="s">
        <v>30</v>
      </c>
      <c r="E111">
        <v>20</v>
      </c>
      <c r="F111">
        <v>0</v>
      </c>
      <c r="G111">
        <v>0</v>
      </c>
      <c r="I111">
        <v>37.515000000000001</v>
      </c>
      <c r="J111">
        <v>15512</v>
      </c>
      <c r="K111">
        <v>7687</v>
      </c>
      <c r="L111">
        <v>7729</v>
      </c>
      <c r="M111" t="s">
        <v>31</v>
      </c>
      <c r="O111">
        <v>0.21299999999999999</v>
      </c>
      <c r="P111">
        <v>4495</v>
      </c>
      <c r="Q111">
        <v>7651</v>
      </c>
      <c r="R111">
        <v>7698</v>
      </c>
      <c r="S111" t="s">
        <v>31</v>
      </c>
      <c r="U111">
        <v>0.52500000000000002</v>
      </c>
      <c r="V111">
        <v>0</v>
      </c>
      <c r="W111">
        <v>0</v>
      </c>
      <c r="X111">
        <v>0</v>
      </c>
      <c r="Y111" t="s">
        <v>32</v>
      </c>
      <c r="AA111">
        <v>7.0000000000000001E-3</v>
      </c>
      <c r="AB111">
        <v>0</v>
      </c>
      <c r="AC111">
        <v>0</v>
      </c>
      <c r="AD111">
        <v>0</v>
      </c>
      <c r="AE111" t="s">
        <v>32</v>
      </c>
    </row>
    <row r="112" spans="1:31" x14ac:dyDescent="0.35">
      <c r="A112" t="s">
        <v>166</v>
      </c>
      <c r="B112">
        <v>111</v>
      </c>
      <c r="C112">
        <v>57</v>
      </c>
      <c r="D112" t="s">
        <v>30</v>
      </c>
      <c r="E112">
        <v>20</v>
      </c>
      <c r="F112">
        <v>0</v>
      </c>
      <c r="G112">
        <v>0</v>
      </c>
      <c r="I112">
        <v>40.578000000000003</v>
      </c>
      <c r="J112">
        <v>16416</v>
      </c>
      <c r="K112">
        <v>7747</v>
      </c>
      <c r="L112">
        <v>7789</v>
      </c>
      <c r="M112" t="s">
        <v>31</v>
      </c>
      <c r="O112">
        <v>0.24</v>
      </c>
      <c r="P112">
        <v>4582</v>
      </c>
      <c r="Q112">
        <v>7711</v>
      </c>
      <c r="R112">
        <v>7758</v>
      </c>
      <c r="S112" t="s">
        <v>31</v>
      </c>
      <c r="U112">
        <v>0.56799999999999995</v>
      </c>
      <c r="V112">
        <v>0</v>
      </c>
      <c r="W112">
        <v>0</v>
      </c>
      <c r="X112">
        <v>0</v>
      </c>
      <c r="Y112" t="s">
        <v>32</v>
      </c>
      <c r="AA112">
        <v>7.0000000000000001E-3</v>
      </c>
      <c r="AB112">
        <v>0</v>
      </c>
      <c r="AC112">
        <v>0</v>
      </c>
      <c r="AD112">
        <v>0</v>
      </c>
      <c r="AE112" t="s">
        <v>32</v>
      </c>
    </row>
    <row r="113" spans="1:31" x14ac:dyDescent="0.35">
      <c r="A113" t="s">
        <v>167</v>
      </c>
      <c r="B113">
        <v>112</v>
      </c>
      <c r="C113">
        <v>58</v>
      </c>
      <c r="D113" t="s">
        <v>30</v>
      </c>
      <c r="E113">
        <v>20</v>
      </c>
      <c r="F113">
        <v>0</v>
      </c>
      <c r="G113">
        <v>0</v>
      </c>
      <c r="I113">
        <v>46.456000000000003</v>
      </c>
      <c r="J113">
        <v>18151</v>
      </c>
      <c r="K113">
        <v>7807</v>
      </c>
      <c r="L113">
        <v>7849</v>
      </c>
      <c r="M113" t="s">
        <v>31</v>
      </c>
      <c r="O113">
        <v>0.247</v>
      </c>
      <c r="P113">
        <v>4603</v>
      </c>
      <c r="Q113">
        <v>7771</v>
      </c>
      <c r="R113">
        <v>7818</v>
      </c>
      <c r="S113" t="s">
        <v>31</v>
      </c>
      <c r="U113">
        <v>0.65100000000000002</v>
      </c>
      <c r="V113">
        <v>0</v>
      </c>
      <c r="W113">
        <v>0</v>
      </c>
      <c r="X113">
        <v>0</v>
      </c>
      <c r="Y113" t="s">
        <v>32</v>
      </c>
      <c r="AA113">
        <v>8.0000000000000002E-3</v>
      </c>
      <c r="AB113">
        <v>0</v>
      </c>
      <c r="AC113">
        <v>0</v>
      </c>
      <c r="AD113">
        <v>0</v>
      </c>
      <c r="AE113" t="s">
        <v>32</v>
      </c>
    </row>
    <row r="114" spans="1:31" x14ac:dyDescent="0.35">
      <c r="A114" t="s">
        <v>41</v>
      </c>
      <c r="B114">
        <v>57</v>
      </c>
      <c r="C114">
        <v>24</v>
      </c>
      <c r="D114" t="s">
        <v>30</v>
      </c>
      <c r="E114">
        <v>20</v>
      </c>
      <c r="F114">
        <v>0</v>
      </c>
      <c r="G114">
        <v>0</v>
      </c>
      <c r="I114">
        <v>8.625</v>
      </c>
      <c r="J114">
        <v>6984</v>
      </c>
      <c r="K114">
        <v>4147</v>
      </c>
      <c r="L114">
        <v>4189</v>
      </c>
      <c r="M114" t="s">
        <v>31</v>
      </c>
      <c r="O114">
        <v>0.80100000000000005</v>
      </c>
      <c r="P114">
        <v>6358</v>
      </c>
      <c r="Q114">
        <v>4111</v>
      </c>
      <c r="R114">
        <v>4157</v>
      </c>
      <c r="S114" t="s">
        <v>31</v>
      </c>
      <c r="U114">
        <v>0.121</v>
      </c>
      <c r="V114">
        <v>0</v>
      </c>
      <c r="W114">
        <v>0</v>
      </c>
      <c r="X114">
        <v>0</v>
      </c>
      <c r="Y114" t="s">
        <v>32</v>
      </c>
      <c r="AA114">
        <v>2.5000000000000001E-2</v>
      </c>
      <c r="AB114">
        <v>0</v>
      </c>
      <c r="AC114">
        <v>0</v>
      </c>
      <c r="AD114">
        <v>0</v>
      </c>
      <c r="AE114" t="s">
        <v>32</v>
      </c>
    </row>
    <row r="115" spans="1:31" x14ac:dyDescent="0.35">
      <c r="A115" t="s">
        <v>41</v>
      </c>
      <c r="B115">
        <v>75</v>
      </c>
      <c r="C115">
        <v>36</v>
      </c>
      <c r="D115" t="s">
        <v>30</v>
      </c>
      <c r="E115">
        <v>20</v>
      </c>
      <c r="F115">
        <v>0</v>
      </c>
      <c r="G115">
        <v>0</v>
      </c>
      <c r="I115">
        <v>8.2520000000000007</v>
      </c>
      <c r="J115">
        <v>6874</v>
      </c>
      <c r="K115">
        <v>5347</v>
      </c>
      <c r="L115">
        <v>5389</v>
      </c>
      <c r="M115" t="s">
        <v>31</v>
      </c>
      <c r="O115">
        <v>0.79500000000000004</v>
      </c>
      <c r="P115">
        <v>6339</v>
      </c>
      <c r="Q115">
        <v>5311</v>
      </c>
      <c r="R115">
        <v>5356</v>
      </c>
      <c r="S115" t="s">
        <v>31</v>
      </c>
      <c r="U115">
        <v>0.11600000000000001</v>
      </c>
      <c r="V115">
        <v>0</v>
      </c>
      <c r="W115">
        <v>0</v>
      </c>
      <c r="X115">
        <v>0</v>
      </c>
      <c r="Y115" t="s">
        <v>32</v>
      </c>
      <c r="AA115">
        <v>2.5000000000000001E-2</v>
      </c>
      <c r="AB115">
        <v>0</v>
      </c>
      <c r="AC115">
        <v>0</v>
      </c>
      <c r="AD115">
        <v>0</v>
      </c>
      <c r="AE115" t="s">
        <v>32</v>
      </c>
    </row>
    <row r="116" spans="1:31" x14ac:dyDescent="0.35">
      <c r="A116" t="s">
        <v>109</v>
      </c>
      <c r="B116">
        <v>115</v>
      </c>
      <c r="C116">
        <v>130</v>
      </c>
      <c r="D116" t="s">
        <v>110</v>
      </c>
      <c r="E116">
        <v>0</v>
      </c>
      <c r="F116">
        <v>0</v>
      </c>
      <c r="G116">
        <v>0</v>
      </c>
      <c r="I116">
        <v>0.55500000000000005</v>
      </c>
      <c r="J116">
        <v>4602</v>
      </c>
      <c r="K116">
        <v>7987</v>
      </c>
      <c r="L116">
        <v>8028</v>
      </c>
      <c r="M116" t="s">
        <v>31</v>
      </c>
      <c r="O116">
        <v>2.8000000000000001E-2</v>
      </c>
      <c r="P116">
        <v>3909</v>
      </c>
      <c r="Q116">
        <v>7951</v>
      </c>
      <c r="R116">
        <v>7998</v>
      </c>
      <c r="S116" t="s">
        <v>31</v>
      </c>
      <c r="U116">
        <v>8.0000000000000002E-3</v>
      </c>
      <c r="V116">
        <v>0</v>
      </c>
      <c r="W116">
        <v>0</v>
      </c>
      <c r="X116">
        <v>0</v>
      </c>
      <c r="Y116" t="s">
        <v>32</v>
      </c>
      <c r="AA116">
        <v>1E-3</v>
      </c>
      <c r="AB116">
        <v>0</v>
      </c>
      <c r="AC116">
        <v>0</v>
      </c>
      <c r="AD116">
        <v>0</v>
      </c>
      <c r="AE116" t="s">
        <v>32</v>
      </c>
    </row>
    <row r="117" spans="1:31" x14ac:dyDescent="0.35">
      <c r="A117" t="s">
        <v>109</v>
      </c>
      <c r="B117">
        <v>116</v>
      </c>
      <c r="C117">
        <v>133</v>
      </c>
      <c r="D117" t="s">
        <v>111</v>
      </c>
      <c r="E117">
        <v>0</v>
      </c>
      <c r="F117">
        <v>0</v>
      </c>
      <c r="G117">
        <v>0</v>
      </c>
      <c r="I117">
        <v>1.819</v>
      </c>
      <c r="J117">
        <v>4975</v>
      </c>
      <c r="K117">
        <v>8047</v>
      </c>
      <c r="L117">
        <v>8090</v>
      </c>
      <c r="M117" t="s">
        <v>31</v>
      </c>
      <c r="O117">
        <v>0.18099999999999999</v>
      </c>
      <c r="P117">
        <v>4395</v>
      </c>
      <c r="Q117">
        <v>8011</v>
      </c>
      <c r="R117">
        <v>8058</v>
      </c>
      <c r="S117" t="s">
        <v>31</v>
      </c>
      <c r="U117">
        <v>2.5000000000000001E-2</v>
      </c>
      <c r="V117">
        <v>0</v>
      </c>
      <c r="W117">
        <v>0</v>
      </c>
      <c r="X117">
        <v>0</v>
      </c>
      <c r="Y117" t="s">
        <v>32</v>
      </c>
      <c r="AA117">
        <v>6.0000000000000001E-3</v>
      </c>
      <c r="AB117">
        <v>0</v>
      </c>
      <c r="AC117">
        <v>0</v>
      </c>
      <c r="AD117">
        <v>0</v>
      </c>
      <c r="AE117" t="s">
        <v>32</v>
      </c>
    </row>
    <row r="118" spans="1:31" x14ac:dyDescent="0.35">
      <c r="A118" t="s">
        <v>109</v>
      </c>
      <c r="B118">
        <v>117</v>
      </c>
      <c r="C118">
        <v>131</v>
      </c>
      <c r="D118" t="s">
        <v>110</v>
      </c>
      <c r="E118">
        <v>0</v>
      </c>
      <c r="F118">
        <v>0</v>
      </c>
      <c r="G118">
        <v>0</v>
      </c>
      <c r="I118">
        <v>14.76</v>
      </c>
      <c r="J118">
        <v>8795</v>
      </c>
      <c r="K118">
        <v>8107</v>
      </c>
      <c r="L118">
        <v>8151</v>
      </c>
      <c r="M118" t="s">
        <v>31</v>
      </c>
      <c r="O118">
        <v>1.482</v>
      </c>
      <c r="P118">
        <v>8517</v>
      </c>
      <c r="Q118">
        <v>8071</v>
      </c>
      <c r="R118">
        <v>8117</v>
      </c>
      <c r="S118" t="s">
        <v>31</v>
      </c>
      <c r="U118">
        <v>0.20699999999999999</v>
      </c>
      <c r="V118">
        <v>0</v>
      </c>
      <c r="W118">
        <v>0</v>
      </c>
      <c r="X118">
        <v>0</v>
      </c>
      <c r="Y118" t="s">
        <v>32</v>
      </c>
      <c r="AA118">
        <v>4.5999999999999999E-2</v>
      </c>
      <c r="AB118">
        <v>0</v>
      </c>
      <c r="AC118">
        <v>0</v>
      </c>
      <c r="AD118">
        <v>0</v>
      </c>
      <c r="AE118" t="s">
        <v>32</v>
      </c>
    </row>
    <row r="119" spans="1:31" x14ac:dyDescent="0.35">
      <c r="A119" t="s">
        <v>109</v>
      </c>
      <c r="B119">
        <v>118</v>
      </c>
      <c r="C119">
        <v>132</v>
      </c>
      <c r="D119" t="s">
        <v>111</v>
      </c>
      <c r="E119">
        <v>0</v>
      </c>
      <c r="F119">
        <v>0</v>
      </c>
      <c r="G119">
        <v>0</v>
      </c>
      <c r="I119">
        <v>75.421000000000006</v>
      </c>
      <c r="J119">
        <v>26701</v>
      </c>
      <c r="K119">
        <v>8167</v>
      </c>
      <c r="L119">
        <v>8209</v>
      </c>
      <c r="M119" t="s">
        <v>31</v>
      </c>
      <c r="O119">
        <v>7.4260000000000002</v>
      </c>
      <c r="P119">
        <v>27345</v>
      </c>
      <c r="Q119">
        <v>8131</v>
      </c>
      <c r="R119">
        <v>8177</v>
      </c>
      <c r="S119" t="s">
        <v>31</v>
      </c>
      <c r="U119">
        <v>1.056</v>
      </c>
      <c r="V119">
        <v>0</v>
      </c>
      <c r="W119">
        <v>0</v>
      </c>
      <c r="X119">
        <v>0</v>
      </c>
      <c r="Y119" t="s">
        <v>32</v>
      </c>
      <c r="AA119">
        <v>0.23</v>
      </c>
      <c r="AB119">
        <v>0</v>
      </c>
      <c r="AC119">
        <v>0</v>
      </c>
      <c r="AD119">
        <v>0</v>
      </c>
      <c r="AE119" t="s">
        <v>32</v>
      </c>
    </row>
    <row r="120" spans="1:31" x14ac:dyDescent="0.35">
      <c r="A120" t="s">
        <v>112</v>
      </c>
      <c r="B120">
        <v>119</v>
      </c>
      <c r="C120">
        <v>0</v>
      </c>
      <c r="D120" t="s">
        <v>113</v>
      </c>
      <c r="E120">
        <v>0</v>
      </c>
      <c r="F120">
        <v>0</v>
      </c>
      <c r="G120">
        <v>0</v>
      </c>
      <c r="I120">
        <v>-4.141</v>
      </c>
      <c r="J120">
        <v>3216</v>
      </c>
      <c r="K120">
        <v>8347</v>
      </c>
      <c r="L120">
        <v>8393</v>
      </c>
      <c r="M120" t="s">
        <v>31</v>
      </c>
      <c r="O120">
        <v>-0.192</v>
      </c>
      <c r="P120">
        <v>3215</v>
      </c>
      <c r="Q120">
        <v>8311</v>
      </c>
      <c r="R120">
        <v>8358</v>
      </c>
      <c r="S120" t="s">
        <v>31</v>
      </c>
      <c r="U120">
        <v>-5.8000000000000003E-2</v>
      </c>
      <c r="V120">
        <v>0</v>
      </c>
      <c r="W120">
        <v>0</v>
      </c>
      <c r="X120">
        <v>0</v>
      </c>
      <c r="Y120" t="s">
        <v>32</v>
      </c>
      <c r="AA120">
        <v>-6.0000000000000001E-3</v>
      </c>
      <c r="AB120">
        <v>0</v>
      </c>
      <c r="AC120">
        <v>0</v>
      </c>
      <c r="AD120">
        <v>0</v>
      </c>
      <c r="AE120" t="s">
        <v>32</v>
      </c>
    </row>
    <row r="121" spans="1:31" x14ac:dyDescent="0.35">
      <c r="A121" t="s">
        <v>168</v>
      </c>
      <c r="B121">
        <v>120</v>
      </c>
      <c r="C121">
        <v>61</v>
      </c>
      <c r="D121" t="s">
        <v>37</v>
      </c>
      <c r="E121">
        <v>0</v>
      </c>
      <c r="F121">
        <v>6</v>
      </c>
      <c r="G121">
        <v>1</v>
      </c>
      <c r="I121">
        <v>43.749000000000002</v>
      </c>
      <c r="J121">
        <v>17352</v>
      </c>
      <c r="K121">
        <v>8407</v>
      </c>
      <c r="L121">
        <v>8450</v>
      </c>
      <c r="M121" t="s">
        <v>31</v>
      </c>
      <c r="O121">
        <v>0.23599999999999999</v>
      </c>
      <c r="P121">
        <v>4568</v>
      </c>
      <c r="Q121">
        <v>8371</v>
      </c>
      <c r="R121">
        <v>8418</v>
      </c>
      <c r="S121" t="s">
        <v>31</v>
      </c>
      <c r="U121">
        <v>0.61299999999999999</v>
      </c>
      <c r="V121">
        <v>0</v>
      </c>
      <c r="W121">
        <v>0</v>
      </c>
      <c r="X121">
        <v>0</v>
      </c>
      <c r="Y121" t="s">
        <v>32</v>
      </c>
      <c r="AA121">
        <v>7.0000000000000001E-3</v>
      </c>
      <c r="AB121">
        <v>0</v>
      </c>
      <c r="AC121">
        <v>0</v>
      </c>
      <c r="AD121">
        <v>0</v>
      </c>
      <c r="AE121" t="s">
        <v>32</v>
      </c>
    </row>
    <row r="122" spans="1:31" x14ac:dyDescent="0.35">
      <c r="A122" t="s">
        <v>168</v>
      </c>
      <c r="B122">
        <v>121</v>
      </c>
      <c r="C122">
        <v>61</v>
      </c>
      <c r="D122" t="s">
        <v>37</v>
      </c>
      <c r="E122">
        <v>0</v>
      </c>
      <c r="F122">
        <v>6</v>
      </c>
      <c r="G122">
        <v>2</v>
      </c>
      <c r="I122">
        <v>43.6</v>
      </c>
      <c r="J122">
        <v>17308</v>
      </c>
      <c r="K122">
        <v>8467</v>
      </c>
      <c r="L122">
        <v>8508</v>
      </c>
      <c r="M122" t="s">
        <v>31</v>
      </c>
      <c r="O122">
        <v>0.23100000000000001</v>
      </c>
      <c r="P122">
        <v>4553</v>
      </c>
      <c r="Q122">
        <v>8431</v>
      </c>
      <c r="R122">
        <v>8478</v>
      </c>
      <c r="S122" t="s">
        <v>31</v>
      </c>
      <c r="U122">
        <v>0.61099999999999999</v>
      </c>
      <c r="V122">
        <v>0</v>
      </c>
      <c r="W122">
        <v>0</v>
      </c>
      <c r="X122">
        <v>0</v>
      </c>
      <c r="Y122" t="s">
        <v>32</v>
      </c>
      <c r="AA122">
        <v>7.0000000000000001E-3</v>
      </c>
      <c r="AB122">
        <v>0</v>
      </c>
      <c r="AC122">
        <v>0</v>
      </c>
      <c r="AD122">
        <v>0</v>
      </c>
      <c r="AE122" t="s">
        <v>32</v>
      </c>
    </row>
    <row r="123" spans="1:31" x14ac:dyDescent="0.35">
      <c r="A123" t="s">
        <v>169</v>
      </c>
      <c r="B123">
        <v>122</v>
      </c>
      <c r="C123">
        <v>62</v>
      </c>
      <c r="D123" t="s">
        <v>30</v>
      </c>
      <c r="E123">
        <v>20</v>
      </c>
      <c r="F123">
        <v>0</v>
      </c>
      <c r="G123">
        <v>0</v>
      </c>
      <c r="I123">
        <v>41.698999999999998</v>
      </c>
      <c r="J123">
        <v>16747</v>
      </c>
      <c r="K123">
        <v>8527</v>
      </c>
      <c r="L123">
        <v>8566</v>
      </c>
      <c r="M123" t="s">
        <v>31</v>
      </c>
      <c r="O123">
        <v>0.46600000000000003</v>
      </c>
      <c r="P123">
        <v>5298</v>
      </c>
      <c r="Q123">
        <v>8491</v>
      </c>
      <c r="R123">
        <v>8538</v>
      </c>
      <c r="S123" t="s">
        <v>31</v>
      </c>
      <c r="U123">
        <v>0.58399999999999996</v>
      </c>
      <c r="V123">
        <v>0</v>
      </c>
      <c r="W123">
        <v>0</v>
      </c>
      <c r="X123">
        <v>0</v>
      </c>
      <c r="Y123" t="s">
        <v>32</v>
      </c>
      <c r="AA123">
        <v>1.4E-2</v>
      </c>
      <c r="AB123">
        <v>0</v>
      </c>
      <c r="AC123">
        <v>0</v>
      </c>
      <c r="AD123">
        <v>0</v>
      </c>
      <c r="AE123" t="s">
        <v>32</v>
      </c>
    </row>
    <row r="124" spans="1:31" x14ac:dyDescent="0.35">
      <c r="A124" t="s">
        <v>170</v>
      </c>
      <c r="B124">
        <v>123</v>
      </c>
      <c r="C124">
        <v>63</v>
      </c>
      <c r="D124" t="s">
        <v>30</v>
      </c>
      <c r="E124">
        <v>20</v>
      </c>
      <c r="F124">
        <v>0</v>
      </c>
      <c r="G124">
        <v>0</v>
      </c>
      <c r="I124">
        <v>38.572000000000003</v>
      </c>
      <c r="J124">
        <v>15824</v>
      </c>
      <c r="K124">
        <v>8587</v>
      </c>
      <c r="L124">
        <v>8626</v>
      </c>
      <c r="M124" t="s">
        <v>31</v>
      </c>
      <c r="O124">
        <v>0.218</v>
      </c>
      <c r="P124">
        <v>4513</v>
      </c>
      <c r="Q124">
        <v>8551</v>
      </c>
      <c r="R124">
        <v>8598</v>
      </c>
      <c r="S124" t="s">
        <v>31</v>
      </c>
      <c r="U124">
        <v>0.54</v>
      </c>
      <c r="V124">
        <v>0</v>
      </c>
      <c r="W124">
        <v>0</v>
      </c>
      <c r="X124">
        <v>0</v>
      </c>
      <c r="Y124" t="s">
        <v>32</v>
      </c>
      <c r="AA124">
        <v>7.0000000000000001E-3</v>
      </c>
      <c r="AB124">
        <v>0</v>
      </c>
      <c r="AC124">
        <v>0</v>
      </c>
      <c r="AD124">
        <v>0</v>
      </c>
      <c r="AE124" t="s">
        <v>32</v>
      </c>
    </row>
    <row r="125" spans="1:31" x14ac:dyDescent="0.35">
      <c r="A125" t="s">
        <v>171</v>
      </c>
      <c r="B125">
        <v>124</v>
      </c>
      <c r="C125">
        <v>64</v>
      </c>
      <c r="D125" t="s">
        <v>30</v>
      </c>
      <c r="E125">
        <v>20</v>
      </c>
      <c r="F125">
        <v>0</v>
      </c>
      <c r="G125">
        <v>0</v>
      </c>
      <c r="I125">
        <v>39.04</v>
      </c>
      <c r="J125">
        <v>15962</v>
      </c>
      <c r="K125">
        <v>8647</v>
      </c>
      <c r="L125">
        <v>8685</v>
      </c>
      <c r="M125" t="s">
        <v>31</v>
      </c>
      <c r="O125">
        <v>0.23499999999999999</v>
      </c>
      <c r="P125">
        <v>4566</v>
      </c>
      <c r="Q125">
        <v>8611</v>
      </c>
      <c r="R125">
        <v>8658</v>
      </c>
      <c r="S125" t="s">
        <v>31</v>
      </c>
      <c r="U125">
        <v>0.54700000000000004</v>
      </c>
      <c r="V125">
        <v>0</v>
      </c>
      <c r="W125">
        <v>0</v>
      </c>
      <c r="X125">
        <v>0</v>
      </c>
      <c r="Y125" t="s">
        <v>32</v>
      </c>
      <c r="AA125">
        <v>7.0000000000000001E-3</v>
      </c>
      <c r="AB125">
        <v>0</v>
      </c>
      <c r="AC125">
        <v>0</v>
      </c>
      <c r="AD125">
        <v>0</v>
      </c>
      <c r="AE125" t="s">
        <v>32</v>
      </c>
    </row>
    <row r="126" spans="1:31" x14ac:dyDescent="0.35">
      <c r="A126" t="s">
        <v>172</v>
      </c>
      <c r="B126">
        <v>125</v>
      </c>
      <c r="C126">
        <v>65</v>
      </c>
      <c r="D126" t="s">
        <v>30</v>
      </c>
      <c r="E126">
        <v>20</v>
      </c>
      <c r="F126">
        <v>0</v>
      </c>
      <c r="G126">
        <v>0</v>
      </c>
      <c r="I126">
        <v>38.128999999999998</v>
      </c>
      <c r="J126">
        <v>15693</v>
      </c>
      <c r="K126">
        <v>8707</v>
      </c>
      <c r="L126">
        <v>8745</v>
      </c>
      <c r="M126" t="s">
        <v>31</v>
      </c>
      <c r="O126">
        <v>0.216</v>
      </c>
      <c r="P126">
        <v>4507</v>
      </c>
      <c r="Q126">
        <v>8671</v>
      </c>
      <c r="R126">
        <v>8718</v>
      </c>
      <c r="S126" t="s">
        <v>31</v>
      </c>
      <c r="U126">
        <v>0.53400000000000003</v>
      </c>
      <c r="V126">
        <v>0</v>
      </c>
      <c r="W126">
        <v>0</v>
      </c>
      <c r="X126">
        <v>0</v>
      </c>
      <c r="Y126" t="s">
        <v>32</v>
      </c>
      <c r="AA126">
        <v>7.0000000000000001E-3</v>
      </c>
      <c r="AB126">
        <v>0</v>
      </c>
      <c r="AC126">
        <v>0</v>
      </c>
      <c r="AD126">
        <v>0</v>
      </c>
      <c r="AE126" t="s">
        <v>32</v>
      </c>
    </row>
    <row r="127" spans="1:31" x14ac:dyDescent="0.35">
      <c r="A127" t="s">
        <v>173</v>
      </c>
      <c r="B127">
        <v>126</v>
      </c>
      <c r="C127">
        <v>66</v>
      </c>
      <c r="D127" t="s">
        <v>30</v>
      </c>
      <c r="E127">
        <v>20</v>
      </c>
      <c r="F127">
        <v>0</v>
      </c>
      <c r="G127">
        <v>0</v>
      </c>
      <c r="I127">
        <v>38.643999999999998</v>
      </c>
      <c r="J127">
        <v>15845</v>
      </c>
      <c r="K127">
        <v>8767</v>
      </c>
      <c r="L127">
        <v>8804</v>
      </c>
      <c r="M127" t="s">
        <v>31</v>
      </c>
      <c r="O127">
        <v>0.23200000000000001</v>
      </c>
      <c r="P127">
        <v>4556</v>
      </c>
      <c r="Q127">
        <v>8731</v>
      </c>
      <c r="R127">
        <v>8778</v>
      </c>
      <c r="S127" t="s">
        <v>31</v>
      </c>
      <c r="U127">
        <v>0.54100000000000004</v>
      </c>
      <c r="V127">
        <v>0</v>
      </c>
      <c r="W127">
        <v>0</v>
      </c>
      <c r="X127">
        <v>0</v>
      </c>
      <c r="Y127" t="s">
        <v>32</v>
      </c>
      <c r="AA127">
        <v>7.0000000000000001E-3</v>
      </c>
      <c r="AB127">
        <v>0</v>
      </c>
      <c r="AC127">
        <v>0</v>
      </c>
      <c r="AD127">
        <v>0</v>
      </c>
      <c r="AE127" t="s">
        <v>32</v>
      </c>
    </row>
    <row r="128" spans="1:31" x14ac:dyDescent="0.35">
      <c r="A128" t="s">
        <v>174</v>
      </c>
      <c r="B128">
        <v>127</v>
      </c>
      <c r="C128">
        <v>67</v>
      </c>
      <c r="D128" t="s">
        <v>30</v>
      </c>
      <c r="E128">
        <v>20</v>
      </c>
      <c r="F128">
        <v>0</v>
      </c>
      <c r="G128">
        <v>0</v>
      </c>
      <c r="I128">
        <v>26.79</v>
      </c>
      <c r="J128">
        <v>12346</v>
      </c>
      <c r="K128">
        <v>8827</v>
      </c>
      <c r="L128">
        <v>8866</v>
      </c>
      <c r="M128" t="s">
        <v>31</v>
      </c>
      <c r="O128">
        <v>0.23400000000000001</v>
      </c>
      <c r="P128">
        <v>4563</v>
      </c>
      <c r="Q128">
        <v>8791</v>
      </c>
      <c r="R128">
        <v>8838</v>
      </c>
      <c r="S128" t="s">
        <v>31</v>
      </c>
      <c r="U128">
        <v>0.375</v>
      </c>
      <c r="V128">
        <v>0</v>
      </c>
      <c r="W128">
        <v>0</v>
      </c>
      <c r="X128">
        <v>0</v>
      </c>
      <c r="Y128" t="s">
        <v>32</v>
      </c>
      <c r="AA128">
        <v>7.0000000000000001E-3</v>
      </c>
      <c r="AB128">
        <v>0</v>
      </c>
      <c r="AC128">
        <v>0</v>
      </c>
      <c r="AD128">
        <v>0</v>
      </c>
      <c r="AE128" t="s">
        <v>32</v>
      </c>
    </row>
    <row r="129" spans="1:31" x14ac:dyDescent="0.35">
      <c r="A129" t="s">
        <v>175</v>
      </c>
      <c r="B129">
        <v>128</v>
      </c>
      <c r="C129">
        <v>68</v>
      </c>
      <c r="D129" t="s">
        <v>30</v>
      </c>
      <c r="E129">
        <v>20</v>
      </c>
      <c r="F129">
        <v>0</v>
      </c>
      <c r="G129">
        <v>0</v>
      </c>
      <c r="I129">
        <v>38.01</v>
      </c>
      <c r="J129">
        <v>15658</v>
      </c>
      <c r="K129">
        <v>8887</v>
      </c>
      <c r="L129">
        <v>8927</v>
      </c>
      <c r="M129" t="s">
        <v>31</v>
      </c>
      <c r="O129">
        <v>0.23899999999999999</v>
      </c>
      <c r="P129">
        <v>4580</v>
      </c>
      <c r="Q129">
        <v>8851</v>
      </c>
      <c r="R129">
        <v>8898</v>
      </c>
      <c r="S129" t="s">
        <v>31</v>
      </c>
      <c r="U129">
        <v>0.53200000000000003</v>
      </c>
      <c r="V129">
        <v>0</v>
      </c>
      <c r="W129">
        <v>0</v>
      </c>
      <c r="X129">
        <v>0</v>
      </c>
      <c r="Y129" t="s">
        <v>32</v>
      </c>
      <c r="AA129">
        <v>7.0000000000000001E-3</v>
      </c>
      <c r="AB129">
        <v>0</v>
      </c>
      <c r="AC129">
        <v>0</v>
      </c>
      <c r="AD129">
        <v>0</v>
      </c>
      <c r="AE129" t="s">
        <v>32</v>
      </c>
    </row>
    <row r="130" spans="1:31" x14ac:dyDescent="0.35">
      <c r="A130" t="s">
        <v>176</v>
      </c>
      <c r="B130">
        <v>129</v>
      </c>
      <c r="C130">
        <v>69</v>
      </c>
      <c r="D130" t="s">
        <v>30</v>
      </c>
      <c r="E130">
        <v>20</v>
      </c>
      <c r="F130">
        <v>0</v>
      </c>
      <c r="G130">
        <v>0</v>
      </c>
      <c r="I130">
        <v>36.384</v>
      </c>
      <c r="J130">
        <v>15178</v>
      </c>
      <c r="K130">
        <v>8947</v>
      </c>
      <c r="L130">
        <v>8988</v>
      </c>
      <c r="M130" t="s">
        <v>31</v>
      </c>
      <c r="O130">
        <v>0.217</v>
      </c>
      <c r="P130">
        <v>4509</v>
      </c>
      <c r="Q130">
        <v>8911</v>
      </c>
      <c r="R130">
        <v>8958</v>
      </c>
      <c r="S130" t="s">
        <v>31</v>
      </c>
      <c r="U130">
        <v>0.51</v>
      </c>
      <c r="V130">
        <v>0</v>
      </c>
      <c r="W130">
        <v>0</v>
      </c>
      <c r="X130">
        <v>0</v>
      </c>
      <c r="Y130" t="s">
        <v>32</v>
      </c>
      <c r="AA130">
        <v>7.0000000000000001E-3</v>
      </c>
      <c r="AB130">
        <v>0</v>
      </c>
      <c r="AC130">
        <v>0</v>
      </c>
      <c r="AD130">
        <v>0</v>
      </c>
      <c r="AE130" t="s">
        <v>32</v>
      </c>
    </row>
    <row r="131" spans="1:31" x14ac:dyDescent="0.35">
      <c r="A131" t="s">
        <v>177</v>
      </c>
      <c r="B131">
        <v>130</v>
      </c>
      <c r="C131">
        <v>70</v>
      </c>
      <c r="D131" t="s">
        <v>30</v>
      </c>
      <c r="E131">
        <v>20</v>
      </c>
      <c r="F131">
        <v>0</v>
      </c>
      <c r="G131">
        <v>0</v>
      </c>
      <c r="I131">
        <v>37.536000000000001</v>
      </c>
      <c r="J131">
        <v>15518</v>
      </c>
      <c r="K131">
        <v>9007</v>
      </c>
      <c r="L131">
        <v>9049</v>
      </c>
      <c r="M131" t="s">
        <v>31</v>
      </c>
      <c r="O131">
        <v>0.24299999999999999</v>
      </c>
      <c r="P131">
        <v>4590</v>
      </c>
      <c r="Q131">
        <v>8971</v>
      </c>
      <c r="R131">
        <v>9018</v>
      </c>
      <c r="S131" t="s">
        <v>31</v>
      </c>
      <c r="U131">
        <v>0.52600000000000002</v>
      </c>
      <c r="V131">
        <v>0</v>
      </c>
      <c r="W131">
        <v>0</v>
      </c>
      <c r="X131">
        <v>0</v>
      </c>
      <c r="Y131" t="s">
        <v>32</v>
      </c>
      <c r="AA131">
        <v>8.0000000000000002E-3</v>
      </c>
      <c r="AB131">
        <v>0</v>
      </c>
      <c r="AC131">
        <v>0</v>
      </c>
      <c r="AD131">
        <v>0</v>
      </c>
      <c r="AE131" t="s">
        <v>32</v>
      </c>
    </row>
    <row r="132" spans="1:31" x14ac:dyDescent="0.35">
      <c r="A132" t="s">
        <v>41</v>
      </c>
      <c r="B132">
        <v>94</v>
      </c>
      <c r="C132">
        <v>48</v>
      </c>
      <c r="D132" t="s">
        <v>30</v>
      </c>
      <c r="E132">
        <v>20</v>
      </c>
      <c r="F132">
        <v>0</v>
      </c>
      <c r="G132">
        <v>0</v>
      </c>
      <c r="I132">
        <v>8.2249999999999996</v>
      </c>
      <c r="J132">
        <v>6866</v>
      </c>
      <c r="K132">
        <v>6607</v>
      </c>
      <c r="L132">
        <v>6647</v>
      </c>
      <c r="M132" t="s">
        <v>31</v>
      </c>
      <c r="O132">
        <v>0.79400000000000004</v>
      </c>
      <c r="P132">
        <v>6338</v>
      </c>
      <c r="Q132">
        <v>6571</v>
      </c>
      <c r="R132">
        <v>6616</v>
      </c>
      <c r="S132" t="s">
        <v>31</v>
      </c>
      <c r="U132">
        <v>0.115</v>
      </c>
      <c r="V132">
        <v>0</v>
      </c>
      <c r="W132">
        <v>0</v>
      </c>
      <c r="X132">
        <v>0</v>
      </c>
      <c r="Y132" t="s">
        <v>32</v>
      </c>
      <c r="AA132">
        <v>2.5000000000000001E-2</v>
      </c>
      <c r="AB132">
        <v>0</v>
      </c>
      <c r="AC132">
        <v>0</v>
      </c>
      <c r="AD132">
        <v>0</v>
      </c>
      <c r="AE132" t="s">
        <v>32</v>
      </c>
    </row>
    <row r="133" spans="1:31" x14ac:dyDescent="0.35">
      <c r="A133" t="s">
        <v>41</v>
      </c>
      <c r="B133">
        <v>114</v>
      </c>
      <c r="C133">
        <v>60</v>
      </c>
      <c r="D133" t="s">
        <v>30</v>
      </c>
      <c r="E133">
        <v>20</v>
      </c>
      <c r="F133">
        <v>0</v>
      </c>
      <c r="G133">
        <v>0</v>
      </c>
      <c r="I133">
        <v>8.2989999999999995</v>
      </c>
      <c r="J133">
        <v>6888</v>
      </c>
      <c r="K133">
        <v>7927</v>
      </c>
      <c r="L133">
        <v>7969</v>
      </c>
      <c r="M133" t="s">
        <v>31</v>
      </c>
      <c r="O133">
        <v>0.79300000000000004</v>
      </c>
      <c r="P133">
        <v>6333</v>
      </c>
      <c r="Q133">
        <v>7891</v>
      </c>
      <c r="R133">
        <v>7936</v>
      </c>
      <c r="S133" t="s">
        <v>31</v>
      </c>
      <c r="U133">
        <v>0.11600000000000001</v>
      </c>
      <c r="V133">
        <v>0</v>
      </c>
      <c r="W133">
        <v>0</v>
      </c>
      <c r="X133">
        <v>0</v>
      </c>
      <c r="Y133" t="s">
        <v>32</v>
      </c>
      <c r="AA133">
        <v>2.5000000000000001E-2</v>
      </c>
      <c r="AB133">
        <v>0</v>
      </c>
      <c r="AC133">
        <v>0</v>
      </c>
      <c r="AD133">
        <v>0</v>
      </c>
      <c r="AE133" t="s">
        <v>32</v>
      </c>
    </row>
    <row r="134" spans="1:31" x14ac:dyDescent="0.35">
      <c r="A134" t="s">
        <v>109</v>
      </c>
      <c r="B134">
        <v>133</v>
      </c>
      <c r="C134">
        <v>130</v>
      </c>
      <c r="D134" t="s">
        <v>110</v>
      </c>
      <c r="E134">
        <v>0</v>
      </c>
      <c r="F134">
        <v>0</v>
      </c>
      <c r="G134">
        <v>0</v>
      </c>
      <c r="I134">
        <v>0.46</v>
      </c>
      <c r="J134">
        <v>4574</v>
      </c>
      <c r="K134">
        <v>9187</v>
      </c>
      <c r="L134">
        <v>9227</v>
      </c>
      <c r="M134" t="s">
        <v>31</v>
      </c>
      <c r="O134">
        <v>2.8000000000000001E-2</v>
      </c>
      <c r="P134">
        <v>3911</v>
      </c>
      <c r="Q134">
        <v>9151</v>
      </c>
      <c r="R134">
        <v>9198</v>
      </c>
      <c r="S134" t="s">
        <v>31</v>
      </c>
      <c r="U134">
        <v>6.0000000000000001E-3</v>
      </c>
      <c r="V134">
        <v>0</v>
      </c>
      <c r="W134">
        <v>0</v>
      </c>
      <c r="X134">
        <v>0</v>
      </c>
      <c r="Y134" t="s">
        <v>32</v>
      </c>
      <c r="AA134">
        <v>1E-3</v>
      </c>
      <c r="AB134">
        <v>0</v>
      </c>
      <c r="AC134">
        <v>0</v>
      </c>
      <c r="AD134">
        <v>0</v>
      </c>
      <c r="AE134" t="s">
        <v>32</v>
      </c>
    </row>
    <row r="135" spans="1:31" x14ac:dyDescent="0.35">
      <c r="A135" t="s">
        <v>109</v>
      </c>
      <c r="B135">
        <v>134</v>
      </c>
      <c r="C135">
        <v>133</v>
      </c>
      <c r="D135" t="s">
        <v>111</v>
      </c>
      <c r="E135">
        <v>0</v>
      </c>
      <c r="F135">
        <v>0</v>
      </c>
      <c r="G135">
        <v>0</v>
      </c>
      <c r="I135">
        <v>1.7609999999999999</v>
      </c>
      <c r="J135">
        <v>4958</v>
      </c>
      <c r="K135">
        <v>9247</v>
      </c>
      <c r="L135">
        <v>9289</v>
      </c>
      <c r="M135" t="s">
        <v>31</v>
      </c>
      <c r="O135">
        <v>0.17799999999999999</v>
      </c>
      <c r="P135">
        <v>4386</v>
      </c>
      <c r="Q135">
        <v>9211</v>
      </c>
      <c r="R135">
        <v>9258</v>
      </c>
      <c r="S135" t="s">
        <v>31</v>
      </c>
      <c r="U135">
        <v>2.5000000000000001E-2</v>
      </c>
      <c r="V135">
        <v>0</v>
      </c>
      <c r="W135">
        <v>0</v>
      </c>
      <c r="X135">
        <v>0</v>
      </c>
      <c r="Y135" t="s">
        <v>32</v>
      </c>
      <c r="AA135">
        <v>6.0000000000000001E-3</v>
      </c>
      <c r="AB135">
        <v>0</v>
      </c>
      <c r="AC135">
        <v>0</v>
      </c>
      <c r="AD135">
        <v>0</v>
      </c>
      <c r="AE135" t="s">
        <v>32</v>
      </c>
    </row>
    <row r="136" spans="1:31" x14ac:dyDescent="0.35">
      <c r="A136" t="s">
        <v>109</v>
      </c>
      <c r="B136">
        <v>135</v>
      </c>
      <c r="C136">
        <v>131</v>
      </c>
      <c r="D136" t="s">
        <v>110</v>
      </c>
      <c r="E136">
        <v>0</v>
      </c>
      <c r="F136">
        <v>0</v>
      </c>
      <c r="G136">
        <v>0</v>
      </c>
      <c r="I136">
        <v>14.593999999999999</v>
      </c>
      <c r="J136">
        <v>8746</v>
      </c>
      <c r="K136">
        <v>9307</v>
      </c>
      <c r="L136">
        <v>9351</v>
      </c>
      <c r="M136" t="s">
        <v>31</v>
      </c>
      <c r="O136">
        <v>1.4770000000000001</v>
      </c>
      <c r="P136">
        <v>8500</v>
      </c>
      <c r="Q136">
        <v>9271</v>
      </c>
      <c r="R136">
        <v>9318</v>
      </c>
      <c r="S136" t="s">
        <v>31</v>
      </c>
      <c r="U136">
        <v>0.20399999999999999</v>
      </c>
      <c r="V136">
        <v>0</v>
      </c>
      <c r="W136">
        <v>0</v>
      </c>
      <c r="X136">
        <v>0</v>
      </c>
      <c r="Y136" t="s">
        <v>32</v>
      </c>
      <c r="AA136">
        <v>4.5999999999999999E-2</v>
      </c>
      <c r="AB136">
        <v>0</v>
      </c>
      <c r="AC136">
        <v>0</v>
      </c>
      <c r="AD136">
        <v>0</v>
      </c>
      <c r="AE136" t="s">
        <v>32</v>
      </c>
    </row>
    <row r="137" spans="1:31" x14ac:dyDescent="0.35">
      <c r="A137" t="s">
        <v>109</v>
      </c>
      <c r="B137">
        <v>136</v>
      </c>
      <c r="C137">
        <v>132</v>
      </c>
      <c r="D137" t="s">
        <v>111</v>
      </c>
      <c r="E137">
        <v>0</v>
      </c>
      <c r="F137">
        <v>0</v>
      </c>
      <c r="G137">
        <v>0</v>
      </c>
      <c r="I137">
        <v>73.534000000000006</v>
      </c>
      <c r="J137">
        <v>26144</v>
      </c>
      <c r="K137">
        <v>9367</v>
      </c>
      <c r="L137">
        <v>9410</v>
      </c>
      <c r="M137" t="s">
        <v>31</v>
      </c>
      <c r="O137">
        <v>7.4059999999999997</v>
      </c>
      <c r="P137">
        <v>27281</v>
      </c>
      <c r="Q137">
        <v>9331</v>
      </c>
      <c r="R137">
        <v>9378</v>
      </c>
      <c r="S137" t="s">
        <v>43</v>
      </c>
      <c r="U137">
        <v>1.03</v>
      </c>
      <c r="V137">
        <v>0</v>
      </c>
      <c r="W137">
        <v>0</v>
      </c>
      <c r="X137">
        <v>0</v>
      </c>
      <c r="Y137" t="s">
        <v>32</v>
      </c>
      <c r="AA137">
        <v>0.22900000000000001</v>
      </c>
      <c r="AB137">
        <v>0</v>
      </c>
      <c r="AC137">
        <v>0</v>
      </c>
      <c r="AD137">
        <v>0</v>
      </c>
      <c r="AE137" t="s">
        <v>32</v>
      </c>
    </row>
    <row r="138" spans="1:31" x14ac:dyDescent="0.35">
      <c r="A138" t="s">
        <v>89</v>
      </c>
      <c r="B138">
        <v>137</v>
      </c>
      <c r="C138">
        <v>138</v>
      </c>
      <c r="D138" t="s">
        <v>90</v>
      </c>
      <c r="E138">
        <v>0</v>
      </c>
      <c r="F138">
        <v>0</v>
      </c>
      <c r="G138">
        <v>0</v>
      </c>
      <c r="I138">
        <v>149.614</v>
      </c>
      <c r="J138">
        <v>48601</v>
      </c>
      <c r="K138">
        <v>9427</v>
      </c>
      <c r="L138">
        <v>9469</v>
      </c>
      <c r="M138" t="s">
        <v>42</v>
      </c>
      <c r="O138">
        <v>15</v>
      </c>
      <c r="P138">
        <v>51336</v>
      </c>
      <c r="Q138">
        <v>9391</v>
      </c>
      <c r="R138">
        <v>9437</v>
      </c>
      <c r="S138" t="s">
        <v>43</v>
      </c>
      <c r="U138">
        <v>2.0960000000000001</v>
      </c>
      <c r="V138">
        <v>0</v>
      </c>
      <c r="W138">
        <v>0</v>
      </c>
      <c r="X138">
        <v>0</v>
      </c>
      <c r="Y138" t="s">
        <v>32</v>
      </c>
      <c r="AA138">
        <v>0.46400000000000002</v>
      </c>
      <c r="AB138">
        <v>0</v>
      </c>
      <c r="AC138">
        <v>0</v>
      </c>
      <c r="AD138">
        <v>0</v>
      </c>
      <c r="AE138" t="s">
        <v>32</v>
      </c>
    </row>
    <row r="139" spans="1:31" x14ac:dyDescent="0.35">
      <c r="A139" t="s">
        <v>112</v>
      </c>
      <c r="B139">
        <v>138</v>
      </c>
      <c r="C139">
        <v>0</v>
      </c>
      <c r="D139" t="s">
        <v>113</v>
      </c>
      <c r="E139">
        <v>0</v>
      </c>
      <c r="F139">
        <v>0</v>
      </c>
      <c r="G139">
        <v>0</v>
      </c>
      <c r="I139">
        <v>-4.141</v>
      </c>
      <c r="J139">
        <v>3216</v>
      </c>
      <c r="K139">
        <v>9607</v>
      </c>
      <c r="L139">
        <v>9630</v>
      </c>
      <c r="M139" t="s">
        <v>31</v>
      </c>
      <c r="O139">
        <v>-0.192</v>
      </c>
      <c r="P139">
        <v>3215</v>
      </c>
      <c r="Q139">
        <v>9571</v>
      </c>
      <c r="R139">
        <v>9618</v>
      </c>
      <c r="S139" t="s">
        <v>31</v>
      </c>
      <c r="U139">
        <v>-5.8000000000000003E-2</v>
      </c>
      <c r="V139">
        <v>0</v>
      </c>
      <c r="W139">
        <v>0</v>
      </c>
      <c r="X139">
        <v>0</v>
      </c>
      <c r="Y139" t="s">
        <v>32</v>
      </c>
      <c r="AA139">
        <v>-6.0000000000000001E-3</v>
      </c>
      <c r="AB139">
        <v>0</v>
      </c>
      <c r="AC139">
        <v>0</v>
      </c>
      <c r="AD139">
        <v>0</v>
      </c>
      <c r="AE139" t="s">
        <v>32</v>
      </c>
    </row>
    <row r="140" spans="1:31" x14ac:dyDescent="0.35">
      <c r="A140" t="s">
        <v>178</v>
      </c>
      <c r="B140">
        <v>139</v>
      </c>
      <c r="C140">
        <v>73</v>
      </c>
      <c r="D140" t="s">
        <v>37</v>
      </c>
      <c r="E140">
        <v>0</v>
      </c>
      <c r="F140">
        <v>7</v>
      </c>
      <c r="G140">
        <v>1</v>
      </c>
      <c r="I140">
        <v>38.4</v>
      </c>
      <c r="J140">
        <v>15773</v>
      </c>
      <c r="K140">
        <v>9667</v>
      </c>
      <c r="L140">
        <v>9710</v>
      </c>
      <c r="M140" t="s">
        <v>31</v>
      </c>
      <c r="O140">
        <v>0.253</v>
      </c>
      <c r="P140">
        <v>4622</v>
      </c>
      <c r="Q140">
        <v>9631</v>
      </c>
      <c r="R140">
        <v>9678</v>
      </c>
      <c r="S140" t="s">
        <v>31</v>
      </c>
      <c r="U140">
        <v>0.53800000000000003</v>
      </c>
      <c r="V140">
        <v>0</v>
      </c>
      <c r="W140">
        <v>0</v>
      </c>
      <c r="X140">
        <v>0</v>
      </c>
      <c r="Y140" t="s">
        <v>32</v>
      </c>
      <c r="AA140">
        <v>8.0000000000000002E-3</v>
      </c>
      <c r="AB140">
        <v>0</v>
      </c>
      <c r="AC140">
        <v>0</v>
      </c>
      <c r="AD140">
        <v>0</v>
      </c>
      <c r="AE140" t="s">
        <v>32</v>
      </c>
    </row>
    <row r="141" spans="1:31" x14ac:dyDescent="0.35">
      <c r="A141" t="s">
        <v>178</v>
      </c>
      <c r="B141">
        <v>140</v>
      </c>
      <c r="C141">
        <v>73</v>
      </c>
      <c r="D141" t="s">
        <v>37</v>
      </c>
      <c r="E141">
        <v>0</v>
      </c>
      <c r="F141">
        <v>7</v>
      </c>
      <c r="G141">
        <v>2</v>
      </c>
      <c r="I141">
        <v>38.473999999999997</v>
      </c>
      <c r="J141">
        <v>15795</v>
      </c>
      <c r="K141">
        <v>9727</v>
      </c>
      <c r="L141">
        <v>9768</v>
      </c>
      <c r="M141" t="s">
        <v>31</v>
      </c>
      <c r="O141">
        <v>0.247</v>
      </c>
      <c r="P141">
        <v>4604</v>
      </c>
      <c r="Q141">
        <v>9691</v>
      </c>
      <c r="R141">
        <v>9738</v>
      </c>
      <c r="S141" t="s">
        <v>31</v>
      </c>
      <c r="U141">
        <v>0.53900000000000003</v>
      </c>
      <c r="V141">
        <v>0</v>
      </c>
      <c r="W141">
        <v>0</v>
      </c>
      <c r="X141">
        <v>0</v>
      </c>
      <c r="Y141" t="s">
        <v>32</v>
      </c>
      <c r="AA141">
        <v>8.0000000000000002E-3</v>
      </c>
      <c r="AB141">
        <v>0</v>
      </c>
      <c r="AC141">
        <v>0</v>
      </c>
      <c r="AD141">
        <v>0</v>
      </c>
      <c r="AE141" t="s">
        <v>32</v>
      </c>
    </row>
    <row r="142" spans="1:31" x14ac:dyDescent="0.35">
      <c r="A142" t="s">
        <v>179</v>
      </c>
      <c r="B142">
        <v>141</v>
      </c>
      <c r="C142">
        <v>74</v>
      </c>
      <c r="D142" t="s">
        <v>30</v>
      </c>
      <c r="E142">
        <v>20</v>
      </c>
      <c r="F142">
        <v>0</v>
      </c>
      <c r="G142">
        <v>0</v>
      </c>
      <c r="I142">
        <v>37.326000000000001</v>
      </c>
      <c r="J142">
        <v>15456</v>
      </c>
      <c r="K142">
        <v>9787</v>
      </c>
      <c r="L142">
        <v>9828</v>
      </c>
      <c r="M142" t="s">
        <v>31</v>
      </c>
      <c r="O142">
        <v>0.23799999999999999</v>
      </c>
      <c r="P142">
        <v>4574</v>
      </c>
      <c r="Q142">
        <v>9751</v>
      </c>
      <c r="R142">
        <v>9798</v>
      </c>
      <c r="S142" t="s">
        <v>31</v>
      </c>
      <c r="U142">
        <v>0.52300000000000002</v>
      </c>
      <c r="V142">
        <v>0</v>
      </c>
      <c r="W142">
        <v>0</v>
      </c>
      <c r="X142">
        <v>0</v>
      </c>
      <c r="Y142" t="s">
        <v>32</v>
      </c>
      <c r="AA142">
        <v>7.0000000000000001E-3</v>
      </c>
      <c r="AB142">
        <v>0</v>
      </c>
      <c r="AC142">
        <v>0</v>
      </c>
      <c r="AD142">
        <v>0</v>
      </c>
      <c r="AE142" t="s">
        <v>32</v>
      </c>
    </row>
    <row r="143" spans="1:31" x14ac:dyDescent="0.35">
      <c r="A143" t="s">
        <v>180</v>
      </c>
      <c r="B143">
        <v>142</v>
      </c>
      <c r="C143">
        <v>75</v>
      </c>
      <c r="D143" t="s">
        <v>30</v>
      </c>
      <c r="E143">
        <v>20</v>
      </c>
      <c r="F143">
        <v>0</v>
      </c>
      <c r="G143">
        <v>0</v>
      </c>
      <c r="I143">
        <v>38.969000000000001</v>
      </c>
      <c r="J143">
        <v>15941</v>
      </c>
      <c r="K143">
        <v>9847</v>
      </c>
      <c r="L143">
        <v>9888</v>
      </c>
      <c r="M143" t="s">
        <v>31</v>
      </c>
      <c r="O143">
        <v>0.30599999999999999</v>
      </c>
      <c r="P143">
        <v>4792</v>
      </c>
      <c r="Q143">
        <v>9811</v>
      </c>
      <c r="R143">
        <v>9858</v>
      </c>
      <c r="S143" t="s">
        <v>31</v>
      </c>
      <c r="U143">
        <v>0.54600000000000004</v>
      </c>
      <c r="V143">
        <v>0</v>
      </c>
      <c r="W143">
        <v>0</v>
      </c>
      <c r="X143">
        <v>0</v>
      </c>
      <c r="Y143" t="s">
        <v>32</v>
      </c>
      <c r="AA143">
        <v>8.9999999999999993E-3</v>
      </c>
      <c r="AB143">
        <v>0</v>
      </c>
      <c r="AC143">
        <v>0</v>
      </c>
      <c r="AD143">
        <v>0</v>
      </c>
      <c r="AE143" t="s">
        <v>32</v>
      </c>
    </row>
    <row r="144" spans="1:31" x14ac:dyDescent="0.35">
      <c r="A144" t="s">
        <v>181</v>
      </c>
      <c r="B144">
        <v>143</v>
      </c>
      <c r="C144">
        <v>76</v>
      </c>
      <c r="D144" t="s">
        <v>30</v>
      </c>
      <c r="E144">
        <v>20</v>
      </c>
      <c r="F144">
        <v>0</v>
      </c>
      <c r="G144">
        <v>0</v>
      </c>
      <c r="I144">
        <v>37.932000000000002</v>
      </c>
      <c r="J144">
        <v>15635</v>
      </c>
      <c r="K144">
        <v>9907</v>
      </c>
      <c r="L144">
        <v>9948</v>
      </c>
      <c r="M144" t="s">
        <v>31</v>
      </c>
      <c r="O144">
        <v>0.23799999999999999</v>
      </c>
      <c r="P144">
        <v>4577</v>
      </c>
      <c r="Q144">
        <v>9871</v>
      </c>
      <c r="R144">
        <v>9918</v>
      </c>
      <c r="S144" t="s">
        <v>31</v>
      </c>
      <c r="U144">
        <v>0.53100000000000003</v>
      </c>
      <c r="V144">
        <v>0</v>
      </c>
      <c r="W144">
        <v>0</v>
      </c>
      <c r="X144">
        <v>0</v>
      </c>
      <c r="Y144" t="s">
        <v>32</v>
      </c>
      <c r="AA144">
        <v>7.0000000000000001E-3</v>
      </c>
      <c r="AB144">
        <v>0</v>
      </c>
      <c r="AC144">
        <v>0</v>
      </c>
      <c r="AD144">
        <v>0</v>
      </c>
      <c r="AE144" t="s">
        <v>32</v>
      </c>
    </row>
    <row r="145" spans="1:31" x14ac:dyDescent="0.35">
      <c r="A145" t="s">
        <v>182</v>
      </c>
      <c r="B145">
        <v>144</v>
      </c>
      <c r="C145">
        <v>77</v>
      </c>
      <c r="D145" t="s">
        <v>30</v>
      </c>
      <c r="E145">
        <v>20</v>
      </c>
      <c r="F145">
        <v>0</v>
      </c>
      <c r="G145">
        <v>0</v>
      </c>
      <c r="I145">
        <v>36.972999999999999</v>
      </c>
      <c r="J145">
        <v>15352</v>
      </c>
      <c r="K145">
        <v>9967</v>
      </c>
      <c r="L145">
        <v>10008</v>
      </c>
      <c r="M145" t="s">
        <v>31</v>
      </c>
      <c r="O145">
        <v>0.27700000000000002</v>
      </c>
      <c r="P145">
        <v>4699</v>
      </c>
      <c r="Q145">
        <v>9931</v>
      </c>
      <c r="R145">
        <v>9978</v>
      </c>
      <c r="S145" t="s">
        <v>31</v>
      </c>
      <c r="U145">
        <v>0.51800000000000002</v>
      </c>
      <c r="V145">
        <v>0</v>
      </c>
      <c r="W145">
        <v>0</v>
      </c>
      <c r="X145">
        <v>0</v>
      </c>
      <c r="Y145" t="s">
        <v>32</v>
      </c>
      <c r="AA145">
        <v>8.9999999999999993E-3</v>
      </c>
      <c r="AB145">
        <v>0</v>
      </c>
      <c r="AC145">
        <v>0</v>
      </c>
      <c r="AD145">
        <v>0</v>
      </c>
      <c r="AE145" t="s">
        <v>32</v>
      </c>
    </row>
    <row r="146" spans="1:31" x14ac:dyDescent="0.35">
      <c r="A146" t="s">
        <v>183</v>
      </c>
      <c r="B146">
        <v>145</v>
      </c>
      <c r="C146">
        <v>78</v>
      </c>
      <c r="D146" t="s">
        <v>30</v>
      </c>
      <c r="E146">
        <v>20</v>
      </c>
      <c r="F146">
        <v>0</v>
      </c>
      <c r="G146">
        <v>0</v>
      </c>
      <c r="I146">
        <v>36.170999999999999</v>
      </c>
      <c r="J146">
        <v>15115</v>
      </c>
      <c r="K146">
        <v>10027</v>
      </c>
      <c r="L146">
        <v>10068</v>
      </c>
      <c r="M146" t="s">
        <v>31</v>
      </c>
      <c r="O146">
        <v>0.30199999999999999</v>
      </c>
      <c r="P146">
        <v>4779</v>
      </c>
      <c r="Q146">
        <v>9991</v>
      </c>
      <c r="R146">
        <v>10038</v>
      </c>
      <c r="S146" t="s">
        <v>31</v>
      </c>
      <c r="U146">
        <v>0.50700000000000001</v>
      </c>
      <c r="V146">
        <v>0</v>
      </c>
      <c r="W146">
        <v>0</v>
      </c>
      <c r="X146">
        <v>0</v>
      </c>
      <c r="Y146" t="s">
        <v>32</v>
      </c>
      <c r="AA146">
        <v>8.9999999999999993E-3</v>
      </c>
      <c r="AB146">
        <v>0</v>
      </c>
      <c r="AC146">
        <v>0</v>
      </c>
      <c r="AD146">
        <v>0</v>
      </c>
      <c r="AE146" t="s">
        <v>32</v>
      </c>
    </row>
    <row r="147" spans="1:31" x14ac:dyDescent="0.35">
      <c r="A147" t="s">
        <v>184</v>
      </c>
      <c r="B147">
        <v>146</v>
      </c>
      <c r="C147">
        <v>79</v>
      </c>
      <c r="D147" t="s">
        <v>30</v>
      </c>
      <c r="E147">
        <v>20</v>
      </c>
      <c r="F147">
        <v>0</v>
      </c>
      <c r="G147">
        <v>0</v>
      </c>
      <c r="I147">
        <v>31.157</v>
      </c>
      <c r="J147">
        <v>13635</v>
      </c>
      <c r="K147">
        <v>10087</v>
      </c>
      <c r="L147">
        <v>10129</v>
      </c>
      <c r="M147" t="s">
        <v>31</v>
      </c>
      <c r="O147">
        <v>0.43</v>
      </c>
      <c r="P147">
        <v>5185</v>
      </c>
      <c r="Q147">
        <v>10051</v>
      </c>
      <c r="R147">
        <v>10098</v>
      </c>
      <c r="S147" t="s">
        <v>31</v>
      </c>
      <c r="U147">
        <v>0.436</v>
      </c>
      <c r="V147">
        <v>0</v>
      </c>
      <c r="W147">
        <v>0</v>
      </c>
      <c r="X147">
        <v>0</v>
      </c>
      <c r="Y147" t="s">
        <v>32</v>
      </c>
      <c r="AA147">
        <v>1.2999999999999999E-2</v>
      </c>
      <c r="AB147">
        <v>0</v>
      </c>
      <c r="AC147">
        <v>0</v>
      </c>
      <c r="AD147">
        <v>0</v>
      </c>
      <c r="AE147" t="s">
        <v>32</v>
      </c>
    </row>
    <row r="148" spans="1:31" x14ac:dyDescent="0.35">
      <c r="A148" t="s">
        <v>185</v>
      </c>
      <c r="B148">
        <v>147</v>
      </c>
      <c r="C148">
        <v>80</v>
      </c>
      <c r="D148" t="s">
        <v>30</v>
      </c>
      <c r="E148">
        <v>20</v>
      </c>
      <c r="F148">
        <v>0</v>
      </c>
      <c r="G148">
        <v>0</v>
      </c>
      <c r="I148">
        <v>46.634999999999998</v>
      </c>
      <c r="J148">
        <v>18204</v>
      </c>
      <c r="K148">
        <v>10147</v>
      </c>
      <c r="L148">
        <v>10189</v>
      </c>
      <c r="M148" t="s">
        <v>31</v>
      </c>
      <c r="O148">
        <v>0.248</v>
      </c>
      <c r="P148">
        <v>4606</v>
      </c>
      <c r="Q148">
        <v>10111</v>
      </c>
      <c r="R148">
        <v>10158</v>
      </c>
      <c r="S148" t="s">
        <v>31</v>
      </c>
      <c r="U148">
        <v>0.65300000000000002</v>
      </c>
      <c r="V148">
        <v>0</v>
      </c>
      <c r="W148">
        <v>0</v>
      </c>
      <c r="X148">
        <v>0</v>
      </c>
      <c r="Y148" t="s">
        <v>32</v>
      </c>
      <c r="AA148">
        <v>8.0000000000000002E-3</v>
      </c>
      <c r="AB148">
        <v>0</v>
      </c>
      <c r="AC148">
        <v>0</v>
      </c>
      <c r="AD148">
        <v>0</v>
      </c>
      <c r="AE148" t="s">
        <v>32</v>
      </c>
    </row>
    <row r="149" spans="1:31" x14ac:dyDescent="0.35">
      <c r="A149" t="s">
        <v>41</v>
      </c>
      <c r="B149">
        <v>132</v>
      </c>
      <c r="C149">
        <v>72</v>
      </c>
      <c r="D149" t="s">
        <v>30</v>
      </c>
      <c r="E149">
        <v>20</v>
      </c>
      <c r="F149">
        <v>0</v>
      </c>
      <c r="G149">
        <v>0</v>
      </c>
      <c r="I149">
        <v>8.0960000000000001</v>
      </c>
      <c r="J149">
        <v>6828</v>
      </c>
      <c r="K149">
        <v>9127</v>
      </c>
      <c r="L149">
        <v>9169</v>
      </c>
      <c r="M149" t="s">
        <v>31</v>
      </c>
      <c r="O149">
        <v>0.79100000000000004</v>
      </c>
      <c r="P149">
        <v>6326</v>
      </c>
      <c r="Q149">
        <v>9091</v>
      </c>
      <c r="R149">
        <v>9136</v>
      </c>
      <c r="S149" t="s">
        <v>31</v>
      </c>
      <c r="U149">
        <v>0.113</v>
      </c>
      <c r="V149">
        <v>0</v>
      </c>
      <c r="W149">
        <v>0</v>
      </c>
      <c r="X149">
        <v>0</v>
      </c>
      <c r="Y149" t="s">
        <v>32</v>
      </c>
      <c r="AA149">
        <v>2.4E-2</v>
      </c>
      <c r="AB149">
        <v>0</v>
      </c>
      <c r="AC149">
        <v>0</v>
      </c>
      <c r="AD149">
        <v>0</v>
      </c>
      <c r="AE149" t="s">
        <v>32</v>
      </c>
    </row>
    <row r="150" spans="1:31" x14ac:dyDescent="0.35">
      <c r="A150" t="s">
        <v>41</v>
      </c>
      <c r="B150">
        <v>149</v>
      </c>
      <c r="C150">
        <v>84</v>
      </c>
      <c r="D150" t="s">
        <v>30</v>
      </c>
      <c r="E150">
        <v>20</v>
      </c>
      <c r="F150">
        <v>0</v>
      </c>
      <c r="G150">
        <v>0</v>
      </c>
      <c r="I150">
        <v>8.3840000000000003</v>
      </c>
      <c r="J150">
        <v>6913</v>
      </c>
      <c r="K150">
        <v>10267</v>
      </c>
      <c r="L150">
        <v>10309</v>
      </c>
      <c r="M150" t="s">
        <v>31</v>
      </c>
      <c r="O150">
        <v>0.80200000000000005</v>
      </c>
      <c r="P150">
        <v>6363</v>
      </c>
      <c r="Q150">
        <v>10231</v>
      </c>
      <c r="R150">
        <v>10277</v>
      </c>
      <c r="S150" t="s">
        <v>31</v>
      </c>
      <c r="U150">
        <v>0.11700000000000001</v>
      </c>
      <c r="V150">
        <v>0</v>
      </c>
      <c r="W150">
        <v>0</v>
      </c>
      <c r="X150">
        <v>0</v>
      </c>
      <c r="Y150" t="s">
        <v>32</v>
      </c>
      <c r="AA150">
        <v>2.5000000000000001E-2</v>
      </c>
      <c r="AB150">
        <v>0</v>
      </c>
      <c r="AC150">
        <v>0</v>
      </c>
      <c r="AD150">
        <v>0</v>
      </c>
      <c r="AE150" t="s">
        <v>32</v>
      </c>
    </row>
    <row r="151" spans="1:31" x14ac:dyDescent="0.35">
      <c r="A151" t="s">
        <v>109</v>
      </c>
      <c r="B151">
        <v>150</v>
      </c>
      <c r="C151">
        <v>130</v>
      </c>
      <c r="D151" t="s">
        <v>110</v>
      </c>
      <c r="E151">
        <v>0</v>
      </c>
      <c r="F151">
        <v>0</v>
      </c>
      <c r="G151">
        <v>0</v>
      </c>
      <c r="I151">
        <v>0.65700000000000003</v>
      </c>
      <c r="J151">
        <v>4632</v>
      </c>
      <c r="K151">
        <v>10327</v>
      </c>
      <c r="L151">
        <v>10367</v>
      </c>
      <c r="M151" t="s">
        <v>31</v>
      </c>
      <c r="O151">
        <v>2.7E-2</v>
      </c>
      <c r="P151">
        <v>3908</v>
      </c>
      <c r="Q151">
        <v>10291</v>
      </c>
      <c r="R151">
        <v>10337</v>
      </c>
      <c r="S151" t="s">
        <v>31</v>
      </c>
      <c r="U151">
        <v>8.9999999999999993E-3</v>
      </c>
      <c r="V151">
        <v>0</v>
      </c>
      <c r="W151">
        <v>0</v>
      </c>
      <c r="X151">
        <v>0</v>
      </c>
      <c r="Y151" t="s">
        <v>32</v>
      </c>
      <c r="AA151">
        <v>1E-3</v>
      </c>
      <c r="AB151">
        <v>0</v>
      </c>
      <c r="AC151">
        <v>0</v>
      </c>
      <c r="AD151">
        <v>0</v>
      </c>
      <c r="AE151" t="s">
        <v>32</v>
      </c>
    </row>
    <row r="152" spans="1:31" x14ac:dyDescent="0.35">
      <c r="A152" t="s">
        <v>109</v>
      </c>
      <c r="B152">
        <v>151</v>
      </c>
      <c r="C152">
        <v>133</v>
      </c>
      <c r="D152" t="s">
        <v>111</v>
      </c>
      <c r="E152">
        <v>0</v>
      </c>
      <c r="F152">
        <v>0</v>
      </c>
      <c r="G152">
        <v>0</v>
      </c>
      <c r="I152">
        <v>1.8520000000000001</v>
      </c>
      <c r="J152">
        <v>4985</v>
      </c>
      <c r="K152">
        <v>10387</v>
      </c>
      <c r="L152">
        <v>10429</v>
      </c>
      <c r="M152" t="s">
        <v>31</v>
      </c>
      <c r="O152">
        <v>0.17199999999999999</v>
      </c>
      <c r="P152">
        <v>4368</v>
      </c>
      <c r="Q152">
        <v>10351</v>
      </c>
      <c r="R152">
        <v>10397</v>
      </c>
      <c r="S152" t="s">
        <v>31</v>
      </c>
      <c r="U152">
        <v>2.5999999999999999E-2</v>
      </c>
      <c r="V152">
        <v>0</v>
      </c>
      <c r="W152">
        <v>0</v>
      </c>
      <c r="X152">
        <v>0</v>
      </c>
      <c r="Y152" t="s">
        <v>32</v>
      </c>
      <c r="AA152">
        <v>5.0000000000000001E-3</v>
      </c>
      <c r="AB152">
        <v>0</v>
      </c>
      <c r="AC152">
        <v>0</v>
      </c>
      <c r="AD152">
        <v>0</v>
      </c>
      <c r="AE152" t="s">
        <v>32</v>
      </c>
    </row>
    <row r="153" spans="1:31" x14ac:dyDescent="0.35">
      <c r="A153" t="s">
        <v>109</v>
      </c>
      <c r="B153">
        <v>152</v>
      </c>
      <c r="C153">
        <v>131</v>
      </c>
      <c r="D153" t="s">
        <v>110</v>
      </c>
      <c r="E153">
        <v>0</v>
      </c>
      <c r="F153">
        <v>0</v>
      </c>
      <c r="G153">
        <v>0</v>
      </c>
      <c r="I153">
        <v>14.682</v>
      </c>
      <c r="J153">
        <v>8772</v>
      </c>
      <c r="K153">
        <v>10447</v>
      </c>
      <c r="L153">
        <v>10489</v>
      </c>
      <c r="M153" t="s">
        <v>31</v>
      </c>
      <c r="O153">
        <v>1.4710000000000001</v>
      </c>
      <c r="P153">
        <v>8481</v>
      </c>
      <c r="Q153">
        <v>10411</v>
      </c>
      <c r="R153">
        <v>10456</v>
      </c>
      <c r="S153" t="s">
        <v>31</v>
      </c>
      <c r="U153">
        <v>0.20599999999999999</v>
      </c>
      <c r="V153">
        <v>0</v>
      </c>
      <c r="W153">
        <v>0</v>
      </c>
      <c r="X153">
        <v>0</v>
      </c>
      <c r="Y153" t="s">
        <v>32</v>
      </c>
      <c r="AA153">
        <v>4.5999999999999999E-2</v>
      </c>
      <c r="AB153">
        <v>0</v>
      </c>
      <c r="AC153">
        <v>0</v>
      </c>
      <c r="AD153">
        <v>0</v>
      </c>
      <c r="AE153" t="s">
        <v>32</v>
      </c>
    </row>
    <row r="154" spans="1:31" x14ac:dyDescent="0.35">
      <c r="A154" t="s">
        <v>109</v>
      </c>
      <c r="B154">
        <v>153</v>
      </c>
      <c r="C154">
        <v>132</v>
      </c>
      <c r="D154" t="s">
        <v>111</v>
      </c>
      <c r="E154">
        <v>0</v>
      </c>
      <c r="F154">
        <v>0</v>
      </c>
      <c r="G154">
        <v>0</v>
      </c>
      <c r="I154">
        <v>74.394999999999996</v>
      </c>
      <c r="J154">
        <v>26398</v>
      </c>
      <c r="K154">
        <v>10507</v>
      </c>
      <c r="L154">
        <v>10549</v>
      </c>
      <c r="M154" t="s">
        <v>43</v>
      </c>
      <c r="O154">
        <v>7.4160000000000004</v>
      </c>
      <c r="P154">
        <v>27312</v>
      </c>
      <c r="Q154">
        <v>10471</v>
      </c>
      <c r="R154">
        <v>10516</v>
      </c>
      <c r="S154" t="s">
        <v>31</v>
      </c>
      <c r="U154">
        <v>1.042</v>
      </c>
      <c r="V154">
        <v>0</v>
      </c>
      <c r="W154">
        <v>0</v>
      </c>
      <c r="X154">
        <v>0</v>
      </c>
      <c r="Y154" t="s">
        <v>32</v>
      </c>
      <c r="AA154">
        <v>0.22900000000000001</v>
      </c>
      <c r="AB154">
        <v>0</v>
      </c>
      <c r="AC154">
        <v>0</v>
      </c>
      <c r="AD154">
        <v>0</v>
      </c>
      <c r="AE154" t="s">
        <v>32</v>
      </c>
    </row>
    <row r="155" spans="1:31" x14ac:dyDescent="0.35">
      <c r="A155" t="s">
        <v>112</v>
      </c>
      <c r="B155">
        <v>154</v>
      </c>
      <c r="C155">
        <v>0</v>
      </c>
      <c r="D155" t="s">
        <v>113</v>
      </c>
      <c r="E155">
        <v>0</v>
      </c>
      <c r="F155">
        <v>0</v>
      </c>
      <c r="G155">
        <v>0</v>
      </c>
      <c r="I155">
        <v>-4.141</v>
      </c>
      <c r="J155">
        <v>3216</v>
      </c>
      <c r="K155">
        <v>10687</v>
      </c>
      <c r="L155">
        <v>10734</v>
      </c>
      <c r="M155" t="s">
        <v>31</v>
      </c>
      <c r="O155">
        <v>-0.192</v>
      </c>
      <c r="P155">
        <v>3215</v>
      </c>
      <c r="Q155">
        <v>10651</v>
      </c>
      <c r="R155">
        <v>10698</v>
      </c>
      <c r="S155" t="s">
        <v>31</v>
      </c>
      <c r="U155">
        <v>-5.8000000000000003E-2</v>
      </c>
      <c r="V155">
        <v>0</v>
      </c>
      <c r="W155">
        <v>0</v>
      </c>
      <c r="X155">
        <v>0</v>
      </c>
      <c r="Y155" t="s">
        <v>32</v>
      </c>
      <c r="AA155">
        <v>-6.0000000000000001E-3</v>
      </c>
      <c r="AB155">
        <v>0</v>
      </c>
      <c r="AC155">
        <v>0</v>
      </c>
      <c r="AD155">
        <v>0</v>
      </c>
      <c r="AE155" t="s">
        <v>32</v>
      </c>
    </row>
    <row r="156" spans="1:31" x14ac:dyDescent="0.35">
      <c r="A156" t="s">
        <v>109</v>
      </c>
      <c r="B156">
        <v>155</v>
      </c>
      <c r="C156">
        <v>130</v>
      </c>
      <c r="D156" t="s">
        <v>110</v>
      </c>
      <c r="E156">
        <v>0</v>
      </c>
      <c r="F156">
        <v>0</v>
      </c>
      <c r="G156">
        <v>0</v>
      </c>
      <c r="I156">
        <v>0.443</v>
      </c>
      <c r="J156">
        <v>4569</v>
      </c>
      <c r="K156">
        <v>10747</v>
      </c>
      <c r="L156">
        <v>10791</v>
      </c>
      <c r="M156" t="s">
        <v>31</v>
      </c>
      <c r="O156">
        <v>2.5000000000000001E-2</v>
      </c>
      <c r="P156">
        <v>3902</v>
      </c>
      <c r="Q156">
        <v>10711</v>
      </c>
      <c r="R156">
        <v>10758</v>
      </c>
      <c r="S156" t="s">
        <v>31</v>
      </c>
      <c r="U156">
        <v>6.0000000000000001E-3</v>
      </c>
      <c r="V156">
        <v>0</v>
      </c>
      <c r="W156">
        <v>0</v>
      </c>
      <c r="X156">
        <v>0</v>
      </c>
      <c r="Y156" t="s">
        <v>32</v>
      </c>
      <c r="AA156">
        <v>1E-3</v>
      </c>
      <c r="AB156">
        <v>0</v>
      </c>
      <c r="AC156">
        <v>0</v>
      </c>
      <c r="AD156">
        <v>0</v>
      </c>
      <c r="AE156" t="s">
        <v>32</v>
      </c>
    </row>
    <row r="157" spans="1:31" x14ac:dyDescent="0.35">
      <c r="A157" t="s">
        <v>109</v>
      </c>
      <c r="B157">
        <v>156</v>
      </c>
      <c r="C157">
        <v>133</v>
      </c>
      <c r="D157" t="s">
        <v>111</v>
      </c>
      <c r="E157">
        <v>0</v>
      </c>
      <c r="F157">
        <v>0</v>
      </c>
      <c r="G157">
        <v>0</v>
      </c>
      <c r="I157">
        <v>1.7949999999999999</v>
      </c>
      <c r="J157">
        <v>4968</v>
      </c>
      <c r="K157">
        <v>10807</v>
      </c>
      <c r="L157">
        <v>10850</v>
      </c>
      <c r="M157" t="s">
        <v>31</v>
      </c>
      <c r="O157">
        <v>0.17799999999999999</v>
      </c>
      <c r="P157">
        <v>4384</v>
      </c>
      <c r="Q157">
        <v>10771</v>
      </c>
      <c r="R157">
        <v>10816</v>
      </c>
      <c r="S157" t="s">
        <v>31</v>
      </c>
      <c r="U157">
        <v>2.5000000000000001E-2</v>
      </c>
      <c r="V157">
        <v>0</v>
      </c>
      <c r="W157">
        <v>0</v>
      </c>
      <c r="X157">
        <v>0</v>
      </c>
      <c r="Y157" t="s">
        <v>32</v>
      </c>
      <c r="AA157">
        <v>5.0000000000000001E-3</v>
      </c>
      <c r="AB157">
        <v>0</v>
      </c>
      <c r="AC157">
        <v>0</v>
      </c>
      <c r="AD157">
        <v>0</v>
      </c>
      <c r="AE157" t="s">
        <v>32</v>
      </c>
    </row>
    <row r="158" spans="1:31" x14ac:dyDescent="0.35">
      <c r="A158" t="s">
        <v>109</v>
      </c>
      <c r="B158">
        <v>157</v>
      </c>
      <c r="C158">
        <v>131</v>
      </c>
      <c r="D158" t="s">
        <v>110</v>
      </c>
      <c r="E158">
        <v>0</v>
      </c>
      <c r="F158">
        <v>0</v>
      </c>
      <c r="G158">
        <v>0</v>
      </c>
      <c r="I158">
        <v>14.667999999999999</v>
      </c>
      <c r="J158">
        <v>8768</v>
      </c>
      <c r="K158">
        <v>10867</v>
      </c>
      <c r="L158">
        <v>10911</v>
      </c>
      <c r="M158" t="s">
        <v>31</v>
      </c>
      <c r="O158">
        <v>1.4730000000000001</v>
      </c>
      <c r="P158">
        <v>8486</v>
      </c>
      <c r="Q158">
        <v>10831</v>
      </c>
      <c r="R158">
        <v>10875</v>
      </c>
      <c r="S158" t="s">
        <v>31</v>
      </c>
      <c r="U158">
        <v>0.20499999999999999</v>
      </c>
      <c r="V158">
        <v>0</v>
      </c>
      <c r="W158">
        <v>0</v>
      </c>
      <c r="X158">
        <v>0</v>
      </c>
      <c r="Y158" t="s">
        <v>32</v>
      </c>
      <c r="AA158">
        <v>4.5999999999999999E-2</v>
      </c>
      <c r="AB158">
        <v>0</v>
      </c>
      <c r="AC158">
        <v>0</v>
      </c>
      <c r="AD158">
        <v>0</v>
      </c>
      <c r="AE158" t="s">
        <v>32</v>
      </c>
    </row>
    <row r="159" spans="1:31" x14ac:dyDescent="0.35">
      <c r="A159" t="s">
        <v>109</v>
      </c>
      <c r="B159">
        <v>158</v>
      </c>
      <c r="C159">
        <v>132</v>
      </c>
      <c r="D159" t="s">
        <v>111</v>
      </c>
      <c r="E159">
        <v>0</v>
      </c>
      <c r="F159">
        <v>0</v>
      </c>
      <c r="G159">
        <v>0</v>
      </c>
      <c r="I159">
        <v>74.584999999999994</v>
      </c>
      <c r="J159">
        <v>26454</v>
      </c>
      <c r="K159">
        <v>10927</v>
      </c>
      <c r="L159">
        <v>10969</v>
      </c>
      <c r="M159" t="s">
        <v>43</v>
      </c>
      <c r="O159">
        <v>7.4379999999999997</v>
      </c>
      <c r="P159">
        <v>27381</v>
      </c>
      <c r="Q159">
        <v>10891</v>
      </c>
      <c r="R159">
        <v>10935</v>
      </c>
      <c r="S159" t="s">
        <v>31</v>
      </c>
      <c r="U159">
        <v>1.0449999999999999</v>
      </c>
      <c r="V159">
        <v>0</v>
      </c>
      <c r="W159">
        <v>0</v>
      </c>
      <c r="X159">
        <v>0</v>
      </c>
      <c r="Y159" t="s">
        <v>32</v>
      </c>
      <c r="AA159">
        <v>0.23</v>
      </c>
      <c r="AB159">
        <v>0</v>
      </c>
      <c r="AC159">
        <v>0</v>
      </c>
      <c r="AD159">
        <v>0</v>
      </c>
      <c r="AE159" t="s">
        <v>32</v>
      </c>
    </row>
    <row r="160" spans="1:31" x14ac:dyDescent="0.35">
      <c r="A160" t="s">
        <v>112</v>
      </c>
      <c r="B160">
        <v>159</v>
      </c>
      <c r="C160">
        <v>0</v>
      </c>
      <c r="D160" t="s">
        <v>113</v>
      </c>
      <c r="E160">
        <v>0</v>
      </c>
      <c r="F160">
        <v>0</v>
      </c>
      <c r="G160">
        <v>0</v>
      </c>
      <c r="I160">
        <v>-4.141</v>
      </c>
      <c r="J160">
        <v>3216</v>
      </c>
      <c r="K160">
        <v>11107</v>
      </c>
      <c r="L160">
        <v>11153</v>
      </c>
      <c r="M160" t="s">
        <v>31</v>
      </c>
      <c r="O160">
        <v>-0.192</v>
      </c>
      <c r="P160">
        <v>3215</v>
      </c>
      <c r="Q160">
        <v>11071</v>
      </c>
      <c r="R160">
        <v>11105</v>
      </c>
      <c r="S160" t="s">
        <v>31</v>
      </c>
      <c r="U160">
        <v>-5.8000000000000003E-2</v>
      </c>
      <c r="V160">
        <v>0</v>
      </c>
      <c r="W160">
        <v>0</v>
      </c>
      <c r="X160">
        <v>0</v>
      </c>
      <c r="Y160" t="s">
        <v>32</v>
      </c>
      <c r="AA160">
        <v>-6.0000000000000001E-3</v>
      </c>
      <c r="AB160">
        <v>0</v>
      </c>
      <c r="AC160">
        <v>0</v>
      </c>
      <c r="AD160">
        <v>0</v>
      </c>
      <c r="AE160" t="s">
        <v>32</v>
      </c>
    </row>
    <row r="161" spans="1:31" x14ac:dyDescent="0.35">
      <c r="A161" t="s">
        <v>186</v>
      </c>
      <c r="B161">
        <v>160</v>
      </c>
      <c r="C161">
        <v>121</v>
      </c>
      <c r="D161" t="s">
        <v>187</v>
      </c>
      <c r="E161">
        <v>0</v>
      </c>
      <c r="F161">
        <v>1</v>
      </c>
      <c r="G161">
        <v>1</v>
      </c>
      <c r="I161">
        <v>1.4930000000000001</v>
      </c>
      <c r="J161">
        <v>4879</v>
      </c>
      <c r="K161">
        <v>11167</v>
      </c>
      <c r="L161">
        <v>11210</v>
      </c>
      <c r="M161" t="s">
        <v>31</v>
      </c>
      <c r="O161">
        <v>0.13300000000000001</v>
      </c>
      <c r="P161">
        <v>4244</v>
      </c>
      <c r="Q161">
        <v>11131</v>
      </c>
      <c r="R161">
        <v>11178</v>
      </c>
      <c r="S161" t="s">
        <v>31</v>
      </c>
      <c r="U161">
        <v>2.1000000000000001E-2</v>
      </c>
      <c r="V161">
        <v>0</v>
      </c>
      <c r="W161">
        <v>0</v>
      </c>
      <c r="X161">
        <v>0</v>
      </c>
      <c r="Y161" t="s">
        <v>32</v>
      </c>
      <c r="AA161">
        <v>4.0000000000000001E-3</v>
      </c>
      <c r="AB161">
        <v>0</v>
      </c>
      <c r="AC161">
        <v>0</v>
      </c>
      <c r="AD161">
        <v>0</v>
      </c>
      <c r="AE161" t="s">
        <v>32</v>
      </c>
    </row>
    <row r="162" spans="1:31" x14ac:dyDescent="0.35">
      <c r="A162" t="s">
        <v>186</v>
      </c>
      <c r="B162">
        <v>161</v>
      </c>
      <c r="C162">
        <v>121</v>
      </c>
      <c r="D162" t="s">
        <v>187</v>
      </c>
      <c r="E162">
        <v>0</v>
      </c>
      <c r="F162">
        <v>1</v>
      </c>
      <c r="G162">
        <v>2</v>
      </c>
      <c r="I162">
        <v>1.4359999999999999</v>
      </c>
      <c r="J162">
        <v>4862</v>
      </c>
      <c r="K162">
        <v>11227</v>
      </c>
      <c r="L162">
        <v>11269</v>
      </c>
      <c r="M162" t="s">
        <v>31</v>
      </c>
      <c r="O162">
        <v>0.13100000000000001</v>
      </c>
      <c r="P162">
        <v>4238</v>
      </c>
      <c r="Q162">
        <v>11191</v>
      </c>
      <c r="R162">
        <v>11238</v>
      </c>
      <c r="S162" t="s">
        <v>31</v>
      </c>
      <c r="U162">
        <v>0.02</v>
      </c>
      <c r="V162">
        <v>0</v>
      </c>
      <c r="W162">
        <v>0</v>
      </c>
      <c r="X162">
        <v>0</v>
      </c>
      <c r="Y162" t="s">
        <v>32</v>
      </c>
      <c r="AA162">
        <v>4.0000000000000001E-3</v>
      </c>
      <c r="AB162">
        <v>0</v>
      </c>
      <c r="AC162">
        <v>0</v>
      </c>
      <c r="AD162">
        <v>0</v>
      </c>
      <c r="AE162" t="s">
        <v>32</v>
      </c>
    </row>
    <row r="163" spans="1:31" x14ac:dyDescent="0.35">
      <c r="A163" t="s">
        <v>186</v>
      </c>
      <c r="B163">
        <v>162</v>
      </c>
      <c r="C163">
        <v>121</v>
      </c>
      <c r="D163" t="s">
        <v>187</v>
      </c>
      <c r="E163">
        <v>0</v>
      </c>
      <c r="F163">
        <v>1</v>
      </c>
      <c r="G163">
        <v>3</v>
      </c>
      <c r="I163">
        <v>1.4530000000000001</v>
      </c>
      <c r="J163">
        <v>4867</v>
      </c>
      <c r="K163">
        <v>11287</v>
      </c>
      <c r="L163">
        <v>11330</v>
      </c>
      <c r="M163" t="s">
        <v>31</v>
      </c>
      <c r="O163">
        <v>0.129</v>
      </c>
      <c r="P163">
        <v>4230</v>
      </c>
      <c r="Q163">
        <v>11251</v>
      </c>
      <c r="R163">
        <v>11298</v>
      </c>
      <c r="S163" t="s">
        <v>31</v>
      </c>
      <c r="U163">
        <v>0.02</v>
      </c>
      <c r="V163">
        <v>0</v>
      </c>
      <c r="W163">
        <v>0</v>
      </c>
      <c r="X163">
        <v>0</v>
      </c>
      <c r="Y163" t="s">
        <v>32</v>
      </c>
      <c r="AA163">
        <v>4.0000000000000001E-3</v>
      </c>
      <c r="AB163">
        <v>0</v>
      </c>
      <c r="AC163">
        <v>0</v>
      </c>
      <c r="AD163">
        <v>0</v>
      </c>
      <c r="AE163" t="s">
        <v>32</v>
      </c>
    </row>
    <row r="164" spans="1:31" x14ac:dyDescent="0.35">
      <c r="A164" t="s">
        <v>115</v>
      </c>
      <c r="B164">
        <v>163</v>
      </c>
      <c r="C164">
        <v>122</v>
      </c>
      <c r="D164" t="s">
        <v>187</v>
      </c>
      <c r="E164">
        <v>0</v>
      </c>
      <c r="F164">
        <v>2</v>
      </c>
      <c r="G164">
        <v>1</v>
      </c>
      <c r="I164">
        <v>2.3029999999999999</v>
      </c>
      <c r="J164">
        <v>5118</v>
      </c>
      <c r="K164">
        <v>11347</v>
      </c>
      <c r="L164">
        <v>11390</v>
      </c>
      <c r="M164" t="s">
        <v>31</v>
      </c>
      <c r="O164">
        <v>0.23</v>
      </c>
      <c r="P164">
        <v>4549</v>
      </c>
      <c r="Q164">
        <v>11311</v>
      </c>
      <c r="R164">
        <v>11358</v>
      </c>
      <c r="S164" t="s">
        <v>31</v>
      </c>
      <c r="U164">
        <v>3.2000000000000001E-2</v>
      </c>
      <c r="V164">
        <v>0</v>
      </c>
      <c r="W164">
        <v>0</v>
      </c>
      <c r="X164">
        <v>0</v>
      </c>
      <c r="Y164" t="s">
        <v>32</v>
      </c>
      <c r="AA164">
        <v>7.0000000000000001E-3</v>
      </c>
      <c r="AB164">
        <v>0</v>
      </c>
      <c r="AC164">
        <v>0</v>
      </c>
      <c r="AD164">
        <v>0</v>
      </c>
      <c r="AE164" t="s">
        <v>32</v>
      </c>
    </row>
    <row r="165" spans="1:31" x14ac:dyDescent="0.35">
      <c r="A165" t="s">
        <v>115</v>
      </c>
      <c r="B165">
        <v>164</v>
      </c>
      <c r="C165">
        <v>122</v>
      </c>
      <c r="D165" t="s">
        <v>187</v>
      </c>
      <c r="E165">
        <v>0</v>
      </c>
      <c r="F165">
        <v>2</v>
      </c>
      <c r="G165">
        <v>2</v>
      </c>
      <c r="I165">
        <v>2.347</v>
      </c>
      <c r="J165">
        <v>5131</v>
      </c>
      <c r="K165">
        <v>11407</v>
      </c>
      <c r="L165">
        <v>11450</v>
      </c>
      <c r="M165" t="s">
        <v>31</v>
      </c>
      <c r="O165">
        <v>0.22800000000000001</v>
      </c>
      <c r="P165">
        <v>4544</v>
      </c>
      <c r="Q165">
        <v>11371</v>
      </c>
      <c r="R165">
        <v>11418</v>
      </c>
      <c r="S165" t="s">
        <v>31</v>
      </c>
      <c r="U165">
        <v>3.3000000000000002E-2</v>
      </c>
      <c r="V165">
        <v>0</v>
      </c>
      <c r="W165">
        <v>0</v>
      </c>
      <c r="X165">
        <v>0</v>
      </c>
      <c r="Y165" t="s">
        <v>32</v>
      </c>
      <c r="AA165">
        <v>7.0000000000000001E-3</v>
      </c>
      <c r="AB165">
        <v>0</v>
      </c>
      <c r="AC165">
        <v>0</v>
      </c>
      <c r="AD165">
        <v>0</v>
      </c>
      <c r="AE165" t="s">
        <v>32</v>
      </c>
    </row>
    <row r="166" spans="1:31" x14ac:dyDescent="0.35">
      <c r="A166" t="s">
        <v>115</v>
      </c>
      <c r="B166">
        <v>165</v>
      </c>
      <c r="C166">
        <v>122</v>
      </c>
      <c r="D166" t="s">
        <v>187</v>
      </c>
      <c r="E166">
        <v>0</v>
      </c>
      <c r="F166">
        <v>2</v>
      </c>
      <c r="G166">
        <v>3</v>
      </c>
      <c r="I166">
        <v>2.34</v>
      </c>
      <c r="J166">
        <v>5129</v>
      </c>
      <c r="K166">
        <v>11467</v>
      </c>
      <c r="L166">
        <v>11510</v>
      </c>
      <c r="M166" t="s">
        <v>31</v>
      </c>
      <c r="O166">
        <v>0.23200000000000001</v>
      </c>
      <c r="P166">
        <v>4556</v>
      </c>
      <c r="Q166">
        <v>11431</v>
      </c>
      <c r="R166">
        <v>11477</v>
      </c>
      <c r="S166" t="s">
        <v>31</v>
      </c>
      <c r="U166">
        <v>3.3000000000000002E-2</v>
      </c>
      <c r="V166">
        <v>0</v>
      </c>
      <c r="W166">
        <v>0</v>
      </c>
      <c r="X166">
        <v>0</v>
      </c>
      <c r="Y166" t="s">
        <v>32</v>
      </c>
      <c r="AA166">
        <v>7.0000000000000001E-3</v>
      </c>
      <c r="AB166">
        <v>0</v>
      </c>
      <c r="AC166">
        <v>0</v>
      </c>
      <c r="AD166">
        <v>0</v>
      </c>
      <c r="AE166" t="s">
        <v>32</v>
      </c>
    </row>
    <row r="167" spans="1:31" x14ac:dyDescent="0.35">
      <c r="A167" t="s">
        <v>188</v>
      </c>
      <c r="B167">
        <v>166</v>
      </c>
      <c r="C167">
        <v>123</v>
      </c>
      <c r="D167" t="s">
        <v>187</v>
      </c>
      <c r="E167">
        <v>0</v>
      </c>
      <c r="F167">
        <v>3</v>
      </c>
      <c r="G167">
        <v>1</v>
      </c>
      <c r="I167">
        <v>9.0850000000000009</v>
      </c>
      <c r="J167">
        <v>7120</v>
      </c>
      <c r="K167">
        <v>11527</v>
      </c>
      <c r="L167">
        <v>11571</v>
      </c>
      <c r="M167" t="s">
        <v>31</v>
      </c>
      <c r="O167">
        <v>0.997</v>
      </c>
      <c r="P167">
        <v>6980</v>
      </c>
      <c r="Q167">
        <v>11491</v>
      </c>
      <c r="R167">
        <v>11534</v>
      </c>
      <c r="S167" t="s">
        <v>31</v>
      </c>
      <c r="U167">
        <v>0.127</v>
      </c>
      <c r="V167">
        <v>0</v>
      </c>
      <c r="W167">
        <v>0</v>
      </c>
      <c r="X167">
        <v>0</v>
      </c>
      <c r="Y167" t="s">
        <v>32</v>
      </c>
      <c r="AA167">
        <v>3.1E-2</v>
      </c>
      <c r="AB167">
        <v>0</v>
      </c>
      <c r="AC167">
        <v>0</v>
      </c>
      <c r="AD167">
        <v>0</v>
      </c>
      <c r="AE167" t="s">
        <v>32</v>
      </c>
    </row>
    <row r="168" spans="1:31" x14ac:dyDescent="0.35">
      <c r="A168" t="s">
        <v>188</v>
      </c>
      <c r="B168">
        <v>167</v>
      </c>
      <c r="C168">
        <v>123</v>
      </c>
      <c r="D168" t="s">
        <v>187</v>
      </c>
      <c r="E168">
        <v>0</v>
      </c>
      <c r="F168">
        <v>3</v>
      </c>
      <c r="G168">
        <v>2</v>
      </c>
      <c r="I168">
        <v>9.0920000000000005</v>
      </c>
      <c r="J168">
        <v>7122</v>
      </c>
      <c r="K168">
        <v>11587</v>
      </c>
      <c r="L168">
        <v>11629</v>
      </c>
      <c r="M168" t="s">
        <v>31</v>
      </c>
      <c r="O168">
        <v>1.0009999999999999</v>
      </c>
      <c r="P168">
        <v>6991</v>
      </c>
      <c r="Q168">
        <v>11551</v>
      </c>
      <c r="R168">
        <v>11594</v>
      </c>
      <c r="S168" t="s">
        <v>31</v>
      </c>
      <c r="U168">
        <v>0.127</v>
      </c>
      <c r="V168">
        <v>0</v>
      </c>
      <c r="W168">
        <v>0</v>
      </c>
      <c r="X168">
        <v>0</v>
      </c>
      <c r="Y168" t="s">
        <v>32</v>
      </c>
      <c r="AA168">
        <v>3.1E-2</v>
      </c>
      <c r="AB168">
        <v>0</v>
      </c>
      <c r="AC168">
        <v>0</v>
      </c>
      <c r="AD168">
        <v>0</v>
      </c>
      <c r="AE168" t="s">
        <v>32</v>
      </c>
    </row>
    <row r="169" spans="1:31" x14ac:dyDescent="0.35">
      <c r="A169" t="s">
        <v>188</v>
      </c>
      <c r="B169">
        <v>168</v>
      </c>
      <c r="C169">
        <v>123</v>
      </c>
      <c r="D169" t="s">
        <v>187</v>
      </c>
      <c r="E169">
        <v>0</v>
      </c>
      <c r="F169">
        <v>3</v>
      </c>
      <c r="G169">
        <v>3</v>
      </c>
      <c r="I169">
        <v>9.1460000000000008</v>
      </c>
      <c r="J169">
        <v>7138</v>
      </c>
      <c r="K169">
        <v>11647</v>
      </c>
      <c r="L169">
        <v>11688</v>
      </c>
      <c r="M169" t="s">
        <v>31</v>
      </c>
      <c r="O169">
        <v>1</v>
      </c>
      <c r="P169">
        <v>6988</v>
      </c>
      <c r="Q169">
        <v>11611</v>
      </c>
      <c r="R169">
        <v>11655</v>
      </c>
      <c r="S169" t="s">
        <v>31</v>
      </c>
      <c r="U169">
        <v>0.128</v>
      </c>
      <c r="V169">
        <v>0</v>
      </c>
      <c r="W169">
        <v>0</v>
      </c>
      <c r="X169">
        <v>0</v>
      </c>
      <c r="Y169" t="s">
        <v>32</v>
      </c>
      <c r="AA169">
        <v>3.1E-2</v>
      </c>
      <c r="AB169">
        <v>0</v>
      </c>
      <c r="AC169">
        <v>0</v>
      </c>
      <c r="AD169">
        <v>0</v>
      </c>
      <c r="AE169" t="s">
        <v>32</v>
      </c>
    </row>
    <row r="170" spans="1:31" x14ac:dyDescent="0.35">
      <c r="A170" t="s">
        <v>112</v>
      </c>
      <c r="B170">
        <v>169</v>
      </c>
      <c r="C170">
        <v>0</v>
      </c>
      <c r="D170" t="s">
        <v>113</v>
      </c>
      <c r="E170">
        <v>0</v>
      </c>
      <c r="F170">
        <v>0</v>
      </c>
      <c r="G170">
        <v>0</v>
      </c>
      <c r="I170">
        <v>-4.141</v>
      </c>
      <c r="J170">
        <v>3216</v>
      </c>
      <c r="K170">
        <v>11827</v>
      </c>
      <c r="L170">
        <v>11874</v>
      </c>
      <c r="M170" t="s">
        <v>31</v>
      </c>
      <c r="O170">
        <v>-0.192</v>
      </c>
      <c r="P170">
        <v>3215</v>
      </c>
      <c r="Q170">
        <v>11791</v>
      </c>
      <c r="R170">
        <v>11822</v>
      </c>
      <c r="S170" t="s">
        <v>31</v>
      </c>
      <c r="U170">
        <v>-5.8000000000000003E-2</v>
      </c>
      <c r="V170">
        <v>0</v>
      </c>
      <c r="W170">
        <v>0</v>
      </c>
      <c r="X170">
        <v>0</v>
      </c>
      <c r="Y170" t="s">
        <v>32</v>
      </c>
      <c r="AA170">
        <v>-6.0000000000000001E-3</v>
      </c>
      <c r="AB170">
        <v>0</v>
      </c>
      <c r="AC170">
        <v>0</v>
      </c>
      <c r="AD170">
        <v>0</v>
      </c>
      <c r="AE170" t="s">
        <v>32</v>
      </c>
    </row>
    <row r="171" spans="1:31" x14ac:dyDescent="0.35">
      <c r="A171" t="s">
        <v>189</v>
      </c>
      <c r="B171">
        <v>170</v>
      </c>
      <c r="C171">
        <v>133</v>
      </c>
      <c r="D171" t="s">
        <v>30</v>
      </c>
      <c r="E171">
        <v>2</v>
      </c>
      <c r="F171">
        <v>0</v>
      </c>
      <c r="G171">
        <v>0</v>
      </c>
      <c r="I171">
        <v>1.754</v>
      </c>
      <c r="J171">
        <v>4956</v>
      </c>
      <c r="K171">
        <v>11887</v>
      </c>
      <c r="L171">
        <v>11930</v>
      </c>
      <c r="M171" t="s">
        <v>31</v>
      </c>
      <c r="O171">
        <v>0.17599999999999999</v>
      </c>
      <c r="P171">
        <v>4380</v>
      </c>
      <c r="Q171">
        <v>11851</v>
      </c>
      <c r="R171">
        <v>11898</v>
      </c>
      <c r="S171" t="s">
        <v>31</v>
      </c>
      <c r="U171">
        <v>2.5000000000000001E-2</v>
      </c>
      <c r="V171">
        <v>0</v>
      </c>
      <c r="W171">
        <v>0</v>
      </c>
      <c r="X171">
        <v>0</v>
      </c>
      <c r="Y171" t="s">
        <v>32</v>
      </c>
      <c r="AA171">
        <v>5.0000000000000001E-3</v>
      </c>
      <c r="AB171">
        <v>0</v>
      </c>
      <c r="AC171">
        <v>0</v>
      </c>
      <c r="AD171">
        <v>0</v>
      </c>
      <c r="AE171" t="s">
        <v>32</v>
      </c>
    </row>
    <row r="172" spans="1:31" x14ac:dyDescent="0.35">
      <c r="A172" t="s">
        <v>189</v>
      </c>
      <c r="B172">
        <v>171</v>
      </c>
      <c r="C172">
        <v>133</v>
      </c>
      <c r="D172" t="s">
        <v>30</v>
      </c>
      <c r="E172">
        <v>2</v>
      </c>
      <c r="F172">
        <v>0</v>
      </c>
      <c r="G172">
        <v>0</v>
      </c>
      <c r="I172">
        <v>1.819</v>
      </c>
      <c r="J172">
        <v>4975</v>
      </c>
      <c r="K172">
        <v>11947</v>
      </c>
      <c r="L172">
        <v>11990</v>
      </c>
      <c r="M172" t="s">
        <v>31</v>
      </c>
      <c r="O172">
        <v>0.17399999999999999</v>
      </c>
      <c r="P172">
        <v>4374</v>
      </c>
      <c r="Q172">
        <v>11911</v>
      </c>
      <c r="R172">
        <v>11958</v>
      </c>
      <c r="S172" t="s">
        <v>31</v>
      </c>
      <c r="U172">
        <v>2.5000000000000001E-2</v>
      </c>
      <c r="V172">
        <v>0</v>
      </c>
      <c r="W172">
        <v>0</v>
      </c>
      <c r="X172">
        <v>0</v>
      </c>
      <c r="Y172" t="s">
        <v>32</v>
      </c>
      <c r="AA172">
        <v>5.0000000000000001E-3</v>
      </c>
      <c r="AB172">
        <v>0</v>
      </c>
      <c r="AC172">
        <v>0</v>
      </c>
      <c r="AD172">
        <v>0</v>
      </c>
      <c r="AE172" t="s">
        <v>32</v>
      </c>
    </row>
    <row r="173" spans="1:31" x14ac:dyDescent="0.35">
      <c r="A173" t="s">
        <v>189</v>
      </c>
      <c r="B173">
        <v>172</v>
      </c>
      <c r="C173">
        <v>133</v>
      </c>
      <c r="D173" t="s">
        <v>30</v>
      </c>
      <c r="E173">
        <v>2</v>
      </c>
      <c r="F173">
        <v>0</v>
      </c>
      <c r="G173">
        <v>0</v>
      </c>
      <c r="I173">
        <v>1.774</v>
      </c>
      <c r="J173">
        <v>4962</v>
      </c>
      <c r="K173">
        <v>12007</v>
      </c>
      <c r="L173">
        <v>12049</v>
      </c>
      <c r="M173" t="s">
        <v>31</v>
      </c>
      <c r="O173">
        <v>0.17399999999999999</v>
      </c>
      <c r="P173">
        <v>4372</v>
      </c>
      <c r="Q173">
        <v>11971</v>
      </c>
      <c r="R173">
        <v>12018</v>
      </c>
      <c r="S173" t="s">
        <v>31</v>
      </c>
      <c r="U173">
        <v>2.5000000000000001E-2</v>
      </c>
      <c r="V173">
        <v>0</v>
      </c>
      <c r="W173">
        <v>0</v>
      </c>
      <c r="X173">
        <v>0</v>
      </c>
      <c r="Y173" t="s">
        <v>32</v>
      </c>
      <c r="AA173">
        <v>5.0000000000000001E-3</v>
      </c>
      <c r="AB173">
        <v>0</v>
      </c>
      <c r="AC173">
        <v>0</v>
      </c>
      <c r="AD173">
        <v>0</v>
      </c>
      <c r="AE173" t="s">
        <v>32</v>
      </c>
    </row>
    <row r="174" spans="1:31" x14ac:dyDescent="0.35">
      <c r="A174" t="s">
        <v>189</v>
      </c>
      <c r="B174">
        <v>173</v>
      </c>
      <c r="C174">
        <v>133</v>
      </c>
      <c r="D174" t="s">
        <v>30</v>
      </c>
      <c r="E174">
        <v>2</v>
      </c>
      <c r="F174">
        <v>0</v>
      </c>
      <c r="G174">
        <v>0</v>
      </c>
      <c r="I174">
        <v>1.7949999999999999</v>
      </c>
      <c r="J174">
        <v>4968</v>
      </c>
      <c r="K174">
        <v>12067</v>
      </c>
      <c r="L174">
        <v>12110</v>
      </c>
      <c r="M174" t="s">
        <v>31</v>
      </c>
      <c r="O174">
        <v>0.17599999999999999</v>
      </c>
      <c r="P174">
        <v>4380</v>
      </c>
      <c r="Q174">
        <v>12031</v>
      </c>
      <c r="R174">
        <v>12078</v>
      </c>
      <c r="S174" t="s">
        <v>31</v>
      </c>
      <c r="U174">
        <v>2.5000000000000001E-2</v>
      </c>
      <c r="V174">
        <v>0</v>
      </c>
      <c r="W174">
        <v>0</v>
      </c>
      <c r="X174">
        <v>0</v>
      </c>
      <c r="Y174" t="s">
        <v>32</v>
      </c>
      <c r="AA174">
        <v>5.0000000000000001E-3</v>
      </c>
      <c r="AB174">
        <v>0</v>
      </c>
      <c r="AC174">
        <v>0</v>
      </c>
      <c r="AD174">
        <v>0</v>
      </c>
      <c r="AE174" t="s">
        <v>32</v>
      </c>
    </row>
    <row r="175" spans="1:31" x14ac:dyDescent="0.35">
      <c r="A175" t="s">
        <v>189</v>
      </c>
      <c r="B175">
        <v>174</v>
      </c>
      <c r="C175">
        <v>133</v>
      </c>
      <c r="D175" t="s">
        <v>30</v>
      </c>
      <c r="E175">
        <v>2</v>
      </c>
      <c r="F175">
        <v>0</v>
      </c>
      <c r="G175">
        <v>0</v>
      </c>
      <c r="I175">
        <v>1.7809999999999999</v>
      </c>
      <c r="J175">
        <v>4964</v>
      </c>
      <c r="K175">
        <v>12127</v>
      </c>
      <c r="L175">
        <v>12169</v>
      </c>
      <c r="M175" t="s">
        <v>31</v>
      </c>
      <c r="O175">
        <v>0.17799999999999999</v>
      </c>
      <c r="P175">
        <v>4387</v>
      </c>
      <c r="Q175">
        <v>12091</v>
      </c>
      <c r="R175">
        <v>12138</v>
      </c>
      <c r="S175" t="s">
        <v>31</v>
      </c>
      <c r="U175">
        <v>2.5000000000000001E-2</v>
      </c>
      <c r="V175">
        <v>0</v>
      </c>
      <c r="W175">
        <v>0</v>
      </c>
      <c r="X175">
        <v>0</v>
      </c>
      <c r="Y175" t="s">
        <v>32</v>
      </c>
      <c r="AA175">
        <v>6.0000000000000001E-3</v>
      </c>
      <c r="AB175">
        <v>0</v>
      </c>
      <c r="AC175">
        <v>0</v>
      </c>
      <c r="AD175">
        <v>0</v>
      </c>
      <c r="AE175" t="s">
        <v>32</v>
      </c>
    </row>
    <row r="176" spans="1:31" x14ac:dyDescent="0.35">
      <c r="A176" t="s">
        <v>189</v>
      </c>
      <c r="B176">
        <v>175</v>
      </c>
      <c r="C176">
        <v>133</v>
      </c>
      <c r="D176" t="s">
        <v>30</v>
      </c>
      <c r="E176">
        <v>2</v>
      </c>
      <c r="F176">
        <v>0</v>
      </c>
      <c r="G176">
        <v>0</v>
      </c>
      <c r="I176">
        <v>1.7410000000000001</v>
      </c>
      <c r="J176">
        <v>4952</v>
      </c>
      <c r="K176">
        <v>12187</v>
      </c>
      <c r="L176">
        <v>12230</v>
      </c>
      <c r="M176" t="s">
        <v>31</v>
      </c>
      <c r="O176">
        <v>0.17499999999999999</v>
      </c>
      <c r="P176">
        <v>4377</v>
      </c>
      <c r="Q176">
        <v>12151</v>
      </c>
      <c r="R176">
        <v>12198</v>
      </c>
      <c r="S176" t="s">
        <v>31</v>
      </c>
      <c r="U176">
        <v>2.4E-2</v>
      </c>
      <c r="V176">
        <v>0</v>
      </c>
      <c r="W176">
        <v>0</v>
      </c>
      <c r="X176">
        <v>0</v>
      </c>
      <c r="Y176" t="s">
        <v>32</v>
      </c>
      <c r="AA176">
        <v>5.0000000000000001E-3</v>
      </c>
      <c r="AB176">
        <v>0</v>
      </c>
      <c r="AC176">
        <v>0</v>
      </c>
      <c r="AD176">
        <v>0</v>
      </c>
      <c r="AE176" t="s">
        <v>32</v>
      </c>
    </row>
    <row r="177" spans="1:31" x14ac:dyDescent="0.35">
      <c r="A177" t="s">
        <v>189</v>
      </c>
      <c r="B177">
        <v>176</v>
      </c>
      <c r="C177">
        <v>133</v>
      </c>
      <c r="D177" t="s">
        <v>30</v>
      </c>
      <c r="E177">
        <v>2</v>
      </c>
      <c r="F177">
        <v>0</v>
      </c>
      <c r="G177">
        <v>0</v>
      </c>
      <c r="I177">
        <v>2.452</v>
      </c>
      <c r="J177">
        <v>5162</v>
      </c>
      <c r="K177">
        <v>12247</v>
      </c>
      <c r="L177">
        <v>12294</v>
      </c>
      <c r="M177" t="s">
        <v>44</v>
      </c>
      <c r="O177">
        <v>0.17199999999999999</v>
      </c>
      <c r="P177">
        <v>4368</v>
      </c>
      <c r="Q177">
        <v>12211</v>
      </c>
      <c r="R177">
        <v>12256</v>
      </c>
      <c r="S177" t="s">
        <v>31</v>
      </c>
      <c r="U177">
        <v>3.4000000000000002E-2</v>
      </c>
      <c r="V177">
        <v>0</v>
      </c>
      <c r="W177">
        <v>0</v>
      </c>
      <c r="X177">
        <v>0</v>
      </c>
      <c r="Y177" t="s">
        <v>32</v>
      </c>
      <c r="AA177">
        <v>5.0000000000000001E-3</v>
      </c>
      <c r="AB177">
        <v>0</v>
      </c>
      <c r="AC177">
        <v>0</v>
      </c>
      <c r="AD177">
        <v>0</v>
      </c>
      <c r="AE177" t="s">
        <v>32</v>
      </c>
    </row>
    <row r="178" spans="1:31" x14ac:dyDescent="0.35">
      <c r="A178" t="s">
        <v>106</v>
      </c>
      <c r="B178">
        <v>177</v>
      </c>
      <c r="C178">
        <v>135</v>
      </c>
      <c r="D178" t="s">
        <v>107</v>
      </c>
      <c r="E178">
        <v>0</v>
      </c>
      <c r="F178">
        <v>9</v>
      </c>
      <c r="G178">
        <v>1</v>
      </c>
      <c r="I178">
        <v>175.13</v>
      </c>
      <c r="J178">
        <v>56133</v>
      </c>
      <c r="K178">
        <v>12307</v>
      </c>
      <c r="L178">
        <v>12351</v>
      </c>
      <c r="M178" t="s">
        <v>42</v>
      </c>
      <c r="O178">
        <v>-0.182</v>
      </c>
      <c r="P178">
        <v>3245</v>
      </c>
      <c r="Q178">
        <v>12271</v>
      </c>
      <c r="R178">
        <v>12314</v>
      </c>
      <c r="S178" t="s">
        <v>31</v>
      </c>
      <c r="U178">
        <v>2.4529999999999998</v>
      </c>
      <c r="V178">
        <v>0</v>
      </c>
      <c r="W178">
        <v>0</v>
      </c>
      <c r="X178">
        <v>0</v>
      </c>
      <c r="Y178" t="s">
        <v>32</v>
      </c>
      <c r="AA178">
        <v>-6.0000000000000001E-3</v>
      </c>
      <c r="AB178">
        <v>0</v>
      </c>
      <c r="AC178">
        <v>0</v>
      </c>
      <c r="AD178">
        <v>0</v>
      </c>
      <c r="AE178" t="s">
        <v>32</v>
      </c>
    </row>
    <row r="179" spans="1:31" x14ac:dyDescent="0.35">
      <c r="A179" t="s">
        <v>108</v>
      </c>
      <c r="B179">
        <v>178</v>
      </c>
      <c r="C179">
        <v>136</v>
      </c>
      <c r="D179" t="s">
        <v>107</v>
      </c>
      <c r="E179">
        <v>0</v>
      </c>
      <c r="F179">
        <v>9</v>
      </c>
      <c r="G179">
        <v>2</v>
      </c>
      <c r="I179">
        <v>170.47900000000001</v>
      </c>
      <c r="J179">
        <v>54760</v>
      </c>
      <c r="K179">
        <v>12367</v>
      </c>
      <c r="L179">
        <v>12409</v>
      </c>
      <c r="M179" t="s">
        <v>43</v>
      </c>
      <c r="O179">
        <v>17.504000000000001</v>
      </c>
      <c r="P179">
        <v>59268</v>
      </c>
      <c r="Q179">
        <v>12331</v>
      </c>
      <c r="R179">
        <v>12371</v>
      </c>
      <c r="S179" t="s">
        <v>43</v>
      </c>
      <c r="U179">
        <v>2.3879999999999999</v>
      </c>
      <c r="V179">
        <v>0</v>
      </c>
      <c r="W179">
        <v>0</v>
      </c>
      <c r="X179">
        <v>0</v>
      </c>
      <c r="Y179" t="s">
        <v>32</v>
      </c>
      <c r="AA179">
        <v>0.54200000000000004</v>
      </c>
      <c r="AB179">
        <v>0</v>
      </c>
      <c r="AC179">
        <v>0</v>
      </c>
      <c r="AD179">
        <v>0</v>
      </c>
      <c r="AE179" t="s">
        <v>32</v>
      </c>
    </row>
    <row r="180" spans="1:31" x14ac:dyDescent="0.35">
      <c r="A180" t="s">
        <v>89</v>
      </c>
      <c r="B180">
        <v>179</v>
      </c>
      <c r="C180">
        <v>138</v>
      </c>
      <c r="D180" t="s">
        <v>90</v>
      </c>
      <c r="E180">
        <v>0</v>
      </c>
      <c r="F180">
        <v>0</v>
      </c>
      <c r="G180">
        <v>0</v>
      </c>
      <c r="I180">
        <v>149.614</v>
      </c>
      <c r="J180">
        <v>48601</v>
      </c>
      <c r="K180">
        <v>12427</v>
      </c>
      <c r="L180">
        <v>12469</v>
      </c>
      <c r="M180" t="s">
        <v>42</v>
      </c>
      <c r="O180">
        <v>15</v>
      </c>
      <c r="P180">
        <v>51336</v>
      </c>
      <c r="Q180">
        <v>12391</v>
      </c>
      <c r="R180">
        <v>12430</v>
      </c>
      <c r="S180" t="s">
        <v>42</v>
      </c>
      <c r="U180">
        <v>2.0960000000000001</v>
      </c>
      <c r="V180">
        <v>0</v>
      </c>
      <c r="W180">
        <v>0</v>
      </c>
      <c r="X180">
        <v>0</v>
      </c>
      <c r="Y180" t="s">
        <v>32</v>
      </c>
      <c r="AA180">
        <v>0.46400000000000002</v>
      </c>
      <c r="AB180">
        <v>0</v>
      </c>
      <c r="AC180">
        <v>0</v>
      </c>
      <c r="AD180">
        <v>0</v>
      </c>
      <c r="AE180" t="s">
        <v>32</v>
      </c>
    </row>
    <row r="181" spans="1:31" x14ac:dyDescent="0.35">
      <c r="A181" t="s">
        <v>112</v>
      </c>
      <c r="B181">
        <v>180</v>
      </c>
      <c r="C181">
        <v>0</v>
      </c>
      <c r="D181" t="s">
        <v>113</v>
      </c>
      <c r="E181">
        <v>0</v>
      </c>
      <c r="F181">
        <v>0</v>
      </c>
      <c r="G181">
        <v>0</v>
      </c>
      <c r="I181">
        <v>-4.141</v>
      </c>
      <c r="J181">
        <v>3216</v>
      </c>
      <c r="K181">
        <v>12607</v>
      </c>
      <c r="L181">
        <v>12654</v>
      </c>
      <c r="M181" t="s">
        <v>31</v>
      </c>
      <c r="O181">
        <v>-0.192</v>
      </c>
      <c r="P181">
        <v>3215</v>
      </c>
      <c r="Q181">
        <v>12571</v>
      </c>
      <c r="R181">
        <v>12617</v>
      </c>
      <c r="S181" t="s">
        <v>31</v>
      </c>
      <c r="U181">
        <v>-5.8000000000000003E-2</v>
      </c>
      <c r="V181">
        <v>0</v>
      </c>
      <c r="W181">
        <v>0</v>
      </c>
      <c r="X181">
        <v>0</v>
      </c>
      <c r="Y181" t="s">
        <v>32</v>
      </c>
      <c r="AA181">
        <v>-6.0000000000000001E-3</v>
      </c>
      <c r="AB181">
        <v>0</v>
      </c>
      <c r="AC181">
        <v>0</v>
      </c>
      <c r="AD181">
        <v>0</v>
      </c>
      <c r="AE181" t="s">
        <v>32</v>
      </c>
    </row>
    <row r="182" spans="1:31" x14ac:dyDescent="0.35">
      <c r="A182" t="s">
        <v>190</v>
      </c>
      <c r="B182">
        <v>181</v>
      </c>
      <c r="C182">
        <v>0</v>
      </c>
      <c r="D182" t="s">
        <v>191</v>
      </c>
      <c r="E182">
        <v>0</v>
      </c>
      <c r="F182">
        <v>0</v>
      </c>
      <c r="G182">
        <v>0</v>
      </c>
      <c r="I182">
        <v>-4.141</v>
      </c>
      <c r="J182">
        <v>3216</v>
      </c>
      <c r="K182">
        <v>12789</v>
      </c>
      <c r="L182">
        <v>12795</v>
      </c>
      <c r="M182" t="s">
        <v>192</v>
      </c>
      <c r="O182">
        <v>-0.192</v>
      </c>
      <c r="P182">
        <v>3215</v>
      </c>
      <c r="Q182">
        <v>12771</v>
      </c>
      <c r="R182">
        <v>12777</v>
      </c>
      <c r="S182" t="s">
        <v>192</v>
      </c>
      <c r="U182">
        <v>-5.8000000000000003E-2</v>
      </c>
      <c r="V182">
        <v>0</v>
      </c>
      <c r="W182">
        <v>0</v>
      </c>
      <c r="X182">
        <v>0</v>
      </c>
      <c r="Y182" t="s">
        <v>32</v>
      </c>
      <c r="AA182">
        <v>-6.0000000000000001E-3</v>
      </c>
      <c r="AB182">
        <v>0</v>
      </c>
      <c r="AC182">
        <v>0</v>
      </c>
      <c r="AD182">
        <v>0</v>
      </c>
      <c r="AE182" t="s">
        <v>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8"/>
  <sheetViews>
    <sheetView workbookViewId="0">
      <selection activeCell="M18" sqref="M18"/>
    </sheetView>
  </sheetViews>
  <sheetFormatPr defaultRowHeight="14.5" x14ac:dyDescent="0.35"/>
  <cols>
    <col min="1" max="1" width="10.90625" bestFit="1" customWidth="1"/>
  </cols>
  <sheetData>
    <row r="1" spans="1:21" x14ac:dyDescent="0.35">
      <c r="A1" t="s">
        <v>49</v>
      </c>
    </row>
    <row r="2" spans="1:21" x14ac:dyDescent="0.35">
      <c r="A2" t="s">
        <v>0</v>
      </c>
      <c r="F2" t="s">
        <v>1</v>
      </c>
      <c r="J2" t="s">
        <v>2</v>
      </c>
      <c r="N2" t="s">
        <v>3</v>
      </c>
      <c r="S2" t="s">
        <v>4</v>
      </c>
    </row>
    <row r="3" spans="1:21" x14ac:dyDescent="0.35">
      <c r="A3" t="s">
        <v>5</v>
      </c>
      <c r="B3" t="s">
        <v>6</v>
      </c>
      <c r="C3" t="s">
        <v>7</v>
      </c>
      <c r="G3" t="s">
        <v>6</v>
      </c>
      <c r="H3" t="s">
        <v>7</v>
      </c>
      <c r="K3" t="s">
        <v>6</v>
      </c>
      <c r="L3" t="s">
        <v>7</v>
      </c>
      <c r="O3" t="s">
        <v>6</v>
      </c>
      <c r="P3" t="s">
        <v>7</v>
      </c>
      <c r="Q3" t="s">
        <v>8</v>
      </c>
      <c r="T3" t="s">
        <v>6</v>
      </c>
      <c r="U3" t="s">
        <v>7</v>
      </c>
    </row>
    <row r="4" spans="1:21" x14ac:dyDescent="0.35">
      <c r="A4">
        <v>100</v>
      </c>
      <c r="B4" s="46">
        <v>1.7946596315789476</v>
      </c>
      <c r="C4" s="46">
        <v>1.3739457627118645</v>
      </c>
      <c r="F4" t="s">
        <v>9</v>
      </c>
      <c r="G4">
        <v>0.25628351116534709</v>
      </c>
      <c r="H4">
        <v>1.9148542155126779E-3</v>
      </c>
      <c r="J4" t="s">
        <v>10</v>
      </c>
      <c r="K4">
        <v>7</v>
      </c>
      <c r="L4">
        <v>7</v>
      </c>
      <c r="N4" t="s">
        <v>11</v>
      </c>
      <c r="O4">
        <v>3.2837499999999999</v>
      </c>
      <c r="P4">
        <v>6.3250000000000001E-2</v>
      </c>
      <c r="Q4">
        <v>0</v>
      </c>
      <c r="S4" t="s">
        <v>8</v>
      </c>
      <c r="T4">
        <v>7.5</v>
      </c>
      <c r="U4">
        <v>0.75</v>
      </c>
    </row>
    <row r="5" spans="1:21" x14ac:dyDescent="0.35">
      <c r="A5">
        <v>50</v>
      </c>
      <c r="B5" s="46">
        <v>1.431386447368421</v>
      </c>
      <c r="C5" s="46">
        <v>1.206135593220339</v>
      </c>
      <c r="F5" t="s">
        <v>12</v>
      </c>
      <c r="G5">
        <v>0.80549907559268585</v>
      </c>
      <c r="H5">
        <v>6.0183867993563464E-3</v>
      </c>
      <c r="J5" t="s">
        <v>13</v>
      </c>
      <c r="K5" s="46">
        <v>1.0013759346228219</v>
      </c>
      <c r="L5" s="46">
        <v>0.99370438912894077</v>
      </c>
      <c r="N5" t="s">
        <v>14</v>
      </c>
      <c r="O5" s="46">
        <v>1.8899047619047621E-2</v>
      </c>
      <c r="P5" s="46">
        <v>4.1619047619047616E-3</v>
      </c>
      <c r="Q5" t="s">
        <v>15</v>
      </c>
      <c r="S5" t="s">
        <v>16</v>
      </c>
      <c r="T5">
        <v>8.3390000000000004</v>
      </c>
      <c r="U5">
        <v>0.79600000000000015</v>
      </c>
    </row>
    <row r="6" spans="1:21" x14ac:dyDescent="0.35">
      <c r="A6">
        <v>10</v>
      </c>
      <c r="B6" s="46">
        <v>1.1190206552631579</v>
      </c>
      <c r="C6" s="46">
        <v>1.0481143502824857</v>
      </c>
      <c r="F6" t="s">
        <v>17</v>
      </c>
      <c r="G6">
        <v>1.1282383902104072E-2</v>
      </c>
      <c r="H6">
        <v>1.8620888757208537E-4</v>
      </c>
      <c r="N6" t="s">
        <v>18</v>
      </c>
      <c r="O6" s="46">
        <v>0.33995168999366143</v>
      </c>
      <c r="P6" s="46">
        <v>7.8427853553481683E-2</v>
      </c>
      <c r="Q6" t="s">
        <v>19</v>
      </c>
      <c r="S6" t="s">
        <v>20</v>
      </c>
      <c r="T6" s="46">
        <v>1.1118666666666668</v>
      </c>
      <c r="U6" s="46">
        <v>1.0613333333333335</v>
      </c>
    </row>
    <row r="7" spans="1:21" x14ac:dyDescent="0.35">
      <c r="A7" t="s">
        <v>214</v>
      </c>
    </row>
    <row r="10" spans="1:21" x14ac:dyDescent="0.35">
      <c r="B10" t="s">
        <v>210</v>
      </c>
      <c r="C10" t="s">
        <v>211</v>
      </c>
      <c r="D10" t="s">
        <v>212</v>
      </c>
      <c r="E10" t="s">
        <v>213</v>
      </c>
    </row>
    <row r="11" spans="1:21" x14ac:dyDescent="0.35">
      <c r="A11" t="s">
        <v>117</v>
      </c>
      <c r="B11">
        <v>41.082999999999998</v>
      </c>
      <c r="C11">
        <v>0.57547423080000004</v>
      </c>
      <c r="D11">
        <v>0.38400000000000001</v>
      </c>
      <c r="E11">
        <v>1.1880959999999999E-2</v>
      </c>
    </row>
    <row r="12" spans="1:21" x14ac:dyDescent="0.35">
      <c r="A12" t="s">
        <v>118</v>
      </c>
      <c r="B12">
        <v>41.923000000000002</v>
      </c>
      <c r="C12">
        <v>0.5872406148</v>
      </c>
      <c r="D12">
        <v>0.38700000000000001</v>
      </c>
      <c r="E12">
        <v>1.1973780000000002E-2</v>
      </c>
    </row>
    <row r="13" spans="1:21" x14ac:dyDescent="0.35">
      <c r="A13" t="s">
        <v>119</v>
      </c>
      <c r="B13">
        <v>41.543999999999997</v>
      </c>
      <c r="C13">
        <v>0.58193173440000001</v>
      </c>
      <c r="D13">
        <v>0.39100000000000001</v>
      </c>
      <c r="E13">
        <v>1.209754E-2</v>
      </c>
    </row>
    <row r="14" spans="1:21" x14ac:dyDescent="0.35">
      <c r="A14" t="s">
        <v>120</v>
      </c>
      <c r="B14">
        <v>41.793999999999997</v>
      </c>
      <c r="C14">
        <v>0.58543363439999996</v>
      </c>
      <c r="D14">
        <v>0.38</v>
      </c>
      <c r="E14">
        <v>1.1757200000000001E-2</v>
      </c>
    </row>
    <row r="15" spans="1:21" x14ac:dyDescent="0.35">
      <c r="A15" t="s">
        <v>121</v>
      </c>
      <c r="B15">
        <v>41.981000000000002</v>
      </c>
      <c r="C15">
        <v>0.58805305559999999</v>
      </c>
      <c r="D15">
        <v>0.40300000000000002</v>
      </c>
      <c r="E15">
        <v>1.246882E-2</v>
      </c>
    </row>
    <row r="16" spans="1:21" x14ac:dyDescent="0.35">
      <c r="A16" t="s">
        <v>122</v>
      </c>
      <c r="B16">
        <v>42.603999999999999</v>
      </c>
      <c r="C16">
        <v>0.59677979040000007</v>
      </c>
      <c r="D16">
        <v>0.41599999999999998</v>
      </c>
      <c r="E16">
        <v>1.287104E-2</v>
      </c>
    </row>
    <row r="17" spans="1:5" x14ac:dyDescent="0.35">
      <c r="A17" t="s">
        <v>123</v>
      </c>
      <c r="B17">
        <v>42.78</v>
      </c>
      <c r="C17">
        <v>0.59924512800000007</v>
      </c>
      <c r="D17">
        <v>0.38100000000000001</v>
      </c>
      <c r="E17">
        <v>1.1788140000000001E-2</v>
      </c>
    </row>
    <row r="18" spans="1:5" x14ac:dyDescent="0.35">
      <c r="A18" t="s">
        <v>124</v>
      </c>
      <c r="B18">
        <v>42.526000000000003</v>
      </c>
      <c r="C18">
        <v>0.59568719760000011</v>
      </c>
      <c r="D18">
        <v>0.39600000000000002</v>
      </c>
      <c r="E18">
        <v>1.2252240000000001E-2</v>
      </c>
    </row>
    <row r="19" spans="1:5" x14ac:dyDescent="0.35">
      <c r="A19" t="s">
        <v>125</v>
      </c>
      <c r="B19">
        <v>42.889000000000003</v>
      </c>
      <c r="C19">
        <v>0.60077195640000003</v>
      </c>
      <c r="D19">
        <v>0.38500000000000001</v>
      </c>
      <c r="E19">
        <v>1.1911900000000001E-2</v>
      </c>
    </row>
    <row r="20" spans="1:5" x14ac:dyDescent="0.35">
      <c r="A20" t="s">
        <v>126</v>
      </c>
      <c r="B20">
        <v>41.573999999999998</v>
      </c>
      <c r="C20">
        <v>0.58235196239999998</v>
      </c>
      <c r="D20">
        <v>0.377</v>
      </c>
      <c r="E20">
        <v>1.1664380000000002E-2</v>
      </c>
    </row>
    <row r="21" spans="1:5" x14ac:dyDescent="0.35">
      <c r="A21" t="s">
        <v>127</v>
      </c>
      <c r="B21">
        <v>40.524000000000001</v>
      </c>
      <c r="C21">
        <v>0.56764398240000002</v>
      </c>
      <c r="D21">
        <v>0.38900000000000001</v>
      </c>
      <c r="E21">
        <v>1.203566E-2</v>
      </c>
    </row>
    <row r="22" spans="1:5" x14ac:dyDescent="0.35">
      <c r="A22" t="s">
        <v>128</v>
      </c>
      <c r="B22">
        <v>40.89</v>
      </c>
      <c r="C22">
        <v>0.57277076399999993</v>
      </c>
      <c r="D22">
        <v>0.38400000000000001</v>
      </c>
      <c r="E22">
        <v>1.1880959999999999E-2</v>
      </c>
    </row>
    <row r="23" spans="1:5" x14ac:dyDescent="0.35">
      <c r="A23" t="s">
        <v>129</v>
      </c>
      <c r="B23">
        <v>41.008000000000003</v>
      </c>
      <c r="C23">
        <v>0.57442366079999996</v>
      </c>
      <c r="D23">
        <v>0.38</v>
      </c>
      <c r="E23">
        <v>1.1757200000000001E-2</v>
      </c>
    </row>
    <row r="24" spans="1:5" x14ac:dyDescent="0.35">
      <c r="A24" t="s">
        <v>130</v>
      </c>
      <c r="B24">
        <v>41.469000000000001</v>
      </c>
      <c r="C24">
        <v>0.58088116440000004</v>
      </c>
      <c r="D24">
        <v>0.39100000000000001</v>
      </c>
      <c r="E24">
        <v>1.209754E-2</v>
      </c>
    </row>
    <row r="25" spans="1:5" x14ac:dyDescent="0.35">
      <c r="A25" t="s">
        <v>131</v>
      </c>
      <c r="B25">
        <v>40.883000000000003</v>
      </c>
      <c r="C25">
        <v>0.57267271080000004</v>
      </c>
      <c r="D25">
        <v>0.36299999999999999</v>
      </c>
      <c r="E25">
        <v>1.123122E-2</v>
      </c>
    </row>
    <row r="26" spans="1:5" x14ac:dyDescent="0.35">
      <c r="A26" t="s">
        <v>132</v>
      </c>
      <c r="B26">
        <v>39.85</v>
      </c>
      <c r="C26">
        <v>0.55820285999999997</v>
      </c>
      <c r="D26">
        <v>0.376</v>
      </c>
      <c r="E26">
        <v>1.163344E-2</v>
      </c>
    </row>
    <row r="27" spans="1:5" x14ac:dyDescent="0.35">
      <c r="A27" t="s">
        <v>133</v>
      </c>
      <c r="B27">
        <v>40.097000000000001</v>
      </c>
      <c r="C27">
        <v>0.56166273720000004</v>
      </c>
      <c r="D27">
        <v>0.35899999999999999</v>
      </c>
      <c r="E27">
        <v>1.110746E-2</v>
      </c>
    </row>
    <row r="28" spans="1:5" x14ac:dyDescent="0.35">
      <c r="A28" t="s">
        <v>134</v>
      </c>
      <c r="B28">
        <v>40.893000000000001</v>
      </c>
      <c r="C28">
        <v>0.57281278680000003</v>
      </c>
      <c r="D28">
        <v>0.38600000000000001</v>
      </c>
      <c r="E28">
        <v>1.194284E-2</v>
      </c>
    </row>
    <row r="29" spans="1:5" x14ac:dyDescent="0.35">
      <c r="A29" t="s">
        <v>135</v>
      </c>
      <c r="B29">
        <v>40.646000000000001</v>
      </c>
      <c r="C29">
        <v>0.56935290959999996</v>
      </c>
      <c r="D29">
        <v>0.374</v>
      </c>
      <c r="E29">
        <v>1.157156E-2</v>
      </c>
    </row>
    <row r="30" spans="1:5" x14ac:dyDescent="0.35">
      <c r="A30" t="s">
        <v>136</v>
      </c>
      <c r="B30">
        <v>41.154000000000003</v>
      </c>
      <c r="C30">
        <v>0.5764687704</v>
      </c>
      <c r="D30">
        <v>0.378</v>
      </c>
      <c r="E30">
        <v>1.169532E-2</v>
      </c>
    </row>
    <row r="31" spans="1:5" x14ac:dyDescent="0.35">
      <c r="A31" t="s">
        <v>137</v>
      </c>
      <c r="B31">
        <v>39.819000000000003</v>
      </c>
      <c r="C31">
        <v>0.55776862439999997</v>
      </c>
      <c r="D31">
        <v>0.36</v>
      </c>
      <c r="E31">
        <v>1.1138400000000001E-2</v>
      </c>
    </row>
    <row r="32" spans="1:5" x14ac:dyDescent="0.35">
      <c r="A32" t="s">
        <v>138</v>
      </c>
      <c r="B32">
        <v>39.622999999999998</v>
      </c>
      <c r="C32">
        <v>0.55502313479999998</v>
      </c>
      <c r="D32">
        <v>0.36599999999999999</v>
      </c>
      <c r="E32">
        <v>1.132404E-2</v>
      </c>
    </row>
    <row r="33" spans="1:5" x14ac:dyDescent="0.35">
      <c r="A33" t="s">
        <v>139</v>
      </c>
      <c r="B33">
        <v>39.866999999999997</v>
      </c>
      <c r="C33">
        <v>0.55844098919999996</v>
      </c>
      <c r="D33">
        <v>0.379</v>
      </c>
      <c r="E33">
        <v>1.1726260000000001E-2</v>
      </c>
    </row>
    <row r="34" spans="1:5" x14ac:dyDescent="0.35">
      <c r="A34" t="s">
        <v>140</v>
      </c>
      <c r="B34">
        <v>39.290999999999997</v>
      </c>
      <c r="C34">
        <v>0.55037261159999995</v>
      </c>
      <c r="D34">
        <v>0.373</v>
      </c>
      <c r="E34">
        <v>1.154062E-2</v>
      </c>
    </row>
    <row r="35" spans="1:5" x14ac:dyDescent="0.35">
      <c r="A35" t="s">
        <v>141</v>
      </c>
      <c r="B35">
        <v>38.6</v>
      </c>
      <c r="C35">
        <v>0.54069336000000001</v>
      </c>
      <c r="D35">
        <v>0.4</v>
      </c>
      <c r="E35">
        <v>1.2376000000000002E-2</v>
      </c>
    </row>
    <row r="36" spans="1:5" x14ac:dyDescent="0.35">
      <c r="A36" t="s">
        <v>142</v>
      </c>
      <c r="B36">
        <v>39.450000000000003</v>
      </c>
      <c r="C36">
        <v>0.55259982000000007</v>
      </c>
      <c r="D36">
        <v>0.36599999999999999</v>
      </c>
      <c r="E36">
        <v>1.132404E-2</v>
      </c>
    </row>
    <row r="37" spans="1:5" x14ac:dyDescent="0.35">
      <c r="A37" t="s">
        <v>143</v>
      </c>
      <c r="B37">
        <v>39.734000000000002</v>
      </c>
      <c r="C37">
        <v>0.55657797840000001</v>
      </c>
      <c r="D37">
        <v>0.37</v>
      </c>
      <c r="E37">
        <v>1.1447800000000001E-2</v>
      </c>
    </row>
    <row r="38" spans="1:5" x14ac:dyDescent="0.35">
      <c r="A38" t="s">
        <v>144</v>
      </c>
      <c r="B38">
        <v>39.845999999999997</v>
      </c>
      <c r="C38">
        <v>0.55814682959999995</v>
      </c>
      <c r="D38">
        <v>0.5</v>
      </c>
      <c r="E38">
        <v>1.5470000000000001E-2</v>
      </c>
    </row>
    <row r="39" spans="1:5" x14ac:dyDescent="0.35">
      <c r="A39" t="s">
        <v>145</v>
      </c>
      <c r="B39">
        <v>39.762</v>
      </c>
      <c r="C39">
        <v>0.55697019120000002</v>
      </c>
      <c r="D39">
        <v>0.39</v>
      </c>
      <c r="E39">
        <v>1.20666E-2</v>
      </c>
    </row>
    <row r="40" spans="1:5" x14ac:dyDescent="0.35">
      <c r="A40" t="s">
        <v>146</v>
      </c>
      <c r="B40">
        <v>39.195999999999998</v>
      </c>
      <c r="C40">
        <v>0.5490418896</v>
      </c>
      <c r="D40">
        <v>0.36699999999999999</v>
      </c>
      <c r="E40">
        <v>1.1354979999999999E-2</v>
      </c>
    </row>
    <row r="41" spans="1:5" x14ac:dyDescent="0.35">
      <c r="A41" t="s">
        <v>147</v>
      </c>
      <c r="B41">
        <v>38.186</v>
      </c>
      <c r="C41">
        <v>0.53489421360000011</v>
      </c>
      <c r="D41">
        <v>0.375</v>
      </c>
      <c r="E41">
        <v>1.1602500000000002E-2</v>
      </c>
    </row>
    <row r="42" spans="1:5" x14ac:dyDescent="0.35">
      <c r="A42" t="s">
        <v>148</v>
      </c>
      <c r="B42">
        <v>37.823999999999998</v>
      </c>
      <c r="C42">
        <v>0.52982346239999989</v>
      </c>
      <c r="D42">
        <v>0.39200000000000002</v>
      </c>
      <c r="E42">
        <v>1.2128480000000002E-2</v>
      </c>
    </row>
    <row r="43" spans="1:5" x14ac:dyDescent="0.35">
      <c r="A43" t="s">
        <v>149</v>
      </c>
      <c r="B43">
        <v>35.54</v>
      </c>
      <c r="C43">
        <v>0.497830104</v>
      </c>
      <c r="D43">
        <v>0.35299999999999998</v>
      </c>
      <c r="E43">
        <v>1.092182E-2</v>
      </c>
    </row>
    <row r="44" spans="1:5" x14ac:dyDescent="0.35">
      <c r="A44" t="s">
        <v>150</v>
      </c>
      <c r="B44">
        <v>39.100999999999999</v>
      </c>
      <c r="C44">
        <v>0.54771116759999994</v>
      </c>
      <c r="D44">
        <v>0.39900000000000002</v>
      </c>
      <c r="E44">
        <v>1.2345060000000001E-2</v>
      </c>
    </row>
    <row r="45" spans="1:5" x14ac:dyDescent="0.35">
      <c r="A45" t="s">
        <v>151</v>
      </c>
      <c r="B45">
        <v>40.851999999999997</v>
      </c>
      <c r="C45">
        <v>0.57223847519999993</v>
      </c>
      <c r="D45">
        <v>0.379</v>
      </c>
      <c r="E45">
        <v>1.1726260000000001E-2</v>
      </c>
    </row>
    <row r="46" spans="1:5" x14ac:dyDescent="0.35">
      <c r="A46" t="s">
        <v>152</v>
      </c>
      <c r="B46">
        <v>40.026000000000003</v>
      </c>
      <c r="C46">
        <v>0.56066819760000008</v>
      </c>
      <c r="D46">
        <v>0.20100000000000001</v>
      </c>
      <c r="E46">
        <v>6.2189400000000009E-3</v>
      </c>
    </row>
    <row r="47" spans="1:5" x14ac:dyDescent="0.35">
      <c r="A47" t="s">
        <v>153</v>
      </c>
      <c r="B47">
        <v>41.93</v>
      </c>
      <c r="C47">
        <v>0.58733866800000001</v>
      </c>
      <c r="D47">
        <v>0.214</v>
      </c>
      <c r="E47">
        <v>6.6211600000000001E-3</v>
      </c>
    </row>
    <row r="48" spans="1:5" x14ac:dyDescent="0.35">
      <c r="A48" t="s">
        <v>154</v>
      </c>
      <c r="B48">
        <v>42.430999999999997</v>
      </c>
      <c r="C48">
        <v>0.59435647559999993</v>
      </c>
      <c r="D48">
        <v>0.224</v>
      </c>
      <c r="E48">
        <v>6.9305600000000005E-3</v>
      </c>
    </row>
    <row r="49" spans="1:5" x14ac:dyDescent="0.35">
      <c r="A49" t="s">
        <v>155</v>
      </c>
      <c r="B49">
        <v>40.29</v>
      </c>
      <c r="C49">
        <v>0.56436620400000004</v>
      </c>
      <c r="D49">
        <v>0.223</v>
      </c>
      <c r="E49">
        <v>6.8996200000000004E-3</v>
      </c>
    </row>
    <row r="50" spans="1:5" x14ac:dyDescent="0.35">
      <c r="A50" t="s">
        <v>156</v>
      </c>
      <c r="B50">
        <v>41.066000000000003</v>
      </c>
      <c r="C50">
        <v>0.57523610159999994</v>
      </c>
      <c r="D50">
        <v>0.27500000000000002</v>
      </c>
      <c r="E50">
        <v>8.5085000000000022E-3</v>
      </c>
    </row>
    <row r="51" spans="1:5" x14ac:dyDescent="0.35">
      <c r="A51" t="s">
        <v>158</v>
      </c>
      <c r="B51">
        <v>39.182000000000002</v>
      </c>
      <c r="C51">
        <v>0.54884578319999999</v>
      </c>
      <c r="D51">
        <v>0.22800000000000001</v>
      </c>
      <c r="E51">
        <v>7.0543200000000002E-3</v>
      </c>
    </row>
    <row r="52" spans="1:5" x14ac:dyDescent="0.35">
      <c r="A52" t="s">
        <v>159</v>
      </c>
      <c r="B52">
        <v>39.103999999999999</v>
      </c>
      <c r="C52">
        <v>0.54775319040000003</v>
      </c>
      <c r="D52">
        <v>0.224</v>
      </c>
      <c r="E52">
        <v>6.9305600000000005E-3</v>
      </c>
    </row>
    <row r="53" spans="1:5" x14ac:dyDescent="0.35">
      <c r="A53" t="s">
        <v>160</v>
      </c>
      <c r="B53">
        <v>37.884999999999998</v>
      </c>
      <c r="C53">
        <v>0.53067792599999997</v>
      </c>
      <c r="D53">
        <v>0.23799999999999999</v>
      </c>
      <c r="E53">
        <v>7.3637199999999998E-3</v>
      </c>
    </row>
    <row r="54" spans="1:5" x14ac:dyDescent="0.35">
      <c r="A54" t="s">
        <v>161</v>
      </c>
      <c r="B54">
        <v>37.814</v>
      </c>
      <c r="C54">
        <v>0.52968338640000001</v>
      </c>
      <c r="D54">
        <v>0.21299999999999999</v>
      </c>
      <c r="E54">
        <v>6.5902200000000008E-3</v>
      </c>
    </row>
    <row r="55" spans="1:5" x14ac:dyDescent="0.35">
      <c r="A55" t="s">
        <v>162</v>
      </c>
      <c r="B55">
        <v>36.953000000000003</v>
      </c>
      <c r="C55">
        <v>0.51762284280000004</v>
      </c>
      <c r="D55">
        <v>0.21299999999999999</v>
      </c>
      <c r="E55">
        <v>6.5902200000000008E-3</v>
      </c>
    </row>
    <row r="56" spans="1:5" x14ac:dyDescent="0.35">
      <c r="A56" t="s">
        <v>163</v>
      </c>
      <c r="B56">
        <v>37.000999999999998</v>
      </c>
      <c r="C56">
        <v>0.51829520759999992</v>
      </c>
      <c r="D56">
        <v>0.22900000000000001</v>
      </c>
      <c r="E56">
        <v>7.0852600000000012E-3</v>
      </c>
    </row>
    <row r="57" spans="1:5" x14ac:dyDescent="0.35">
      <c r="A57" t="s">
        <v>164</v>
      </c>
      <c r="B57">
        <v>41.557000000000002</v>
      </c>
      <c r="C57">
        <v>0.5821138332000001</v>
      </c>
      <c r="D57">
        <v>0.23100000000000001</v>
      </c>
      <c r="E57">
        <v>7.1471400000000006E-3</v>
      </c>
    </row>
    <row r="58" spans="1:5" x14ac:dyDescent="0.35">
      <c r="A58" t="s">
        <v>165</v>
      </c>
      <c r="B58">
        <v>37.515000000000001</v>
      </c>
      <c r="C58">
        <v>0.52549511400000004</v>
      </c>
      <c r="D58">
        <v>0.21299999999999999</v>
      </c>
      <c r="E58">
        <v>6.5902200000000008E-3</v>
      </c>
    </row>
    <row r="59" spans="1:5" x14ac:dyDescent="0.35">
      <c r="A59" t="s">
        <v>166</v>
      </c>
      <c r="B59">
        <v>40.578000000000003</v>
      </c>
      <c r="C59">
        <v>0.5684003928000001</v>
      </c>
      <c r="D59">
        <v>0.24</v>
      </c>
      <c r="E59">
        <v>7.4256000000000001E-3</v>
      </c>
    </row>
    <row r="60" spans="1:5" x14ac:dyDescent="0.35">
      <c r="A60" t="s">
        <v>167</v>
      </c>
      <c r="B60">
        <v>46.456000000000003</v>
      </c>
      <c r="C60">
        <v>0.6507370656</v>
      </c>
      <c r="D60">
        <v>0.247</v>
      </c>
      <c r="E60">
        <v>7.642180000000001E-3</v>
      </c>
    </row>
    <row r="61" spans="1:5" x14ac:dyDescent="0.35">
      <c r="A61" t="s">
        <v>168</v>
      </c>
      <c r="B61">
        <v>43.749000000000002</v>
      </c>
      <c r="C61">
        <v>0.61281849240000008</v>
      </c>
      <c r="D61">
        <v>0.23599999999999999</v>
      </c>
      <c r="E61">
        <v>7.3018400000000004E-3</v>
      </c>
    </row>
    <row r="62" spans="1:5" x14ac:dyDescent="0.35">
      <c r="A62" t="s">
        <v>169</v>
      </c>
      <c r="B62">
        <v>41.698999999999998</v>
      </c>
      <c r="C62">
        <v>0.5841029123999999</v>
      </c>
      <c r="D62">
        <v>0.46600000000000003</v>
      </c>
      <c r="E62">
        <v>1.4418040000000002E-2</v>
      </c>
    </row>
    <row r="63" spans="1:5" x14ac:dyDescent="0.35">
      <c r="A63" t="s">
        <v>170</v>
      </c>
      <c r="B63">
        <v>38.572000000000003</v>
      </c>
      <c r="C63">
        <v>0.54030114720000011</v>
      </c>
      <c r="D63">
        <v>0.218</v>
      </c>
      <c r="E63">
        <v>6.7449200000000006E-3</v>
      </c>
    </row>
    <row r="64" spans="1:5" x14ac:dyDescent="0.35">
      <c r="A64" t="s">
        <v>171</v>
      </c>
      <c r="B64">
        <v>39.04</v>
      </c>
      <c r="C64">
        <v>0.54685670400000008</v>
      </c>
      <c r="D64">
        <v>0.23499999999999999</v>
      </c>
      <c r="E64">
        <v>7.2709000000000003E-3</v>
      </c>
    </row>
    <row r="65" spans="1:5" x14ac:dyDescent="0.35">
      <c r="A65" t="s">
        <v>172</v>
      </c>
      <c r="B65">
        <v>38.128999999999998</v>
      </c>
      <c r="C65">
        <v>0.53409578039999994</v>
      </c>
      <c r="D65">
        <v>0.216</v>
      </c>
      <c r="E65">
        <v>6.6830400000000003E-3</v>
      </c>
    </row>
    <row r="66" spans="1:5" x14ac:dyDescent="0.35">
      <c r="A66" t="s">
        <v>173</v>
      </c>
      <c r="B66">
        <v>38.643999999999998</v>
      </c>
      <c r="C66">
        <v>0.54130969439999999</v>
      </c>
      <c r="D66">
        <v>0.23200000000000001</v>
      </c>
      <c r="E66">
        <v>7.1780800000000007E-3</v>
      </c>
    </row>
    <row r="67" spans="1:5" x14ac:dyDescent="0.35">
      <c r="A67" t="s">
        <v>174</v>
      </c>
      <c r="B67">
        <v>26.79</v>
      </c>
      <c r="C67">
        <v>0.37526360399999997</v>
      </c>
      <c r="D67">
        <v>0.23400000000000001</v>
      </c>
      <c r="E67">
        <v>7.239960000000001E-3</v>
      </c>
    </row>
    <row r="68" spans="1:5" x14ac:dyDescent="0.35">
      <c r="A68" t="s">
        <v>175</v>
      </c>
      <c r="B68">
        <v>38.01</v>
      </c>
      <c r="C68">
        <v>0.532428876</v>
      </c>
      <c r="D68">
        <v>0.23899999999999999</v>
      </c>
      <c r="E68">
        <v>7.3946599999999999E-3</v>
      </c>
    </row>
    <row r="69" spans="1:5" x14ac:dyDescent="0.35">
      <c r="A69" t="s">
        <v>176</v>
      </c>
      <c r="B69">
        <v>36.384</v>
      </c>
      <c r="C69">
        <v>0.50965251840000003</v>
      </c>
      <c r="D69">
        <v>0.217</v>
      </c>
      <c r="E69">
        <v>6.7139800000000005E-3</v>
      </c>
    </row>
    <row r="70" spans="1:5" x14ac:dyDescent="0.35">
      <c r="A70" t="s">
        <v>177</v>
      </c>
      <c r="B70">
        <v>37.536000000000001</v>
      </c>
      <c r="C70">
        <v>0.52578927360000005</v>
      </c>
      <c r="D70">
        <v>0.24299999999999999</v>
      </c>
      <c r="E70">
        <v>7.5184199999999996E-3</v>
      </c>
    </row>
    <row r="71" spans="1:5" x14ac:dyDescent="0.35">
      <c r="A71" t="s">
        <v>178</v>
      </c>
      <c r="B71">
        <v>38.4</v>
      </c>
      <c r="C71">
        <v>0.53789184000000001</v>
      </c>
      <c r="D71">
        <v>0.253</v>
      </c>
      <c r="E71">
        <v>7.8278199999999992E-3</v>
      </c>
    </row>
    <row r="72" spans="1:5" x14ac:dyDescent="0.35">
      <c r="A72" t="s">
        <v>179</v>
      </c>
      <c r="B72">
        <v>37.326000000000001</v>
      </c>
      <c r="C72">
        <v>0.52284767759999995</v>
      </c>
      <c r="D72">
        <v>0.23799999999999999</v>
      </c>
      <c r="E72">
        <v>7.3637199999999998E-3</v>
      </c>
    </row>
    <row r="73" spans="1:5" x14ac:dyDescent="0.35">
      <c r="A73" t="s">
        <v>180</v>
      </c>
      <c r="B73">
        <v>38.969000000000001</v>
      </c>
      <c r="C73">
        <v>0.54586216440000002</v>
      </c>
      <c r="D73">
        <v>0.30599999999999999</v>
      </c>
      <c r="E73">
        <v>9.4676399999999994E-3</v>
      </c>
    </row>
    <row r="74" spans="1:5" x14ac:dyDescent="0.35">
      <c r="A74" t="s">
        <v>181</v>
      </c>
      <c r="B74">
        <v>37.932000000000002</v>
      </c>
      <c r="C74">
        <v>0.53133628320000004</v>
      </c>
      <c r="D74">
        <v>0.23799999999999999</v>
      </c>
      <c r="E74">
        <v>7.3637199999999998E-3</v>
      </c>
    </row>
    <row r="75" spans="1:5" x14ac:dyDescent="0.35">
      <c r="A75" t="s">
        <v>182</v>
      </c>
      <c r="B75">
        <v>36.972999999999999</v>
      </c>
      <c r="C75">
        <v>0.51790299480000002</v>
      </c>
      <c r="D75">
        <v>0.27700000000000002</v>
      </c>
      <c r="E75">
        <v>8.5703800000000024E-3</v>
      </c>
    </row>
    <row r="76" spans="1:5" x14ac:dyDescent="0.35">
      <c r="A76" t="s">
        <v>183</v>
      </c>
      <c r="B76">
        <v>36.170999999999999</v>
      </c>
      <c r="C76">
        <v>0.50666889959999994</v>
      </c>
      <c r="D76">
        <v>0.30199999999999999</v>
      </c>
      <c r="E76">
        <v>9.3438800000000006E-3</v>
      </c>
    </row>
    <row r="77" spans="1:5" x14ac:dyDescent="0.35">
      <c r="A77" t="s">
        <v>184</v>
      </c>
      <c r="B77">
        <v>31.157</v>
      </c>
      <c r="C77">
        <v>0.4364347932</v>
      </c>
      <c r="D77">
        <v>0.43</v>
      </c>
      <c r="E77">
        <v>1.33042E-2</v>
      </c>
    </row>
    <row r="78" spans="1:5" x14ac:dyDescent="0.35">
      <c r="A78" t="s">
        <v>185</v>
      </c>
      <c r="B78">
        <v>46.634999999999998</v>
      </c>
      <c r="C78">
        <v>0.65324442599999999</v>
      </c>
      <c r="D78">
        <v>0.248</v>
      </c>
      <c r="E78">
        <v>7.6731200000000003E-3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QC</vt:lpstr>
      <vt:lpstr>Data</vt:lpstr>
      <vt:lpstr>Compiled</vt:lpstr>
      <vt:lpstr>Table</vt:lpstr>
      <vt:lpstr>forDistribution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sblocher</dc:creator>
  <cp:lastModifiedBy>Ellie Sovcik</cp:lastModifiedBy>
  <dcterms:created xsi:type="dcterms:W3CDTF">2019-03-21T01:26:42Z</dcterms:created>
  <dcterms:modified xsi:type="dcterms:W3CDTF">2020-01-17T23:15:22Z</dcterms:modified>
</cp:coreProperties>
</file>