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esovc\ownCloud3\Shared\BREE\Watershed Data\Miss_Delta\Data\Lab Chemistry\"/>
    </mc:Choice>
  </mc:AlternateContent>
  <xr:revisionPtr revIDLastSave="0" documentId="13_ncr:1_{2393BBFF-B667-48A4-BF1C-5C78F32AC75E}" xr6:coauthVersionLast="41" xr6:coauthVersionMax="41" xr10:uidLastSave="{00000000-0000-0000-0000-000000000000}"/>
  <bookViews>
    <workbookView xWindow="-110" yWindow="-110" windowWidth="19420" windowHeight="11020" activeTab="1" xr2:uid="{00000000-000D-0000-FFFF-FFFF00000000}"/>
  </bookViews>
  <sheets>
    <sheet name="QC" sheetId="1" r:id="rId1"/>
    <sheet name="Data" sheetId="2" r:id="rId2"/>
    <sheet name="Table" sheetId="3" r:id="rId3"/>
    <sheet name="Compiled" sheetId="4" r:id="rId4"/>
    <sheet name="forDistribu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9" i="4" l="1"/>
  <c r="E79" i="4" s="1"/>
  <c r="F79" i="4"/>
  <c r="G79" i="4" s="1"/>
  <c r="D80" i="4"/>
  <c r="E80" i="4" s="1"/>
  <c r="F80" i="4"/>
  <c r="G80" i="4" s="1"/>
  <c r="D81" i="4"/>
  <c r="E81" i="4" s="1"/>
  <c r="F81" i="4"/>
  <c r="G81" i="4" s="1"/>
  <c r="D82" i="4"/>
  <c r="E82" i="4" s="1"/>
  <c r="F82" i="4"/>
  <c r="G82" i="4"/>
  <c r="D83" i="4"/>
  <c r="E83" i="4" s="1"/>
  <c r="F83" i="4"/>
  <c r="G83" i="4" s="1"/>
  <c r="D84" i="4"/>
  <c r="E84" i="4" s="1"/>
  <c r="F84" i="4"/>
  <c r="G84" i="4" s="1"/>
  <c r="D85" i="4"/>
  <c r="E85" i="4" s="1"/>
  <c r="F85" i="4"/>
  <c r="G85" i="4" s="1"/>
  <c r="D86" i="4"/>
  <c r="E86" i="4" s="1"/>
  <c r="F86" i="4"/>
  <c r="G86" i="4" s="1"/>
  <c r="D87" i="4"/>
  <c r="E87" i="4" s="1"/>
  <c r="F87" i="4"/>
  <c r="G87" i="4" s="1"/>
  <c r="D88" i="4"/>
  <c r="E88" i="4" s="1"/>
  <c r="F88" i="4"/>
  <c r="G88" i="4" s="1"/>
  <c r="D89" i="4"/>
  <c r="E89" i="4" s="1"/>
  <c r="F89" i="4"/>
  <c r="G89" i="4" s="1"/>
  <c r="D90" i="4"/>
  <c r="E90" i="4" s="1"/>
  <c r="F90" i="4"/>
  <c r="G90" i="4"/>
  <c r="D91" i="4"/>
  <c r="E91" i="4" s="1"/>
  <c r="F91" i="4"/>
  <c r="G91" i="4" s="1"/>
  <c r="D92" i="4"/>
  <c r="E92" i="4" s="1"/>
  <c r="F92" i="4"/>
  <c r="G92" i="4" s="1"/>
  <c r="D93" i="4"/>
  <c r="E93" i="4" s="1"/>
  <c r="F93" i="4"/>
  <c r="G93" i="4" s="1"/>
  <c r="D94" i="4"/>
  <c r="E94" i="4" s="1"/>
  <c r="F94" i="4"/>
  <c r="G94" i="4" s="1"/>
  <c r="D95" i="4"/>
  <c r="E95" i="4" s="1"/>
  <c r="F95" i="4"/>
  <c r="G95" i="4" s="1"/>
  <c r="D96" i="4"/>
  <c r="E96" i="4" s="1"/>
  <c r="F96" i="4"/>
  <c r="G96" i="4" s="1"/>
  <c r="D97" i="4"/>
  <c r="E97" i="4" s="1"/>
  <c r="F97" i="4"/>
  <c r="G97" i="4" s="1"/>
  <c r="D98" i="4"/>
  <c r="E98" i="4" s="1"/>
  <c r="F98" i="4"/>
  <c r="G98" i="4" s="1"/>
  <c r="D99" i="4"/>
  <c r="E99" i="4" s="1"/>
  <c r="F99" i="4"/>
  <c r="G99" i="4" s="1"/>
  <c r="D100" i="4"/>
  <c r="E100" i="4" s="1"/>
  <c r="F100" i="4"/>
  <c r="G100" i="4" s="1"/>
  <c r="D101" i="4"/>
  <c r="E101" i="4" s="1"/>
  <c r="F101" i="4"/>
  <c r="G101" i="4" s="1"/>
  <c r="D102" i="4"/>
  <c r="E102" i="4" s="1"/>
  <c r="F102" i="4"/>
  <c r="G102" i="4" s="1"/>
  <c r="D103" i="4"/>
  <c r="E103" i="4" s="1"/>
  <c r="F103" i="4"/>
  <c r="G103" i="4" s="1"/>
  <c r="D104" i="4"/>
  <c r="E104" i="4" s="1"/>
  <c r="F104" i="4"/>
  <c r="G104" i="4" s="1"/>
  <c r="T80" i="1"/>
  <c r="T78" i="1"/>
  <c r="T76" i="1"/>
  <c r="T74" i="1"/>
  <c r="T72" i="1"/>
  <c r="T70" i="1"/>
  <c r="T68" i="1"/>
  <c r="T66" i="1"/>
  <c r="T64" i="1"/>
  <c r="T62" i="1"/>
  <c r="N80" i="1"/>
  <c r="N78" i="1"/>
  <c r="N76" i="1"/>
  <c r="N74" i="1"/>
  <c r="N72" i="1"/>
  <c r="N70" i="1"/>
  <c r="N68" i="1"/>
  <c r="N66" i="1"/>
  <c r="N64" i="1"/>
  <c r="N62" i="1"/>
  <c r="F11" i="4" l="1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G51" i="4" s="1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E51" i="4" s="1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E11" i="4" l="1"/>
  <c r="G11" i="4"/>
  <c r="E12" i="4"/>
  <c r="G12" i="4"/>
  <c r="E13" i="4"/>
  <c r="G13" i="4"/>
  <c r="E14" i="4"/>
  <c r="G14" i="4"/>
  <c r="E15" i="4"/>
  <c r="G15" i="4"/>
  <c r="E16" i="4"/>
  <c r="G16" i="4"/>
  <c r="E17" i="4"/>
  <c r="G17" i="4"/>
  <c r="E18" i="4"/>
  <c r="G18" i="4"/>
  <c r="E19" i="4"/>
  <c r="G19" i="4"/>
  <c r="E20" i="4"/>
  <c r="G20" i="4"/>
  <c r="E21" i="4"/>
  <c r="G21" i="4"/>
  <c r="E22" i="4"/>
  <c r="G22" i="4"/>
  <c r="E23" i="4"/>
  <c r="G23" i="4"/>
  <c r="E24" i="4"/>
  <c r="G24" i="4"/>
  <c r="E25" i="4"/>
  <c r="G25" i="4"/>
  <c r="E26" i="4"/>
  <c r="G26" i="4"/>
  <c r="E27" i="4"/>
  <c r="G27" i="4"/>
  <c r="E28" i="4"/>
  <c r="G28" i="4"/>
  <c r="E29" i="4"/>
  <c r="G29" i="4"/>
  <c r="E30" i="4"/>
  <c r="G30" i="4"/>
  <c r="E31" i="4"/>
  <c r="G31" i="4"/>
  <c r="E32" i="4"/>
  <c r="G32" i="4"/>
  <c r="E33" i="4"/>
  <c r="G33" i="4"/>
  <c r="E34" i="4"/>
  <c r="G34" i="4"/>
  <c r="E35" i="4"/>
  <c r="G35" i="4"/>
  <c r="E36" i="4"/>
  <c r="G36" i="4"/>
  <c r="E37" i="4"/>
  <c r="G37" i="4"/>
  <c r="E38" i="4"/>
  <c r="G38" i="4"/>
  <c r="E39" i="4"/>
  <c r="G39" i="4"/>
  <c r="E40" i="4"/>
  <c r="G40" i="4"/>
  <c r="E41" i="4"/>
  <c r="G41" i="4"/>
  <c r="E42" i="4"/>
  <c r="G42" i="4"/>
  <c r="E43" i="4"/>
  <c r="G43" i="4"/>
  <c r="E44" i="4"/>
  <c r="G44" i="4"/>
  <c r="E45" i="4"/>
  <c r="G45" i="4"/>
  <c r="E46" i="4"/>
  <c r="G46" i="4"/>
  <c r="E47" i="4"/>
  <c r="G47" i="4"/>
  <c r="E48" i="4"/>
  <c r="G48" i="4"/>
  <c r="E49" i="4"/>
  <c r="G49" i="4"/>
  <c r="E50" i="4"/>
  <c r="G50" i="4"/>
  <c r="E52" i="4"/>
  <c r="G52" i="4"/>
  <c r="E53" i="4"/>
  <c r="G53" i="4"/>
  <c r="E54" i="4"/>
  <c r="G54" i="4"/>
  <c r="E55" i="4"/>
  <c r="G55" i="4"/>
  <c r="E56" i="4"/>
  <c r="G56" i="4"/>
  <c r="E57" i="4"/>
  <c r="G57" i="4"/>
  <c r="E58" i="4"/>
  <c r="G58" i="4"/>
  <c r="E59" i="4"/>
  <c r="G59" i="4"/>
  <c r="E60" i="4"/>
  <c r="G60" i="4"/>
  <c r="E61" i="4"/>
  <c r="G61" i="4"/>
  <c r="E62" i="4"/>
  <c r="G62" i="4"/>
  <c r="E63" i="4"/>
  <c r="G63" i="4"/>
  <c r="E64" i="4"/>
  <c r="G64" i="4"/>
  <c r="E65" i="4"/>
  <c r="G65" i="4"/>
  <c r="E66" i="4"/>
  <c r="G66" i="4"/>
  <c r="E67" i="4"/>
  <c r="G67" i="4"/>
  <c r="E68" i="4"/>
  <c r="G68" i="4"/>
  <c r="E69" i="4"/>
  <c r="G69" i="4"/>
  <c r="E70" i="4"/>
  <c r="G70" i="4"/>
  <c r="E71" i="4"/>
  <c r="G71" i="4"/>
  <c r="E72" i="4"/>
  <c r="G72" i="4"/>
  <c r="E73" i="4"/>
  <c r="G73" i="4"/>
  <c r="E74" i="4"/>
  <c r="G74" i="4"/>
  <c r="E75" i="4"/>
  <c r="G75" i="4"/>
  <c r="E76" i="4"/>
  <c r="G76" i="4"/>
  <c r="E77" i="4"/>
  <c r="G77" i="4"/>
  <c r="E78" i="4"/>
  <c r="G78" i="4"/>
  <c r="K7" i="1" l="1"/>
  <c r="C18" i="1"/>
  <c r="C17" i="1"/>
  <c r="C16" i="1"/>
  <c r="C15" i="1"/>
  <c r="C14" i="1"/>
  <c r="O103" i="1"/>
  <c r="I103" i="1"/>
  <c r="C8" i="1"/>
  <c r="U7" i="1"/>
  <c r="U8" i="1" s="1"/>
  <c r="T7" i="1"/>
  <c r="T8" i="1" s="1"/>
  <c r="P7" i="1"/>
  <c r="O7" i="1"/>
  <c r="P6" i="1"/>
  <c r="O6" i="1"/>
  <c r="K6" i="1"/>
  <c r="L6" i="1" s="1"/>
  <c r="H6" i="1"/>
  <c r="H7" i="1" s="1"/>
  <c r="H8" i="1" s="1"/>
  <c r="G6" i="1"/>
  <c r="G7" i="1" s="1"/>
  <c r="G8" i="1" s="1"/>
  <c r="B7" i="1" l="1"/>
  <c r="B6" i="1"/>
  <c r="B8" i="1"/>
  <c r="C7" i="1"/>
  <c r="C6" i="1"/>
  <c r="L7" i="1"/>
  <c r="O8" i="1"/>
  <c r="P8" i="1"/>
</calcChain>
</file>

<file path=xl/sharedStrings.xml><?xml version="1.0" encoding="utf-8"?>
<sst xmlns="http://schemas.openxmlformats.org/spreadsheetml/2006/main" count="3639" uniqueCount="335">
  <si>
    <t>Reference Material Recovery</t>
  </si>
  <si>
    <t>Method Detection Limit</t>
  </si>
  <si>
    <t>Dups. Average RPD</t>
  </si>
  <si>
    <t>Method Blank</t>
  </si>
  <si>
    <t>Check Std. Recovery</t>
  </si>
  <si>
    <t>dilution factor</t>
  </si>
  <si>
    <t>TDN</t>
  </si>
  <si>
    <t>TDP</t>
  </si>
  <si>
    <t>target</t>
  </si>
  <si>
    <t>std.dev</t>
  </si>
  <si>
    <t>Num Pairs</t>
  </si>
  <si>
    <t>Ave. Blank</t>
  </si>
  <si>
    <t>MDL (uM/L)</t>
  </si>
  <si>
    <t>Dups RPD</t>
  </si>
  <si>
    <t xml:space="preserve">% Top Std. </t>
  </si>
  <si>
    <t>&lt;1%</t>
  </si>
  <si>
    <t>Ave. check</t>
  </si>
  <si>
    <t>MDL (mg/L)</t>
  </si>
  <si>
    <t>% Check</t>
  </si>
  <si>
    <t>&lt;10%</t>
  </si>
  <si>
    <t>recovery</t>
  </si>
  <si>
    <t>mg/L (P or N)</t>
  </si>
  <si>
    <t>uM/L (P or N)</t>
  </si>
  <si>
    <t>NO3</t>
  </si>
  <si>
    <t>NH4</t>
  </si>
  <si>
    <t>PO4</t>
  </si>
  <si>
    <t>TN</t>
  </si>
  <si>
    <t>TP</t>
  </si>
  <si>
    <t xml:space="preserve">Reference material recovery </t>
  </si>
  <si>
    <t>10x dilution</t>
  </si>
  <si>
    <t>SAMP</t>
  </si>
  <si>
    <t>A</t>
  </si>
  <si>
    <t>V</t>
  </si>
  <si>
    <t>5x dilution</t>
  </si>
  <si>
    <t>1x dilution</t>
  </si>
  <si>
    <t>MDL</t>
  </si>
  <si>
    <t>Duplicates</t>
  </si>
  <si>
    <t>DSAMP</t>
  </si>
  <si>
    <t>Method Blanks</t>
  </si>
  <si>
    <t>blank</t>
  </si>
  <si>
    <t>Check Standards</t>
  </si>
  <si>
    <t>check</t>
  </si>
  <si>
    <t>C</t>
  </si>
  <si>
    <t>B</t>
  </si>
  <si>
    <t>D</t>
  </si>
  <si>
    <t>SRS 2018 high (140)</t>
  </si>
  <si>
    <t>ANAL</t>
  </si>
  <si>
    <t>NOx+PO4_digested_4500P-J.ANL</t>
  </si>
  <si>
    <t xml:space="preserve">RUN </t>
  </si>
  <si>
    <t>DATE</t>
  </si>
  <si>
    <t>TIME</t>
  </si>
  <si>
    <t>OPER</t>
  </si>
  <si>
    <t>SB</t>
  </si>
  <si>
    <t>COMM</t>
  </si>
  <si>
    <t>TYPE</t>
  </si>
  <si>
    <t>Real</t>
  </si>
  <si>
    <t>Virt</t>
  </si>
  <si>
    <t>CHAN</t>
  </si>
  <si>
    <t>METH</t>
  </si>
  <si>
    <t>NOx</t>
  </si>
  <si>
    <t>TN/TDN</t>
  </si>
  <si>
    <t>TP/TDP</t>
  </si>
  <si>
    <t>UNIT</t>
  </si>
  <si>
    <t>µmol/L</t>
  </si>
  <si>
    <t>mg/L</t>
  </si>
  <si>
    <t>Base</t>
  </si>
  <si>
    <t>Gain</t>
  </si>
  <si>
    <t>FIT</t>
  </si>
  <si>
    <t>L</t>
  </si>
  <si>
    <t>COEFF</t>
  </si>
  <si>
    <t>Sample ID</t>
  </si>
  <si>
    <t>Peak Number</t>
  </si>
  <si>
    <t>Cup Number</t>
  </si>
  <si>
    <t>Cup Type</t>
  </si>
  <si>
    <t>Cup Group</t>
  </si>
  <si>
    <t>Calibrants 1</t>
  </si>
  <si>
    <t>Results 1</t>
  </si>
  <si>
    <t>AD Values</t>
  </si>
  <si>
    <t>Peak Start</t>
  </si>
  <si>
    <t>Peak Position</t>
  </si>
  <si>
    <t>Peak Class</t>
  </si>
  <si>
    <t>Calibrants 3</t>
  </si>
  <si>
    <t>Results 3</t>
  </si>
  <si>
    <t>Results 2</t>
  </si>
  <si>
    <t>Primer</t>
  </si>
  <si>
    <t>PRIM</t>
  </si>
  <si>
    <t>&amp;</t>
  </si>
  <si>
    <t>Drift</t>
  </si>
  <si>
    <t>DRIF</t>
  </si>
  <si>
    <t>High</t>
  </si>
  <si>
    <t>HIGH</t>
  </si>
  <si>
    <t>Low</t>
  </si>
  <si>
    <t xml:space="preserve">LOW </t>
  </si>
  <si>
    <t>A 150</t>
  </si>
  <si>
    <t>CALB</t>
  </si>
  <si>
    <t>B 112.5</t>
  </si>
  <si>
    <t>C 75</t>
  </si>
  <si>
    <t>D 37.5</t>
  </si>
  <si>
    <t>E 22.5</t>
  </si>
  <si>
    <t>F 15</t>
  </si>
  <si>
    <t>G 7.5</t>
  </si>
  <si>
    <t>H 3.75</t>
  </si>
  <si>
    <t>I 1.5</t>
  </si>
  <si>
    <t>J 0</t>
  </si>
  <si>
    <t>Recovery std NO2 (1 )</t>
  </si>
  <si>
    <t>REC</t>
  </si>
  <si>
    <t>Recovery std NO3 (1 )</t>
  </si>
  <si>
    <t>Quality Cup</t>
  </si>
  <si>
    <t>QUAL</t>
  </si>
  <si>
    <t>UNKNOWN</t>
  </si>
  <si>
    <t>Baseline</t>
  </si>
  <si>
    <t>BASL</t>
  </si>
  <si>
    <t>USGS N140 100x</t>
  </si>
  <si>
    <t>USGS N140 50x</t>
  </si>
  <si>
    <t>Usgs N140 10x</t>
  </si>
  <si>
    <t>Recovery std NO2 (1</t>
  </si>
  <si>
    <t>End</t>
  </si>
  <si>
    <t xml:space="preserve">END </t>
  </si>
  <si>
    <t xml:space="preserve"> </t>
  </si>
  <si>
    <t>Column1</t>
  </si>
  <si>
    <t>Column2</t>
  </si>
  <si>
    <t>AD Values3</t>
  </si>
  <si>
    <t>Peak Start4</t>
  </si>
  <si>
    <t>Peak Position5</t>
  </si>
  <si>
    <t>Peak Class6</t>
  </si>
  <si>
    <t>Column7</t>
  </si>
  <si>
    <t>Results 18</t>
  </si>
  <si>
    <t>AD Values9</t>
  </si>
  <si>
    <t>Peak Start10</t>
  </si>
  <si>
    <t>Peak Position11</t>
  </si>
  <si>
    <t>Peak Class12</t>
  </si>
  <si>
    <t>Column13</t>
  </si>
  <si>
    <t>AD Values14</t>
  </si>
  <si>
    <t>Peak Start15</t>
  </si>
  <si>
    <t>Peak Position16</t>
  </si>
  <si>
    <t>Peak Class17</t>
  </si>
  <si>
    <t>TN uMol/L N</t>
  </si>
  <si>
    <t>TN mg/L N</t>
  </si>
  <si>
    <t>TP uMol/L P</t>
  </si>
  <si>
    <t>TP mg/L N</t>
  </si>
  <si>
    <t xml:space="preserve">Low level reference material had high recovery rates, but all samples were higher than the top reference material, which had an acceptable recovery rate. All other QC checks out well </t>
  </si>
  <si>
    <t>191212A_MD19_TDN-TDP_set2_sbR1.RUN</t>
  </si>
  <si>
    <t>12/12/2019</t>
  </si>
  <si>
    <t>12:43:40 PM</t>
  </si>
  <si>
    <t>MD19_2-1</t>
  </si>
  <si>
    <t>MD19_2-2</t>
  </si>
  <si>
    <t>MD19_2-3</t>
  </si>
  <si>
    <t>MD19_2-4</t>
  </si>
  <si>
    <t>MD19_2-5</t>
  </si>
  <si>
    <t>MD19_2-6</t>
  </si>
  <si>
    <t>MD19_2-7</t>
  </si>
  <si>
    <t>MD19_2-8</t>
  </si>
  <si>
    <t>MD19_2-9</t>
  </si>
  <si>
    <t>MD19_2-10</t>
  </si>
  <si>
    <t>G</t>
  </si>
  <si>
    <t>MD19_2-11</t>
  </si>
  <si>
    <t>MD19_2-12</t>
  </si>
  <si>
    <t>MD19_2-13</t>
  </si>
  <si>
    <t>MD19_2-14</t>
  </si>
  <si>
    <t>MD19_2-15</t>
  </si>
  <si>
    <t>MD19_2-16</t>
  </si>
  <si>
    <t>MD19_2-17</t>
  </si>
  <si>
    <t>MD19_2-18</t>
  </si>
  <si>
    <t>MD19_2-19</t>
  </si>
  <si>
    <t>MD19_2-20</t>
  </si>
  <si>
    <t>F</t>
  </si>
  <si>
    <t>MD19_2-21</t>
  </si>
  <si>
    <t>MD19_2-22</t>
  </si>
  <si>
    <t>MD19_2-23</t>
  </si>
  <si>
    <t>MD19_2-24</t>
  </si>
  <si>
    <t>MD19_2-25</t>
  </si>
  <si>
    <t>MD19_2-26</t>
  </si>
  <si>
    <t>MD19_2-27</t>
  </si>
  <si>
    <t>MD19_2-28</t>
  </si>
  <si>
    <t>MD19_2-29</t>
  </si>
  <si>
    <t>MD19_2-30</t>
  </si>
  <si>
    <t>E</t>
  </si>
  <si>
    <t>MD19_2-31</t>
  </si>
  <si>
    <t>MD19_2-32</t>
  </si>
  <si>
    <t>MD19_2-33</t>
  </si>
  <si>
    <t>MD19_2-34</t>
  </si>
  <si>
    <t>MD19_2-35</t>
  </si>
  <si>
    <t>MD19_2-36</t>
  </si>
  <si>
    <t>MD19_2-37</t>
  </si>
  <si>
    <t>MD19_2-38</t>
  </si>
  <si>
    <t>MD19_2-39</t>
  </si>
  <si>
    <t>MD19_2-40</t>
  </si>
  <si>
    <t>MD19_2-41</t>
  </si>
  <si>
    <t>MD19_2-42</t>
  </si>
  <si>
    <t>MD19_2-43</t>
  </si>
  <si>
    <t>MD19_2-44</t>
  </si>
  <si>
    <t>MD19_2-45</t>
  </si>
  <si>
    <t>MD19_2-46</t>
  </si>
  <si>
    <t>MD19_2-47</t>
  </si>
  <si>
    <t>MD19_2-48</t>
  </si>
  <si>
    <t>MD19_2-49</t>
  </si>
  <si>
    <t>MD19_2-50</t>
  </si>
  <si>
    <t>MD19_2-51</t>
  </si>
  <si>
    <t>MD19_2-52</t>
  </si>
  <si>
    <t>MD19_2-53</t>
  </si>
  <si>
    <t>MD19_2-54</t>
  </si>
  <si>
    <t>MD19_2-55</t>
  </si>
  <si>
    <t>MD19_2-56</t>
  </si>
  <si>
    <t>MD19_2-57</t>
  </si>
  <si>
    <t>MD19_2-58</t>
  </si>
  <si>
    <t>MD19_2-59</t>
  </si>
  <si>
    <t>MD19_2-60</t>
  </si>
  <si>
    <t>MD19_2-61</t>
  </si>
  <si>
    <t>MD19_2-62</t>
  </si>
  <si>
    <t>MD19_2-63</t>
  </si>
  <si>
    <t>MD19_2-64</t>
  </si>
  <si>
    <t>MD19_2-65</t>
  </si>
  <si>
    <t>MD19_2-66</t>
  </si>
  <si>
    <t>MD19_2-67</t>
  </si>
  <si>
    <t>MD19_2-68</t>
  </si>
  <si>
    <t>MD19_2-69</t>
  </si>
  <si>
    <t>MD19_2-70</t>
  </si>
  <si>
    <t>MD19_2-71</t>
  </si>
  <si>
    <t>MD19_2-72</t>
  </si>
  <si>
    <t>MD19_2-73</t>
  </si>
  <si>
    <t>MD19_2-74</t>
  </si>
  <si>
    <t>MD19_2-75</t>
  </si>
  <si>
    <t>MD19_2-76</t>
  </si>
  <si>
    <t>MD19_2-77</t>
  </si>
  <si>
    <t>MD19_2-78</t>
  </si>
  <si>
    <t>MD19_2-79</t>
  </si>
  <si>
    <t>MD19_2-80</t>
  </si>
  <si>
    <t>MD19_2-81</t>
  </si>
  <si>
    <t>MD19_2-82</t>
  </si>
  <si>
    <t>MD19_2-83</t>
  </si>
  <si>
    <t>MD19_2-84</t>
  </si>
  <si>
    <t>MD19_2-85</t>
  </si>
  <si>
    <t>MD19_2-86</t>
  </si>
  <si>
    <t>MD19_2-87</t>
  </si>
  <si>
    <t>MD19_2-88</t>
  </si>
  <si>
    <t>MD19_2-89</t>
  </si>
  <si>
    <t>MD19_2-90</t>
  </si>
  <si>
    <t>MD19_2-91</t>
  </si>
  <si>
    <t>MD19_2-92</t>
  </si>
  <si>
    <t>MD19_2-93</t>
  </si>
  <si>
    <t>MD19_2-94</t>
  </si>
  <si>
    <t>MD19_069</t>
  </si>
  <si>
    <t>MD19_070</t>
  </si>
  <si>
    <t>MD19_071</t>
  </si>
  <si>
    <t>MD19_072</t>
  </si>
  <si>
    <t>MD19_073</t>
  </si>
  <si>
    <t>MD19_074</t>
  </si>
  <si>
    <t>MD19_075</t>
  </si>
  <si>
    <t>MD19_076</t>
  </si>
  <si>
    <t>MD19_077</t>
  </si>
  <si>
    <t>MD19_078</t>
  </si>
  <si>
    <t>MD19_079</t>
  </si>
  <si>
    <t>MD19_080</t>
  </si>
  <si>
    <t>MD19_081</t>
  </si>
  <si>
    <t>MD19_082</t>
  </si>
  <si>
    <t>MD19_083</t>
  </si>
  <si>
    <t>MD19_084</t>
  </si>
  <si>
    <t>MD19_085</t>
  </si>
  <si>
    <t>MD19_086</t>
  </si>
  <si>
    <t>MD19_087</t>
  </si>
  <si>
    <t>MD19_088</t>
  </si>
  <si>
    <t>MD19_089</t>
  </si>
  <si>
    <t>MD19_090</t>
  </si>
  <si>
    <t>MD19_091</t>
  </si>
  <si>
    <t>MD19_092</t>
  </si>
  <si>
    <t>MD19_093</t>
  </si>
  <si>
    <t>MD19_094</t>
  </si>
  <si>
    <t>MD19_095</t>
  </si>
  <si>
    <t>MD19_096</t>
  </si>
  <si>
    <t>MD19_097</t>
  </si>
  <si>
    <t>MD19_098</t>
  </si>
  <si>
    <t>MD19_099</t>
  </si>
  <si>
    <t>MD19_100</t>
  </si>
  <si>
    <t>MD19_101</t>
  </si>
  <si>
    <t>MD19_102</t>
  </si>
  <si>
    <t>MD19_103</t>
  </si>
  <si>
    <t>MD19_104</t>
  </si>
  <si>
    <t>MD19_105</t>
  </si>
  <si>
    <t>MD19_106</t>
  </si>
  <si>
    <t>MD19_107</t>
  </si>
  <si>
    <t>MD19_108</t>
  </si>
  <si>
    <t>MD19_109</t>
  </si>
  <si>
    <t>MD19_110</t>
  </si>
  <si>
    <t>MD19_111</t>
  </si>
  <si>
    <t>MD19_112</t>
  </si>
  <si>
    <t>MD19_113</t>
  </si>
  <si>
    <t>MD19_114</t>
  </si>
  <si>
    <t>MD19_115</t>
  </si>
  <si>
    <t>MD19_116</t>
  </si>
  <si>
    <t>MD19_117</t>
  </si>
  <si>
    <t>MD19_118</t>
  </si>
  <si>
    <t>MD19_119</t>
  </si>
  <si>
    <t>MD19_120</t>
  </si>
  <si>
    <t>MD19_121</t>
  </si>
  <si>
    <t>MD19_122</t>
  </si>
  <si>
    <t>MD19_123</t>
  </si>
  <si>
    <t>MD19_124</t>
  </si>
  <si>
    <t>MD19_125</t>
  </si>
  <si>
    <t>MD19_126</t>
  </si>
  <si>
    <t>MD19_127</t>
  </si>
  <si>
    <t>MD19_128</t>
  </si>
  <si>
    <t>MD19_129</t>
  </si>
  <si>
    <t>MD19_130</t>
  </si>
  <si>
    <t>MD19_131</t>
  </si>
  <si>
    <t>MD19_132</t>
  </si>
  <si>
    <t>MD19_133</t>
  </si>
  <si>
    <t>MD19_134</t>
  </si>
  <si>
    <t>MD19_135</t>
  </si>
  <si>
    <t>MD19_136</t>
  </si>
  <si>
    <t>MD19_137</t>
  </si>
  <si>
    <t>MD19_138</t>
  </si>
  <si>
    <t>MD19_139</t>
  </si>
  <si>
    <t>MD19_140</t>
  </si>
  <si>
    <t>MD19_141</t>
  </si>
  <si>
    <t>MD19_142</t>
  </si>
  <si>
    <t>MD19_143</t>
  </si>
  <si>
    <t>MD19_144</t>
  </si>
  <si>
    <t>MD19_145</t>
  </si>
  <si>
    <t>MD19_146</t>
  </si>
  <si>
    <t>MD19_147</t>
  </si>
  <si>
    <t>MD19_148</t>
  </si>
  <si>
    <t>MD19_149</t>
  </si>
  <si>
    <t>MD19_150</t>
  </si>
  <si>
    <t>MD19_151</t>
  </si>
  <si>
    <t>MD19_152</t>
  </si>
  <si>
    <t>MD19_153</t>
  </si>
  <si>
    <t>MD19_154</t>
  </si>
  <si>
    <t>MD19_155</t>
  </si>
  <si>
    <t>MD19_156</t>
  </si>
  <si>
    <t>MD19_157</t>
  </si>
  <si>
    <t>MD19_158</t>
  </si>
  <si>
    <t>MD19_159</t>
  </si>
  <si>
    <t>MD19_160</t>
  </si>
  <si>
    <t>MD19_161</t>
  </si>
  <si>
    <t>MD19_162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</si>
</sst>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 applyAlignment="1">
      <alignment horizontal="center"/>
    </xf>
    <xf numFmtId="9" fontId="0" fillId="0" borderId="0" xfId="1" applyFont="1" applyBorder="1"/>
    <xf numFmtId="9" fontId="0" fillId="0" borderId="11" xfId="1" applyFont="1" applyBorder="1"/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9" fontId="0" fillId="0" borderId="13" xfId="1" applyFont="1" applyBorder="1" applyAlignment="1">
      <alignment horizontal="center"/>
    </xf>
    <xf numFmtId="9" fontId="0" fillId="0" borderId="14" xfId="1" applyFont="1" applyBorder="1" applyAlignment="1">
      <alignment horizontal="center"/>
    </xf>
    <xf numFmtId="0" fontId="0" fillId="0" borderId="21" xfId="0" applyBorder="1"/>
    <xf numFmtId="10" fontId="0" fillId="0" borderId="22" xfId="1" applyNumberFormat="1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9" fontId="0" fillId="0" borderId="25" xfId="1" applyFont="1" applyBorder="1"/>
    <xf numFmtId="9" fontId="0" fillId="0" borderId="26" xfId="1" applyFont="1" applyBorder="1"/>
    <xf numFmtId="0" fontId="0" fillId="0" borderId="27" xfId="0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9" fontId="0" fillId="0" borderId="28" xfId="1" applyFont="1" applyBorder="1" applyAlignment="1">
      <alignment horizontal="center"/>
    </xf>
    <xf numFmtId="9" fontId="0" fillId="0" borderId="29" xfId="1" applyFont="1" applyBorder="1" applyAlignment="1">
      <alignment horizontal="center"/>
    </xf>
    <xf numFmtId="165" fontId="0" fillId="0" borderId="0" xfId="0" applyNumberFormat="1" applyFont="1"/>
    <xf numFmtId="0" fontId="0" fillId="0" borderId="25" xfId="0" applyBorder="1"/>
    <xf numFmtId="0" fontId="0" fillId="0" borderId="30" xfId="0" applyFill="1" applyBorder="1"/>
    <xf numFmtId="0" fontId="0" fillId="0" borderId="30" xfId="0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Font="1"/>
    <xf numFmtId="0" fontId="0" fillId="2" borderId="31" xfId="0" applyFont="1" applyFill="1" applyBorder="1"/>
    <xf numFmtId="0" fontId="0" fillId="0" borderId="31" xfId="0" applyFont="1" applyBorder="1"/>
    <xf numFmtId="9" fontId="0" fillId="0" borderId="0" xfId="1" applyFont="1"/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TN</a:t>
            </a:r>
            <a:r>
              <a:rPr lang="en-US" baseline="0"/>
              <a:t> Check Blank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QC!$B$88:$B$96</c:f>
              <c:numCache>
                <c:formatCode>General</c:formatCode>
                <c:ptCount val="9"/>
                <c:pt idx="0">
                  <c:v>38</c:v>
                </c:pt>
                <c:pt idx="1">
                  <c:v>56</c:v>
                </c:pt>
                <c:pt idx="2">
                  <c:v>74</c:v>
                </c:pt>
                <c:pt idx="3">
                  <c:v>93</c:v>
                </c:pt>
                <c:pt idx="4">
                  <c:v>113</c:v>
                </c:pt>
                <c:pt idx="5">
                  <c:v>131</c:v>
                </c:pt>
                <c:pt idx="6">
                  <c:v>150</c:v>
                </c:pt>
                <c:pt idx="7">
                  <c:v>168</c:v>
                </c:pt>
                <c:pt idx="8">
                  <c:v>186</c:v>
                </c:pt>
              </c:numCache>
            </c:numRef>
          </c:xVal>
          <c:yVal>
            <c:numRef>
              <c:f>QC!$I$88:$I$96</c:f>
              <c:numCache>
                <c:formatCode>General</c:formatCode>
                <c:ptCount val="9"/>
                <c:pt idx="0">
                  <c:v>-0.14099999999999999</c:v>
                </c:pt>
                <c:pt idx="1">
                  <c:v>8.2000000000000003E-2</c:v>
                </c:pt>
                <c:pt idx="2">
                  <c:v>0.14199999999999999</c:v>
                </c:pt>
                <c:pt idx="3">
                  <c:v>0.441</c:v>
                </c:pt>
                <c:pt idx="4">
                  <c:v>1.4999999999999999E-2</c:v>
                </c:pt>
                <c:pt idx="5">
                  <c:v>0.47</c:v>
                </c:pt>
                <c:pt idx="6">
                  <c:v>0.13800000000000001</c:v>
                </c:pt>
                <c:pt idx="7">
                  <c:v>0.34599999999999997</c:v>
                </c:pt>
                <c:pt idx="8">
                  <c:v>0.187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0-4C5B-B055-FAA43D1A6632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QC!$B$104:$B$112</c:f>
              <c:numCache>
                <c:formatCode>General</c:formatCode>
                <c:ptCount val="9"/>
                <c:pt idx="0">
                  <c:v>39</c:v>
                </c:pt>
                <c:pt idx="1">
                  <c:v>57</c:v>
                </c:pt>
                <c:pt idx="2">
                  <c:v>75</c:v>
                </c:pt>
                <c:pt idx="3">
                  <c:v>94</c:v>
                </c:pt>
                <c:pt idx="4">
                  <c:v>114</c:v>
                </c:pt>
                <c:pt idx="5">
                  <c:v>132</c:v>
                </c:pt>
                <c:pt idx="6">
                  <c:v>151</c:v>
                </c:pt>
                <c:pt idx="7">
                  <c:v>169</c:v>
                </c:pt>
                <c:pt idx="8">
                  <c:v>187</c:v>
                </c:pt>
              </c:numCache>
            </c:numRef>
          </c:xVal>
          <c:yVal>
            <c:numRef>
              <c:f>QC!$I$104:$I$112</c:f>
              <c:numCache>
                <c:formatCode>General</c:formatCode>
                <c:ptCount val="9"/>
                <c:pt idx="0">
                  <c:v>7.4720000000000004</c:v>
                </c:pt>
                <c:pt idx="1">
                  <c:v>7.3310000000000004</c:v>
                </c:pt>
                <c:pt idx="2">
                  <c:v>7.5179999999999998</c:v>
                </c:pt>
                <c:pt idx="3">
                  <c:v>7.3170000000000002</c:v>
                </c:pt>
                <c:pt idx="4">
                  <c:v>6.9569999999999999</c:v>
                </c:pt>
                <c:pt idx="5">
                  <c:v>7.0730000000000004</c:v>
                </c:pt>
                <c:pt idx="6">
                  <c:v>7.2850000000000001</c:v>
                </c:pt>
                <c:pt idx="7">
                  <c:v>7.274</c:v>
                </c:pt>
                <c:pt idx="8">
                  <c:v>6.7809999999999997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90-4C5B-B055-FAA43D1A6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84816"/>
        <c:axId val="678675248"/>
      </c:scatterChart>
      <c:valAx>
        <c:axId val="67868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75248"/>
        <c:crosses val="autoZero"/>
        <c:crossBetween val="midCat"/>
      </c:valAx>
      <c:valAx>
        <c:axId val="67867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68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TP</a:t>
            </a:r>
            <a:r>
              <a:rPr lang="en-US" baseline="0"/>
              <a:t> Check Blank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QC!$B$88:$B$96</c:f>
              <c:numCache>
                <c:formatCode>General</c:formatCode>
                <c:ptCount val="9"/>
                <c:pt idx="0">
                  <c:v>38</c:v>
                </c:pt>
                <c:pt idx="1">
                  <c:v>56</c:v>
                </c:pt>
                <c:pt idx="2">
                  <c:v>74</c:v>
                </c:pt>
                <c:pt idx="3">
                  <c:v>93</c:v>
                </c:pt>
                <c:pt idx="4">
                  <c:v>113</c:v>
                </c:pt>
                <c:pt idx="5">
                  <c:v>131</c:v>
                </c:pt>
                <c:pt idx="6">
                  <c:v>150</c:v>
                </c:pt>
                <c:pt idx="7">
                  <c:v>168</c:v>
                </c:pt>
                <c:pt idx="8">
                  <c:v>186</c:v>
                </c:pt>
              </c:numCache>
            </c:numRef>
          </c:xVal>
          <c:yVal>
            <c:numRef>
              <c:f>QC!$O$88:$O$96</c:f>
              <c:numCache>
                <c:formatCode>General</c:formatCode>
                <c:ptCount val="9"/>
                <c:pt idx="0">
                  <c:v>6.7000000000000004E-2</c:v>
                </c:pt>
                <c:pt idx="1">
                  <c:v>6.0999999999999999E-2</c:v>
                </c:pt>
                <c:pt idx="2">
                  <c:v>6.0999999999999999E-2</c:v>
                </c:pt>
                <c:pt idx="3">
                  <c:v>0.123</c:v>
                </c:pt>
                <c:pt idx="4">
                  <c:v>1E-3</c:v>
                </c:pt>
                <c:pt idx="5">
                  <c:v>6.5000000000000002E-2</c:v>
                </c:pt>
                <c:pt idx="6">
                  <c:v>5.8999999999999997E-2</c:v>
                </c:pt>
                <c:pt idx="7">
                  <c:v>7.0000000000000007E-2</c:v>
                </c:pt>
                <c:pt idx="8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C-4B89-9150-0BE9FCECB7F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QC!$B$104:$B$112</c:f>
              <c:numCache>
                <c:formatCode>General</c:formatCode>
                <c:ptCount val="9"/>
                <c:pt idx="0">
                  <c:v>39</c:v>
                </c:pt>
                <c:pt idx="1">
                  <c:v>57</c:v>
                </c:pt>
                <c:pt idx="2">
                  <c:v>75</c:v>
                </c:pt>
                <c:pt idx="3">
                  <c:v>94</c:v>
                </c:pt>
                <c:pt idx="4">
                  <c:v>114</c:v>
                </c:pt>
                <c:pt idx="5">
                  <c:v>132</c:v>
                </c:pt>
                <c:pt idx="6">
                  <c:v>151</c:v>
                </c:pt>
                <c:pt idx="7">
                  <c:v>169</c:v>
                </c:pt>
                <c:pt idx="8">
                  <c:v>187</c:v>
                </c:pt>
              </c:numCache>
            </c:numRef>
          </c:xVal>
          <c:yVal>
            <c:numRef>
              <c:f>QC!$O$104:$O$112</c:f>
              <c:numCache>
                <c:formatCode>General</c:formatCode>
                <c:ptCount val="9"/>
                <c:pt idx="0">
                  <c:v>0.75700000000000001</c:v>
                </c:pt>
                <c:pt idx="1">
                  <c:v>0.77</c:v>
                </c:pt>
                <c:pt idx="2">
                  <c:v>0.77800000000000002</c:v>
                </c:pt>
                <c:pt idx="3">
                  <c:v>0.81799999999999995</c:v>
                </c:pt>
                <c:pt idx="4">
                  <c:v>0.70799999999999996</c:v>
                </c:pt>
                <c:pt idx="5">
                  <c:v>0.76700000000000002</c:v>
                </c:pt>
                <c:pt idx="6">
                  <c:v>0.78200000000000003</c:v>
                </c:pt>
                <c:pt idx="7">
                  <c:v>0.78900000000000003</c:v>
                </c:pt>
                <c:pt idx="8">
                  <c:v>0.73799999999999999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7C-4B89-9150-0BE9FCECB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629616"/>
        <c:axId val="783630032"/>
      </c:scatterChart>
      <c:valAx>
        <c:axId val="78362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630032"/>
        <c:crosses val="autoZero"/>
        <c:crossBetween val="midCat"/>
      </c:valAx>
      <c:valAx>
        <c:axId val="78363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6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528915</xdr:colOff>
      <xdr:row>86</xdr:row>
      <xdr:rowOff>129988</xdr:rowOff>
    </xdr:from>
    <xdr:to>
      <xdr:col>20</xdr:col>
      <xdr:colOff>53786</xdr:colOff>
      <xdr:row>98</xdr:row>
      <xdr:rowOff>170330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277906</xdr:colOff>
      <xdr:row>87</xdr:row>
      <xdr:rowOff>40341</xdr:rowOff>
    </xdr:from>
    <xdr:to>
      <xdr:col>11</xdr:col>
      <xdr:colOff>80682</xdr:colOff>
      <xdr:row>101</xdr:row>
      <xdr:rowOff>17929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232" totalsRowShown="0" headerRowDxfId="1">
  <autoFilter ref="A1:AE232" xr:uid="{00000000-0009-0000-0100-000001000000}">
    <filterColumn colId="0">
      <filters>
        <filter val="MD19_2-1"/>
        <filter val="MD19_2-10"/>
        <filter val="MD19_2-11"/>
        <filter val="MD19_2-12"/>
        <filter val="MD19_2-13"/>
        <filter val="MD19_2-14"/>
        <filter val="MD19_2-15"/>
        <filter val="MD19_2-16"/>
        <filter val="MD19_2-17"/>
        <filter val="MD19_2-18"/>
        <filter val="MD19_2-19"/>
        <filter val="MD19_2-2"/>
        <filter val="MD19_2-20"/>
        <filter val="MD19_2-21"/>
        <filter val="MD19_2-22"/>
        <filter val="MD19_2-23"/>
        <filter val="MD19_2-24"/>
        <filter val="MD19_2-25"/>
        <filter val="MD19_2-26"/>
        <filter val="MD19_2-27"/>
        <filter val="MD19_2-28"/>
        <filter val="MD19_2-29"/>
        <filter val="MD19_2-3"/>
        <filter val="MD19_2-30"/>
        <filter val="MD19_2-31"/>
        <filter val="MD19_2-32"/>
        <filter val="MD19_2-33"/>
        <filter val="MD19_2-34"/>
        <filter val="MD19_2-35"/>
        <filter val="MD19_2-36"/>
        <filter val="MD19_2-37"/>
        <filter val="MD19_2-38"/>
        <filter val="MD19_2-39"/>
        <filter val="MD19_2-4"/>
        <filter val="MD19_2-40"/>
        <filter val="MD19_2-41"/>
        <filter val="MD19_2-42"/>
        <filter val="MD19_2-43"/>
        <filter val="MD19_2-44"/>
        <filter val="MD19_2-45"/>
        <filter val="MD19_2-46"/>
        <filter val="MD19_2-47"/>
        <filter val="MD19_2-48"/>
        <filter val="MD19_2-49"/>
        <filter val="MD19_2-5"/>
        <filter val="MD19_2-50"/>
        <filter val="MD19_2-51"/>
        <filter val="MD19_2-52"/>
        <filter val="MD19_2-53"/>
        <filter val="MD19_2-54"/>
        <filter val="MD19_2-55"/>
        <filter val="MD19_2-56"/>
        <filter val="MD19_2-57"/>
        <filter val="MD19_2-58"/>
        <filter val="MD19_2-59"/>
        <filter val="MD19_2-6"/>
        <filter val="MD19_2-60"/>
        <filter val="MD19_2-61"/>
        <filter val="MD19_2-62"/>
        <filter val="MD19_2-63"/>
        <filter val="MD19_2-64"/>
        <filter val="MD19_2-65"/>
        <filter val="MD19_2-66"/>
        <filter val="MD19_2-67"/>
        <filter val="MD19_2-68"/>
        <filter val="MD19_2-69"/>
        <filter val="MD19_2-7"/>
        <filter val="MD19_2-70"/>
        <filter val="MD19_2-71"/>
        <filter val="MD19_2-72"/>
        <filter val="MD19_2-73"/>
        <filter val="MD19_2-74"/>
        <filter val="MD19_2-75"/>
        <filter val="MD19_2-76"/>
        <filter val="MD19_2-77"/>
        <filter val="MD19_2-78"/>
        <filter val="MD19_2-79"/>
        <filter val="MD19_2-8"/>
        <filter val="MD19_2-80"/>
        <filter val="MD19_2-81"/>
        <filter val="MD19_2-82"/>
        <filter val="MD19_2-83"/>
        <filter val="MD19_2-84"/>
        <filter val="MD19_2-85"/>
        <filter val="MD19_2-86"/>
        <filter val="MD19_2-87"/>
        <filter val="MD19_2-88"/>
        <filter val="MD19_2-89"/>
        <filter val="MD19_2-9"/>
        <filter val="MD19_2-90"/>
        <filter val="MD19_2-91"/>
        <filter val="MD19_2-92"/>
        <filter val="MD19_2-93"/>
        <filter val="MD19_2-94"/>
      </filters>
    </filterColumn>
  </autoFilter>
  <sortState xmlns:xlrd2="http://schemas.microsoft.com/office/spreadsheetml/2017/richdata2" ref="A39:AE201">
    <sortCondition ref="A1:A232"/>
  </sortState>
  <tableColumns count="31">
    <tableColumn id="1" xr3:uid="{00000000-0010-0000-0000-000001000000}" name="Sample ID"/>
    <tableColumn id="2" xr3:uid="{00000000-0010-0000-0000-000002000000}" name="Peak Number"/>
    <tableColumn id="3" xr3:uid="{00000000-0010-0000-0000-000003000000}" name="Cup Number"/>
    <tableColumn id="4" xr3:uid="{00000000-0010-0000-0000-000004000000}" name="Cup Type"/>
    <tableColumn id="5" xr3:uid="{00000000-0010-0000-0000-000005000000}" name="Cup Group"/>
    <tableColumn id="6" xr3:uid="{00000000-0010-0000-0000-000006000000}" name="Column1"/>
    <tableColumn id="7" xr3:uid="{00000000-0010-0000-0000-000007000000}" name="Column2"/>
    <tableColumn id="8" xr3:uid="{00000000-0010-0000-0000-000008000000}" name="Calibrants 1"/>
    <tableColumn id="9" xr3:uid="{00000000-0010-0000-0000-000009000000}" name="Results 1"/>
    <tableColumn id="10" xr3:uid="{00000000-0010-0000-0000-00000A000000}" name="AD Values"/>
    <tableColumn id="11" xr3:uid="{00000000-0010-0000-0000-00000B000000}" name="Peak Start"/>
    <tableColumn id="12" xr3:uid="{00000000-0010-0000-0000-00000C000000}" name="Peak Position"/>
    <tableColumn id="13" xr3:uid="{00000000-0010-0000-0000-00000D000000}" name="Peak Class"/>
    <tableColumn id="14" xr3:uid="{00000000-0010-0000-0000-00000E000000}" name="Calibrants 3"/>
    <tableColumn id="15" xr3:uid="{00000000-0010-0000-0000-00000F000000}" name="Results 3"/>
    <tableColumn id="16" xr3:uid="{00000000-0010-0000-0000-000010000000}" name="AD Values3"/>
    <tableColumn id="17" xr3:uid="{00000000-0010-0000-0000-000011000000}" name="Peak Start4"/>
    <tableColumn id="18" xr3:uid="{00000000-0010-0000-0000-000012000000}" name="Peak Position5"/>
    <tableColumn id="19" xr3:uid="{00000000-0010-0000-0000-000013000000}" name="Peak Class6"/>
    <tableColumn id="20" xr3:uid="{00000000-0010-0000-0000-000014000000}" name="Column7"/>
    <tableColumn id="21" xr3:uid="{00000000-0010-0000-0000-000015000000}" name="Results 18"/>
    <tableColumn id="22" xr3:uid="{00000000-0010-0000-0000-000016000000}" name="AD Values9"/>
    <tableColumn id="23" xr3:uid="{00000000-0010-0000-0000-000017000000}" name="Peak Start10"/>
    <tableColumn id="24" xr3:uid="{00000000-0010-0000-0000-000018000000}" name="Peak Position11"/>
    <tableColumn id="25" xr3:uid="{00000000-0010-0000-0000-000019000000}" name="Peak Class12"/>
    <tableColumn id="26" xr3:uid="{00000000-0010-0000-0000-00001A000000}" name="Column13"/>
    <tableColumn id="27" xr3:uid="{00000000-0010-0000-0000-00001B000000}" name="Results 2"/>
    <tableColumn id="28" xr3:uid="{00000000-0010-0000-0000-00001C000000}" name="AD Values14"/>
    <tableColumn id="29" xr3:uid="{00000000-0010-0000-0000-00001D000000}" name="Peak Start15"/>
    <tableColumn id="30" xr3:uid="{00000000-0010-0000-0000-00001E000000}" name="Peak Position16"/>
    <tableColumn id="31" xr3:uid="{00000000-0010-0000-0000-00001F000000}" name="Peak Class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E113"/>
  <sheetViews>
    <sheetView zoomScale="85" zoomScaleNormal="85" workbookViewId="0">
      <selection activeCell="A4" sqref="A4:U8"/>
    </sheetView>
  </sheetViews>
  <sheetFormatPr defaultRowHeight="14.5" x14ac:dyDescent="0.35"/>
  <cols>
    <col min="1" max="1" width="16.6328125" customWidth="1"/>
    <col min="3" max="3" width="14.90625" customWidth="1"/>
    <col min="14" max="14" width="11.08984375" customWidth="1"/>
    <col min="15" max="15" width="15.08984375" customWidth="1"/>
    <col min="16" max="16" width="12.6328125" customWidth="1"/>
    <col min="19" max="19" width="12.08984375" customWidth="1"/>
  </cols>
  <sheetData>
    <row r="3" spans="1:21" ht="15" thickBot="1" x14ac:dyDescent="0.4"/>
    <row r="4" spans="1:21" x14ac:dyDescent="0.35">
      <c r="A4" s="48" t="s">
        <v>0</v>
      </c>
      <c r="B4" s="49"/>
      <c r="C4" s="50"/>
      <c r="F4" s="51" t="s">
        <v>1</v>
      </c>
      <c r="G4" s="52"/>
      <c r="H4" s="53"/>
      <c r="J4" s="54" t="s">
        <v>2</v>
      </c>
      <c r="K4" s="55"/>
      <c r="L4" s="56"/>
      <c r="N4" s="51" t="s">
        <v>3</v>
      </c>
      <c r="O4" s="52"/>
      <c r="P4" s="52"/>
      <c r="Q4" s="53"/>
      <c r="S4" s="51" t="s">
        <v>4</v>
      </c>
      <c r="T4" s="52"/>
      <c r="U4" s="53"/>
    </row>
    <row r="5" spans="1:21" ht="15" thickBot="1" x14ac:dyDescent="0.4">
      <c r="A5" s="1" t="s">
        <v>5</v>
      </c>
      <c r="B5" s="2" t="s">
        <v>6</v>
      </c>
      <c r="C5" s="3" t="s">
        <v>7</v>
      </c>
      <c r="F5" s="4"/>
      <c r="G5" s="5" t="s">
        <v>6</v>
      </c>
      <c r="H5" s="6" t="s">
        <v>7</v>
      </c>
      <c r="I5" s="7"/>
      <c r="J5" s="4"/>
      <c r="K5" s="5" t="s">
        <v>6</v>
      </c>
      <c r="L5" s="6" t="s">
        <v>7</v>
      </c>
      <c r="N5" s="8"/>
      <c r="O5" s="9" t="s">
        <v>6</v>
      </c>
      <c r="P5" s="9" t="s">
        <v>7</v>
      </c>
      <c r="Q5" s="10" t="s">
        <v>8</v>
      </c>
      <c r="S5" s="11"/>
      <c r="T5" s="12" t="s">
        <v>6</v>
      </c>
      <c r="U5" s="13" t="s">
        <v>7</v>
      </c>
    </row>
    <row r="6" spans="1:21" ht="15" thickBot="1" x14ac:dyDescent="0.4">
      <c r="A6" s="14">
        <v>100</v>
      </c>
      <c r="B6" s="15">
        <f>AVERAGE(I23:I29)*A6/C17</f>
        <v>0.7096376954887218</v>
      </c>
      <c r="C6" s="16">
        <f>AVERAGE(O23:O29)*A6/C18</f>
        <v>1.1072474576271187</v>
      </c>
      <c r="F6" s="4" t="s">
        <v>9</v>
      </c>
      <c r="G6" s="17">
        <f>_xlfn.STDEV.S(I49:I59)</f>
        <v>2.6222491255009445E-2</v>
      </c>
      <c r="H6" s="18">
        <f>_xlfn.STDEV.S(O49:O59)</f>
        <v>2.6367367999823124E-3</v>
      </c>
      <c r="I6" s="7"/>
      <c r="J6" s="4" t="s">
        <v>10</v>
      </c>
      <c r="K6" s="5">
        <f>COUNTIF(G62:G80, 1)</f>
        <v>10</v>
      </c>
      <c r="L6" s="6">
        <f>K6</f>
        <v>10</v>
      </c>
      <c r="N6" s="19" t="s">
        <v>11</v>
      </c>
      <c r="O6" s="20">
        <f>AVERAGE(I88:I91)</f>
        <v>0.13100000000000001</v>
      </c>
      <c r="P6" s="20">
        <f>AVERAGE(O88:O91)</f>
        <v>7.8E-2</v>
      </c>
      <c r="Q6" s="21">
        <v>0</v>
      </c>
      <c r="S6" s="4" t="s">
        <v>8</v>
      </c>
      <c r="T6" s="5">
        <v>7.5</v>
      </c>
      <c r="U6" s="6">
        <v>0.75</v>
      </c>
    </row>
    <row r="7" spans="1:21" x14ac:dyDescent="0.35">
      <c r="A7" s="14">
        <v>50</v>
      </c>
      <c r="B7" s="15">
        <f>AVERAGE(I32:I38)*A7/C17</f>
        <v>0.79783778007518791</v>
      </c>
      <c r="C7" s="16">
        <f>AVERAGE(O32:O38)*A7/C18</f>
        <v>0.78511186440677971</v>
      </c>
      <c r="F7" s="4" t="s">
        <v>12</v>
      </c>
      <c r="G7" s="17">
        <f>G6*3.143</f>
        <v>8.2417290014494674E-2</v>
      </c>
      <c r="H7" s="18">
        <f>H6*3.143</f>
        <v>8.2872637623444077E-3</v>
      </c>
      <c r="I7" s="7"/>
      <c r="J7" s="4" t="s">
        <v>13</v>
      </c>
      <c r="K7" s="22">
        <f>AVERAGE(N62:N86)</f>
        <v>0.99184924302175081</v>
      </c>
      <c r="L7" s="23">
        <f>AVERAGE(T62:T81)</f>
        <v>0.9415972393542601</v>
      </c>
      <c r="N7" s="24" t="s">
        <v>14</v>
      </c>
      <c r="O7" s="25">
        <f>(AVERAGE(I88:I97)/150)</f>
        <v>1.1766666666666666E-3</v>
      </c>
      <c r="P7" s="25">
        <f>(AVERAGE(O88:O97)/15)</f>
        <v>3.9200000000000007E-3</v>
      </c>
      <c r="Q7" s="26" t="s">
        <v>15</v>
      </c>
      <c r="S7" s="4" t="s">
        <v>16</v>
      </c>
      <c r="T7" s="5">
        <f>AVERAGE(I104:I113)</f>
        <v>7.3404000000000007</v>
      </c>
      <c r="U7" s="6">
        <f>AVERAGE(O104:O113)</f>
        <v>0.76740000000000008</v>
      </c>
    </row>
    <row r="8" spans="1:21" ht="15" thickBot="1" x14ac:dyDescent="0.4">
      <c r="A8" s="27">
        <v>10</v>
      </c>
      <c r="B8" s="28">
        <f>AVERAGE(I40:I46)*A8/C17</f>
        <v>0.94327577030075194</v>
      </c>
      <c r="C8" s="29">
        <f>AVERAGE(O40:O46)*A8/C18</f>
        <v>0.92954847457627121</v>
      </c>
      <c r="F8" s="30" t="s">
        <v>17</v>
      </c>
      <c r="G8" s="31">
        <f>G7*14.0067/1000</f>
        <v>1.1543942560460225E-3</v>
      </c>
      <c r="H8" s="32">
        <f>H7*30.94/1000</f>
        <v>2.5640794080693594E-4</v>
      </c>
      <c r="I8" s="7"/>
      <c r="J8" s="30"/>
      <c r="K8" s="33"/>
      <c r="L8" s="34"/>
      <c r="N8" s="11" t="s">
        <v>18</v>
      </c>
      <c r="O8" s="22">
        <f>I103/T7</f>
        <v>2.4045011171053347E-2</v>
      </c>
      <c r="P8" s="22">
        <f>O103/U7</f>
        <v>7.6622361219702895E-2</v>
      </c>
      <c r="Q8" s="6" t="s">
        <v>19</v>
      </c>
      <c r="S8" s="30" t="s">
        <v>20</v>
      </c>
      <c r="T8" s="35">
        <f>T7/T6</f>
        <v>0.97872000000000015</v>
      </c>
      <c r="U8" s="36">
        <f>U7/U6</f>
        <v>1.0232000000000001</v>
      </c>
    </row>
    <row r="13" spans="1:21" x14ac:dyDescent="0.35">
      <c r="A13" t="s">
        <v>45</v>
      </c>
      <c r="B13" s="43" t="s">
        <v>21</v>
      </c>
      <c r="C13" s="43" t="s">
        <v>22</v>
      </c>
    </row>
    <row r="14" spans="1:21" x14ac:dyDescent="0.35">
      <c r="A14" t="s">
        <v>23</v>
      </c>
      <c r="B14">
        <v>0.66300000000000003</v>
      </c>
      <c r="C14" s="37">
        <f>B14*1000/14.0067</f>
        <v>47.334489922679857</v>
      </c>
    </row>
    <row r="15" spans="1:21" x14ac:dyDescent="0.35">
      <c r="A15" t="s">
        <v>24</v>
      </c>
      <c r="B15">
        <v>0.41299999999999998</v>
      </c>
      <c r="C15" s="37">
        <f>B15*1000/14.0067</f>
        <v>29.485888896028328</v>
      </c>
    </row>
    <row r="16" spans="1:21" x14ac:dyDescent="0.35">
      <c r="A16" t="s">
        <v>25</v>
      </c>
      <c r="B16">
        <v>0.28999999999999998</v>
      </c>
      <c r="C16" s="37">
        <f>B16*1000/30.94</f>
        <v>9.3729799612152558</v>
      </c>
    </row>
    <row r="17" spans="1:31" x14ac:dyDescent="0.35">
      <c r="A17" t="s">
        <v>26</v>
      </c>
      <c r="B17">
        <v>1.1399999999999999</v>
      </c>
      <c r="C17" s="37">
        <f>B17*1000/14.0067</f>
        <v>81.389620681530985</v>
      </c>
    </row>
    <row r="18" spans="1:31" x14ac:dyDescent="0.35">
      <c r="A18" t="s">
        <v>27</v>
      </c>
      <c r="B18">
        <v>0.29499999999999998</v>
      </c>
      <c r="C18" s="37">
        <f>B18*1000/30.94</f>
        <v>9.5345830639948286</v>
      </c>
    </row>
    <row r="21" spans="1:31" s="38" customFormat="1" ht="17" customHeight="1" thickBot="1" x14ac:dyDescent="0.4">
      <c r="A21" s="38" t="s">
        <v>28</v>
      </c>
    </row>
    <row r="22" spans="1:31" s="40" customFormat="1" ht="15" thickBot="1" x14ac:dyDescent="0.4">
      <c r="A22" s="39" t="s">
        <v>29</v>
      </c>
    </row>
    <row r="23" spans="1:31" x14ac:dyDescent="0.35">
      <c r="A23" t="s">
        <v>112</v>
      </c>
      <c r="B23">
        <v>206</v>
      </c>
      <c r="C23">
        <v>121</v>
      </c>
      <c r="D23" t="s">
        <v>30</v>
      </c>
      <c r="E23">
        <v>2</v>
      </c>
      <c r="F23">
        <v>0</v>
      </c>
      <c r="G23">
        <v>0</v>
      </c>
      <c r="I23">
        <v>0.58299999999999996</v>
      </c>
      <c r="J23">
        <v>4866</v>
      </c>
      <c r="K23">
        <v>14218</v>
      </c>
      <c r="L23">
        <v>14259</v>
      </c>
      <c r="M23" t="s">
        <v>31</v>
      </c>
      <c r="O23">
        <v>0.11</v>
      </c>
      <c r="P23">
        <v>5084</v>
      </c>
      <c r="Q23">
        <v>14149</v>
      </c>
      <c r="R23">
        <v>14196</v>
      </c>
      <c r="S23" t="s">
        <v>31</v>
      </c>
      <c r="U23">
        <v>8.0000000000000002E-3</v>
      </c>
      <c r="V23">
        <v>0</v>
      </c>
      <c r="W23">
        <v>0</v>
      </c>
      <c r="X23">
        <v>0</v>
      </c>
      <c r="Y23" t="s">
        <v>32</v>
      </c>
      <c r="AA23">
        <v>3.0000000000000001E-3</v>
      </c>
      <c r="AB23">
        <v>0</v>
      </c>
      <c r="AC23">
        <v>0</v>
      </c>
      <c r="AD23">
        <v>0</v>
      </c>
      <c r="AE23" t="s">
        <v>32</v>
      </c>
    </row>
    <row r="24" spans="1:31" x14ac:dyDescent="0.35">
      <c r="A24" t="s">
        <v>112</v>
      </c>
      <c r="B24">
        <v>207</v>
      </c>
      <c r="C24">
        <v>121</v>
      </c>
      <c r="D24" t="s">
        <v>30</v>
      </c>
      <c r="E24">
        <v>2</v>
      </c>
      <c r="F24">
        <v>0</v>
      </c>
      <c r="G24">
        <v>0</v>
      </c>
      <c r="I24">
        <v>0.57599999999999996</v>
      </c>
      <c r="J24">
        <v>4864</v>
      </c>
      <c r="K24">
        <v>14278</v>
      </c>
      <c r="L24">
        <v>14318</v>
      </c>
      <c r="M24" t="s">
        <v>31</v>
      </c>
      <c r="O24">
        <v>0.10299999999999999</v>
      </c>
      <c r="P24">
        <v>5063</v>
      </c>
      <c r="Q24">
        <v>14209</v>
      </c>
      <c r="R24">
        <v>14256</v>
      </c>
      <c r="S24" t="s">
        <v>31</v>
      </c>
      <c r="U24">
        <v>8.0000000000000002E-3</v>
      </c>
      <c r="V24">
        <v>0</v>
      </c>
      <c r="W24">
        <v>0</v>
      </c>
      <c r="X24">
        <v>0</v>
      </c>
      <c r="Y24" t="s">
        <v>32</v>
      </c>
      <c r="AA24">
        <v>3.0000000000000001E-3</v>
      </c>
      <c r="AB24">
        <v>0</v>
      </c>
      <c r="AC24">
        <v>0</v>
      </c>
      <c r="AD24">
        <v>0</v>
      </c>
      <c r="AE24" t="s">
        <v>32</v>
      </c>
    </row>
    <row r="25" spans="1:31" x14ac:dyDescent="0.35">
      <c r="A25" t="s">
        <v>112</v>
      </c>
      <c r="B25">
        <v>208</v>
      </c>
      <c r="C25">
        <v>121</v>
      </c>
      <c r="D25" t="s">
        <v>30</v>
      </c>
      <c r="E25">
        <v>2</v>
      </c>
      <c r="F25">
        <v>0</v>
      </c>
      <c r="G25">
        <v>0</v>
      </c>
      <c r="I25">
        <v>0.628</v>
      </c>
      <c r="J25">
        <v>4879</v>
      </c>
      <c r="K25">
        <v>14338</v>
      </c>
      <c r="L25">
        <v>14378</v>
      </c>
      <c r="M25" t="s">
        <v>31</v>
      </c>
      <c r="O25">
        <v>0.104</v>
      </c>
      <c r="P25">
        <v>5066</v>
      </c>
      <c r="Q25">
        <v>14269</v>
      </c>
      <c r="R25">
        <v>14316</v>
      </c>
      <c r="S25" t="s">
        <v>31</v>
      </c>
      <c r="U25">
        <v>8.9999999999999993E-3</v>
      </c>
      <c r="V25">
        <v>0</v>
      </c>
      <c r="W25">
        <v>0</v>
      </c>
      <c r="X25">
        <v>0</v>
      </c>
      <c r="Y25" t="s">
        <v>32</v>
      </c>
      <c r="AA25">
        <v>3.0000000000000001E-3</v>
      </c>
      <c r="AB25">
        <v>0</v>
      </c>
      <c r="AC25">
        <v>0</v>
      </c>
      <c r="AD25">
        <v>0</v>
      </c>
      <c r="AE25" t="s">
        <v>32</v>
      </c>
    </row>
    <row r="26" spans="1:31" x14ac:dyDescent="0.35">
      <c r="A26" t="s">
        <v>112</v>
      </c>
      <c r="B26">
        <v>209</v>
      </c>
      <c r="C26">
        <v>121</v>
      </c>
      <c r="D26" t="s">
        <v>30</v>
      </c>
      <c r="E26">
        <v>2</v>
      </c>
      <c r="F26">
        <v>0</v>
      </c>
      <c r="G26">
        <v>0</v>
      </c>
      <c r="I26">
        <v>0.58299999999999996</v>
      </c>
      <c r="J26">
        <v>4866</v>
      </c>
      <c r="K26">
        <v>14398</v>
      </c>
      <c r="L26">
        <v>14438</v>
      </c>
      <c r="M26" t="s">
        <v>31</v>
      </c>
      <c r="O26">
        <v>0.106</v>
      </c>
      <c r="P26">
        <v>5072</v>
      </c>
      <c r="Q26">
        <v>14329</v>
      </c>
      <c r="R26">
        <v>14376</v>
      </c>
      <c r="S26" t="s">
        <v>31</v>
      </c>
      <c r="U26">
        <v>8.0000000000000002E-3</v>
      </c>
      <c r="V26">
        <v>0</v>
      </c>
      <c r="W26">
        <v>0</v>
      </c>
      <c r="X26">
        <v>0</v>
      </c>
      <c r="Y26" t="s">
        <v>32</v>
      </c>
      <c r="AA26">
        <v>3.0000000000000001E-3</v>
      </c>
      <c r="AB26">
        <v>0</v>
      </c>
      <c r="AC26">
        <v>0</v>
      </c>
      <c r="AD26">
        <v>0</v>
      </c>
      <c r="AE26" t="s">
        <v>32</v>
      </c>
    </row>
    <row r="27" spans="1:31" x14ac:dyDescent="0.35">
      <c r="A27" t="s">
        <v>112</v>
      </c>
      <c r="B27">
        <v>210</v>
      </c>
      <c r="C27">
        <v>121</v>
      </c>
      <c r="D27" t="s">
        <v>30</v>
      </c>
      <c r="E27">
        <v>2</v>
      </c>
      <c r="F27">
        <v>0</v>
      </c>
      <c r="G27">
        <v>0</v>
      </c>
      <c r="I27">
        <v>0.54700000000000004</v>
      </c>
      <c r="J27">
        <v>4856</v>
      </c>
      <c r="K27">
        <v>14458</v>
      </c>
      <c r="L27">
        <v>14499</v>
      </c>
      <c r="M27" t="s">
        <v>31</v>
      </c>
      <c r="O27">
        <v>0.108</v>
      </c>
      <c r="P27">
        <v>5078</v>
      </c>
      <c r="Q27">
        <v>14389</v>
      </c>
      <c r="R27">
        <v>14436</v>
      </c>
      <c r="S27" t="s">
        <v>31</v>
      </c>
      <c r="U27">
        <v>8.0000000000000002E-3</v>
      </c>
      <c r="V27">
        <v>0</v>
      </c>
      <c r="W27">
        <v>0</v>
      </c>
      <c r="X27">
        <v>0</v>
      </c>
      <c r="Y27" t="s">
        <v>32</v>
      </c>
      <c r="AA27">
        <v>3.0000000000000001E-3</v>
      </c>
      <c r="AB27">
        <v>0</v>
      </c>
      <c r="AC27">
        <v>0</v>
      </c>
      <c r="AD27">
        <v>0</v>
      </c>
      <c r="AE27" t="s">
        <v>32</v>
      </c>
    </row>
    <row r="28" spans="1:31" x14ac:dyDescent="0.35">
      <c r="A28" t="s">
        <v>112</v>
      </c>
      <c r="B28">
        <v>211</v>
      </c>
      <c r="C28">
        <v>121</v>
      </c>
      <c r="D28" t="s">
        <v>30</v>
      </c>
      <c r="E28">
        <v>2</v>
      </c>
      <c r="F28">
        <v>0</v>
      </c>
      <c r="G28">
        <v>0</v>
      </c>
      <c r="I28">
        <v>0.55400000000000005</v>
      </c>
      <c r="J28">
        <v>4858</v>
      </c>
      <c r="K28">
        <v>14518</v>
      </c>
      <c r="L28">
        <v>14559</v>
      </c>
      <c r="M28" t="s">
        <v>31</v>
      </c>
      <c r="O28">
        <v>0.10299999999999999</v>
      </c>
      <c r="P28">
        <v>5062</v>
      </c>
      <c r="Q28">
        <v>14449</v>
      </c>
      <c r="R28">
        <v>14496</v>
      </c>
      <c r="S28" t="s">
        <v>31</v>
      </c>
      <c r="U28">
        <v>8.0000000000000002E-3</v>
      </c>
      <c r="V28">
        <v>0</v>
      </c>
      <c r="W28">
        <v>0</v>
      </c>
      <c r="X28">
        <v>0</v>
      </c>
      <c r="Y28" t="s">
        <v>32</v>
      </c>
      <c r="AA28">
        <v>3.0000000000000001E-3</v>
      </c>
      <c r="AB28">
        <v>0</v>
      </c>
      <c r="AC28">
        <v>0</v>
      </c>
      <c r="AD28">
        <v>0</v>
      </c>
      <c r="AE28" t="s">
        <v>32</v>
      </c>
    </row>
    <row r="29" spans="1:31" x14ac:dyDescent="0.35">
      <c r="A29" t="s">
        <v>112</v>
      </c>
      <c r="B29">
        <v>212</v>
      </c>
      <c r="C29">
        <v>121</v>
      </c>
      <c r="D29" t="s">
        <v>30</v>
      </c>
      <c r="E29">
        <v>2</v>
      </c>
      <c r="F29">
        <v>0</v>
      </c>
      <c r="G29">
        <v>0</v>
      </c>
      <c r="I29">
        <v>0.57199999999999995</v>
      </c>
      <c r="J29">
        <v>4863</v>
      </c>
      <c r="K29">
        <v>14578</v>
      </c>
      <c r="L29">
        <v>14618</v>
      </c>
      <c r="M29" t="s">
        <v>31</v>
      </c>
      <c r="O29">
        <v>0.105</v>
      </c>
      <c r="P29">
        <v>5069</v>
      </c>
      <c r="Q29">
        <v>14509</v>
      </c>
      <c r="R29">
        <v>14556</v>
      </c>
      <c r="S29" t="s">
        <v>31</v>
      </c>
      <c r="U29">
        <v>8.0000000000000002E-3</v>
      </c>
      <c r="V29">
        <v>0</v>
      </c>
      <c r="W29">
        <v>0</v>
      </c>
      <c r="X29">
        <v>0</v>
      </c>
      <c r="Y29" t="s">
        <v>32</v>
      </c>
      <c r="AA29">
        <v>3.0000000000000001E-3</v>
      </c>
      <c r="AB29">
        <v>0</v>
      </c>
      <c r="AC29">
        <v>0</v>
      </c>
      <c r="AD29">
        <v>0</v>
      </c>
      <c r="AE29" t="s">
        <v>32</v>
      </c>
    </row>
    <row r="31" spans="1:31" s="38" customFormat="1" ht="15" thickBot="1" x14ac:dyDescent="0.4">
      <c r="A31" s="38" t="s">
        <v>33</v>
      </c>
    </row>
    <row r="32" spans="1:31" x14ac:dyDescent="0.35">
      <c r="A32" t="s">
        <v>113</v>
      </c>
      <c r="B32">
        <v>213</v>
      </c>
      <c r="C32">
        <v>122</v>
      </c>
      <c r="D32" t="s">
        <v>30</v>
      </c>
      <c r="E32">
        <v>4</v>
      </c>
      <c r="F32">
        <v>0</v>
      </c>
      <c r="G32">
        <v>0</v>
      </c>
      <c r="I32">
        <v>1.3340000000000001</v>
      </c>
      <c r="J32">
        <v>5079</v>
      </c>
      <c r="K32">
        <v>14638</v>
      </c>
      <c r="L32">
        <v>14679</v>
      </c>
      <c r="M32" t="s">
        <v>31</v>
      </c>
      <c r="O32">
        <v>0.154</v>
      </c>
      <c r="P32">
        <v>5220</v>
      </c>
      <c r="Q32">
        <v>14569</v>
      </c>
      <c r="R32">
        <v>14616</v>
      </c>
      <c r="S32" t="s">
        <v>31</v>
      </c>
      <c r="U32">
        <v>1.9E-2</v>
      </c>
      <c r="V32">
        <v>0</v>
      </c>
      <c r="W32">
        <v>0</v>
      </c>
      <c r="X32">
        <v>0</v>
      </c>
      <c r="Y32" t="s">
        <v>32</v>
      </c>
      <c r="AA32">
        <v>5.0000000000000001E-3</v>
      </c>
      <c r="AB32">
        <v>0</v>
      </c>
      <c r="AC32">
        <v>0</v>
      </c>
      <c r="AD32">
        <v>0</v>
      </c>
      <c r="AE32" t="s">
        <v>32</v>
      </c>
    </row>
    <row r="33" spans="1:31" x14ac:dyDescent="0.35">
      <c r="A33" t="s">
        <v>113</v>
      </c>
      <c r="B33">
        <v>214</v>
      </c>
      <c r="C33">
        <v>122</v>
      </c>
      <c r="D33" t="s">
        <v>30</v>
      </c>
      <c r="E33">
        <v>4</v>
      </c>
      <c r="F33">
        <v>0</v>
      </c>
      <c r="G33">
        <v>0</v>
      </c>
      <c r="I33">
        <v>1.3759999999999999</v>
      </c>
      <c r="J33">
        <v>5091</v>
      </c>
      <c r="K33">
        <v>14698</v>
      </c>
      <c r="L33">
        <v>14739</v>
      </c>
      <c r="M33" t="s">
        <v>31</v>
      </c>
      <c r="O33">
        <v>0.156</v>
      </c>
      <c r="P33">
        <v>5227</v>
      </c>
      <c r="Q33">
        <v>14629</v>
      </c>
      <c r="R33">
        <v>14676</v>
      </c>
      <c r="S33" t="s">
        <v>31</v>
      </c>
      <c r="U33">
        <v>1.9E-2</v>
      </c>
      <c r="V33">
        <v>0</v>
      </c>
      <c r="W33">
        <v>0</v>
      </c>
      <c r="X33">
        <v>0</v>
      </c>
      <c r="Y33" t="s">
        <v>32</v>
      </c>
      <c r="AA33">
        <v>5.0000000000000001E-3</v>
      </c>
      <c r="AB33">
        <v>0</v>
      </c>
      <c r="AC33">
        <v>0</v>
      </c>
      <c r="AD33">
        <v>0</v>
      </c>
      <c r="AE33" t="s">
        <v>32</v>
      </c>
    </row>
    <row r="34" spans="1:31" x14ac:dyDescent="0.35">
      <c r="A34" t="s">
        <v>113</v>
      </c>
      <c r="B34">
        <v>215</v>
      </c>
      <c r="C34">
        <v>122</v>
      </c>
      <c r="D34" t="s">
        <v>30</v>
      </c>
      <c r="E34">
        <v>4</v>
      </c>
      <c r="F34">
        <v>0</v>
      </c>
      <c r="G34">
        <v>0</v>
      </c>
      <c r="I34">
        <v>1.323</v>
      </c>
      <c r="J34">
        <v>5076</v>
      </c>
      <c r="K34">
        <v>14758</v>
      </c>
      <c r="L34">
        <v>14799</v>
      </c>
      <c r="M34" t="s">
        <v>31</v>
      </c>
      <c r="O34">
        <v>0.153</v>
      </c>
      <c r="P34">
        <v>5219</v>
      </c>
      <c r="Q34">
        <v>14689</v>
      </c>
      <c r="R34">
        <v>14736</v>
      </c>
      <c r="S34" t="s">
        <v>31</v>
      </c>
      <c r="U34">
        <v>1.9E-2</v>
      </c>
      <c r="V34">
        <v>0</v>
      </c>
      <c r="W34">
        <v>0</v>
      </c>
      <c r="X34">
        <v>0</v>
      </c>
      <c r="Y34" t="s">
        <v>32</v>
      </c>
      <c r="AA34">
        <v>5.0000000000000001E-3</v>
      </c>
      <c r="AB34">
        <v>0</v>
      </c>
      <c r="AC34">
        <v>0</v>
      </c>
      <c r="AD34">
        <v>0</v>
      </c>
      <c r="AE34" t="s">
        <v>32</v>
      </c>
    </row>
    <row r="35" spans="1:31" x14ac:dyDescent="0.35">
      <c r="A35" t="s">
        <v>113</v>
      </c>
      <c r="B35">
        <v>216</v>
      </c>
      <c r="C35">
        <v>122</v>
      </c>
      <c r="D35" t="s">
        <v>30</v>
      </c>
      <c r="E35">
        <v>4</v>
      </c>
      <c r="F35">
        <v>0</v>
      </c>
      <c r="G35">
        <v>0</v>
      </c>
      <c r="I35">
        <v>1.292</v>
      </c>
      <c r="J35">
        <v>5067</v>
      </c>
      <c r="K35">
        <v>14818</v>
      </c>
      <c r="L35">
        <v>14859</v>
      </c>
      <c r="M35" t="s">
        <v>31</v>
      </c>
      <c r="O35">
        <v>0.14000000000000001</v>
      </c>
      <c r="P35">
        <v>5179</v>
      </c>
      <c r="Q35">
        <v>14749</v>
      </c>
      <c r="R35">
        <v>14796</v>
      </c>
      <c r="S35" t="s">
        <v>31</v>
      </c>
      <c r="U35">
        <v>1.7999999999999999E-2</v>
      </c>
      <c r="V35">
        <v>0</v>
      </c>
      <c r="W35">
        <v>0</v>
      </c>
      <c r="X35">
        <v>0</v>
      </c>
      <c r="Y35" t="s">
        <v>32</v>
      </c>
      <c r="AA35">
        <v>4.0000000000000001E-3</v>
      </c>
      <c r="AB35">
        <v>0</v>
      </c>
      <c r="AC35">
        <v>0</v>
      </c>
      <c r="AD35">
        <v>0</v>
      </c>
      <c r="AE35" t="s">
        <v>32</v>
      </c>
    </row>
    <row r="36" spans="1:31" x14ac:dyDescent="0.35">
      <c r="A36" t="s">
        <v>113</v>
      </c>
      <c r="B36">
        <v>217</v>
      </c>
      <c r="C36">
        <v>122</v>
      </c>
      <c r="D36" t="s">
        <v>30</v>
      </c>
      <c r="E36">
        <v>4</v>
      </c>
      <c r="F36">
        <v>0</v>
      </c>
      <c r="G36">
        <v>0</v>
      </c>
      <c r="I36">
        <v>1.278</v>
      </c>
      <c r="J36">
        <v>5063</v>
      </c>
      <c r="K36">
        <v>14878</v>
      </c>
      <c r="L36">
        <v>14919</v>
      </c>
      <c r="M36" t="s">
        <v>31</v>
      </c>
      <c r="O36">
        <v>0.15</v>
      </c>
      <c r="P36">
        <v>5208</v>
      </c>
      <c r="Q36">
        <v>14809</v>
      </c>
      <c r="R36">
        <v>14856</v>
      </c>
      <c r="S36" t="s">
        <v>31</v>
      </c>
      <c r="U36">
        <v>1.7999999999999999E-2</v>
      </c>
      <c r="V36">
        <v>0</v>
      </c>
      <c r="W36">
        <v>0</v>
      </c>
      <c r="X36">
        <v>0</v>
      </c>
      <c r="Y36" t="s">
        <v>32</v>
      </c>
      <c r="AA36">
        <v>5.0000000000000001E-3</v>
      </c>
      <c r="AB36">
        <v>0</v>
      </c>
      <c r="AC36">
        <v>0</v>
      </c>
      <c r="AD36">
        <v>0</v>
      </c>
      <c r="AE36" t="s">
        <v>32</v>
      </c>
    </row>
    <row r="37" spans="1:31" x14ac:dyDescent="0.35">
      <c r="A37" t="s">
        <v>113</v>
      </c>
      <c r="B37">
        <v>218</v>
      </c>
      <c r="C37">
        <v>122</v>
      </c>
      <c r="D37" t="s">
        <v>30</v>
      </c>
      <c r="E37">
        <v>4</v>
      </c>
      <c r="F37">
        <v>0</v>
      </c>
      <c r="G37">
        <v>0</v>
      </c>
      <c r="I37">
        <v>1.2809999999999999</v>
      </c>
      <c r="J37">
        <v>5064</v>
      </c>
      <c r="K37">
        <v>14938</v>
      </c>
      <c r="L37">
        <v>14979</v>
      </c>
      <c r="M37" t="s">
        <v>31</v>
      </c>
      <c r="O37">
        <v>0.14599999999999999</v>
      </c>
      <c r="P37">
        <v>5195</v>
      </c>
      <c r="Q37">
        <v>14869</v>
      </c>
      <c r="R37">
        <v>14916</v>
      </c>
      <c r="S37" t="s">
        <v>31</v>
      </c>
      <c r="U37">
        <v>1.7999999999999999E-2</v>
      </c>
      <c r="V37">
        <v>0</v>
      </c>
      <c r="W37">
        <v>0</v>
      </c>
      <c r="X37">
        <v>0</v>
      </c>
      <c r="Y37" t="s">
        <v>32</v>
      </c>
      <c r="AA37">
        <v>5.0000000000000001E-3</v>
      </c>
      <c r="AB37">
        <v>0</v>
      </c>
      <c r="AC37">
        <v>0</v>
      </c>
      <c r="AD37">
        <v>0</v>
      </c>
      <c r="AE37" t="s">
        <v>32</v>
      </c>
    </row>
    <row r="38" spans="1:31" x14ac:dyDescent="0.35">
      <c r="A38" t="s">
        <v>113</v>
      </c>
      <c r="B38">
        <v>219</v>
      </c>
      <c r="C38">
        <v>122</v>
      </c>
      <c r="D38" t="s">
        <v>30</v>
      </c>
      <c r="E38">
        <v>4</v>
      </c>
      <c r="F38">
        <v>0</v>
      </c>
      <c r="G38">
        <v>0</v>
      </c>
      <c r="I38">
        <v>1.2070000000000001</v>
      </c>
      <c r="J38">
        <v>5043</v>
      </c>
      <c r="K38">
        <v>14998</v>
      </c>
      <c r="L38">
        <v>15039</v>
      </c>
      <c r="M38" t="s">
        <v>31</v>
      </c>
      <c r="O38">
        <v>0.14899999999999999</v>
      </c>
      <c r="P38">
        <v>5205</v>
      </c>
      <c r="Q38">
        <v>14929</v>
      </c>
      <c r="R38">
        <v>14976</v>
      </c>
      <c r="S38" t="s">
        <v>31</v>
      </c>
      <c r="U38">
        <v>1.7000000000000001E-2</v>
      </c>
      <c r="V38">
        <v>0</v>
      </c>
      <c r="W38">
        <v>0</v>
      </c>
      <c r="X38">
        <v>0</v>
      </c>
      <c r="Y38" t="s">
        <v>32</v>
      </c>
      <c r="AA38">
        <v>5.0000000000000001E-3</v>
      </c>
      <c r="AB38">
        <v>0</v>
      </c>
      <c r="AC38">
        <v>0</v>
      </c>
      <c r="AD38">
        <v>0</v>
      </c>
      <c r="AE38" t="s">
        <v>32</v>
      </c>
    </row>
    <row r="39" spans="1:31" s="38" customFormat="1" ht="15" thickBot="1" x14ac:dyDescent="0.4">
      <c r="A39" s="38" t="s">
        <v>34</v>
      </c>
    </row>
    <row r="40" spans="1:31" x14ac:dyDescent="0.35">
      <c r="A40" t="s">
        <v>114</v>
      </c>
      <c r="B40">
        <v>220</v>
      </c>
      <c r="C40">
        <v>123</v>
      </c>
      <c r="D40" t="s">
        <v>30</v>
      </c>
      <c r="E40">
        <v>6</v>
      </c>
      <c r="F40">
        <v>0</v>
      </c>
      <c r="G40">
        <v>0</v>
      </c>
      <c r="I40">
        <v>7.5529999999999999</v>
      </c>
      <c r="J40">
        <v>6842</v>
      </c>
      <c r="K40">
        <v>15058</v>
      </c>
      <c r="L40">
        <v>15099</v>
      </c>
      <c r="M40" t="s">
        <v>31</v>
      </c>
      <c r="O40">
        <v>0.88700000000000001</v>
      </c>
      <c r="P40">
        <v>7497</v>
      </c>
      <c r="Q40">
        <v>14989</v>
      </c>
      <c r="R40">
        <v>15036</v>
      </c>
      <c r="S40" t="s">
        <v>31</v>
      </c>
      <c r="U40">
        <v>0.106</v>
      </c>
      <c r="V40">
        <v>0</v>
      </c>
      <c r="W40">
        <v>0</v>
      </c>
      <c r="X40">
        <v>0</v>
      </c>
      <c r="Y40" t="s">
        <v>32</v>
      </c>
      <c r="AA40">
        <v>2.7E-2</v>
      </c>
      <c r="AB40">
        <v>0</v>
      </c>
      <c r="AC40">
        <v>0</v>
      </c>
      <c r="AD40">
        <v>0</v>
      </c>
      <c r="AE40" t="s">
        <v>32</v>
      </c>
    </row>
    <row r="41" spans="1:31" x14ac:dyDescent="0.35">
      <c r="A41" t="s">
        <v>114</v>
      </c>
      <c r="B41">
        <v>221</v>
      </c>
      <c r="C41">
        <v>123</v>
      </c>
      <c r="D41" t="s">
        <v>30</v>
      </c>
      <c r="E41">
        <v>6</v>
      </c>
      <c r="F41">
        <v>0</v>
      </c>
      <c r="G41">
        <v>0</v>
      </c>
      <c r="I41">
        <v>7.6840000000000002</v>
      </c>
      <c r="J41">
        <v>6879</v>
      </c>
      <c r="K41">
        <v>15118</v>
      </c>
      <c r="L41">
        <v>15158</v>
      </c>
      <c r="M41" t="s">
        <v>31</v>
      </c>
      <c r="O41">
        <v>0.877</v>
      </c>
      <c r="P41">
        <v>7466</v>
      </c>
      <c r="Q41">
        <v>15049</v>
      </c>
      <c r="R41">
        <v>15096</v>
      </c>
      <c r="S41" t="s">
        <v>31</v>
      </c>
      <c r="U41">
        <v>0.108</v>
      </c>
      <c r="V41">
        <v>0</v>
      </c>
      <c r="W41">
        <v>0</v>
      </c>
      <c r="X41">
        <v>0</v>
      </c>
      <c r="Y41" t="s">
        <v>32</v>
      </c>
      <c r="AA41">
        <v>2.7E-2</v>
      </c>
      <c r="AB41">
        <v>0</v>
      </c>
      <c r="AC41">
        <v>0</v>
      </c>
      <c r="AD41">
        <v>0</v>
      </c>
      <c r="AE41" t="s">
        <v>32</v>
      </c>
    </row>
    <row r="42" spans="1:31" x14ac:dyDescent="0.35">
      <c r="A42" t="s">
        <v>114</v>
      </c>
      <c r="B42">
        <v>222</v>
      </c>
      <c r="C42">
        <v>123</v>
      </c>
      <c r="D42" t="s">
        <v>30</v>
      </c>
      <c r="E42">
        <v>6</v>
      </c>
      <c r="F42">
        <v>0</v>
      </c>
      <c r="G42">
        <v>0</v>
      </c>
      <c r="I42">
        <v>7.68</v>
      </c>
      <c r="J42">
        <v>6878</v>
      </c>
      <c r="K42">
        <v>15178</v>
      </c>
      <c r="L42">
        <v>15218</v>
      </c>
      <c r="M42" t="s">
        <v>31</v>
      </c>
      <c r="O42">
        <v>0.88400000000000001</v>
      </c>
      <c r="P42">
        <v>7487</v>
      </c>
      <c r="Q42">
        <v>15109</v>
      </c>
      <c r="R42">
        <v>15156</v>
      </c>
      <c r="S42" t="s">
        <v>31</v>
      </c>
      <c r="U42">
        <v>0.108</v>
      </c>
      <c r="V42">
        <v>0</v>
      </c>
      <c r="W42">
        <v>0</v>
      </c>
      <c r="X42">
        <v>0</v>
      </c>
      <c r="Y42" t="s">
        <v>32</v>
      </c>
      <c r="AA42">
        <v>2.7E-2</v>
      </c>
      <c r="AB42">
        <v>0</v>
      </c>
      <c r="AC42">
        <v>0</v>
      </c>
      <c r="AD42">
        <v>0</v>
      </c>
      <c r="AE42" t="s">
        <v>32</v>
      </c>
    </row>
    <row r="43" spans="1:31" x14ac:dyDescent="0.35">
      <c r="A43" t="s">
        <v>114</v>
      </c>
      <c r="B43">
        <v>223</v>
      </c>
      <c r="C43">
        <v>123</v>
      </c>
      <c r="D43" t="s">
        <v>30</v>
      </c>
      <c r="E43">
        <v>6</v>
      </c>
      <c r="F43">
        <v>0</v>
      </c>
      <c r="G43">
        <v>0</v>
      </c>
      <c r="I43">
        <v>7.6520000000000001</v>
      </c>
      <c r="J43">
        <v>6870</v>
      </c>
      <c r="K43">
        <v>15238</v>
      </c>
      <c r="L43">
        <v>15278</v>
      </c>
      <c r="M43" t="s">
        <v>31</v>
      </c>
      <c r="O43">
        <v>0.88300000000000001</v>
      </c>
      <c r="P43">
        <v>7484</v>
      </c>
      <c r="Q43">
        <v>15169</v>
      </c>
      <c r="R43">
        <v>15216</v>
      </c>
      <c r="S43" t="s">
        <v>31</v>
      </c>
      <c r="U43">
        <v>0.107</v>
      </c>
      <c r="V43">
        <v>0</v>
      </c>
      <c r="W43">
        <v>0</v>
      </c>
      <c r="X43">
        <v>0</v>
      </c>
      <c r="Y43" t="s">
        <v>32</v>
      </c>
      <c r="AA43">
        <v>2.7E-2</v>
      </c>
      <c r="AB43">
        <v>0</v>
      </c>
      <c r="AC43">
        <v>0</v>
      </c>
      <c r="AD43">
        <v>0</v>
      </c>
      <c r="AE43" t="s">
        <v>32</v>
      </c>
    </row>
    <row r="44" spans="1:31" x14ac:dyDescent="0.35">
      <c r="A44" t="s">
        <v>114</v>
      </c>
      <c r="B44">
        <v>224</v>
      </c>
      <c r="C44">
        <v>123</v>
      </c>
      <c r="D44" t="s">
        <v>30</v>
      </c>
      <c r="E44">
        <v>6</v>
      </c>
      <c r="F44">
        <v>0</v>
      </c>
      <c r="G44">
        <v>0</v>
      </c>
      <c r="I44">
        <v>7.7229999999999999</v>
      </c>
      <c r="J44">
        <v>6890</v>
      </c>
      <c r="K44">
        <v>15298</v>
      </c>
      <c r="L44">
        <v>15338</v>
      </c>
      <c r="M44" t="s">
        <v>31</v>
      </c>
      <c r="O44">
        <v>0.88700000000000001</v>
      </c>
      <c r="P44">
        <v>7498</v>
      </c>
      <c r="Q44">
        <v>15229</v>
      </c>
      <c r="R44">
        <v>15276</v>
      </c>
      <c r="S44" t="s">
        <v>31</v>
      </c>
      <c r="U44">
        <v>0.108</v>
      </c>
      <c r="V44">
        <v>0</v>
      </c>
      <c r="W44">
        <v>0</v>
      </c>
      <c r="X44">
        <v>0</v>
      </c>
      <c r="Y44" t="s">
        <v>32</v>
      </c>
      <c r="AA44">
        <v>2.7E-2</v>
      </c>
      <c r="AB44">
        <v>0</v>
      </c>
      <c r="AC44">
        <v>0</v>
      </c>
      <c r="AD44">
        <v>0</v>
      </c>
      <c r="AE44" t="s">
        <v>32</v>
      </c>
    </row>
    <row r="45" spans="1:31" x14ac:dyDescent="0.35">
      <c r="A45" t="s">
        <v>114</v>
      </c>
      <c r="B45">
        <v>225</v>
      </c>
      <c r="C45">
        <v>123</v>
      </c>
      <c r="D45" t="s">
        <v>30</v>
      </c>
      <c r="E45">
        <v>6</v>
      </c>
      <c r="F45">
        <v>0</v>
      </c>
      <c r="G45">
        <v>0</v>
      </c>
      <c r="I45">
        <v>7.7119999999999997</v>
      </c>
      <c r="J45">
        <v>6887</v>
      </c>
      <c r="K45">
        <v>15358</v>
      </c>
      <c r="L45">
        <v>15398</v>
      </c>
      <c r="M45" t="s">
        <v>31</v>
      </c>
      <c r="O45">
        <v>0.88900000000000001</v>
      </c>
      <c r="P45">
        <v>7504</v>
      </c>
      <c r="Q45">
        <v>15289</v>
      </c>
      <c r="R45">
        <v>15335</v>
      </c>
      <c r="S45" t="s">
        <v>31</v>
      </c>
      <c r="U45">
        <v>0.108</v>
      </c>
      <c r="V45">
        <v>0</v>
      </c>
      <c r="W45">
        <v>0</v>
      </c>
      <c r="X45">
        <v>0</v>
      </c>
      <c r="Y45" t="s">
        <v>32</v>
      </c>
      <c r="AA45">
        <v>2.8000000000000001E-2</v>
      </c>
      <c r="AB45">
        <v>0</v>
      </c>
      <c r="AC45">
        <v>0</v>
      </c>
      <c r="AD45">
        <v>0</v>
      </c>
      <c r="AE45" t="s">
        <v>32</v>
      </c>
    </row>
    <row r="46" spans="1:31" x14ac:dyDescent="0.35">
      <c r="A46" t="s">
        <v>114</v>
      </c>
      <c r="B46">
        <v>226</v>
      </c>
      <c r="C46">
        <v>123</v>
      </c>
      <c r="D46" t="s">
        <v>30</v>
      </c>
      <c r="E46">
        <v>6</v>
      </c>
      <c r="F46">
        <v>0</v>
      </c>
      <c r="G46">
        <v>0</v>
      </c>
      <c r="I46">
        <v>7.7370000000000001</v>
      </c>
      <c r="J46">
        <v>6894</v>
      </c>
      <c r="K46">
        <v>15418</v>
      </c>
      <c r="L46">
        <v>15458</v>
      </c>
      <c r="M46" t="s">
        <v>31</v>
      </c>
      <c r="O46">
        <v>0.89700000000000002</v>
      </c>
      <c r="P46">
        <v>7528</v>
      </c>
      <c r="Q46">
        <v>15349</v>
      </c>
      <c r="R46">
        <v>15395</v>
      </c>
      <c r="S46" t="s">
        <v>31</v>
      </c>
      <c r="U46">
        <v>0.108</v>
      </c>
      <c r="V46">
        <v>0</v>
      </c>
      <c r="W46">
        <v>0</v>
      </c>
      <c r="X46">
        <v>0</v>
      </c>
      <c r="Y46" t="s">
        <v>32</v>
      </c>
      <c r="AA46">
        <v>2.8000000000000001E-2</v>
      </c>
      <c r="AB46">
        <v>0</v>
      </c>
      <c r="AC46">
        <v>0</v>
      </c>
      <c r="AD46">
        <v>0</v>
      </c>
      <c r="AE46" t="s">
        <v>32</v>
      </c>
    </row>
    <row r="48" spans="1:31" s="38" customFormat="1" ht="15" thickBot="1" x14ac:dyDescent="0.4">
      <c r="A48" s="38" t="s">
        <v>35</v>
      </c>
    </row>
    <row r="49" spans="1:31" x14ac:dyDescent="0.35">
      <c r="A49" t="s">
        <v>112</v>
      </c>
      <c r="B49">
        <v>206</v>
      </c>
      <c r="C49">
        <v>121</v>
      </c>
      <c r="D49" t="s">
        <v>30</v>
      </c>
      <c r="E49">
        <v>2</v>
      </c>
      <c r="F49">
        <v>0</v>
      </c>
      <c r="G49">
        <v>0</v>
      </c>
      <c r="I49">
        <v>0.58299999999999996</v>
      </c>
      <c r="J49">
        <v>4866</v>
      </c>
      <c r="K49">
        <v>14218</v>
      </c>
      <c r="L49">
        <v>14259</v>
      </c>
      <c r="M49" t="s">
        <v>31</v>
      </c>
      <c r="O49">
        <v>0.11</v>
      </c>
      <c r="P49">
        <v>5084</v>
      </c>
      <c r="Q49">
        <v>14149</v>
      </c>
      <c r="R49">
        <v>14196</v>
      </c>
      <c r="S49" t="s">
        <v>31</v>
      </c>
      <c r="U49">
        <v>8.0000000000000002E-3</v>
      </c>
      <c r="V49">
        <v>0</v>
      </c>
      <c r="W49">
        <v>0</v>
      </c>
      <c r="X49">
        <v>0</v>
      </c>
      <c r="Y49" t="s">
        <v>32</v>
      </c>
      <c r="AA49">
        <v>3.0000000000000001E-3</v>
      </c>
      <c r="AB49">
        <v>0</v>
      </c>
      <c r="AC49">
        <v>0</v>
      </c>
      <c r="AD49">
        <v>0</v>
      </c>
      <c r="AE49" t="s">
        <v>32</v>
      </c>
    </row>
    <row r="50" spans="1:31" x14ac:dyDescent="0.35">
      <c r="A50" t="s">
        <v>112</v>
      </c>
      <c r="B50">
        <v>207</v>
      </c>
      <c r="C50">
        <v>121</v>
      </c>
      <c r="D50" t="s">
        <v>30</v>
      </c>
      <c r="E50">
        <v>2</v>
      </c>
      <c r="F50">
        <v>0</v>
      </c>
      <c r="G50">
        <v>0</v>
      </c>
      <c r="I50">
        <v>0.57599999999999996</v>
      </c>
      <c r="J50">
        <v>4864</v>
      </c>
      <c r="K50">
        <v>14278</v>
      </c>
      <c r="L50">
        <v>14318</v>
      </c>
      <c r="M50" t="s">
        <v>31</v>
      </c>
      <c r="O50">
        <v>0.10299999999999999</v>
      </c>
      <c r="P50">
        <v>5063</v>
      </c>
      <c r="Q50">
        <v>14209</v>
      </c>
      <c r="R50">
        <v>14256</v>
      </c>
      <c r="S50" t="s">
        <v>31</v>
      </c>
      <c r="U50">
        <v>8.0000000000000002E-3</v>
      </c>
      <c r="V50">
        <v>0</v>
      </c>
      <c r="W50">
        <v>0</v>
      </c>
      <c r="X50">
        <v>0</v>
      </c>
      <c r="Y50" t="s">
        <v>32</v>
      </c>
      <c r="AA50">
        <v>3.0000000000000001E-3</v>
      </c>
      <c r="AB50">
        <v>0</v>
      </c>
      <c r="AC50">
        <v>0</v>
      </c>
      <c r="AD50">
        <v>0</v>
      </c>
      <c r="AE50" t="s">
        <v>32</v>
      </c>
    </row>
    <row r="51" spans="1:31" x14ac:dyDescent="0.35">
      <c r="A51" t="s">
        <v>112</v>
      </c>
      <c r="B51">
        <v>208</v>
      </c>
      <c r="C51">
        <v>121</v>
      </c>
      <c r="D51" t="s">
        <v>30</v>
      </c>
      <c r="E51">
        <v>2</v>
      </c>
      <c r="F51">
        <v>0</v>
      </c>
      <c r="G51">
        <v>0</v>
      </c>
      <c r="I51">
        <v>0.628</v>
      </c>
      <c r="J51">
        <v>4879</v>
      </c>
      <c r="K51">
        <v>14338</v>
      </c>
      <c r="L51">
        <v>14378</v>
      </c>
      <c r="M51" t="s">
        <v>31</v>
      </c>
      <c r="O51">
        <v>0.104</v>
      </c>
      <c r="P51">
        <v>5066</v>
      </c>
      <c r="Q51">
        <v>14269</v>
      </c>
      <c r="R51">
        <v>14316</v>
      </c>
      <c r="S51" t="s">
        <v>31</v>
      </c>
      <c r="U51">
        <v>8.9999999999999993E-3</v>
      </c>
      <c r="V51">
        <v>0</v>
      </c>
      <c r="W51">
        <v>0</v>
      </c>
      <c r="X51">
        <v>0</v>
      </c>
      <c r="Y51" t="s">
        <v>32</v>
      </c>
      <c r="AA51">
        <v>3.0000000000000001E-3</v>
      </c>
      <c r="AB51">
        <v>0</v>
      </c>
      <c r="AC51">
        <v>0</v>
      </c>
      <c r="AD51">
        <v>0</v>
      </c>
      <c r="AE51" t="s">
        <v>32</v>
      </c>
    </row>
    <row r="52" spans="1:31" x14ac:dyDescent="0.35">
      <c r="A52" t="s">
        <v>112</v>
      </c>
      <c r="B52">
        <v>209</v>
      </c>
      <c r="C52">
        <v>121</v>
      </c>
      <c r="D52" t="s">
        <v>30</v>
      </c>
      <c r="E52">
        <v>2</v>
      </c>
      <c r="F52">
        <v>0</v>
      </c>
      <c r="G52">
        <v>0</v>
      </c>
      <c r="I52">
        <v>0.58299999999999996</v>
      </c>
      <c r="J52">
        <v>4866</v>
      </c>
      <c r="K52">
        <v>14398</v>
      </c>
      <c r="L52">
        <v>14438</v>
      </c>
      <c r="M52" t="s">
        <v>31</v>
      </c>
      <c r="O52">
        <v>0.106</v>
      </c>
      <c r="P52">
        <v>5072</v>
      </c>
      <c r="Q52">
        <v>14329</v>
      </c>
      <c r="R52">
        <v>14376</v>
      </c>
      <c r="S52" t="s">
        <v>31</v>
      </c>
      <c r="U52">
        <v>8.0000000000000002E-3</v>
      </c>
      <c r="V52">
        <v>0</v>
      </c>
      <c r="W52">
        <v>0</v>
      </c>
      <c r="X52">
        <v>0</v>
      </c>
      <c r="Y52" t="s">
        <v>32</v>
      </c>
      <c r="AA52">
        <v>3.0000000000000001E-3</v>
      </c>
      <c r="AB52">
        <v>0</v>
      </c>
      <c r="AC52">
        <v>0</v>
      </c>
      <c r="AD52">
        <v>0</v>
      </c>
      <c r="AE52" t="s">
        <v>32</v>
      </c>
    </row>
    <row r="53" spans="1:31" x14ac:dyDescent="0.35">
      <c r="A53" t="s">
        <v>112</v>
      </c>
      <c r="B53">
        <v>210</v>
      </c>
      <c r="C53">
        <v>121</v>
      </c>
      <c r="D53" t="s">
        <v>30</v>
      </c>
      <c r="E53">
        <v>2</v>
      </c>
      <c r="F53">
        <v>0</v>
      </c>
      <c r="G53">
        <v>0</v>
      </c>
      <c r="I53">
        <v>0.54700000000000004</v>
      </c>
      <c r="J53">
        <v>4856</v>
      </c>
      <c r="K53">
        <v>14458</v>
      </c>
      <c r="L53">
        <v>14499</v>
      </c>
      <c r="M53" t="s">
        <v>31</v>
      </c>
      <c r="O53">
        <v>0.108</v>
      </c>
      <c r="P53">
        <v>5078</v>
      </c>
      <c r="Q53">
        <v>14389</v>
      </c>
      <c r="R53">
        <v>14436</v>
      </c>
      <c r="S53" t="s">
        <v>31</v>
      </c>
      <c r="U53">
        <v>8.0000000000000002E-3</v>
      </c>
      <c r="V53">
        <v>0</v>
      </c>
      <c r="W53">
        <v>0</v>
      </c>
      <c r="X53">
        <v>0</v>
      </c>
      <c r="Y53" t="s">
        <v>32</v>
      </c>
      <c r="AA53">
        <v>3.0000000000000001E-3</v>
      </c>
      <c r="AB53">
        <v>0</v>
      </c>
      <c r="AC53">
        <v>0</v>
      </c>
      <c r="AD53">
        <v>0</v>
      </c>
      <c r="AE53" t="s">
        <v>32</v>
      </c>
    </row>
    <row r="54" spans="1:31" x14ac:dyDescent="0.35">
      <c r="A54" t="s">
        <v>112</v>
      </c>
      <c r="B54">
        <v>211</v>
      </c>
      <c r="C54">
        <v>121</v>
      </c>
      <c r="D54" t="s">
        <v>30</v>
      </c>
      <c r="E54">
        <v>2</v>
      </c>
      <c r="F54">
        <v>0</v>
      </c>
      <c r="G54">
        <v>0</v>
      </c>
      <c r="I54">
        <v>0.55400000000000005</v>
      </c>
      <c r="J54">
        <v>4858</v>
      </c>
      <c r="K54">
        <v>14518</v>
      </c>
      <c r="L54">
        <v>14559</v>
      </c>
      <c r="M54" t="s">
        <v>31</v>
      </c>
      <c r="O54">
        <v>0.10299999999999999</v>
      </c>
      <c r="P54">
        <v>5062</v>
      </c>
      <c r="Q54">
        <v>14449</v>
      </c>
      <c r="R54">
        <v>14496</v>
      </c>
      <c r="S54" t="s">
        <v>31</v>
      </c>
      <c r="U54">
        <v>8.0000000000000002E-3</v>
      </c>
      <c r="V54">
        <v>0</v>
      </c>
      <c r="W54">
        <v>0</v>
      </c>
      <c r="X54">
        <v>0</v>
      </c>
      <c r="Y54" t="s">
        <v>32</v>
      </c>
      <c r="AA54">
        <v>3.0000000000000001E-3</v>
      </c>
      <c r="AB54">
        <v>0</v>
      </c>
      <c r="AC54">
        <v>0</v>
      </c>
      <c r="AD54">
        <v>0</v>
      </c>
      <c r="AE54" t="s">
        <v>32</v>
      </c>
    </row>
    <row r="55" spans="1:31" x14ac:dyDescent="0.35">
      <c r="A55" t="s">
        <v>112</v>
      </c>
      <c r="B55">
        <v>212</v>
      </c>
      <c r="C55">
        <v>121</v>
      </c>
      <c r="D55" t="s">
        <v>30</v>
      </c>
      <c r="E55">
        <v>2</v>
      </c>
      <c r="F55">
        <v>0</v>
      </c>
      <c r="G55">
        <v>0</v>
      </c>
      <c r="I55">
        <v>0.57199999999999995</v>
      </c>
      <c r="J55">
        <v>4863</v>
      </c>
      <c r="K55">
        <v>14578</v>
      </c>
      <c r="L55">
        <v>14618</v>
      </c>
      <c r="M55" t="s">
        <v>31</v>
      </c>
      <c r="O55">
        <v>0.105</v>
      </c>
      <c r="P55">
        <v>5069</v>
      </c>
      <c r="Q55">
        <v>14509</v>
      </c>
      <c r="R55">
        <v>14556</v>
      </c>
      <c r="S55" t="s">
        <v>31</v>
      </c>
      <c r="U55">
        <v>8.0000000000000002E-3</v>
      </c>
      <c r="V55">
        <v>0</v>
      </c>
      <c r="W55">
        <v>0</v>
      </c>
      <c r="X55">
        <v>0</v>
      </c>
      <c r="Y55" t="s">
        <v>32</v>
      </c>
      <c r="AA55">
        <v>3.0000000000000001E-3</v>
      </c>
      <c r="AB55">
        <v>0</v>
      </c>
      <c r="AC55">
        <v>0</v>
      </c>
      <c r="AD55">
        <v>0</v>
      </c>
      <c r="AE55" t="s">
        <v>32</v>
      </c>
    </row>
    <row r="61" spans="1:31" s="38" customFormat="1" ht="15" thickBot="1" x14ac:dyDescent="0.4">
      <c r="A61" s="38" t="s">
        <v>36</v>
      </c>
    </row>
    <row r="62" spans="1:31" x14ac:dyDescent="0.35">
      <c r="A62" t="s">
        <v>144</v>
      </c>
      <c r="B62">
        <v>27</v>
      </c>
      <c r="C62">
        <v>1</v>
      </c>
      <c r="D62" t="s">
        <v>37</v>
      </c>
      <c r="E62">
        <v>0</v>
      </c>
      <c r="F62">
        <v>1</v>
      </c>
      <c r="G62">
        <v>1</v>
      </c>
      <c r="I62">
        <v>32.444000000000003</v>
      </c>
      <c r="J62">
        <v>13898</v>
      </c>
      <c r="K62">
        <v>2278</v>
      </c>
      <c r="L62">
        <v>2317</v>
      </c>
      <c r="M62" t="s">
        <v>31</v>
      </c>
      <c r="N62">
        <f>I62/I63</f>
        <v>0.9902936328673464</v>
      </c>
      <c r="O62">
        <v>0.247</v>
      </c>
      <c r="P62">
        <v>5509</v>
      </c>
      <c r="Q62">
        <v>2209</v>
      </c>
      <c r="R62">
        <v>2256</v>
      </c>
      <c r="S62" t="s">
        <v>31</v>
      </c>
      <c r="T62">
        <f>O62/O63</f>
        <v>0.80194805194805197</v>
      </c>
      <c r="U62">
        <v>0.45400000000000001</v>
      </c>
      <c r="V62">
        <v>0</v>
      </c>
      <c r="W62">
        <v>0</v>
      </c>
      <c r="X62">
        <v>0</v>
      </c>
      <c r="Y62" t="s">
        <v>32</v>
      </c>
      <c r="AA62">
        <v>8.0000000000000002E-3</v>
      </c>
      <c r="AB62">
        <v>0</v>
      </c>
      <c r="AC62">
        <v>0</v>
      </c>
      <c r="AD62">
        <v>0</v>
      </c>
      <c r="AE62" t="s">
        <v>32</v>
      </c>
    </row>
    <row r="63" spans="1:31" x14ac:dyDescent="0.35">
      <c r="A63" t="s">
        <v>144</v>
      </c>
      <c r="B63">
        <v>28</v>
      </c>
      <c r="C63">
        <v>1</v>
      </c>
      <c r="D63" t="s">
        <v>37</v>
      </c>
      <c r="E63">
        <v>0</v>
      </c>
      <c r="F63">
        <v>1</v>
      </c>
      <c r="G63">
        <v>2</v>
      </c>
      <c r="I63">
        <v>32.762</v>
      </c>
      <c r="J63">
        <v>13988</v>
      </c>
      <c r="K63">
        <v>2338</v>
      </c>
      <c r="L63">
        <v>2376</v>
      </c>
      <c r="M63" t="s">
        <v>31</v>
      </c>
      <c r="O63">
        <v>0.308</v>
      </c>
      <c r="P63">
        <v>5699</v>
      </c>
      <c r="Q63">
        <v>2269</v>
      </c>
      <c r="R63">
        <v>2316</v>
      </c>
      <c r="S63" t="s">
        <v>31</v>
      </c>
      <c r="U63">
        <v>0.45900000000000002</v>
      </c>
      <c r="V63">
        <v>0</v>
      </c>
      <c r="W63">
        <v>0</v>
      </c>
      <c r="X63">
        <v>0</v>
      </c>
      <c r="Y63" t="s">
        <v>32</v>
      </c>
      <c r="AA63">
        <v>0.01</v>
      </c>
      <c r="AB63">
        <v>0</v>
      </c>
      <c r="AC63">
        <v>0</v>
      </c>
      <c r="AD63">
        <v>0</v>
      </c>
      <c r="AE63" t="s">
        <v>32</v>
      </c>
    </row>
    <row r="64" spans="1:31" x14ac:dyDescent="0.35">
      <c r="A64" t="s">
        <v>155</v>
      </c>
      <c r="B64">
        <v>45</v>
      </c>
      <c r="C64">
        <v>13</v>
      </c>
      <c r="D64" t="s">
        <v>37</v>
      </c>
      <c r="E64">
        <v>0</v>
      </c>
      <c r="F64">
        <v>2</v>
      </c>
      <c r="G64">
        <v>1</v>
      </c>
      <c r="I64">
        <v>32.518000000000001</v>
      </c>
      <c r="J64">
        <v>13919</v>
      </c>
      <c r="K64">
        <v>3478</v>
      </c>
      <c r="L64">
        <v>3517</v>
      </c>
      <c r="M64" t="s">
        <v>31</v>
      </c>
      <c r="N64">
        <f t="shared" ref="N64" si="0">I64/I65</f>
        <v>0.98757858292586631</v>
      </c>
      <c r="O64">
        <v>0.309</v>
      </c>
      <c r="P64">
        <v>5703</v>
      </c>
      <c r="Q64">
        <v>3409</v>
      </c>
      <c r="R64">
        <v>3456</v>
      </c>
      <c r="S64" t="s">
        <v>31</v>
      </c>
      <c r="T64">
        <f t="shared" ref="T64" si="1">O64/O65</f>
        <v>0.99038461538461542</v>
      </c>
      <c r="U64">
        <v>0.45500000000000002</v>
      </c>
      <c r="V64">
        <v>0</v>
      </c>
      <c r="W64">
        <v>0</v>
      </c>
      <c r="X64">
        <v>0</v>
      </c>
      <c r="Y64" t="s">
        <v>32</v>
      </c>
      <c r="AA64">
        <v>0.01</v>
      </c>
      <c r="AB64">
        <v>0</v>
      </c>
      <c r="AC64">
        <v>0</v>
      </c>
      <c r="AD64">
        <v>0</v>
      </c>
      <c r="AE64" t="s">
        <v>32</v>
      </c>
    </row>
    <row r="65" spans="1:31" x14ac:dyDescent="0.35">
      <c r="A65" t="s">
        <v>155</v>
      </c>
      <c r="B65">
        <v>46</v>
      </c>
      <c r="C65">
        <v>13</v>
      </c>
      <c r="D65" t="s">
        <v>37</v>
      </c>
      <c r="E65">
        <v>0</v>
      </c>
      <c r="F65">
        <v>2</v>
      </c>
      <c r="G65">
        <v>2</v>
      </c>
      <c r="I65">
        <v>32.927</v>
      </c>
      <c r="J65">
        <v>14035</v>
      </c>
      <c r="K65">
        <v>3538</v>
      </c>
      <c r="L65">
        <v>3576</v>
      </c>
      <c r="M65" t="s">
        <v>31</v>
      </c>
      <c r="O65">
        <v>0.312</v>
      </c>
      <c r="P65">
        <v>5711</v>
      </c>
      <c r="Q65">
        <v>3469</v>
      </c>
      <c r="R65">
        <v>3516</v>
      </c>
      <c r="S65" t="s">
        <v>31</v>
      </c>
      <c r="U65">
        <v>0.46100000000000002</v>
      </c>
      <c r="V65">
        <v>0</v>
      </c>
      <c r="W65">
        <v>0</v>
      </c>
      <c r="X65">
        <v>0</v>
      </c>
      <c r="Y65" t="s">
        <v>32</v>
      </c>
      <c r="AA65">
        <v>0.01</v>
      </c>
      <c r="AB65">
        <v>0</v>
      </c>
      <c r="AC65">
        <v>0</v>
      </c>
      <c r="AD65">
        <v>0</v>
      </c>
      <c r="AE65" t="s">
        <v>32</v>
      </c>
    </row>
    <row r="66" spans="1:31" x14ac:dyDescent="0.35">
      <c r="A66" t="s">
        <v>166</v>
      </c>
      <c r="B66">
        <v>63</v>
      </c>
      <c r="C66">
        <v>25</v>
      </c>
      <c r="D66" t="s">
        <v>37</v>
      </c>
      <c r="E66">
        <v>0</v>
      </c>
      <c r="F66">
        <v>3</v>
      </c>
      <c r="G66">
        <v>1</v>
      </c>
      <c r="I66">
        <v>41.073</v>
      </c>
      <c r="J66">
        <v>16344</v>
      </c>
      <c r="K66">
        <v>4678</v>
      </c>
      <c r="L66">
        <v>4718</v>
      </c>
      <c r="M66" t="s">
        <v>31</v>
      </c>
      <c r="N66">
        <f t="shared" ref="N66" si="2">I66/I67</f>
        <v>0.99114382239382248</v>
      </c>
      <c r="O66">
        <v>0.317</v>
      </c>
      <c r="P66">
        <v>5726</v>
      </c>
      <c r="Q66">
        <v>4609</v>
      </c>
      <c r="R66">
        <v>4656</v>
      </c>
      <c r="S66" t="s">
        <v>31</v>
      </c>
      <c r="T66">
        <f t="shared" ref="T66" si="3">O66/O67</f>
        <v>0.99685534591194969</v>
      </c>
      <c r="U66">
        <v>0.57499999999999996</v>
      </c>
      <c r="V66">
        <v>0</v>
      </c>
      <c r="W66">
        <v>0</v>
      </c>
      <c r="X66">
        <v>0</v>
      </c>
      <c r="Y66" t="s">
        <v>32</v>
      </c>
      <c r="AA66">
        <v>0.01</v>
      </c>
      <c r="AB66">
        <v>0</v>
      </c>
      <c r="AC66">
        <v>0</v>
      </c>
      <c r="AD66">
        <v>0</v>
      </c>
      <c r="AE66" t="s">
        <v>32</v>
      </c>
    </row>
    <row r="67" spans="1:31" x14ac:dyDescent="0.35">
      <c r="A67" t="s">
        <v>166</v>
      </c>
      <c r="B67">
        <v>64</v>
      </c>
      <c r="C67">
        <v>25</v>
      </c>
      <c r="D67" t="s">
        <v>37</v>
      </c>
      <c r="E67">
        <v>0</v>
      </c>
      <c r="F67">
        <v>3</v>
      </c>
      <c r="G67">
        <v>2</v>
      </c>
      <c r="I67">
        <v>41.44</v>
      </c>
      <c r="J67">
        <v>16448</v>
      </c>
      <c r="K67">
        <v>4738</v>
      </c>
      <c r="L67">
        <v>4778</v>
      </c>
      <c r="M67" t="s">
        <v>31</v>
      </c>
      <c r="O67">
        <v>0.318</v>
      </c>
      <c r="P67">
        <v>5730</v>
      </c>
      <c r="Q67">
        <v>4669</v>
      </c>
      <c r="R67">
        <v>4716</v>
      </c>
      <c r="S67" t="s">
        <v>31</v>
      </c>
      <c r="U67">
        <v>0.57999999999999996</v>
      </c>
      <c r="V67">
        <v>0</v>
      </c>
      <c r="W67">
        <v>0</v>
      </c>
      <c r="X67">
        <v>0</v>
      </c>
      <c r="Y67" t="s">
        <v>32</v>
      </c>
      <c r="AA67">
        <v>0.01</v>
      </c>
      <c r="AB67">
        <v>0</v>
      </c>
      <c r="AC67">
        <v>0</v>
      </c>
      <c r="AD67">
        <v>0</v>
      </c>
      <c r="AE67" t="s">
        <v>32</v>
      </c>
    </row>
    <row r="68" spans="1:31" x14ac:dyDescent="0.35">
      <c r="A68" t="s">
        <v>177</v>
      </c>
      <c r="B68">
        <v>82</v>
      </c>
      <c r="C68">
        <v>37</v>
      </c>
      <c r="D68" t="s">
        <v>37</v>
      </c>
      <c r="E68">
        <v>0</v>
      </c>
      <c r="F68">
        <v>4</v>
      </c>
      <c r="G68">
        <v>1</v>
      </c>
      <c r="I68">
        <v>28.32</v>
      </c>
      <c r="J68">
        <v>12729</v>
      </c>
      <c r="K68">
        <v>5938</v>
      </c>
      <c r="L68">
        <v>5979</v>
      </c>
      <c r="M68" t="s">
        <v>31</v>
      </c>
      <c r="N68">
        <f t="shared" ref="N68" si="4">I68/I69</f>
        <v>0.9903829340793846</v>
      </c>
      <c r="O68">
        <v>0.254</v>
      </c>
      <c r="P68">
        <v>5531</v>
      </c>
      <c r="Q68">
        <v>5869</v>
      </c>
      <c r="R68">
        <v>5916</v>
      </c>
      <c r="S68" t="s">
        <v>31</v>
      </c>
      <c r="T68">
        <f t="shared" ref="T68" si="5">O68/O69</f>
        <v>0.67733333333333334</v>
      </c>
      <c r="U68">
        <v>0.39700000000000002</v>
      </c>
      <c r="V68">
        <v>0</v>
      </c>
      <c r="W68">
        <v>0</v>
      </c>
      <c r="X68">
        <v>0</v>
      </c>
      <c r="Y68" t="s">
        <v>32</v>
      </c>
      <c r="AA68">
        <v>8.0000000000000002E-3</v>
      </c>
      <c r="AB68">
        <v>0</v>
      </c>
      <c r="AC68">
        <v>0</v>
      </c>
      <c r="AD68">
        <v>0</v>
      </c>
      <c r="AE68" t="s">
        <v>32</v>
      </c>
    </row>
    <row r="69" spans="1:31" x14ac:dyDescent="0.35">
      <c r="A69" t="s">
        <v>177</v>
      </c>
      <c r="B69">
        <v>83</v>
      </c>
      <c r="C69">
        <v>37</v>
      </c>
      <c r="D69" t="s">
        <v>37</v>
      </c>
      <c r="E69">
        <v>0</v>
      </c>
      <c r="F69">
        <v>4</v>
      </c>
      <c r="G69">
        <v>2</v>
      </c>
      <c r="I69">
        <v>28.594999999999999</v>
      </c>
      <c r="J69">
        <v>12807</v>
      </c>
      <c r="K69">
        <v>5998</v>
      </c>
      <c r="L69">
        <v>6039</v>
      </c>
      <c r="M69" t="s">
        <v>31</v>
      </c>
      <c r="O69">
        <v>0.375</v>
      </c>
      <c r="P69">
        <v>5907</v>
      </c>
      <c r="Q69">
        <v>5929</v>
      </c>
      <c r="R69">
        <v>5976</v>
      </c>
      <c r="S69" t="s">
        <v>31</v>
      </c>
      <c r="U69">
        <v>0.40100000000000002</v>
      </c>
      <c r="V69">
        <v>0</v>
      </c>
      <c r="W69">
        <v>0</v>
      </c>
      <c r="X69">
        <v>0</v>
      </c>
      <c r="Y69" t="s">
        <v>32</v>
      </c>
      <c r="AA69">
        <v>1.2E-2</v>
      </c>
      <c r="AB69">
        <v>0</v>
      </c>
      <c r="AC69">
        <v>0</v>
      </c>
      <c r="AD69">
        <v>0</v>
      </c>
      <c r="AE69" t="s">
        <v>32</v>
      </c>
    </row>
    <row r="70" spans="1:31" x14ac:dyDescent="0.35">
      <c r="A70" t="s">
        <v>187</v>
      </c>
      <c r="B70">
        <v>102</v>
      </c>
      <c r="C70">
        <v>49</v>
      </c>
      <c r="D70" t="s">
        <v>37</v>
      </c>
      <c r="E70">
        <v>0</v>
      </c>
      <c r="F70">
        <v>5</v>
      </c>
      <c r="G70">
        <v>1</v>
      </c>
      <c r="I70">
        <v>31.141999999999999</v>
      </c>
      <c r="J70">
        <v>13529</v>
      </c>
      <c r="K70">
        <v>7258</v>
      </c>
      <c r="L70">
        <v>7301</v>
      </c>
      <c r="M70" t="s">
        <v>44</v>
      </c>
      <c r="N70">
        <f t="shared" ref="N70" si="6">I70/I71</f>
        <v>1.0358912949472774</v>
      </c>
      <c r="O70">
        <v>0.251</v>
      </c>
      <c r="P70">
        <v>5522</v>
      </c>
      <c r="Q70">
        <v>7189</v>
      </c>
      <c r="R70">
        <v>7232</v>
      </c>
      <c r="S70" t="s">
        <v>31</v>
      </c>
      <c r="T70">
        <f t="shared" ref="T70" si="7">O70/O71</f>
        <v>0.97665369649805445</v>
      </c>
      <c r="U70">
        <v>0.436</v>
      </c>
      <c r="V70">
        <v>0</v>
      </c>
      <c r="W70">
        <v>0</v>
      </c>
      <c r="X70">
        <v>0</v>
      </c>
      <c r="Y70" t="s">
        <v>32</v>
      </c>
      <c r="AA70">
        <v>8.0000000000000002E-3</v>
      </c>
      <c r="AB70">
        <v>0</v>
      </c>
      <c r="AC70">
        <v>0</v>
      </c>
      <c r="AD70">
        <v>0</v>
      </c>
      <c r="AE70" t="s">
        <v>32</v>
      </c>
    </row>
    <row r="71" spans="1:31" x14ac:dyDescent="0.35">
      <c r="A71" t="s">
        <v>187</v>
      </c>
      <c r="B71">
        <v>103</v>
      </c>
      <c r="C71">
        <v>49</v>
      </c>
      <c r="D71" t="s">
        <v>37</v>
      </c>
      <c r="E71">
        <v>0</v>
      </c>
      <c r="F71">
        <v>5</v>
      </c>
      <c r="G71">
        <v>2</v>
      </c>
      <c r="I71">
        <v>30.062999999999999</v>
      </c>
      <c r="J71">
        <v>13223</v>
      </c>
      <c r="K71">
        <v>7318</v>
      </c>
      <c r="L71">
        <v>7358</v>
      </c>
      <c r="M71" t="s">
        <v>31</v>
      </c>
      <c r="O71">
        <v>0.25700000000000001</v>
      </c>
      <c r="P71">
        <v>5542</v>
      </c>
      <c r="Q71">
        <v>7249</v>
      </c>
      <c r="R71">
        <v>7296</v>
      </c>
      <c r="S71" t="s">
        <v>31</v>
      </c>
      <c r="U71">
        <v>0.42099999999999999</v>
      </c>
      <c r="V71">
        <v>0</v>
      </c>
      <c r="W71">
        <v>0</v>
      </c>
      <c r="X71">
        <v>0</v>
      </c>
      <c r="Y71" t="s">
        <v>32</v>
      </c>
      <c r="AA71">
        <v>8.0000000000000002E-3</v>
      </c>
      <c r="AB71">
        <v>0</v>
      </c>
      <c r="AC71">
        <v>0</v>
      </c>
      <c r="AD71">
        <v>0</v>
      </c>
      <c r="AE71" t="s">
        <v>32</v>
      </c>
    </row>
    <row r="72" spans="1:31" x14ac:dyDescent="0.35">
      <c r="A72" t="s">
        <v>197</v>
      </c>
      <c r="B72">
        <v>120</v>
      </c>
      <c r="C72">
        <v>61</v>
      </c>
      <c r="D72" t="s">
        <v>37</v>
      </c>
      <c r="E72">
        <v>0</v>
      </c>
      <c r="F72">
        <v>6</v>
      </c>
      <c r="G72">
        <v>1</v>
      </c>
      <c r="I72">
        <v>33.512999999999998</v>
      </c>
      <c r="J72">
        <v>14201</v>
      </c>
      <c r="K72">
        <v>8458</v>
      </c>
      <c r="L72">
        <v>8499</v>
      </c>
      <c r="M72" t="s">
        <v>31</v>
      </c>
      <c r="N72">
        <f t="shared" ref="N72" si="8">I72/I73</f>
        <v>0.98628564701727539</v>
      </c>
      <c r="O72">
        <v>0.44600000000000001</v>
      </c>
      <c r="P72">
        <v>6127</v>
      </c>
      <c r="Q72">
        <v>8389</v>
      </c>
      <c r="R72">
        <v>8436</v>
      </c>
      <c r="S72" t="s">
        <v>31</v>
      </c>
      <c r="T72">
        <f t="shared" ref="T72" si="9">O72/O73</f>
        <v>0.99111111111111105</v>
      </c>
      <c r="U72">
        <v>0.46899999999999997</v>
      </c>
      <c r="V72">
        <v>0</v>
      </c>
      <c r="W72">
        <v>0</v>
      </c>
      <c r="X72">
        <v>0</v>
      </c>
      <c r="Y72" t="s">
        <v>32</v>
      </c>
      <c r="AA72">
        <v>1.4E-2</v>
      </c>
      <c r="AB72">
        <v>0</v>
      </c>
      <c r="AC72">
        <v>0</v>
      </c>
      <c r="AD72">
        <v>0</v>
      </c>
      <c r="AE72" t="s">
        <v>32</v>
      </c>
    </row>
    <row r="73" spans="1:31" x14ac:dyDescent="0.35">
      <c r="A73" t="s">
        <v>197</v>
      </c>
      <c r="B73">
        <v>121</v>
      </c>
      <c r="C73">
        <v>61</v>
      </c>
      <c r="D73" t="s">
        <v>37</v>
      </c>
      <c r="E73">
        <v>0</v>
      </c>
      <c r="F73">
        <v>6</v>
      </c>
      <c r="G73">
        <v>2</v>
      </c>
      <c r="I73">
        <v>33.978999999999999</v>
      </c>
      <c r="J73">
        <v>14333</v>
      </c>
      <c r="K73">
        <v>8518</v>
      </c>
      <c r="L73">
        <v>8557</v>
      </c>
      <c r="M73" t="s">
        <v>31</v>
      </c>
      <c r="O73">
        <v>0.45</v>
      </c>
      <c r="P73">
        <v>6141</v>
      </c>
      <c r="Q73">
        <v>8449</v>
      </c>
      <c r="R73">
        <v>8496</v>
      </c>
      <c r="S73" t="s">
        <v>31</v>
      </c>
      <c r="U73">
        <v>0.47599999999999998</v>
      </c>
      <c r="V73">
        <v>0</v>
      </c>
      <c r="W73">
        <v>0</v>
      </c>
      <c r="X73">
        <v>0</v>
      </c>
      <c r="Y73" t="s">
        <v>32</v>
      </c>
      <c r="AA73">
        <v>1.4E-2</v>
      </c>
      <c r="AB73">
        <v>0</v>
      </c>
      <c r="AC73">
        <v>0</v>
      </c>
      <c r="AD73">
        <v>0</v>
      </c>
      <c r="AE73" t="s">
        <v>32</v>
      </c>
    </row>
    <row r="74" spans="1:31" x14ac:dyDescent="0.35">
      <c r="A74" t="s">
        <v>207</v>
      </c>
      <c r="B74">
        <v>139</v>
      </c>
      <c r="C74">
        <v>73</v>
      </c>
      <c r="D74" t="s">
        <v>37</v>
      </c>
      <c r="E74">
        <v>0</v>
      </c>
      <c r="F74">
        <v>7</v>
      </c>
      <c r="G74">
        <v>1</v>
      </c>
      <c r="I74">
        <v>32.122999999999998</v>
      </c>
      <c r="J74">
        <v>13807</v>
      </c>
      <c r="K74">
        <v>9718</v>
      </c>
      <c r="L74">
        <v>9759</v>
      </c>
      <c r="M74" t="s">
        <v>31</v>
      </c>
      <c r="N74">
        <f t="shared" ref="N74" si="10">I74/I75</f>
        <v>0.97882259735511001</v>
      </c>
      <c r="O74">
        <v>0.44700000000000001</v>
      </c>
      <c r="P74">
        <v>6132</v>
      </c>
      <c r="Q74">
        <v>9649</v>
      </c>
      <c r="R74">
        <v>9696</v>
      </c>
      <c r="S74" t="s">
        <v>31</v>
      </c>
      <c r="T74">
        <f t="shared" ref="T74" si="11">O74/O75</f>
        <v>0.99333333333333329</v>
      </c>
      <c r="U74">
        <v>0.45</v>
      </c>
      <c r="V74">
        <v>0</v>
      </c>
      <c r="W74">
        <v>0</v>
      </c>
      <c r="X74">
        <v>0</v>
      </c>
      <c r="Y74" t="s">
        <v>32</v>
      </c>
      <c r="AA74">
        <v>1.4E-2</v>
      </c>
      <c r="AB74">
        <v>0</v>
      </c>
      <c r="AC74">
        <v>0</v>
      </c>
      <c r="AD74">
        <v>0</v>
      </c>
      <c r="AE74" t="s">
        <v>32</v>
      </c>
    </row>
    <row r="75" spans="1:31" x14ac:dyDescent="0.35">
      <c r="A75" t="s">
        <v>207</v>
      </c>
      <c r="B75">
        <v>140</v>
      </c>
      <c r="C75">
        <v>73</v>
      </c>
      <c r="D75" t="s">
        <v>37</v>
      </c>
      <c r="E75">
        <v>0</v>
      </c>
      <c r="F75">
        <v>7</v>
      </c>
      <c r="G75">
        <v>2</v>
      </c>
      <c r="I75">
        <v>32.817999999999998</v>
      </c>
      <c r="J75">
        <v>14004</v>
      </c>
      <c r="K75">
        <v>9778</v>
      </c>
      <c r="L75">
        <v>9818</v>
      </c>
      <c r="M75" t="s">
        <v>31</v>
      </c>
      <c r="O75">
        <v>0.45</v>
      </c>
      <c r="P75">
        <v>6140</v>
      </c>
      <c r="Q75">
        <v>9709</v>
      </c>
      <c r="R75">
        <v>9756</v>
      </c>
      <c r="S75" t="s">
        <v>31</v>
      </c>
      <c r="U75">
        <v>0.46</v>
      </c>
      <c r="V75">
        <v>0</v>
      </c>
      <c r="W75">
        <v>0</v>
      </c>
      <c r="X75">
        <v>0</v>
      </c>
      <c r="Y75" t="s">
        <v>32</v>
      </c>
      <c r="AA75">
        <v>1.4E-2</v>
      </c>
      <c r="AB75">
        <v>0</v>
      </c>
      <c r="AC75">
        <v>0</v>
      </c>
      <c r="AD75">
        <v>0</v>
      </c>
      <c r="AE75" t="s">
        <v>32</v>
      </c>
    </row>
    <row r="76" spans="1:31" x14ac:dyDescent="0.35">
      <c r="A76" t="s">
        <v>217</v>
      </c>
      <c r="B76">
        <v>157</v>
      </c>
      <c r="C76">
        <v>85</v>
      </c>
      <c r="D76" t="s">
        <v>37</v>
      </c>
      <c r="E76">
        <v>0</v>
      </c>
      <c r="F76">
        <v>8</v>
      </c>
      <c r="G76">
        <v>1</v>
      </c>
      <c r="I76">
        <v>32.176000000000002</v>
      </c>
      <c r="J76">
        <v>13822</v>
      </c>
      <c r="K76">
        <v>10918</v>
      </c>
      <c r="L76">
        <v>10959</v>
      </c>
      <c r="M76" t="s">
        <v>31</v>
      </c>
      <c r="N76">
        <f t="shared" ref="N76" si="12">I76/I77</f>
        <v>0.98433675966715617</v>
      </c>
      <c r="O76">
        <v>0.437</v>
      </c>
      <c r="P76">
        <v>6100</v>
      </c>
      <c r="Q76">
        <v>10849</v>
      </c>
      <c r="R76">
        <v>10896</v>
      </c>
      <c r="S76" t="s">
        <v>31</v>
      </c>
      <c r="T76">
        <f t="shared" ref="T76" si="13">O76/O77</f>
        <v>0.9754464285714286</v>
      </c>
      <c r="U76">
        <v>0.45100000000000001</v>
      </c>
      <c r="V76">
        <v>0</v>
      </c>
      <c r="W76">
        <v>0</v>
      </c>
      <c r="X76">
        <v>0</v>
      </c>
      <c r="Y76" t="s">
        <v>32</v>
      </c>
      <c r="AA76">
        <v>1.4E-2</v>
      </c>
      <c r="AB76">
        <v>0</v>
      </c>
      <c r="AC76">
        <v>0</v>
      </c>
      <c r="AD76">
        <v>0</v>
      </c>
      <c r="AE76" t="s">
        <v>32</v>
      </c>
    </row>
    <row r="77" spans="1:31" x14ac:dyDescent="0.35">
      <c r="A77" t="s">
        <v>217</v>
      </c>
      <c r="B77">
        <v>158</v>
      </c>
      <c r="C77">
        <v>85</v>
      </c>
      <c r="D77" t="s">
        <v>37</v>
      </c>
      <c r="E77">
        <v>0</v>
      </c>
      <c r="F77">
        <v>8</v>
      </c>
      <c r="G77">
        <v>2</v>
      </c>
      <c r="I77">
        <v>32.688000000000002</v>
      </c>
      <c r="J77">
        <v>13967</v>
      </c>
      <c r="K77">
        <v>10978</v>
      </c>
      <c r="L77">
        <v>11018</v>
      </c>
      <c r="M77" t="s">
        <v>31</v>
      </c>
      <c r="O77">
        <v>0.44800000000000001</v>
      </c>
      <c r="P77">
        <v>6133</v>
      </c>
      <c r="Q77">
        <v>10909</v>
      </c>
      <c r="R77">
        <v>10956</v>
      </c>
      <c r="S77" t="s">
        <v>31</v>
      </c>
      <c r="U77">
        <v>0.45800000000000002</v>
      </c>
      <c r="V77">
        <v>0</v>
      </c>
      <c r="W77">
        <v>0</v>
      </c>
      <c r="X77">
        <v>0</v>
      </c>
      <c r="Y77" t="s">
        <v>32</v>
      </c>
      <c r="AA77">
        <v>1.4E-2</v>
      </c>
      <c r="AB77">
        <v>0</v>
      </c>
      <c r="AC77">
        <v>0</v>
      </c>
      <c r="AD77">
        <v>0</v>
      </c>
      <c r="AE77" t="s">
        <v>32</v>
      </c>
    </row>
    <row r="78" spans="1:31" x14ac:dyDescent="0.35">
      <c r="A78" t="s">
        <v>227</v>
      </c>
      <c r="B78">
        <v>175</v>
      </c>
      <c r="C78">
        <v>97</v>
      </c>
      <c r="D78" t="s">
        <v>37</v>
      </c>
      <c r="E78">
        <v>0</v>
      </c>
      <c r="F78">
        <v>9</v>
      </c>
      <c r="G78">
        <v>1</v>
      </c>
      <c r="I78">
        <v>32.871000000000002</v>
      </c>
      <c r="J78">
        <v>14019</v>
      </c>
      <c r="K78">
        <v>12118</v>
      </c>
      <c r="L78">
        <v>12160</v>
      </c>
      <c r="M78" t="s">
        <v>31</v>
      </c>
      <c r="N78">
        <f t="shared" ref="N78" si="14">I78/I79</f>
        <v>0.98833398478607304</v>
      </c>
      <c r="O78">
        <v>0.438</v>
      </c>
      <c r="P78">
        <v>6104</v>
      </c>
      <c r="Q78">
        <v>12049</v>
      </c>
      <c r="R78">
        <v>12096</v>
      </c>
      <c r="S78" t="s">
        <v>31</v>
      </c>
      <c r="T78">
        <f t="shared" ref="T78" si="15">O78/O79</f>
        <v>0.99772209567198178</v>
      </c>
      <c r="U78">
        <v>0.46</v>
      </c>
      <c r="V78">
        <v>0</v>
      </c>
      <c r="W78">
        <v>0</v>
      </c>
      <c r="X78">
        <v>0</v>
      </c>
      <c r="Y78" t="s">
        <v>32</v>
      </c>
      <c r="AA78">
        <v>1.4E-2</v>
      </c>
      <c r="AB78">
        <v>0</v>
      </c>
      <c r="AC78">
        <v>0</v>
      </c>
      <c r="AD78">
        <v>0</v>
      </c>
      <c r="AE78" t="s">
        <v>32</v>
      </c>
    </row>
    <row r="79" spans="1:31" x14ac:dyDescent="0.35">
      <c r="A79" t="s">
        <v>227</v>
      </c>
      <c r="B79">
        <v>176</v>
      </c>
      <c r="C79">
        <v>97</v>
      </c>
      <c r="D79" t="s">
        <v>37</v>
      </c>
      <c r="E79">
        <v>0</v>
      </c>
      <c r="F79">
        <v>9</v>
      </c>
      <c r="G79">
        <v>2</v>
      </c>
      <c r="I79">
        <v>33.259</v>
      </c>
      <c r="J79">
        <v>14129</v>
      </c>
      <c r="K79">
        <v>12178</v>
      </c>
      <c r="L79">
        <v>12219</v>
      </c>
      <c r="M79" t="s">
        <v>31</v>
      </c>
      <c r="O79">
        <v>0.439</v>
      </c>
      <c r="P79">
        <v>6107</v>
      </c>
      <c r="Q79">
        <v>12109</v>
      </c>
      <c r="R79">
        <v>12156</v>
      </c>
      <c r="S79" t="s">
        <v>31</v>
      </c>
      <c r="U79">
        <v>0.46600000000000003</v>
      </c>
      <c r="V79">
        <v>0</v>
      </c>
      <c r="W79">
        <v>0</v>
      </c>
      <c r="X79">
        <v>0</v>
      </c>
      <c r="Y79" t="s">
        <v>32</v>
      </c>
      <c r="AA79">
        <v>1.4E-2</v>
      </c>
      <c r="AB79">
        <v>0</v>
      </c>
      <c r="AC79">
        <v>0</v>
      </c>
      <c r="AD79">
        <v>0</v>
      </c>
      <c r="AE79" t="s">
        <v>32</v>
      </c>
    </row>
    <row r="80" spans="1:31" x14ac:dyDescent="0.35">
      <c r="A80" t="s">
        <v>237</v>
      </c>
      <c r="B80">
        <v>194</v>
      </c>
      <c r="C80">
        <v>109</v>
      </c>
      <c r="D80" t="s">
        <v>37</v>
      </c>
      <c r="E80">
        <v>0</v>
      </c>
      <c r="F80">
        <v>10</v>
      </c>
      <c r="G80">
        <v>1</v>
      </c>
      <c r="I80">
        <v>33.125</v>
      </c>
      <c r="J80">
        <v>14091</v>
      </c>
      <c r="K80">
        <v>13378</v>
      </c>
      <c r="L80">
        <v>13420</v>
      </c>
      <c r="M80" t="s">
        <v>31</v>
      </c>
      <c r="N80">
        <f t="shared" ref="N80" si="16">I80/I81</f>
        <v>0.98542317417819425</v>
      </c>
      <c r="O80">
        <v>0.46800000000000003</v>
      </c>
      <c r="P80">
        <v>6196</v>
      </c>
      <c r="Q80">
        <v>13309</v>
      </c>
      <c r="R80">
        <v>13356</v>
      </c>
      <c r="S80" t="s">
        <v>31</v>
      </c>
      <c r="T80">
        <f t="shared" ref="T80" si="17">O80/O81</f>
        <v>1.0151843817787418</v>
      </c>
      <c r="U80">
        <v>0.46400000000000002</v>
      </c>
      <c r="V80">
        <v>0</v>
      </c>
      <c r="W80">
        <v>0</v>
      </c>
      <c r="X80">
        <v>0</v>
      </c>
      <c r="Y80" t="s">
        <v>32</v>
      </c>
      <c r="AA80">
        <v>1.4E-2</v>
      </c>
      <c r="AB80">
        <v>0</v>
      </c>
      <c r="AC80">
        <v>0</v>
      </c>
      <c r="AD80">
        <v>0</v>
      </c>
      <c r="AE80" t="s">
        <v>32</v>
      </c>
    </row>
    <row r="81" spans="1:31" x14ac:dyDescent="0.35">
      <c r="A81" t="s">
        <v>237</v>
      </c>
      <c r="B81">
        <v>195</v>
      </c>
      <c r="C81">
        <v>109</v>
      </c>
      <c r="D81" t="s">
        <v>37</v>
      </c>
      <c r="E81">
        <v>0</v>
      </c>
      <c r="F81">
        <v>10</v>
      </c>
      <c r="G81">
        <v>2</v>
      </c>
      <c r="I81">
        <v>33.615000000000002</v>
      </c>
      <c r="J81">
        <v>14230</v>
      </c>
      <c r="K81">
        <v>13438</v>
      </c>
      <c r="L81">
        <v>13478</v>
      </c>
      <c r="M81" t="s">
        <v>31</v>
      </c>
      <c r="O81">
        <v>0.46100000000000002</v>
      </c>
      <c r="P81">
        <v>6175</v>
      </c>
      <c r="Q81">
        <v>13369</v>
      </c>
      <c r="R81">
        <v>13416</v>
      </c>
      <c r="S81" t="s">
        <v>31</v>
      </c>
      <c r="U81">
        <v>0.47099999999999997</v>
      </c>
      <c r="V81">
        <v>0</v>
      </c>
      <c r="W81">
        <v>0</v>
      </c>
      <c r="X81">
        <v>0</v>
      </c>
      <c r="Y81" t="s">
        <v>32</v>
      </c>
      <c r="AA81">
        <v>1.4E-2</v>
      </c>
      <c r="AB81">
        <v>0</v>
      </c>
      <c r="AC81">
        <v>0</v>
      </c>
      <c r="AD81">
        <v>0</v>
      </c>
      <c r="AE81" t="s">
        <v>32</v>
      </c>
    </row>
    <row r="87" spans="1:31" s="38" customFormat="1" ht="15" thickBot="1" x14ac:dyDescent="0.4">
      <c r="A87" s="38" t="s">
        <v>38</v>
      </c>
    </row>
    <row r="88" spans="1:31" ht="12.65" customHeight="1" x14ac:dyDescent="0.35">
      <c r="A88" t="s">
        <v>39</v>
      </c>
      <c r="B88">
        <v>38</v>
      </c>
      <c r="C88">
        <v>11</v>
      </c>
      <c r="D88" t="s">
        <v>30</v>
      </c>
      <c r="E88">
        <v>20</v>
      </c>
      <c r="F88">
        <v>0</v>
      </c>
      <c r="G88">
        <v>0</v>
      </c>
      <c r="I88">
        <v>-0.14099999999999999</v>
      </c>
      <c r="J88">
        <v>4661</v>
      </c>
      <c r="K88">
        <v>2938</v>
      </c>
      <c r="L88">
        <v>2981</v>
      </c>
      <c r="M88" t="s">
        <v>43</v>
      </c>
      <c r="O88">
        <v>6.7000000000000004E-2</v>
      </c>
      <c r="P88">
        <v>4950</v>
      </c>
      <c r="Q88">
        <v>2869</v>
      </c>
      <c r="R88">
        <v>2916</v>
      </c>
      <c r="S88" t="s">
        <v>31</v>
      </c>
      <c r="U88">
        <v>-2E-3</v>
      </c>
      <c r="V88">
        <v>0</v>
      </c>
      <c r="W88">
        <v>0</v>
      </c>
      <c r="X88">
        <v>0</v>
      </c>
      <c r="Y88" t="s">
        <v>32</v>
      </c>
      <c r="AA88">
        <v>2E-3</v>
      </c>
      <c r="AB88">
        <v>0</v>
      </c>
      <c r="AC88">
        <v>0</v>
      </c>
      <c r="AD88">
        <v>0</v>
      </c>
      <c r="AE88" t="s">
        <v>32</v>
      </c>
    </row>
    <row r="89" spans="1:31" ht="12.65" customHeight="1" x14ac:dyDescent="0.35">
      <c r="A89" t="s">
        <v>39</v>
      </c>
      <c r="B89">
        <v>56</v>
      </c>
      <c r="C89">
        <v>23</v>
      </c>
      <c r="D89" t="s">
        <v>30</v>
      </c>
      <c r="E89">
        <v>20</v>
      </c>
      <c r="F89">
        <v>0</v>
      </c>
      <c r="G89">
        <v>0</v>
      </c>
      <c r="I89">
        <v>8.2000000000000003E-2</v>
      </c>
      <c r="J89">
        <v>4724</v>
      </c>
      <c r="K89">
        <v>4138</v>
      </c>
      <c r="L89">
        <v>4181</v>
      </c>
      <c r="M89" t="s">
        <v>43</v>
      </c>
      <c r="O89">
        <v>6.0999999999999999E-2</v>
      </c>
      <c r="P89">
        <v>4934</v>
      </c>
      <c r="Q89">
        <v>4069</v>
      </c>
      <c r="R89">
        <v>4116</v>
      </c>
      <c r="S89" t="s">
        <v>31</v>
      </c>
      <c r="U89">
        <v>1E-3</v>
      </c>
      <c r="V89">
        <v>0</v>
      </c>
      <c r="W89">
        <v>0</v>
      </c>
      <c r="X89">
        <v>0</v>
      </c>
      <c r="Y89" t="s">
        <v>32</v>
      </c>
      <c r="AA89">
        <v>2E-3</v>
      </c>
      <c r="AB89">
        <v>0</v>
      </c>
      <c r="AC89">
        <v>0</v>
      </c>
      <c r="AD89">
        <v>0</v>
      </c>
      <c r="AE89" t="s">
        <v>32</v>
      </c>
    </row>
    <row r="90" spans="1:31" ht="12.65" customHeight="1" x14ac:dyDescent="0.35">
      <c r="A90" t="s">
        <v>39</v>
      </c>
      <c r="B90">
        <v>74</v>
      </c>
      <c r="C90">
        <v>35</v>
      </c>
      <c r="D90" t="s">
        <v>30</v>
      </c>
      <c r="E90">
        <v>20</v>
      </c>
      <c r="F90">
        <v>0</v>
      </c>
      <c r="G90">
        <v>0</v>
      </c>
      <c r="I90">
        <v>0.14199999999999999</v>
      </c>
      <c r="J90">
        <v>4741</v>
      </c>
      <c r="K90">
        <v>5338</v>
      </c>
      <c r="L90">
        <v>5380</v>
      </c>
      <c r="M90" t="s">
        <v>31</v>
      </c>
      <c r="O90">
        <v>6.0999999999999999E-2</v>
      </c>
      <c r="P90">
        <v>4934</v>
      </c>
      <c r="Q90">
        <v>5269</v>
      </c>
      <c r="R90">
        <v>5316</v>
      </c>
      <c r="S90" t="s">
        <v>31</v>
      </c>
      <c r="U90">
        <v>2E-3</v>
      </c>
      <c r="V90">
        <v>0</v>
      </c>
      <c r="W90">
        <v>0</v>
      </c>
      <c r="X90">
        <v>0</v>
      </c>
      <c r="Y90" t="s">
        <v>32</v>
      </c>
      <c r="AA90">
        <v>2E-3</v>
      </c>
      <c r="AB90">
        <v>0</v>
      </c>
      <c r="AC90">
        <v>0</v>
      </c>
      <c r="AD90">
        <v>0</v>
      </c>
      <c r="AE90" t="s">
        <v>32</v>
      </c>
    </row>
    <row r="91" spans="1:31" ht="12.65" customHeight="1" x14ac:dyDescent="0.35">
      <c r="A91" t="s">
        <v>39</v>
      </c>
      <c r="B91">
        <v>93</v>
      </c>
      <c r="C91">
        <v>47</v>
      </c>
      <c r="D91" t="s">
        <v>30</v>
      </c>
      <c r="E91">
        <v>20</v>
      </c>
      <c r="F91">
        <v>0</v>
      </c>
      <c r="G91">
        <v>0</v>
      </c>
      <c r="I91">
        <v>0.441</v>
      </c>
      <c r="J91">
        <v>4826</v>
      </c>
      <c r="K91">
        <v>6598</v>
      </c>
      <c r="L91">
        <v>6640</v>
      </c>
      <c r="M91" t="s">
        <v>31</v>
      </c>
      <c r="O91">
        <v>0.123</v>
      </c>
      <c r="P91">
        <v>5126</v>
      </c>
      <c r="Q91">
        <v>6529</v>
      </c>
      <c r="R91">
        <v>6576</v>
      </c>
      <c r="S91" t="s">
        <v>31</v>
      </c>
      <c r="U91">
        <v>6.0000000000000001E-3</v>
      </c>
      <c r="V91">
        <v>0</v>
      </c>
      <c r="W91">
        <v>0</v>
      </c>
      <c r="X91">
        <v>0</v>
      </c>
      <c r="Y91" t="s">
        <v>32</v>
      </c>
      <c r="AA91">
        <v>4.0000000000000001E-3</v>
      </c>
      <c r="AB91">
        <v>0</v>
      </c>
      <c r="AC91">
        <v>0</v>
      </c>
      <c r="AD91">
        <v>0</v>
      </c>
      <c r="AE91" t="s">
        <v>32</v>
      </c>
    </row>
    <row r="92" spans="1:31" ht="12.65" customHeight="1" x14ac:dyDescent="0.35">
      <c r="A92" t="s">
        <v>39</v>
      </c>
      <c r="B92">
        <v>113</v>
      </c>
      <c r="C92">
        <v>59</v>
      </c>
      <c r="D92" t="s">
        <v>30</v>
      </c>
      <c r="E92">
        <v>20</v>
      </c>
      <c r="F92">
        <v>0</v>
      </c>
      <c r="G92">
        <v>0</v>
      </c>
      <c r="I92">
        <v>1.4999999999999999E-2</v>
      </c>
      <c r="J92">
        <v>4705</v>
      </c>
      <c r="K92">
        <v>7918</v>
      </c>
      <c r="L92">
        <v>7960</v>
      </c>
      <c r="M92" t="s">
        <v>31</v>
      </c>
      <c r="O92">
        <v>1E-3</v>
      </c>
      <c r="P92">
        <v>4745</v>
      </c>
      <c r="Q92">
        <v>7849</v>
      </c>
      <c r="R92">
        <v>7896</v>
      </c>
      <c r="S92" t="s">
        <v>31</v>
      </c>
      <c r="U92">
        <v>0</v>
      </c>
      <c r="V92">
        <v>0</v>
      </c>
      <c r="W92">
        <v>0</v>
      </c>
      <c r="X92">
        <v>0</v>
      </c>
      <c r="Y92" t="s">
        <v>32</v>
      </c>
      <c r="AA92">
        <v>0</v>
      </c>
      <c r="AB92">
        <v>0</v>
      </c>
      <c r="AC92">
        <v>0</v>
      </c>
      <c r="AD92">
        <v>0</v>
      </c>
      <c r="AE92" t="s">
        <v>32</v>
      </c>
    </row>
    <row r="93" spans="1:31" ht="12.65" customHeight="1" x14ac:dyDescent="0.35">
      <c r="A93" t="s">
        <v>39</v>
      </c>
      <c r="B93">
        <v>131</v>
      </c>
      <c r="C93">
        <v>71</v>
      </c>
      <c r="D93" t="s">
        <v>30</v>
      </c>
      <c r="E93">
        <v>20</v>
      </c>
      <c r="F93">
        <v>0</v>
      </c>
      <c r="G93">
        <v>0</v>
      </c>
      <c r="I93">
        <v>0.47</v>
      </c>
      <c r="J93">
        <v>4834</v>
      </c>
      <c r="K93">
        <v>9118</v>
      </c>
      <c r="L93">
        <v>9161</v>
      </c>
      <c r="M93" t="s">
        <v>43</v>
      </c>
      <c r="O93">
        <v>6.5000000000000002E-2</v>
      </c>
      <c r="P93">
        <v>4946</v>
      </c>
      <c r="Q93">
        <v>9049</v>
      </c>
      <c r="R93">
        <v>9096</v>
      </c>
      <c r="S93" t="s">
        <v>31</v>
      </c>
      <c r="U93">
        <v>7.0000000000000001E-3</v>
      </c>
      <c r="V93">
        <v>0</v>
      </c>
      <c r="W93">
        <v>0</v>
      </c>
      <c r="X93">
        <v>0</v>
      </c>
      <c r="Y93" t="s">
        <v>32</v>
      </c>
      <c r="AA93">
        <v>2E-3</v>
      </c>
      <c r="AB93">
        <v>0</v>
      </c>
      <c r="AC93">
        <v>0</v>
      </c>
      <c r="AD93">
        <v>0</v>
      </c>
      <c r="AE93" t="s">
        <v>32</v>
      </c>
    </row>
    <row r="94" spans="1:31" ht="12.65" customHeight="1" x14ac:dyDescent="0.35">
      <c r="A94" t="s">
        <v>39</v>
      </c>
      <c r="B94">
        <v>150</v>
      </c>
      <c r="C94">
        <v>83</v>
      </c>
      <c r="D94" t="s">
        <v>30</v>
      </c>
      <c r="E94">
        <v>20</v>
      </c>
      <c r="F94">
        <v>0</v>
      </c>
      <c r="G94">
        <v>0</v>
      </c>
      <c r="I94">
        <v>0.13800000000000001</v>
      </c>
      <c r="J94">
        <v>4740</v>
      </c>
      <c r="K94">
        <v>10378</v>
      </c>
      <c r="L94">
        <v>10420</v>
      </c>
      <c r="M94" t="s">
        <v>31</v>
      </c>
      <c r="O94">
        <v>5.8999999999999997E-2</v>
      </c>
      <c r="P94">
        <v>4927</v>
      </c>
      <c r="Q94">
        <v>10309</v>
      </c>
      <c r="R94">
        <v>10356</v>
      </c>
      <c r="S94" t="s">
        <v>31</v>
      </c>
      <c r="U94">
        <v>2E-3</v>
      </c>
      <c r="V94">
        <v>0</v>
      </c>
      <c r="W94">
        <v>0</v>
      </c>
      <c r="X94">
        <v>0</v>
      </c>
      <c r="Y94" t="s">
        <v>32</v>
      </c>
      <c r="AA94">
        <v>2E-3</v>
      </c>
      <c r="AB94">
        <v>0</v>
      </c>
      <c r="AC94">
        <v>0</v>
      </c>
      <c r="AD94">
        <v>0</v>
      </c>
      <c r="AE94" t="s">
        <v>32</v>
      </c>
    </row>
    <row r="95" spans="1:31" ht="12.65" customHeight="1" x14ac:dyDescent="0.35">
      <c r="A95" t="s">
        <v>39</v>
      </c>
      <c r="B95">
        <v>168</v>
      </c>
      <c r="C95">
        <v>95</v>
      </c>
      <c r="D95" t="s">
        <v>30</v>
      </c>
      <c r="E95">
        <v>0</v>
      </c>
      <c r="F95">
        <v>0</v>
      </c>
      <c r="G95">
        <v>0</v>
      </c>
      <c r="I95">
        <v>0.34599999999999997</v>
      </c>
      <c r="J95">
        <v>4799</v>
      </c>
      <c r="K95">
        <v>11578</v>
      </c>
      <c r="L95">
        <v>11620</v>
      </c>
      <c r="M95" t="s">
        <v>31</v>
      </c>
      <c r="O95">
        <v>7.0000000000000007E-2</v>
      </c>
      <c r="P95">
        <v>4961</v>
      </c>
      <c r="Q95">
        <v>11509</v>
      </c>
      <c r="R95">
        <v>11555</v>
      </c>
      <c r="S95" t="s">
        <v>31</v>
      </c>
      <c r="U95">
        <v>5.0000000000000001E-3</v>
      </c>
      <c r="V95">
        <v>0</v>
      </c>
      <c r="W95">
        <v>0</v>
      </c>
      <c r="X95">
        <v>0</v>
      </c>
      <c r="Y95" t="s">
        <v>32</v>
      </c>
      <c r="AA95">
        <v>2E-3</v>
      </c>
      <c r="AB95">
        <v>0</v>
      </c>
      <c r="AC95">
        <v>0</v>
      </c>
      <c r="AD95">
        <v>0</v>
      </c>
      <c r="AE95" t="s">
        <v>32</v>
      </c>
    </row>
    <row r="96" spans="1:31" ht="12.65" customHeight="1" x14ac:dyDescent="0.35">
      <c r="A96" t="s">
        <v>39</v>
      </c>
      <c r="B96">
        <v>186</v>
      </c>
      <c r="C96">
        <v>107</v>
      </c>
      <c r="D96" t="s">
        <v>30</v>
      </c>
      <c r="E96">
        <v>0</v>
      </c>
      <c r="F96">
        <v>0</v>
      </c>
      <c r="G96">
        <v>0</v>
      </c>
      <c r="I96">
        <v>0.187</v>
      </c>
      <c r="J96">
        <v>4754</v>
      </c>
      <c r="K96">
        <v>12778</v>
      </c>
      <c r="L96">
        <v>12820</v>
      </c>
      <c r="M96" t="s">
        <v>31</v>
      </c>
      <c r="O96">
        <v>0.03</v>
      </c>
      <c r="P96">
        <v>4835</v>
      </c>
      <c r="Q96">
        <v>12709</v>
      </c>
      <c r="R96">
        <v>12756</v>
      </c>
      <c r="S96" t="s">
        <v>31</v>
      </c>
      <c r="U96">
        <v>3.0000000000000001E-3</v>
      </c>
      <c r="V96">
        <v>0</v>
      </c>
      <c r="W96">
        <v>0</v>
      </c>
      <c r="X96">
        <v>0</v>
      </c>
      <c r="Y96" t="s">
        <v>32</v>
      </c>
      <c r="AA96">
        <v>1E-3</v>
      </c>
      <c r="AB96">
        <v>0</v>
      </c>
      <c r="AC96">
        <v>0</v>
      </c>
      <c r="AD96">
        <v>0</v>
      </c>
      <c r="AE96" t="s">
        <v>32</v>
      </c>
    </row>
    <row r="97" spans="1:31" ht="12.65" customHeight="1" x14ac:dyDescent="0.35">
      <c r="A97" t="s">
        <v>39</v>
      </c>
      <c r="B97">
        <v>199</v>
      </c>
      <c r="C97">
        <v>119</v>
      </c>
      <c r="D97" t="s">
        <v>30</v>
      </c>
      <c r="E97">
        <v>0</v>
      </c>
      <c r="F97">
        <v>0</v>
      </c>
      <c r="G97">
        <v>0</v>
      </c>
      <c r="I97">
        <v>8.5000000000000006E-2</v>
      </c>
      <c r="J97">
        <v>4725</v>
      </c>
      <c r="K97">
        <v>13678</v>
      </c>
      <c r="L97">
        <v>13720</v>
      </c>
      <c r="M97" t="s">
        <v>31</v>
      </c>
      <c r="O97">
        <v>5.0999999999999997E-2</v>
      </c>
      <c r="P97">
        <v>4902</v>
      </c>
      <c r="Q97">
        <v>13609</v>
      </c>
      <c r="R97">
        <v>13656</v>
      </c>
      <c r="S97" t="s">
        <v>31</v>
      </c>
      <c r="U97">
        <v>1E-3</v>
      </c>
      <c r="V97">
        <v>0</v>
      </c>
      <c r="W97">
        <v>0</v>
      </c>
      <c r="X97">
        <v>0</v>
      </c>
      <c r="Y97" t="s">
        <v>32</v>
      </c>
      <c r="AA97">
        <v>2E-3</v>
      </c>
      <c r="AB97">
        <v>0</v>
      </c>
      <c r="AC97">
        <v>0</v>
      </c>
      <c r="AD97">
        <v>0</v>
      </c>
      <c r="AE97" t="s">
        <v>32</v>
      </c>
    </row>
    <row r="103" spans="1:31" s="38" customFormat="1" ht="15" thickBot="1" x14ac:dyDescent="0.4">
      <c r="A103" s="38" t="s">
        <v>40</v>
      </c>
      <c r="I103" s="38">
        <f>AVERAGE(I88:I102)</f>
        <v>0.17649999999999999</v>
      </c>
      <c r="O103" s="38">
        <f>AVERAGE(O88:O102)</f>
        <v>5.8800000000000005E-2</v>
      </c>
    </row>
    <row r="104" spans="1:31" ht="12.65" customHeight="1" x14ac:dyDescent="0.35">
      <c r="A104" t="s">
        <v>41</v>
      </c>
      <c r="B104">
        <v>39</v>
      </c>
      <c r="C104">
        <v>12</v>
      </c>
      <c r="D104" t="s">
        <v>30</v>
      </c>
      <c r="E104">
        <v>20</v>
      </c>
      <c r="F104">
        <v>0</v>
      </c>
      <c r="G104">
        <v>0</v>
      </c>
      <c r="I104">
        <v>7.4720000000000004</v>
      </c>
      <c r="J104">
        <v>6819</v>
      </c>
      <c r="K104">
        <v>2998</v>
      </c>
      <c r="L104">
        <v>3035</v>
      </c>
      <c r="M104" t="s">
        <v>31</v>
      </c>
      <c r="O104">
        <v>0.75700000000000001</v>
      </c>
      <c r="P104">
        <v>7094</v>
      </c>
      <c r="Q104">
        <v>2929</v>
      </c>
      <c r="R104">
        <v>2976</v>
      </c>
      <c r="S104" t="s">
        <v>31</v>
      </c>
      <c r="U104">
        <v>0.105</v>
      </c>
      <c r="V104">
        <v>0</v>
      </c>
      <c r="W104">
        <v>0</v>
      </c>
      <c r="X104">
        <v>0</v>
      </c>
      <c r="Y104" t="s">
        <v>32</v>
      </c>
      <c r="AA104">
        <v>2.3E-2</v>
      </c>
      <c r="AB104">
        <v>0</v>
      </c>
      <c r="AC104">
        <v>0</v>
      </c>
      <c r="AD104">
        <v>0</v>
      </c>
      <c r="AE104" t="s">
        <v>32</v>
      </c>
    </row>
    <row r="105" spans="1:31" ht="12.65" customHeight="1" x14ac:dyDescent="0.35">
      <c r="A105" t="s">
        <v>41</v>
      </c>
      <c r="B105">
        <v>57</v>
      </c>
      <c r="C105">
        <v>24</v>
      </c>
      <c r="D105" t="s">
        <v>30</v>
      </c>
      <c r="E105">
        <v>20</v>
      </c>
      <c r="F105">
        <v>0</v>
      </c>
      <c r="G105">
        <v>0</v>
      </c>
      <c r="I105">
        <v>7.3310000000000004</v>
      </c>
      <c r="J105">
        <v>6779</v>
      </c>
      <c r="K105">
        <v>4198</v>
      </c>
      <c r="L105">
        <v>4237</v>
      </c>
      <c r="M105" t="s">
        <v>31</v>
      </c>
      <c r="O105">
        <v>0.77</v>
      </c>
      <c r="P105">
        <v>7132</v>
      </c>
      <c r="Q105">
        <v>4129</v>
      </c>
      <c r="R105">
        <v>4176</v>
      </c>
      <c r="S105" t="s">
        <v>31</v>
      </c>
      <c r="U105">
        <v>0.10299999999999999</v>
      </c>
      <c r="V105">
        <v>0</v>
      </c>
      <c r="W105">
        <v>0</v>
      </c>
      <c r="X105">
        <v>0</v>
      </c>
      <c r="Y105" t="s">
        <v>32</v>
      </c>
      <c r="AA105">
        <v>2.4E-2</v>
      </c>
      <c r="AB105">
        <v>0</v>
      </c>
      <c r="AC105">
        <v>0</v>
      </c>
      <c r="AD105">
        <v>0</v>
      </c>
      <c r="AE105" t="s">
        <v>32</v>
      </c>
    </row>
    <row r="106" spans="1:31" ht="12.65" customHeight="1" x14ac:dyDescent="0.35">
      <c r="A106" t="s">
        <v>41</v>
      </c>
      <c r="B106">
        <v>75</v>
      </c>
      <c r="C106">
        <v>36</v>
      </c>
      <c r="D106" t="s">
        <v>30</v>
      </c>
      <c r="E106">
        <v>20</v>
      </c>
      <c r="F106">
        <v>0</v>
      </c>
      <c r="G106">
        <v>0</v>
      </c>
      <c r="I106">
        <v>7.5179999999999998</v>
      </c>
      <c r="J106">
        <v>6832</v>
      </c>
      <c r="K106">
        <v>5398</v>
      </c>
      <c r="L106">
        <v>5438</v>
      </c>
      <c r="M106" t="s">
        <v>31</v>
      </c>
      <c r="O106">
        <v>0.77800000000000002</v>
      </c>
      <c r="P106">
        <v>7158</v>
      </c>
      <c r="Q106">
        <v>5329</v>
      </c>
      <c r="R106">
        <v>5376</v>
      </c>
      <c r="S106" t="s">
        <v>31</v>
      </c>
      <c r="U106">
        <v>0.105</v>
      </c>
      <c r="V106">
        <v>0</v>
      </c>
      <c r="W106">
        <v>0</v>
      </c>
      <c r="X106">
        <v>0</v>
      </c>
      <c r="Y106" t="s">
        <v>32</v>
      </c>
      <c r="AA106">
        <v>2.4E-2</v>
      </c>
      <c r="AB106">
        <v>0</v>
      </c>
      <c r="AC106">
        <v>0</v>
      </c>
      <c r="AD106">
        <v>0</v>
      </c>
      <c r="AE106" t="s">
        <v>32</v>
      </c>
    </row>
    <row r="107" spans="1:31" ht="12.65" customHeight="1" x14ac:dyDescent="0.35">
      <c r="A107" t="s">
        <v>41</v>
      </c>
      <c r="B107">
        <v>94</v>
      </c>
      <c r="C107">
        <v>48</v>
      </c>
      <c r="D107" t="s">
        <v>30</v>
      </c>
      <c r="E107">
        <v>20</v>
      </c>
      <c r="F107">
        <v>0</v>
      </c>
      <c r="G107">
        <v>0</v>
      </c>
      <c r="I107">
        <v>7.3170000000000002</v>
      </c>
      <c r="J107">
        <v>6775</v>
      </c>
      <c r="K107">
        <v>6658</v>
      </c>
      <c r="L107">
        <v>6699</v>
      </c>
      <c r="M107" t="s">
        <v>31</v>
      </c>
      <c r="O107">
        <v>0.81799999999999995</v>
      </c>
      <c r="P107">
        <v>7281</v>
      </c>
      <c r="Q107">
        <v>6589</v>
      </c>
      <c r="R107">
        <v>6636</v>
      </c>
      <c r="S107" t="s">
        <v>31</v>
      </c>
      <c r="U107">
        <v>0.10199999999999999</v>
      </c>
      <c r="V107">
        <v>0</v>
      </c>
      <c r="W107">
        <v>0</v>
      </c>
      <c r="X107">
        <v>0</v>
      </c>
      <c r="Y107" t="s">
        <v>32</v>
      </c>
      <c r="AA107">
        <v>2.5000000000000001E-2</v>
      </c>
      <c r="AB107">
        <v>0</v>
      </c>
      <c r="AC107">
        <v>0</v>
      </c>
      <c r="AD107">
        <v>0</v>
      </c>
      <c r="AE107" t="s">
        <v>32</v>
      </c>
    </row>
    <row r="108" spans="1:31" ht="12.65" customHeight="1" x14ac:dyDescent="0.35">
      <c r="A108" t="s">
        <v>41</v>
      </c>
      <c r="B108">
        <v>114</v>
      </c>
      <c r="C108">
        <v>60</v>
      </c>
      <c r="D108" t="s">
        <v>30</v>
      </c>
      <c r="E108">
        <v>20</v>
      </c>
      <c r="F108">
        <v>0</v>
      </c>
      <c r="G108">
        <v>0</v>
      </c>
      <c r="I108">
        <v>6.9569999999999999</v>
      </c>
      <c r="J108">
        <v>6673</v>
      </c>
      <c r="K108">
        <v>7978</v>
      </c>
      <c r="L108">
        <v>8019</v>
      </c>
      <c r="M108" t="s">
        <v>31</v>
      </c>
      <c r="O108">
        <v>0.70799999999999996</v>
      </c>
      <c r="P108">
        <v>6941</v>
      </c>
      <c r="Q108">
        <v>7909</v>
      </c>
      <c r="R108">
        <v>7956</v>
      </c>
      <c r="S108" t="s">
        <v>31</v>
      </c>
      <c r="U108">
        <v>9.7000000000000003E-2</v>
      </c>
      <c r="V108">
        <v>0</v>
      </c>
      <c r="W108">
        <v>0</v>
      </c>
      <c r="X108">
        <v>0</v>
      </c>
      <c r="Y108" t="s">
        <v>32</v>
      </c>
      <c r="AA108">
        <v>2.1999999999999999E-2</v>
      </c>
      <c r="AB108">
        <v>0</v>
      </c>
      <c r="AC108">
        <v>0</v>
      </c>
      <c r="AD108">
        <v>0</v>
      </c>
      <c r="AE108" t="s">
        <v>32</v>
      </c>
    </row>
    <row r="109" spans="1:31" ht="12.65" customHeight="1" x14ac:dyDescent="0.35">
      <c r="A109" t="s">
        <v>41</v>
      </c>
      <c r="B109">
        <v>132</v>
      </c>
      <c r="C109">
        <v>72</v>
      </c>
      <c r="D109" t="s">
        <v>30</v>
      </c>
      <c r="E109">
        <v>20</v>
      </c>
      <c r="F109">
        <v>0</v>
      </c>
      <c r="G109">
        <v>0</v>
      </c>
      <c r="I109">
        <v>7.0730000000000004</v>
      </c>
      <c r="J109">
        <v>6706</v>
      </c>
      <c r="K109">
        <v>9178</v>
      </c>
      <c r="L109">
        <v>9217</v>
      </c>
      <c r="M109" t="s">
        <v>31</v>
      </c>
      <c r="O109">
        <v>0.76700000000000002</v>
      </c>
      <c r="P109">
        <v>7125</v>
      </c>
      <c r="Q109">
        <v>9109</v>
      </c>
      <c r="R109">
        <v>9156</v>
      </c>
      <c r="S109" t="s">
        <v>31</v>
      </c>
      <c r="U109">
        <v>9.9000000000000005E-2</v>
      </c>
      <c r="V109">
        <v>0</v>
      </c>
      <c r="W109">
        <v>0</v>
      </c>
      <c r="X109">
        <v>0</v>
      </c>
      <c r="Y109" t="s">
        <v>32</v>
      </c>
      <c r="AA109">
        <v>2.4E-2</v>
      </c>
      <c r="AB109">
        <v>0</v>
      </c>
      <c r="AC109">
        <v>0</v>
      </c>
      <c r="AD109">
        <v>0</v>
      </c>
      <c r="AE109" t="s">
        <v>32</v>
      </c>
    </row>
    <row r="110" spans="1:31" ht="12.65" customHeight="1" x14ac:dyDescent="0.35">
      <c r="A110" t="s">
        <v>41</v>
      </c>
      <c r="B110">
        <v>151</v>
      </c>
      <c r="C110">
        <v>84</v>
      </c>
      <c r="D110" t="s">
        <v>30</v>
      </c>
      <c r="E110">
        <v>20</v>
      </c>
      <c r="F110">
        <v>0</v>
      </c>
      <c r="G110">
        <v>0</v>
      </c>
      <c r="I110">
        <v>7.2850000000000001</v>
      </c>
      <c r="J110">
        <v>6766</v>
      </c>
      <c r="K110">
        <v>10438</v>
      </c>
      <c r="L110">
        <v>10477</v>
      </c>
      <c r="M110" t="s">
        <v>31</v>
      </c>
      <c r="O110">
        <v>0.78200000000000003</v>
      </c>
      <c r="P110">
        <v>7172</v>
      </c>
      <c r="Q110">
        <v>10369</v>
      </c>
      <c r="R110">
        <v>10416</v>
      </c>
      <c r="S110" t="s">
        <v>31</v>
      </c>
      <c r="U110">
        <v>0.10199999999999999</v>
      </c>
      <c r="V110">
        <v>0</v>
      </c>
      <c r="W110">
        <v>0</v>
      </c>
      <c r="X110">
        <v>0</v>
      </c>
      <c r="Y110" t="s">
        <v>32</v>
      </c>
      <c r="AA110">
        <v>2.4E-2</v>
      </c>
      <c r="AB110">
        <v>0</v>
      </c>
      <c r="AC110">
        <v>0</v>
      </c>
      <c r="AD110">
        <v>0</v>
      </c>
      <c r="AE110" t="s">
        <v>32</v>
      </c>
    </row>
    <row r="111" spans="1:31" ht="12.65" customHeight="1" x14ac:dyDescent="0.35">
      <c r="A111" t="s">
        <v>41</v>
      </c>
      <c r="B111">
        <v>169</v>
      </c>
      <c r="C111">
        <v>96</v>
      </c>
      <c r="D111" t="s">
        <v>30</v>
      </c>
      <c r="E111">
        <v>0</v>
      </c>
      <c r="F111">
        <v>0</v>
      </c>
      <c r="G111">
        <v>0</v>
      </c>
      <c r="I111">
        <v>7.274</v>
      </c>
      <c r="J111">
        <v>6763</v>
      </c>
      <c r="K111">
        <v>11638</v>
      </c>
      <c r="L111">
        <v>11679</v>
      </c>
      <c r="M111" t="s">
        <v>31</v>
      </c>
      <c r="O111">
        <v>0.78900000000000003</v>
      </c>
      <c r="P111">
        <v>7191</v>
      </c>
      <c r="Q111">
        <v>11569</v>
      </c>
      <c r="R111">
        <v>11616</v>
      </c>
      <c r="S111" t="s">
        <v>31</v>
      </c>
      <c r="U111">
        <v>0.10199999999999999</v>
      </c>
      <c r="V111">
        <v>0</v>
      </c>
      <c r="W111">
        <v>0</v>
      </c>
      <c r="X111">
        <v>0</v>
      </c>
      <c r="Y111" t="s">
        <v>32</v>
      </c>
      <c r="AA111">
        <v>2.4E-2</v>
      </c>
      <c r="AB111">
        <v>0</v>
      </c>
      <c r="AC111">
        <v>0</v>
      </c>
      <c r="AD111">
        <v>0</v>
      </c>
      <c r="AE111" t="s">
        <v>32</v>
      </c>
    </row>
    <row r="112" spans="1:31" x14ac:dyDescent="0.35">
      <c r="A112" t="s">
        <v>41</v>
      </c>
      <c r="B112">
        <v>187</v>
      </c>
      <c r="C112">
        <v>108</v>
      </c>
      <c r="D112" t="s">
        <v>30</v>
      </c>
      <c r="E112">
        <v>0</v>
      </c>
      <c r="F112">
        <v>0</v>
      </c>
      <c r="G112">
        <v>0</v>
      </c>
      <c r="I112">
        <v>6.7809999999999997</v>
      </c>
      <c r="J112">
        <v>6623</v>
      </c>
      <c r="K112">
        <v>12838</v>
      </c>
      <c r="L112">
        <v>12879</v>
      </c>
      <c r="M112" t="s">
        <v>31</v>
      </c>
      <c r="O112">
        <v>0.73799999999999999</v>
      </c>
      <c r="P112">
        <v>7035</v>
      </c>
      <c r="Q112">
        <v>12769</v>
      </c>
      <c r="R112">
        <v>12815</v>
      </c>
      <c r="S112" t="s">
        <v>31</v>
      </c>
      <c r="U112">
        <v>9.5000000000000001E-2</v>
      </c>
      <c r="V112">
        <v>0</v>
      </c>
      <c r="W112">
        <v>0</v>
      </c>
      <c r="X112">
        <v>0</v>
      </c>
      <c r="Y112" t="s">
        <v>32</v>
      </c>
      <c r="AA112">
        <v>2.3E-2</v>
      </c>
      <c r="AB112">
        <v>0</v>
      </c>
      <c r="AC112">
        <v>0</v>
      </c>
      <c r="AD112">
        <v>0</v>
      </c>
      <c r="AE112" t="s">
        <v>32</v>
      </c>
    </row>
    <row r="113" spans="1:31" x14ac:dyDescent="0.35">
      <c r="A113" t="s">
        <v>41</v>
      </c>
      <c r="B113">
        <v>200</v>
      </c>
      <c r="C113">
        <v>120</v>
      </c>
      <c r="D113" t="s">
        <v>30</v>
      </c>
      <c r="E113">
        <v>0</v>
      </c>
      <c r="F113">
        <v>0</v>
      </c>
      <c r="G113">
        <v>0</v>
      </c>
      <c r="I113">
        <v>8.3960000000000008</v>
      </c>
      <c r="J113">
        <v>7081</v>
      </c>
      <c r="K113">
        <v>13738</v>
      </c>
      <c r="L113">
        <v>13778</v>
      </c>
      <c r="M113" t="s">
        <v>31</v>
      </c>
      <c r="O113">
        <v>0.76700000000000002</v>
      </c>
      <c r="P113">
        <v>7124</v>
      </c>
      <c r="Q113">
        <v>13669</v>
      </c>
      <c r="R113">
        <v>13715</v>
      </c>
      <c r="S113" t="s">
        <v>31</v>
      </c>
      <c r="U113">
        <v>0.11799999999999999</v>
      </c>
      <c r="V113">
        <v>0</v>
      </c>
      <c r="W113">
        <v>0</v>
      </c>
      <c r="X113">
        <v>0</v>
      </c>
      <c r="Y113" t="s">
        <v>32</v>
      </c>
      <c r="AA113">
        <v>2.4E-2</v>
      </c>
      <c r="AB113">
        <v>0</v>
      </c>
      <c r="AC113">
        <v>0</v>
      </c>
      <c r="AD113">
        <v>0</v>
      </c>
      <c r="AE113" t="s">
        <v>32</v>
      </c>
    </row>
  </sheetData>
  <mergeCells count="5">
    <mergeCell ref="A4:C4"/>
    <mergeCell ref="F4:H4"/>
    <mergeCell ref="J4:L4"/>
    <mergeCell ref="N4:Q4"/>
    <mergeCell ref="S4:U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247"/>
  <sheetViews>
    <sheetView tabSelected="1" workbookViewId="0">
      <selection activeCell="U5" sqref="U5"/>
    </sheetView>
  </sheetViews>
  <sheetFormatPr defaultRowHeight="14.5" x14ac:dyDescent="0.35"/>
  <cols>
    <col min="1" max="1" width="19.453125" customWidth="1"/>
    <col min="2" max="2" width="7.08984375" customWidth="1"/>
    <col min="3" max="3" width="11.08984375" customWidth="1"/>
    <col min="4" max="4" width="7.36328125" customWidth="1"/>
    <col min="5" max="5" width="8.1796875" customWidth="1"/>
    <col min="6" max="6" width="10.1796875" customWidth="1"/>
    <col min="7" max="7" width="6.81640625" customWidth="1"/>
    <col min="8" max="8" width="8.7265625" customWidth="1"/>
    <col min="9" max="9" width="8.26953125" customWidth="1"/>
    <col min="10" max="20" width="8.7265625" customWidth="1"/>
    <col min="21" max="21" width="7.08984375" customWidth="1"/>
    <col min="22" max="24" width="8.7265625" customWidth="1"/>
    <col min="25" max="25" width="7.453125" customWidth="1"/>
    <col min="26" max="26" width="9.453125" customWidth="1"/>
  </cols>
  <sheetData>
    <row r="2" spans="1:31" x14ac:dyDescent="0.35">
      <c r="A2" t="s">
        <v>46</v>
      </c>
      <c r="B2" t="s">
        <v>47</v>
      </c>
    </row>
    <row r="3" spans="1:31" x14ac:dyDescent="0.35">
      <c r="A3" t="s">
        <v>48</v>
      </c>
      <c r="B3" t="s">
        <v>141</v>
      </c>
    </row>
    <row r="4" spans="1:31" x14ac:dyDescent="0.35">
      <c r="A4" t="s">
        <v>49</v>
      </c>
      <c r="B4" t="s">
        <v>142</v>
      </c>
    </row>
    <row r="5" spans="1:31" x14ac:dyDescent="0.35">
      <c r="A5" t="s">
        <v>50</v>
      </c>
      <c r="B5" t="s">
        <v>143</v>
      </c>
    </row>
    <row r="6" spans="1:31" x14ac:dyDescent="0.35">
      <c r="A6" t="s">
        <v>51</v>
      </c>
      <c r="B6" t="s">
        <v>52</v>
      </c>
    </row>
    <row r="7" spans="1:31" x14ac:dyDescent="0.35">
      <c r="A7" t="s">
        <v>53</v>
      </c>
    </row>
    <row r="8" spans="1:31" x14ac:dyDescent="0.35">
      <c r="A8" t="s">
        <v>54</v>
      </c>
      <c r="I8" s="41" t="s">
        <v>55</v>
      </c>
      <c r="O8" s="41" t="s">
        <v>55</v>
      </c>
      <c r="U8" s="41" t="s">
        <v>56</v>
      </c>
      <c r="AA8" s="41" t="s">
        <v>56</v>
      </c>
    </row>
    <row r="9" spans="1:31" x14ac:dyDescent="0.35">
      <c r="A9" t="s">
        <v>57</v>
      </c>
      <c r="I9">
        <v>1</v>
      </c>
      <c r="O9">
        <v>3</v>
      </c>
      <c r="U9">
        <v>1</v>
      </c>
      <c r="AA9">
        <v>2</v>
      </c>
    </row>
    <row r="10" spans="1:31" x14ac:dyDescent="0.35">
      <c r="A10" t="s">
        <v>58</v>
      </c>
      <c r="I10" s="41" t="s">
        <v>59</v>
      </c>
      <c r="O10" s="41" t="s">
        <v>25</v>
      </c>
      <c r="U10" s="41" t="s">
        <v>60</v>
      </c>
      <c r="AA10" s="41" t="s">
        <v>61</v>
      </c>
    </row>
    <row r="11" spans="1:31" x14ac:dyDescent="0.35">
      <c r="A11" t="s">
        <v>62</v>
      </c>
      <c r="I11" s="41" t="s">
        <v>63</v>
      </c>
      <c r="O11" s="41" t="s">
        <v>63</v>
      </c>
      <c r="U11" s="41" t="s">
        <v>64</v>
      </c>
      <c r="AA11" s="41" t="s">
        <v>64</v>
      </c>
    </row>
    <row r="12" spans="1:31" x14ac:dyDescent="0.35">
      <c r="A12" t="s">
        <v>65</v>
      </c>
      <c r="I12">
        <v>-6485</v>
      </c>
      <c r="O12">
        <v>-5137</v>
      </c>
    </row>
    <row r="13" spans="1:31" x14ac:dyDescent="0.35">
      <c r="A13" t="s">
        <v>66</v>
      </c>
      <c r="I13">
        <v>33</v>
      </c>
      <c r="O13">
        <v>50</v>
      </c>
    </row>
    <row r="14" spans="1:31" x14ac:dyDescent="0.35">
      <c r="A14" t="s">
        <v>67</v>
      </c>
      <c r="I14" s="41" t="s">
        <v>68</v>
      </c>
      <c r="O14" s="41" t="s">
        <v>68</v>
      </c>
    </row>
    <row r="15" spans="1:31" x14ac:dyDescent="0.35">
      <c r="A15" t="s">
        <v>69</v>
      </c>
      <c r="I15" s="42">
        <v>1</v>
      </c>
      <c r="O15" s="42">
        <v>1</v>
      </c>
    </row>
    <row r="16" spans="1:31" x14ac:dyDescent="0.35">
      <c r="A16" t="s">
        <v>70</v>
      </c>
      <c r="B16" s="41" t="s">
        <v>71</v>
      </c>
      <c r="C16" s="41" t="s">
        <v>72</v>
      </c>
      <c r="D16" s="41" t="s">
        <v>73</v>
      </c>
      <c r="E16" s="41" t="s">
        <v>74</v>
      </c>
      <c r="H16" s="41" t="s">
        <v>75</v>
      </c>
      <c r="I16" s="41" t="s">
        <v>76</v>
      </c>
      <c r="J16" s="41" t="s">
        <v>77</v>
      </c>
      <c r="K16" s="41" t="s">
        <v>78</v>
      </c>
      <c r="L16" s="41" t="s">
        <v>79</v>
      </c>
      <c r="M16" s="41" t="s">
        <v>80</v>
      </c>
      <c r="N16" s="41" t="s">
        <v>81</v>
      </c>
      <c r="O16" s="41" t="s">
        <v>82</v>
      </c>
      <c r="P16" s="41" t="s">
        <v>77</v>
      </c>
      <c r="Q16" s="41" t="s">
        <v>78</v>
      </c>
      <c r="R16" s="41" t="s">
        <v>79</v>
      </c>
      <c r="S16" s="41" t="s">
        <v>80</v>
      </c>
      <c r="U16" s="41" t="s">
        <v>76</v>
      </c>
      <c r="V16" s="41" t="s">
        <v>77</v>
      </c>
      <c r="W16" s="41" t="s">
        <v>78</v>
      </c>
      <c r="X16" s="41" t="s">
        <v>79</v>
      </c>
      <c r="Y16" s="41" t="s">
        <v>80</v>
      </c>
      <c r="AA16" s="41" t="s">
        <v>83</v>
      </c>
      <c r="AB16" s="41" t="s">
        <v>77</v>
      </c>
      <c r="AC16" s="41" t="s">
        <v>78</v>
      </c>
      <c r="AD16" s="41" t="s">
        <v>79</v>
      </c>
      <c r="AE16" s="41" t="s">
        <v>80</v>
      </c>
    </row>
    <row r="17" spans="1:31" x14ac:dyDescent="0.35">
      <c r="A17" t="s">
        <v>84</v>
      </c>
      <c r="B17">
        <v>1</v>
      </c>
      <c r="C17">
        <v>138</v>
      </c>
      <c r="D17" t="s">
        <v>85</v>
      </c>
      <c r="E17">
        <v>0</v>
      </c>
      <c r="F17">
        <v>0</v>
      </c>
      <c r="G17">
        <v>0</v>
      </c>
      <c r="I17">
        <v>147.886</v>
      </c>
      <c r="J17">
        <v>46623</v>
      </c>
      <c r="K17">
        <v>598</v>
      </c>
      <c r="L17">
        <v>636</v>
      </c>
      <c r="M17" t="s">
        <v>86</v>
      </c>
      <c r="O17">
        <v>14.855</v>
      </c>
      <c r="P17">
        <v>50854</v>
      </c>
      <c r="Q17">
        <v>529</v>
      </c>
      <c r="R17">
        <v>577</v>
      </c>
      <c r="S17" t="s">
        <v>86</v>
      </c>
      <c r="U17">
        <v>2.0710000000000002</v>
      </c>
      <c r="V17">
        <v>0</v>
      </c>
      <c r="W17">
        <v>0</v>
      </c>
      <c r="X17">
        <v>0</v>
      </c>
      <c r="Y17" t="s">
        <v>32</v>
      </c>
      <c r="AA17">
        <v>0.46</v>
      </c>
      <c r="AB17">
        <v>0</v>
      </c>
      <c r="AC17">
        <v>0</v>
      </c>
      <c r="AD17">
        <v>0</v>
      </c>
      <c r="AE17" t="s">
        <v>32</v>
      </c>
    </row>
    <row r="18" spans="1:31" x14ac:dyDescent="0.35">
      <c r="A18" t="s">
        <v>87</v>
      </c>
      <c r="B18">
        <v>2</v>
      </c>
      <c r="C18">
        <v>138</v>
      </c>
      <c r="D18" t="s">
        <v>88</v>
      </c>
      <c r="E18">
        <v>0</v>
      </c>
      <c r="F18">
        <v>0</v>
      </c>
      <c r="G18">
        <v>0</v>
      </c>
      <c r="I18">
        <v>149.15600000000001</v>
      </c>
      <c r="J18">
        <v>46983</v>
      </c>
      <c r="K18">
        <v>658</v>
      </c>
      <c r="L18">
        <v>695</v>
      </c>
      <c r="M18" t="s">
        <v>42</v>
      </c>
      <c r="O18">
        <v>14.862</v>
      </c>
      <c r="P18">
        <v>50878</v>
      </c>
      <c r="Q18">
        <v>589</v>
      </c>
      <c r="R18">
        <v>637</v>
      </c>
      <c r="S18" t="s">
        <v>31</v>
      </c>
      <c r="U18">
        <v>2.089</v>
      </c>
      <c r="V18">
        <v>0</v>
      </c>
      <c r="W18">
        <v>0</v>
      </c>
      <c r="X18">
        <v>0</v>
      </c>
      <c r="Y18" t="s">
        <v>32</v>
      </c>
      <c r="AA18">
        <v>0.46</v>
      </c>
      <c r="AB18">
        <v>0</v>
      </c>
      <c r="AC18">
        <v>0</v>
      </c>
      <c r="AD18">
        <v>0</v>
      </c>
      <c r="AE18" t="s">
        <v>32</v>
      </c>
    </row>
    <row r="19" spans="1:31" x14ac:dyDescent="0.35">
      <c r="A19" t="s">
        <v>89</v>
      </c>
      <c r="B19">
        <v>3</v>
      </c>
      <c r="C19">
        <v>138</v>
      </c>
      <c r="D19" t="s">
        <v>90</v>
      </c>
      <c r="E19">
        <v>0</v>
      </c>
      <c r="F19">
        <v>1</v>
      </c>
      <c r="G19">
        <v>1</v>
      </c>
      <c r="I19">
        <v>148.54900000000001</v>
      </c>
      <c r="J19">
        <v>46811</v>
      </c>
      <c r="K19">
        <v>718</v>
      </c>
      <c r="L19">
        <v>756</v>
      </c>
      <c r="M19" t="s">
        <v>42</v>
      </c>
      <c r="O19">
        <v>14.878</v>
      </c>
      <c r="P19">
        <v>50926</v>
      </c>
      <c r="Q19">
        <v>649</v>
      </c>
      <c r="R19">
        <v>697</v>
      </c>
      <c r="S19" t="s">
        <v>31</v>
      </c>
      <c r="U19">
        <v>2.081</v>
      </c>
      <c r="V19">
        <v>0</v>
      </c>
      <c r="W19">
        <v>0</v>
      </c>
      <c r="X19">
        <v>0</v>
      </c>
      <c r="Y19" t="s">
        <v>32</v>
      </c>
      <c r="AA19">
        <v>0.46</v>
      </c>
      <c r="AB19">
        <v>0</v>
      </c>
      <c r="AC19">
        <v>0</v>
      </c>
      <c r="AD19">
        <v>0</v>
      </c>
      <c r="AE19" t="s">
        <v>32</v>
      </c>
    </row>
    <row r="20" spans="1:31" x14ac:dyDescent="0.35">
      <c r="A20" t="s">
        <v>91</v>
      </c>
      <c r="B20">
        <v>4</v>
      </c>
      <c r="C20">
        <v>908</v>
      </c>
      <c r="D20" t="s">
        <v>92</v>
      </c>
      <c r="E20">
        <v>0</v>
      </c>
      <c r="F20">
        <v>1</v>
      </c>
      <c r="G20">
        <v>2</v>
      </c>
      <c r="I20">
        <v>3.9590000000000001</v>
      </c>
      <c r="J20">
        <v>5823</v>
      </c>
      <c r="K20">
        <v>778</v>
      </c>
      <c r="L20">
        <v>821</v>
      </c>
      <c r="M20" t="s">
        <v>42</v>
      </c>
      <c r="O20">
        <v>0.40699999999999997</v>
      </c>
      <c r="P20">
        <v>6008</v>
      </c>
      <c r="Q20">
        <v>709</v>
      </c>
      <c r="R20">
        <v>752</v>
      </c>
      <c r="S20" t="s">
        <v>31</v>
      </c>
      <c r="U20">
        <v>5.5E-2</v>
      </c>
      <c r="V20">
        <v>0</v>
      </c>
      <c r="W20">
        <v>0</v>
      </c>
      <c r="X20">
        <v>0</v>
      </c>
      <c r="Y20" t="s">
        <v>32</v>
      </c>
      <c r="AA20">
        <v>1.2999999999999999E-2</v>
      </c>
      <c r="AB20">
        <v>0</v>
      </c>
      <c r="AC20">
        <v>0</v>
      </c>
      <c r="AD20">
        <v>0</v>
      </c>
      <c r="AE20" t="s">
        <v>32</v>
      </c>
    </row>
    <row r="21" spans="1:31" x14ac:dyDescent="0.35">
      <c r="A21" t="s">
        <v>91</v>
      </c>
      <c r="B21">
        <v>5</v>
      </c>
      <c r="C21">
        <v>908</v>
      </c>
      <c r="D21" t="s">
        <v>92</v>
      </c>
      <c r="E21">
        <v>0</v>
      </c>
      <c r="F21">
        <v>1</v>
      </c>
      <c r="G21">
        <v>3</v>
      </c>
      <c r="I21">
        <v>3.9590000000000001</v>
      </c>
      <c r="J21">
        <v>5823</v>
      </c>
      <c r="K21">
        <v>838</v>
      </c>
      <c r="L21">
        <v>875</v>
      </c>
      <c r="M21" t="s">
        <v>31</v>
      </c>
      <c r="O21">
        <v>0.40699999999999997</v>
      </c>
      <c r="P21">
        <v>6008</v>
      </c>
      <c r="Q21">
        <v>769</v>
      </c>
      <c r="R21">
        <v>816</v>
      </c>
      <c r="S21" t="s">
        <v>31</v>
      </c>
      <c r="U21">
        <v>5.5E-2</v>
      </c>
      <c r="V21">
        <v>0</v>
      </c>
      <c r="W21">
        <v>0</v>
      </c>
      <c r="X21">
        <v>0</v>
      </c>
      <c r="Y21" t="s">
        <v>32</v>
      </c>
      <c r="AA21">
        <v>1.2999999999999999E-2</v>
      </c>
      <c r="AB21">
        <v>0</v>
      </c>
      <c r="AC21">
        <v>0</v>
      </c>
      <c r="AD21">
        <v>0</v>
      </c>
      <c r="AE21" t="s">
        <v>32</v>
      </c>
    </row>
    <row r="22" spans="1:31" x14ac:dyDescent="0.35">
      <c r="A22" t="s">
        <v>93</v>
      </c>
      <c r="B22">
        <v>6</v>
      </c>
      <c r="C22">
        <v>901</v>
      </c>
      <c r="D22" t="s">
        <v>94</v>
      </c>
      <c r="E22">
        <v>0</v>
      </c>
      <c r="F22">
        <v>0</v>
      </c>
      <c r="G22">
        <v>0</v>
      </c>
      <c r="H22">
        <v>150</v>
      </c>
      <c r="I22">
        <v>149.42400000000001</v>
      </c>
      <c r="J22">
        <v>47059</v>
      </c>
      <c r="K22">
        <v>898</v>
      </c>
      <c r="L22">
        <v>936</v>
      </c>
      <c r="M22" t="s">
        <v>42</v>
      </c>
      <c r="N22">
        <v>15</v>
      </c>
      <c r="O22">
        <v>15.053000000000001</v>
      </c>
      <c r="P22">
        <v>51469</v>
      </c>
      <c r="Q22">
        <v>829</v>
      </c>
      <c r="R22">
        <v>875</v>
      </c>
      <c r="S22" t="s">
        <v>43</v>
      </c>
      <c r="U22">
        <v>2.093</v>
      </c>
      <c r="V22">
        <v>0</v>
      </c>
      <c r="W22">
        <v>0</v>
      </c>
      <c r="X22">
        <v>0</v>
      </c>
      <c r="Y22" t="s">
        <v>32</v>
      </c>
      <c r="AA22">
        <v>0.46600000000000003</v>
      </c>
      <c r="AB22">
        <v>0</v>
      </c>
      <c r="AC22">
        <v>0</v>
      </c>
      <c r="AD22">
        <v>0</v>
      </c>
      <c r="AE22" t="s">
        <v>32</v>
      </c>
    </row>
    <row r="23" spans="1:31" x14ac:dyDescent="0.35">
      <c r="A23" t="s">
        <v>95</v>
      </c>
      <c r="B23">
        <v>7</v>
      </c>
      <c r="C23">
        <v>902</v>
      </c>
      <c r="D23" t="s">
        <v>94</v>
      </c>
      <c r="E23">
        <v>0</v>
      </c>
      <c r="F23">
        <v>0</v>
      </c>
      <c r="G23">
        <v>0</v>
      </c>
      <c r="H23">
        <v>112.5</v>
      </c>
      <c r="I23">
        <v>112.41200000000001</v>
      </c>
      <c r="J23">
        <v>36567</v>
      </c>
      <c r="K23">
        <v>958</v>
      </c>
      <c r="L23">
        <v>995</v>
      </c>
      <c r="M23" t="s">
        <v>43</v>
      </c>
      <c r="N23">
        <v>11.25</v>
      </c>
      <c r="O23">
        <v>11.159000000000001</v>
      </c>
      <c r="P23">
        <v>39383</v>
      </c>
      <c r="Q23">
        <v>889</v>
      </c>
      <c r="R23">
        <v>936</v>
      </c>
      <c r="S23" t="s">
        <v>43</v>
      </c>
      <c r="U23">
        <v>1.575</v>
      </c>
      <c r="V23">
        <v>0</v>
      </c>
      <c r="W23">
        <v>0</v>
      </c>
      <c r="X23">
        <v>0</v>
      </c>
      <c r="Y23" t="s">
        <v>32</v>
      </c>
      <c r="AA23">
        <v>0.34499999999999997</v>
      </c>
      <c r="AB23">
        <v>0</v>
      </c>
      <c r="AC23">
        <v>0</v>
      </c>
      <c r="AD23">
        <v>0</v>
      </c>
      <c r="AE23" t="s">
        <v>32</v>
      </c>
    </row>
    <row r="24" spans="1:31" x14ac:dyDescent="0.35">
      <c r="A24" t="s">
        <v>96</v>
      </c>
      <c r="B24">
        <v>8</v>
      </c>
      <c r="C24">
        <v>903</v>
      </c>
      <c r="D24" t="s">
        <v>94</v>
      </c>
      <c r="E24">
        <v>0</v>
      </c>
      <c r="F24">
        <v>0</v>
      </c>
      <c r="G24">
        <v>0</v>
      </c>
      <c r="H24">
        <v>75</v>
      </c>
      <c r="I24">
        <v>76.105999999999995</v>
      </c>
      <c r="J24">
        <v>26275</v>
      </c>
      <c r="K24">
        <v>1018</v>
      </c>
      <c r="L24">
        <v>1056</v>
      </c>
      <c r="M24" t="s">
        <v>43</v>
      </c>
      <c r="N24">
        <v>7.5</v>
      </c>
      <c r="O24">
        <v>7.5519999999999996</v>
      </c>
      <c r="P24">
        <v>28186</v>
      </c>
      <c r="Q24">
        <v>949</v>
      </c>
      <c r="R24">
        <v>995</v>
      </c>
      <c r="S24" t="s">
        <v>31</v>
      </c>
      <c r="U24">
        <v>1.0660000000000001</v>
      </c>
      <c r="V24">
        <v>0</v>
      </c>
      <c r="W24">
        <v>0</v>
      </c>
      <c r="X24">
        <v>0</v>
      </c>
      <c r="Y24" t="s">
        <v>32</v>
      </c>
      <c r="AA24">
        <v>0.23400000000000001</v>
      </c>
      <c r="AB24">
        <v>0</v>
      </c>
      <c r="AC24">
        <v>0</v>
      </c>
      <c r="AD24">
        <v>0</v>
      </c>
      <c r="AE24" t="s">
        <v>32</v>
      </c>
    </row>
    <row r="25" spans="1:31" x14ac:dyDescent="0.35">
      <c r="A25" t="s">
        <v>97</v>
      </c>
      <c r="B25">
        <v>9</v>
      </c>
      <c r="C25">
        <v>904</v>
      </c>
      <c r="D25" t="s">
        <v>94</v>
      </c>
      <c r="E25">
        <v>0</v>
      </c>
      <c r="F25">
        <v>0</v>
      </c>
      <c r="G25">
        <v>0</v>
      </c>
      <c r="H25">
        <v>37.5</v>
      </c>
      <c r="I25">
        <v>37.975000000000001</v>
      </c>
      <c r="J25">
        <v>15466</v>
      </c>
      <c r="K25">
        <v>1078</v>
      </c>
      <c r="L25">
        <v>1116</v>
      </c>
      <c r="M25" t="s">
        <v>31</v>
      </c>
      <c r="N25">
        <v>3.75</v>
      </c>
      <c r="O25">
        <v>3.7360000000000002</v>
      </c>
      <c r="P25">
        <v>16339</v>
      </c>
      <c r="Q25">
        <v>1009</v>
      </c>
      <c r="R25">
        <v>1056</v>
      </c>
      <c r="S25" t="s">
        <v>31</v>
      </c>
      <c r="U25">
        <v>0.53200000000000003</v>
      </c>
      <c r="V25">
        <v>0</v>
      </c>
      <c r="W25">
        <v>0</v>
      </c>
      <c r="X25">
        <v>0</v>
      </c>
      <c r="Y25" t="s">
        <v>32</v>
      </c>
      <c r="AA25">
        <v>0.11600000000000001</v>
      </c>
      <c r="AB25">
        <v>0</v>
      </c>
      <c r="AC25">
        <v>0</v>
      </c>
      <c r="AD25">
        <v>0</v>
      </c>
      <c r="AE25" t="s">
        <v>32</v>
      </c>
    </row>
    <row r="26" spans="1:31" x14ac:dyDescent="0.35">
      <c r="A26" t="s">
        <v>98</v>
      </c>
      <c r="B26">
        <v>10</v>
      </c>
      <c r="C26">
        <v>905</v>
      </c>
      <c r="D26" t="s">
        <v>94</v>
      </c>
      <c r="E26">
        <v>0</v>
      </c>
      <c r="F26">
        <v>0</v>
      </c>
      <c r="G26">
        <v>0</v>
      </c>
      <c r="H26">
        <v>22.5</v>
      </c>
      <c r="I26">
        <v>22.542000000000002</v>
      </c>
      <c r="J26">
        <v>11091</v>
      </c>
      <c r="K26">
        <v>1138</v>
      </c>
      <c r="L26">
        <v>1176</v>
      </c>
      <c r="M26" t="s">
        <v>31</v>
      </c>
      <c r="N26">
        <v>2.25</v>
      </c>
      <c r="O26">
        <v>2.2200000000000002</v>
      </c>
      <c r="P26">
        <v>11635</v>
      </c>
      <c r="Q26">
        <v>1069</v>
      </c>
      <c r="R26">
        <v>1116</v>
      </c>
      <c r="S26" t="s">
        <v>31</v>
      </c>
      <c r="U26">
        <v>0.316</v>
      </c>
      <c r="V26">
        <v>0</v>
      </c>
      <c r="W26">
        <v>0</v>
      </c>
      <c r="X26">
        <v>0</v>
      </c>
      <c r="Y26" t="s">
        <v>32</v>
      </c>
      <c r="AA26">
        <v>6.9000000000000006E-2</v>
      </c>
      <c r="AB26">
        <v>0</v>
      </c>
      <c r="AC26">
        <v>0</v>
      </c>
      <c r="AD26">
        <v>0</v>
      </c>
      <c r="AE26" t="s">
        <v>32</v>
      </c>
    </row>
    <row r="27" spans="1:31" x14ac:dyDescent="0.35">
      <c r="A27" t="s">
        <v>99</v>
      </c>
      <c r="B27">
        <v>11</v>
      </c>
      <c r="C27">
        <v>906</v>
      </c>
      <c r="D27" t="s">
        <v>94</v>
      </c>
      <c r="E27">
        <v>0</v>
      </c>
      <c r="F27">
        <v>0</v>
      </c>
      <c r="G27">
        <v>0</v>
      </c>
      <c r="H27">
        <v>15</v>
      </c>
      <c r="I27">
        <v>14.608000000000001</v>
      </c>
      <c r="J27">
        <v>8842</v>
      </c>
      <c r="K27">
        <v>1198</v>
      </c>
      <c r="L27">
        <v>1235</v>
      </c>
      <c r="M27" t="s">
        <v>31</v>
      </c>
      <c r="N27">
        <v>1.5</v>
      </c>
      <c r="O27">
        <v>1.4530000000000001</v>
      </c>
      <c r="P27">
        <v>9253</v>
      </c>
      <c r="Q27">
        <v>1129</v>
      </c>
      <c r="R27">
        <v>1176</v>
      </c>
      <c r="S27" t="s">
        <v>31</v>
      </c>
      <c r="U27">
        <v>0.20499999999999999</v>
      </c>
      <c r="V27">
        <v>0</v>
      </c>
      <c r="W27">
        <v>0</v>
      </c>
      <c r="X27">
        <v>0</v>
      </c>
      <c r="Y27" t="s">
        <v>32</v>
      </c>
      <c r="AA27">
        <v>4.4999999999999998E-2</v>
      </c>
      <c r="AB27">
        <v>0</v>
      </c>
      <c r="AC27">
        <v>0</v>
      </c>
      <c r="AD27">
        <v>0</v>
      </c>
      <c r="AE27" t="s">
        <v>32</v>
      </c>
    </row>
    <row r="28" spans="1:31" x14ac:dyDescent="0.35">
      <c r="A28" t="s">
        <v>100</v>
      </c>
      <c r="B28">
        <v>12</v>
      </c>
      <c r="C28">
        <v>907</v>
      </c>
      <c r="D28" t="s">
        <v>94</v>
      </c>
      <c r="E28">
        <v>0</v>
      </c>
      <c r="F28">
        <v>0</v>
      </c>
      <c r="G28">
        <v>0</v>
      </c>
      <c r="H28">
        <v>7.5</v>
      </c>
      <c r="I28">
        <v>7.391</v>
      </c>
      <c r="J28">
        <v>6796</v>
      </c>
      <c r="K28">
        <v>1258</v>
      </c>
      <c r="L28">
        <v>1296</v>
      </c>
      <c r="M28" t="s">
        <v>31</v>
      </c>
      <c r="N28">
        <v>0.75</v>
      </c>
      <c r="O28">
        <v>0.76</v>
      </c>
      <c r="P28">
        <v>7101</v>
      </c>
      <c r="Q28">
        <v>1189</v>
      </c>
      <c r="R28">
        <v>1236</v>
      </c>
      <c r="S28" t="s">
        <v>31</v>
      </c>
      <c r="U28">
        <v>0.104</v>
      </c>
      <c r="V28">
        <v>0</v>
      </c>
      <c r="W28">
        <v>0</v>
      </c>
      <c r="X28">
        <v>0</v>
      </c>
      <c r="Y28" t="s">
        <v>32</v>
      </c>
      <c r="AA28">
        <v>2.3E-2</v>
      </c>
      <c r="AB28">
        <v>0</v>
      </c>
      <c r="AC28">
        <v>0</v>
      </c>
      <c r="AD28">
        <v>0</v>
      </c>
      <c r="AE28" t="s">
        <v>32</v>
      </c>
    </row>
    <row r="29" spans="1:31" x14ac:dyDescent="0.35">
      <c r="A29" t="s">
        <v>101</v>
      </c>
      <c r="B29">
        <v>13</v>
      </c>
      <c r="C29">
        <v>908</v>
      </c>
      <c r="D29" t="s">
        <v>94</v>
      </c>
      <c r="E29">
        <v>0</v>
      </c>
      <c r="F29">
        <v>0</v>
      </c>
      <c r="G29">
        <v>0</v>
      </c>
      <c r="H29">
        <v>3.75</v>
      </c>
      <c r="I29">
        <v>3.6230000000000002</v>
      </c>
      <c r="J29">
        <v>5728</v>
      </c>
      <c r="K29">
        <v>1318</v>
      </c>
      <c r="L29">
        <v>1355</v>
      </c>
      <c r="M29" t="s">
        <v>31</v>
      </c>
      <c r="N29">
        <v>0.375</v>
      </c>
      <c r="O29">
        <v>0.38700000000000001</v>
      </c>
      <c r="P29">
        <v>5945</v>
      </c>
      <c r="Q29">
        <v>1249</v>
      </c>
      <c r="R29">
        <v>1296</v>
      </c>
      <c r="S29" t="s">
        <v>31</v>
      </c>
      <c r="U29">
        <v>5.0999999999999997E-2</v>
      </c>
      <c r="V29">
        <v>0</v>
      </c>
      <c r="W29">
        <v>0</v>
      </c>
      <c r="X29">
        <v>0</v>
      </c>
      <c r="Y29" t="s">
        <v>32</v>
      </c>
      <c r="AA29">
        <v>1.2E-2</v>
      </c>
      <c r="AB29">
        <v>0</v>
      </c>
      <c r="AC29">
        <v>0</v>
      </c>
      <c r="AD29">
        <v>0</v>
      </c>
      <c r="AE29" t="s">
        <v>32</v>
      </c>
    </row>
    <row r="30" spans="1:31" x14ac:dyDescent="0.35">
      <c r="A30" t="s">
        <v>102</v>
      </c>
      <c r="B30">
        <v>14</v>
      </c>
      <c r="C30">
        <v>909</v>
      </c>
      <c r="D30" t="s">
        <v>94</v>
      </c>
      <c r="E30">
        <v>0</v>
      </c>
      <c r="F30">
        <v>0</v>
      </c>
      <c r="G30">
        <v>0</v>
      </c>
      <c r="H30">
        <v>1.5</v>
      </c>
      <c r="I30">
        <v>1.373</v>
      </c>
      <c r="J30">
        <v>5090</v>
      </c>
      <c r="K30">
        <v>1378</v>
      </c>
      <c r="L30">
        <v>1416</v>
      </c>
      <c r="M30" t="s">
        <v>31</v>
      </c>
      <c r="N30">
        <v>0.15</v>
      </c>
      <c r="O30">
        <v>0.17299999999999999</v>
      </c>
      <c r="P30">
        <v>5280</v>
      </c>
      <c r="Q30">
        <v>1309</v>
      </c>
      <c r="R30">
        <v>1356</v>
      </c>
      <c r="S30" t="s">
        <v>31</v>
      </c>
      <c r="U30">
        <v>1.9E-2</v>
      </c>
      <c r="V30">
        <v>0</v>
      </c>
      <c r="W30">
        <v>0</v>
      </c>
      <c r="X30">
        <v>0</v>
      </c>
      <c r="Y30" t="s">
        <v>32</v>
      </c>
      <c r="AA30">
        <v>5.0000000000000001E-3</v>
      </c>
      <c r="AB30">
        <v>0</v>
      </c>
      <c r="AC30">
        <v>0</v>
      </c>
      <c r="AD30">
        <v>0</v>
      </c>
      <c r="AE30" t="s">
        <v>32</v>
      </c>
    </row>
    <row r="31" spans="1:31" x14ac:dyDescent="0.35">
      <c r="A31" t="s">
        <v>103</v>
      </c>
      <c r="B31">
        <v>15</v>
      </c>
      <c r="C31">
        <v>910</v>
      </c>
      <c r="D31" t="s">
        <v>94</v>
      </c>
      <c r="E31">
        <v>0</v>
      </c>
      <c r="F31">
        <v>0</v>
      </c>
      <c r="G31">
        <v>0</v>
      </c>
      <c r="H31">
        <v>0</v>
      </c>
      <c r="I31">
        <v>-0.20399999999999999</v>
      </c>
      <c r="J31">
        <v>4643</v>
      </c>
      <c r="K31">
        <v>1438</v>
      </c>
      <c r="L31">
        <v>1476</v>
      </c>
      <c r="M31" t="s">
        <v>31</v>
      </c>
      <c r="N31">
        <v>0</v>
      </c>
      <c r="O31">
        <v>3.3000000000000002E-2</v>
      </c>
      <c r="P31">
        <v>4846</v>
      </c>
      <c r="Q31">
        <v>1369</v>
      </c>
      <c r="R31">
        <v>1416</v>
      </c>
      <c r="S31" t="s">
        <v>31</v>
      </c>
      <c r="U31">
        <v>-3.0000000000000001E-3</v>
      </c>
      <c r="V31">
        <v>0</v>
      </c>
      <c r="W31">
        <v>0</v>
      </c>
      <c r="X31">
        <v>0</v>
      </c>
      <c r="Y31" t="s">
        <v>32</v>
      </c>
      <c r="AA31">
        <v>1E-3</v>
      </c>
      <c r="AB31">
        <v>0</v>
      </c>
      <c r="AC31">
        <v>0</v>
      </c>
      <c r="AD31">
        <v>0</v>
      </c>
      <c r="AE31" t="s">
        <v>32</v>
      </c>
    </row>
    <row r="32" spans="1:31" x14ac:dyDescent="0.35">
      <c r="A32" t="s">
        <v>104</v>
      </c>
      <c r="B32">
        <v>16</v>
      </c>
      <c r="C32">
        <v>135</v>
      </c>
      <c r="D32" t="s">
        <v>105</v>
      </c>
      <c r="E32">
        <v>0</v>
      </c>
      <c r="F32">
        <v>7</v>
      </c>
      <c r="G32">
        <v>1</v>
      </c>
      <c r="I32">
        <v>169.79900000000001</v>
      </c>
      <c r="J32">
        <v>52835</v>
      </c>
      <c r="K32">
        <v>1498</v>
      </c>
      <c r="L32">
        <v>1535</v>
      </c>
      <c r="M32" t="s">
        <v>42</v>
      </c>
      <c r="O32">
        <v>-0.44400000000000001</v>
      </c>
      <c r="P32">
        <v>3366</v>
      </c>
      <c r="Q32">
        <v>1429</v>
      </c>
      <c r="R32">
        <v>1472</v>
      </c>
      <c r="S32" t="s">
        <v>31</v>
      </c>
      <c r="U32">
        <v>2.3780000000000001</v>
      </c>
      <c r="V32">
        <v>0</v>
      </c>
      <c r="W32">
        <v>0</v>
      </c>
      <c r="X32">
        <v>0</v>
      </c>
      <c r="Y32" t="s">
        <v>32</v>
      </c>
      <c r="AA32">
        <v>-1.4E-2</v>
      </c>
      <c r="AB32">
        <v>0</v>
      </c>
      <c r="AC32">
        <v>0</v>
      </c>
      <c r="AD32">
        <v>0</v>
      </c>
      <c r="AE32" t="s">
        <v>32</v>
      </c>
    </row>
    <row r="33" spans="1:31" x14ac:dyDescent="0.35">
      <c r="A33" t="s">
        <v>106</v>
      </c>
      <c r="B33">
        <v>17</v>
      </c>
      <c r="C33">
        <v>136</v>
      </c>
      <c r="D33" t="s">
        <v>105</v>
      </c>
      <c r="E33">
        <v>0</v>
      </c>
      <c r="F33">
        <v>7</v>
      </c>
      <c r="G33">
        <v>2</v>
      </c>
      <c r="I33">
        <v>173.517</v>
      </c>
      <c r="J33">
        <v>53889</v>
      </c>
      <c r="K33">
        <v>1558</v>
      </c>
      <c r="L33">
        <v>1595</v>
      </c>
      <c r="M33" t="s">
        <v>42</v>
      </c>
      <c r="O33">
        <v>17.074000000000002</v>
      </c>
      <c r="P33">
        <v>57745</v>
      </c>
      <c r="Q33">
        <v>1489</v>
      </c>
      <c r="R33">
        <v>1536</v>
      </c>
      <c r="S33" t="s">
        <v>31</v>
      </c>
      <c r="U33">
        <v>2.4300000000000002</v>
      </c>
      <c r="V33">
        <v>0</v>
      </c>
      <c r="W33">
        <v>0</v>
      </c>
      <c r="X33">
        <v>0</v>
      </c>
      <c r="Y33" t="s">
        <v>32</v>
      </c>
      <c r="AA33">
        <v>0.52800000000000002</v>
      </c>
      <c r="AB33">
        <v>0</v>
      </c>
      <c r="AC33">
        <v>0</v>
      </c>
      <c r="AD33">
        <v>0</v>
      </c>
      <c r="AE33" t="s">
        <v>32</v>
      </c>
    </row>
    <row r="34" spans="1:31" x14ac:dyDescent="0.35">
      <c r="A34" t="s">
        <v>107</v>
      </c>
      <c r="B34">
        <v>18</v>
      </c>
      <c r="C34">
        <v>130</v>
      </c>
      <c r="D34" t="s">
        <v>108</v>
      </c>
      <c r="E34">
        <v>0</v>
      </c>
      <c r="F34">
        <v>0</v>
      </c>
      <c r="G34">
        <v>0</v>
      </c>
      <c r="I34">
        <v>12.679</v>
      </c>
      <c r="J34">
        <v>8295</v>
      </c>
      <c r="K34">
        <v>1618</v>
      </c>
      <c r="L34">
        <v>1660</v>
      </c>
      <c r="M34" t="s">
        <v>42</v>
      </c>
      <c r="O34">
        <v>1.468</v>
      </c>
      <c r="P34">
        <v>9300</v>
      </c>
      <c r="Q34">
        <v>1549</v>
      </c>
      <c r="R34">
        <v>1581</v>
      </c>
      <c r="S34" t="s">
        <v>31</v>
      </c>
      <c r="U34">
        <v>0.17799999999999999</v>
      </c>
      <c r="V34">
        <v>0</v>
      </c>
      <c r="W34">
        <v>0</v>
      </c>
      <c r="X34">
        <v>0</v>
      </c>
      <c r="Y34" t="s">
        <v>32</v>
      </c>
      <c r="AA34">
        <v>4.4999999999999998E-2</v>
      </c>
      <c r="AB34">
        <v>0</v>
      </c>
      <c r="AC34">
        <v>0</v>
      </c>
      <c r="AD34">
        <v>0</v>
      </c>
      <c r="AE34" t="s">
        <v>32</v>
      </c>
    </row>
    <row r="35" spans="1:31" x14ac:dyDescent="0.35">
      <c r="A35" t="s">
        <v>107</v>
      </c>
      <c r="B35">
        <v>19</v>
      </c>
      <c r="C35">
        <v>133</v>
      </c>
      <c r="D35" t="s">
        <v>109</v>
      </c>
      <c r="E35">
        <v>0</v>
      </c>
      <c r="F35">
        <v>0</v>
      </c>
      <c r="G35">
        <v>0</v>
      </c>
      <c r="I35">
        <v>-4.4690000000000003</v>
      </c>
      <c r="J35">
        <v>3434</v>
      </c>
      <c r="K35">
        <v>1678</v>
      </c>
      <c r="L35">
        <v>1725</v>
      </c>
      <c r="M35" t="s">
        <v>31</v>
      </c>
      <c r="O35">
        <v>8.42</v>
      </c>
      <c r="P35">
        <v>30880</v>
      </c>
      <c r="Q35">
        <v>1609</v>
      </c>
      <c r="R35">
        <v>1657</v>
      </c>
      <c r="S35" t="s">
        <v>44</v>
      </c>
      <c r="U35">
        <v>-6.3E-2</v>
      </c>
      <c r="V35">
        <v>0</v>
      </c>
      <c r="W35">
        <v>0</v>
      </c>
      <c r="X35">
        <v>0</v>
      </c>
      <c r="Y35" t="s">
        <v>32</v>
      </c>
      <c r="AA35">
        <v>0.26100000000000001</v>
      </c>
      <c r="AB35">
        <v>0</v>
      </c>
      <c r="AC35">
        <v>0</v>
      </c>
      <c r="AD35">
        <v>0</v>
      </c>
      <c r="AE35" t="s">
        <v>32</v>
      </c>
    </row>
    <row r="36" spans="1:31" x14ac:dyDescent="0.35">
      <c r="A36" t="s">
        <v>107</v>
      </c>
      <c r="B36">
        <v>20</v>
      </c>
      <c r="C36">
        <v>131</v>
      </c>
      <c r="D36" t="s">
        <v>108</v>
      </c>
      <c r="E36">
        <v>0</v>
      </c>
      <c r="F36">
        <v>0</v>
      </c>
      <c r="G36">
        <v>0</v>
      </c>
      <c r="I36">
        <v>74.873999999999995</v>
      </c>
      <c r="J36">
        <v>25926</v>
      </c>
      <c r="K36">
        <v>1738</v>
      </c>
      <c r="L36">
        <v>1776</v>
      </c>
      <c r="M36" t="s">
        <v>43</v>
      </c>
      <c r="O36">
        <v>7.48</v>
      </c>
      <c r="P36">
        <v>27961</v>
      </c>
      <c r="Q36">
        <v>1669</v>
      </c>
      <c r="R36">
        <v>1713</v>
      </c>
      <c r="S36" t="s">
        <v>31</v>
      </c>
      <c r="U36">
        <v>1.0489999999999999</v>
      </c>
      <c r="V36">
        <v>0</v>
      </c>
      <c r="W36">
        <v>0</v>
      </c>
      <c r="X36">
        <v>0</v>
      </c>
      <c r="Y36" t="s">
        <v>32</v>
      </c>
      <c r="AA36">
        <v>0.23100000000000001</v>
      </c>
      <c r="AB36">
        <v>0</v>
      </c>
      <c r="AC36">
        <v>0</v>
      </c>
      <c r="AD36">
        <v>0</v>
      </c>
      <c r="AE36" t="s">
        <v>32</v>
      </c>
    </row>
    <row r="37" spans="1:31" x14ac:dyDescent="0.35">
      <c r="A37" t="s">
        <v>107</v>
      </c>
      <c r="B37">
        <v>21</v>
      </c>
      <c r="C37">
        <v>132</v>
      </c>
      <c r="D37" t="s">
        <v>109</v>
      </c>
      <c r="E37">
        <v>0</v>
      </c>
      <c r="F37">
        <v>0</v>
      </c>
      <c r="G37">
        <v>0</v>
      </c>
      <c r="I37">
        <v>1.6060000000000001</v>
      </c>
      <c r="J37">
        <v>5156</v>
      </c>
      <c r="K37">
        <v>1798</v>
      </c>
      <c r="L37">
        <v>1840</v>
      </c>
      <c r="M37" t="s">
        <v>43</v>
      </c>
      <c r="O37">
        <v>0.23300000000000001</v>
      </c>
      <c r="P37">
        <v>5468</v>
      </c>
      <c r="Q37">
        <v>1729</v>
      </c>
      <c r="R37">
        <v>1772</v>
      </c>
      <c r="S37" t="s">
        <v>31</v>
      </c>
      <c r="U37">
        <v>2.1999999999999999E-2</v>
      </c>
      <c r="V37">
        <v>0</v>
      </c>
      <c r="W37">
        <v>0</v>
      </c>
      <c r="X37">
        <v>0</v>
      </c>
      <c r="Y37" t="s">
        <v>32</v>
      </c>
      <c r="AA37">
        <v>7.0000000000000001E-3</v>
      </c>
      <c r="AB37">
        <v>0</v>
      </c>
      <c r="AC37">
        <v>0</v>
      </c>
      <c r="AD37">
        <v>0</v>
      </c>
      <c r="AE37" t="s">
        <v>32</v>
      </c>
    </row>
    <row r="38" spans="1:31" x14ac:dyDescent="0.35">
      <c r="A38" t="s">
        <v>87</v>
      </c>
      <c r="B38">
        <v>22</v>
      </c>
      <c r="C38">
        <v>138</v>
      </c>
      <c r="D38" t="s">
        <v>88</v>
      </c>
      <c r="E38">
        <v>0</v>
      </c>
      <c r="F38">
        <v>0</v>
      </c>
      <c r="G38">
        <v>0</v>
      </c>
      <c r="I38">
        <v>149.15600000000001</v>
      </c>
      <c r="J38">
        <v>46983</v>
      </c>
      <c r="K38">
        <v>1858</v>
      </c>
      <c r="L38">
        <v>1896</v>
      </c>
      <c r="M38" t="s">
        <v>42</v>
      </c>
      <c r="O38">
        <v>14.862</v>
      </c>
      <c r="P38">
        <v>50878</v>
      </c>
      <c r="Q38">
        <v>1789</v>
      </c>
      <c r="R38">
        <v>1833</v>
      </c>
      <c r="S38" t="s">
        <v>43</v>
      </c>
      <c r="U38">
        <v>2.089</v>
      </c>
      <c r="V38">
        <v>0</v>
      </c>
      <c r="W38">
        <v>0</v>
      </c>
      <c r="X38">
        <v>0</v>
      </c>
      <c r="Y38" t="s">
        <v>32</v>
      </c>
      <c r="AA38">
        <v>0.46</v>
      </c>
      <c r="AB38">
        <v>0</v>
      </c>
      <c r="AC38">
        <v>0</v>
      </c>
      <c r="AD38">
        <v>0</v>
      </c>
      <c r="AE38" t="s">
        <v>32</v>
      </c>
    </row>
    <row r="39" spans="1:31" x14ac:dyDescent="0.35">
      <c r="A39" t="s">
        <v>110</v>
      </c>
      <c r="B39">
        <v>23</v>
      </c>
      <c r="C39">
        <v>0</v>
      </c>
      <c r="D39" t="s">
        <v>111</v>
      </c>
      <c r="E39">
        <v>0</v>
      </c>
      <c r="F39">
        <v>0</v>
      </c>
      <c r="G39">
        <v>0</v>
      </c>
      <c r="I39">
        <v>-5.03</v>
      </c>
      <c r="J39">
        <v>3275</v>
      </c>
      <c r="K39">
        <v>2038</v>
      </c>
      <c r="L39">
        <v>2084</v>
      </c>
      <c r="M39" t="s">
        <v>31</v>
      </c>
      <c r="O39">
        <v>-0.48099999999999998</v>
      </c>
      <c r="P39">
        <v>3249</v>
      </c>
      <c r="Q39">
        <v>1969</v>
      </c>
      <c r="R39">
        <v>1999</v>
      </c>
      <c r="S39" t="s">
        <v>31</v>
      </c>
      <c r="U39">
        <v>-7.0000000000000007E-2</v>
      </c>
      <c r="V39">
        <v>0</v>
      </c>
      <c r="W39">
        <v>0</v>
      </c>
      <c r="X39">
        <v>0</v>
      </c>
      <c r="Y39" t="s">
        <v>32</v>
      </c>
      <c r="AA39">
        <v>-1.4999999999999999E-2</v>
      </c>
      <c r="AB39">
        <v>0</v>
      </c>
      <c r="AC39">
        <v>0</v>
      </c>
      <c r="AD39">
        <v>0</v>
      </c>
      <c r="AE39" t="s">
        <v>32</v>
      </c>
    </row>
    <row r="40" spans="1:31" x14ac:dyDescent="0.35">
      <c r="A40" t="s">
        <v>112</v>
      </c>
      <c r="B40">
        <v>24</v>
      </c>
      <c r="C40">
        <v>121</v>
      </c>
      <c r="D40" t="s">
        <v>30</v>
      </c>
      <c r="E40">
        <v>0</v>
      </c>
      <c r="F40">
        <v>0</v>
      </c>
      <c r="G40">
        <v>0</v>
      </c>
      <c r="I40">
        <v>0.61799999999999999</v>
      </c>
      <c r="J40">
        <v>4876</v>
      </c>
      <c r="K40">
        <v>2098</v>
      </c>
      <c r="L40">
        <v>2136</v>
      </c>
      <c r="M40" t="s">
        <v>31</v>
      </c>
      <c r="O40">
        <v>0.17499999999999999</v>
      </c>
      <c r="P40">
        <v>5287</v>
      </c>
      <c r="Q40">
        <v>2029</v>
      </c>
      <c r="R40">
        <v>2076</v>
      </c>
      <c r="S40" t="s">
        <v>31</v>
      </c>
      <c r="U40">
        <v>8.9999999999999993E-3</v>
      </c>
      <c r="V40">
        <v>0</v>
      </c>
      <c r="W40">
        <v>0</v>
      </c>
      <c r="X40">
        <v>0</v>
      </c>
      <c r="Y40" t="s">
        <v>32</v>
      </c>
      <c r="AA40">
        <v>5.0000000000000001E-3</v>
      </c>
      <c r="AB40">
        <v>0</v>
      </c>
      <c r="AC40">
        <v>0</v>
      </c>
      <c r="AD40">
        <v>0</v>
      </c>
      <c r="AE40" t="s">
        <v>32</v>
      </c>
    </row>
    <row r="41" spans="1:31" x14ac:dyDescent="0.35">
      <c r="A41" t="s">
        <v>113</v>
      </c>
      <c r="B41">
        <v>25</v>
      </c>
      <c r="C41">
        <v>122</v>
      </c>
      <c r="D41" t="s">
        <v>30</v>
      </c>
      <c r="E41">
        <v>0</v>
      </c>
      <c r="F41">
        <v>0</v>
      </c>
      <c r="G41">
        <v>0</v>
      </c>
      <c r="I41">
        <v>1.5840000000000001</v>
      </c>
      <c r="J41">
        <v>5150</v>
      </c>
      <c r="K41">
        <v>2158</v>
      </c>
      <c r="L41">
        <v>2196</v>
      </c>
      <c r="M41" t="s">
        <v>31</v>
      </c>
      <c r="O41">
        <v>0.247</v>
      </c>
      <c r="P41">
        <v>5511</v>
      </c>
      <c r="Q41">
        <v>2089</v>
      </c>
      <c r="R41">
        <v>2136</v>
      </c>
      <c r="S41" t="s">
        <v>31</v>
      </c>
      <c r="U41">
        <v>2.1999999999999999E-2</v>
      </c>
      <c r="V41">
        <v>0</v>
      </c>
      <c r="W41">
        <v>0</v>
      </c>
      <c r="X41">
        <v>0</v>
      </c>
      <c r="Y41" t="s">
        <v>32</v>
      </c>
      <c r="AA41">
        <v>8.0000000000000002E-3</v>
      </c>
      <c r="AB41">
        <v>0</v>
      </c>
      <c r="AC41">
        <v>0</v>
      </c>
      <c r="AD41">
        <v>0</v>
      </c>
      <c r="AE41" t="s">
        <v>32</v>
      </c>
    </row>
    <row r="42" spans="1:31" x14ac:dyDescent="0.35">
      <c r="A42" t="s">
        <v>114</v>
      </c>
      <c r="B42">
        <v>26</v>
      </c>
      <c r="C42">
        <v>123</v>
      </c>
      <c r="D42" t="s">
        <v>30</v>
      </c>
      <c r="E42">
        <v>0</v>
      </c>
      <c r="F42">
        <v>0</v>
      </c>
      <c r="G42">
        <v>0</v>
      </c>
      <c r="I42">
        <v>8.0860000000000003</v>
      </c>
      <c r="J42">
        <v>6993</v>
      </c>
      <c r="K42">
        <v>2218</v>
      </c>
      <c r="L42">
        <v>2256</v>
      </c>
      <c r="M42" t="s">
        <v>31</v>
      </c>
      <c r="O42">
        <v>0.97099999999999997</v>
      </c>
      <c r="P42">
        <v>7758</v>
      </c>
      <c r="Q42">
        <v>2149</v>
      </c>
      <c r="R42">
        <v>2196</v>
      </c>
      <c r="S42" t="s">
        <v>31</v>
      </c>
      <c r="U42">
        <v>0.113</v>
      </c>
      <c r="V42">
        <v>0</v>
      </c>
      <c r="W42">
        <v>0</v>
      </c>
      <c r="X42">
        <v>0</v>
      </c>
      <c r="Y42" t="s">
        <v>32</v>
      </c>
      <c r="AA42">
        <v>0.03</v>
      </c>
      <c r="AB42">
        <v>0</v>
      </c>
      <c r="AC42">
        <v>0</v>
      </c>
      <c r="AD42">
        <v>0</v>
      </c>
      <c r="AE42" t="s">
        <v>32</v>
      </c>
    </row>
    <row r="43" spans="1:31" x14ac:dyDescent="0.35">
      <c r="A43" t="s">
        <v>144</v>
      </c>
      <c r="B43">
        <v>27</v>
      </c>
      <c r="C43">
        <v>1</v>
      </c>
      <c r="D43" t="s">
        <v>37</v>
      </c>
      <c r="E43">
        <v>0</v>
      </c>
      <c r="F43">
        <v>1</v>
      </c>
      <c r="G43">
        <v>1</v>
      </c>
      <c r="I43">
        <v>32.444000000000003</v>
      </c>
      <c r="J43">
        <v>13898</v>
      </c>
      <c r="K43">
        <v>2278</v>
      </c>
      <c r="L43">
        <v>2317</v>
      </c>
      <c r="M43" t="s">
        <v>31</v>
      </c>
      <c r="O43">
        <v>0.247</v>
      </c>
      <c r="P43">
        <v>5509</v>
      </c>
      <c r="Q43">
        <v>2209</v>
      </c>
      <c r="R43">
        <v>2256</v>
      </c>
      <c r="S43" t="s">
        <v>31</v>
      </c>
      <c r="U43">
        <v>0.45400000000000001</v>
      </c>
      <c r="V43">
        <v>0</v>
      </c>
      <c r="W43">
        <v>0</v>
      </c>
      <c r="X43">
        <v>0</v>
      </c>
      <c r="Y43" t="s">
        <v>32</v>
      </c>
      <c r="AA43">
        <v>8.0000000000000002E-3</v>
      </c>
      <c r="AB43">
        <v>0</v>
      </c>
      <c r="AC43">
        <v>0</v>
      </c>
      <c r="AD43">
        <v>0</v>
      </c>
      <c r="AE43" t="s">
        <v>32</v>
      </c>
    </row>
    <row r="44" spans="1:31" x14ac:dyDescent="0.35">
      <c r="A44" t="s">
        <v>144</v>
      </c>
      <c r="B44">
        <v>28</v>
      </c>
      <c r="C44">
        <v>1</v>
      </c>
      <c r="D44" t="s">
        <v>37</v>
      </c>
      <c r="E44">
        <v>0</v>
      </c>
      <c r="F44">
        <v>1</v>
      </c>
      <c r="G44">
        <v>2</v>
      </c>
      <c r="I44">
        <v>32.762</v>
      </c>
      <c r="J44">
        <v>13988</v>
      </c>
      <c r="K44">
        <v>2338</v>
      </c>
      <c r="L44">
        <v>2376</v>
      </c>
      <c r="M44" t="s">
        <v>31</v>
      </c>
      <c r="O44">
        <v>0.308</v>
      </c>
      <c r="P44">
        <v>5699</v>
      </c>
      <c r="Q44">
        <v>2269</v>
      </c>
      <c r="R44">
        <v>2316</v>
      </c>
      <c r="S44" t="s">
        <v>31</v>
      </c>
      <c r="U44">
        <v>0.45900000000000002</v>
      </c>
      <c r="V44">
        <v>0</v>
      </c>
      <c r="W44">
        <v>0</v>
      </c>
      <c r="X44">
        <v>0</v>
      </c>
      <c r="Y44" t="s">
        <v>32</v>
      </c>
      <c r="AA44">
        <v>0.01</v>
      </c>
      <c r="AB44">
        <v>0</v>
      </c>
      <c r="AC44">
        <v>0</v>
      </c>
      <c r="AD44">
        <v>0</v>
      </c>
      <c r="AE44" t="s">
        <v>32</v>
      </c>
    </row>
    <row r="45" spans="1:31" x14ac:dyDescent="0.35">
      <c r="A45" t="s">
        <v>145</v>
      </c>
      <c r="B45">
        <v>29</v>
      </c>
      <c r="C45">
        <v>2</v>
      </c>
      <c r="D45" t="s">
        <v>30</v>
      </c>
      <c r="E45">
        <v>20</v>
      </c>
      <c r="F45">
        <v>0</v>
      </c>
      <c r="G45">
        <v>0</v>
      </c>
      <c r="I45">
        <v>31.141999999999999</v>
      </c>
      <c r="J45">
        <v>13529</v>
      </c>
      <c r="K45">
        <v>2398</v>
      </c>
      <c r="L45">
        <v>2436</v>
      </c>
      <c r="M45" t="s">
        <v>31</v>
      </c>
      <c r="O45">
        <v>0.28799999999999998</v>
      </c>
      <c r="P45">
        <v>5638</v>
      </c>
      <c r="Q45">
        <v>2329</v>
      </c>
      <c r="R45">
        <v>2376</v>
      </c>
      <c r="S45" t="s">
        <v>31</v>
      </c>
      <c r="U45">
        <v>0.436</v>
      </c>
      <c r="V45">
        <v>0</v>
      </c>
      <c r="W45">
        <v>0</v>
      </c>
      <c r="X45">
        <v>0</v>
      </c>
      <c r="Y45" t="s">
        <v>32</v>
      </c>
      <c r="AA45">
        <v>8.9999999999999993E-3</v>
      </c>
      <c r="AB45">
        <v>0</v>
      </c>
      <c r="AC45">
        <v>0</v>
      </c>
      <c r="AD45">
        <v>0</v>
      </c>
      <c r="AE45" t="s">
        <v>32</v>
      </c>
    </row>
    <row r="46" spans="1:31" x14ac:dyDescent="0.35">
      <c r="A46" t="s">
        <v>146</v>
      </c>
      <c r="B46">
        <v>30</v>
      </c>
      <c r="C46">
        <v>3</v>
      </c>
      <c r="D46" t="s">
        <v>30</v>
      </c>
      <c r="E46">
        <v>20</v>
      </c>
      <c r="F46">
        <v>0</v>
      </c>
      <c r="G46">
        <v>0</v>
      </c>
      <c r="I46">
        <v>31.76</v>
      </c>
      <c r="J46">
        <v>13704</v>
      </c>
      <c r="K46">
        <v>2458</v>
      </c>
      <c r="L46">
        <v>2496</v>
      </c>
      <c r="M46" t="s">
        <v>31</v>
      </c>
      <c r="O46">
        <v>0.32</v>
      </c>
      <c r="P46">
        <v>5738</v>
      </c>
      <c r="Q46">
        <v>2389</v>
      </c>
      <c r="R46">
        <v>2436</v>
      </c>
      <c r="S46" t="s">
        <v>31</v>
      </c>
      <c r="U46">
        <v>0.44500000000000001</v>
      </c>
      <c r="V46">
        <v>0</v>
      </c>
      <c r="W46">
        <v>0</v>
      </c>
      <c r="X46">
        <v>0</v>
      </c>
      <c r="Y46" t="s">
        <v>32</v>
      </c>
      <c r="AA46">
        <v>0.01</v>
      </c>
      <c r="AB46">
        <v>0</v>
      </c>
      <c r="AC46">
        <v>0</v>
      </c>
      <c r="AD46">
        <v>0</v>
      </c>
      <c r="AE46" t="s">
        <v>32</v>
      </c>
    </row>
    <row r="47" spans="1:31" x14ac:dyDescent="0.35">
      <c r="A47" t="s">
        <v>147</v>
      </c>
      <c r="B47">
        <v>31</v>
      </c>
      <c r="C47">
        <v>4</v>
      </c>
      <c r="D47" t="s">
        <v>30</v>
      </c>
      <c r="E47">
        <v>20</v>
      </c>
      <c r="F47">
        <v>0</v>
      </c>
      <c r="G47">
        <v>0</v>
      </c>
      <c r="I47">
        <v>33.741999999999997</v>
      </c>
      <c r="J47">
        <v>14266</v>
      </c>
      <c r="K47">
        <v>2518</v>
      </c>
      <c r="L47">
        <v>2556</v>
      </c>
      <c r="M47" t="s">
        <v>31</v>
      </c>
      <c r="O47">
        <v>0.29199999999999998</v>
      </c>
      <c r="P47">
        <v>5650</v>
      </c>
      <c r="Q47">
        <v>2449</v>
      </c>
      <c r="R47">
        <v>2496</v>
      </c>
      <c r="S47" t="s">
        <v>31</v>
      </c>
      <c r="U47">
        <v>0.47299999999999998</v>
      </c>
      <c r="V47">
        <v>0</v>
      </c>
      <c r="W47">
        <v>0</v>
      </c>
      <c r="X47">
        <v>0</v>
      </c>
      <c r="Y47" t="s">
        <v>32</v>
      </c>
      <c r="AA47">
        <v>8.9999999999999993E-3</v>
      </c>
      <c r="AB47">
        <v>0</v>
      </c>
      <c r="AC47">
        <v>0</v>
      </c>
      <c r="AD47">
        <v>0</v>
      </c>
      <c r="AE47" t="s">
        <v>32</v>
      </c>
    </row>
    <row r="48" spans="1:31" x14ac:dyDescent="0.35">
      <c r="A48" t="s">
        <v>148</v>
      </c>
      <c r="B48">
        <v>32</v>
      </c>
      <c r="C48">
        <v>5</v>
      </c>
      <c r="D48" t="s">
        <v>30</v>
      </c>
      <c r="E48">
        <v>20</v>
      </c>
      <c r="F48">
        <v>0</v>
      </c>
      <c r="G48">
        <v>0</v>
      </c>
      <c r="I48">
        <v>33.023000000000003</v>
      </c>
      <c r="J48">
        <v>14062</v>
      </c>
      <c r="K48">
        <v>2578</v>
      </c>
      <c r="L48">
        <v>2616</v>
      </c>
      <c r="M48" t="s">
        <v>31</v>
      </c>
      <c r="O48">
        <v>0.314</v>
      </c>
      <c r="P48">
        <v>5718</v>
      </c>
      <c r="Q48">
        <v>2509</v>
      </c>
      <c r="R48">
        <v>2556</v>
      </c>
      <c r="S48" t="s">
        <v>31</v>
      </c>
      <c r="U48">
        <v>0.46300000000000002</v>
      </c>
      <c r="V48">
        <v>0</v>
      </c>
      <c r="W48">
        <v>0</v>
      </c>
      <c r="X48">
        <v>0</v>
      </c>
      <c r="Y48" t="s">
        <v>32</v>
      </c>
      <c r="AA48">
        <v>0.01</v>
      </c>
      <c r="AB48">
        <v>0</v>
      </c>
      <c r="AC48">
        <v>0</v>
      </c>
      <c r="AD48">
        <v>0</v>
      </c>
      <c r="AE48" t="s">
        <v>32</v>
      </c>
    </row>
    <row r="49" spans="1:31" x14ac:dyDescent="0.35">
      <c r="A49" t="s">
        <v>149</v>
      </c>
      <c r="B49">
        <v>33</v>
      </c>
      <c r="C49">
        <v>6</v>
      </c>
      <c r="D49" t="s">
        <v>30</v>
      </c>
      <c r="E49">
        <v>20</v>
      </c>
      <c r="F49">
        <v>0</v>
      </c>
      <c r="G49">
        <v>0</v>
      </c>
      <c r="I49">
        <v>33.679000000000002</v>
      </c>
      <c r="J49">
        <v>14248</v>
      </c>
      <c r="K49">
        <v>2638</v>
      </c>
      <c r="L49">
        <v>2676</v>
      </c>
      <c r="M49" t="s">
        <v>31</v>
      </c>
      <c r="O49">
        <v>0.373</v>
      </c>
      <c r="P49">
        <v>5900</v>
      </c>
      <c r="Q49">
        <v>2569</v>
      </c>
      <c r="R49">
        <v>2616</v>
      </c>
      <c r="S49" t="s">
        <v>31</v>
      </c>
      <c r="U49">
        <v>0.47199999999999998</v>
      </c>
      <c r="V49">
        <v>0</v>
      </c>
      <c r="W49">
        <v>0</v>
      </c>
      <c r="X49">
        <v>0</v>
      </c>
      <c r="Y49" t="s">
        <v>32</v>
      </c>
      <c r="AA49">
        <v>1.2E-2</v>
      </c>
      <c r="AB49">
        <v>0</v>
      </c>
      <c r="AC49">
        <v>0</v>
      </c>
      <c r="AD49">
        <v>0</v>
      </c>
      <c r="AE49" t="s">
        <v>32</v>
      </c>
    </row>
    <row r="50" spans="1:31" x14ac:dyDescent="0.35">
      <c r="A50" t="s">
        <v>150</v>
      </c>
      <c r="B50">
        <v>34</v>
      </c>
      <c r="C50">
        <v>7</v>
      </c>
      <c r="D50" t="s">
        <v>30</v>
      </c>
      <c r="E50">
        <v>20</v>
      </c>
      <c r="F50">
        <v>0</v>
      </c>
      <c r="G50">
        <v>0</v>
      </c>
      <c r="I50">
        <v>33.643000000000001</v>
      </c>
      <c r="J50">
        <v>14238</v>
      </c>
      <c r="K50">
        <v>2698</v>
      </c>
      <c r="L50">
        <v>2736</v>
      </c>
      <c r="M50" t="s">
        <v>31</v>
      </c>
      <c r="O50">
        <v>0.35399999999999998</v>
      </c>
      <c r="P50">
        <v>5843</v>
      </c>
      <c r="Q50">
        <v>2629</v>
      </c>
      <c r="R50">
        <v>2676</v>
      </c>
      <c r="S50" t="s">
        <v>31</v>
      </c>
      <c r="U50">
        <v>0.47099999999999997</v>
      </c>
      <c r="V50">
        <v>0</v>
      </c>
      <c r="W50">
        <v>0</v>
      </c>
      <c r="X50">
        <v>0</v>
      </c>
      <c r="Y50" t="s">
        <v>32</v>
      </c>
      <c r="AA50">
        <v>1.0999999999999999E-2</v>
      </c>
      <c r="AB50">
        <v>0</v>
      </c>
      <c r="AC50">
        <v>0</v>
      </c>
      <c r="AD50">
        <v>0</v>
      </c>
      <c r="AE50" t="s">
        <v>32</v>
      </c>
    </row>
    <row r="51" spans="1:31" x14ac:dyDescent="0.35">
      <c r="A51" t="s">
        <v>151</v>
      </c>
      <c r="B51">
        <v>35</v>
      </c>
      <c r="C51">
        <v>8</v>
      </c>
      <c r="D51" t="s">
        <v>30</v>
      </c>
      <c r="E51">
        <v>20</v>
      </c>
      <c r="F51">
        <v>0</v>
      </c>
      <c r="G51">
        <v>0</v>
      </c>
      <c r="I51">
        <v>33.427999999999997</v>
      </c>
      <c r="J51">
        <v>14177</v>
      </c>
      <c r="K51">
        <v>2758</v>
      </c>
      <c r="L51">
        <v>2796</v>
      </c>
      <c r="M51" t="s">
        <v>31</v>
      </c>
      <c r="O51">
        <v>0.30399999999999999</v>
      </c>
      <c r="P51">
        <v>5688</v>
      </c>
      <c r="Q51">
        <v>2689</v>
      </c>
      <c r="R51">
        <v>2736</v>
      </c>
      <c r="S51" t="s">
        <v>31</v>
      </c>
      <c r="U51">
        <v>0.46800000000000003</v>
      </c>
      <c r="V51">
        <v>0</v>
      </c>
      <c r="W51">
        <v>0</v>
      </c>
      <c r="X51">
        <v>0</v>
      </c>
      <c r="Y51" t="s">
        <v>32</v>
      </c>
      <c r="AA51">
        <v>8.9999999999999993E-3</v>
      </c>
      <c r="AB51">
        <v>0</v>
      </c>
      <c r="AC51">
        <v>0</v>
      </c>
      <c r="AD51">
        <v>0</v>
      </c>
      <c r="AE51" t="s">
        <v>32</v>
      </c>
    </row>
    <row r="52" spans="1:31" x14ac:dyDescent="0.35">
      <c r="A52" t="s">
        <v>152</v>
      </c>
      <c r="B52">
        <v>36</v>
      </c>
      <c r="C52">
        <v>9</v>
      </c>
      <c r="D52" t="s">
        <v>30</v>
      </c>
      <c r="E52">
        <v>20</v>
      </c>
      <c r="F52">
        <v>0</v>
      </c>
      <c r="G52">
        <v>0</v>
      </c>
      <c r="I52">
        <v>34.268000000000001</v>
      </c>
      <c r="J52">
        <v>14415</v>
      </c>
      <c r="K52">
        <v>2818</v>
      </c>
      <c r="L52">
        <v>2856</v>
      </c>
      <c r="M52" t="s">
        <v>31</v>
      </c>
      <c r="O52">
        <v>0.33400000000000002</v>
      </c>
      <c r="P52">
        <v>5780</v>
      </c>
      <c r="Q52">
        <v>2749</v>
      </c>
      <c r="R52">
        <v>2796</v>
      </c>
      <c r="S52" t="s">
        <v>31</v>
      </c>
      <c r="U52">
        <v>0.48</v>
      </c>
      <c r="V52">
        <v>0</v>
      </c>
      <c r="W52">
        <v>0</v>
      </c>
      <c r="X52">
        <v>0</v>
      </c>
      <c r="Y52" t="s">
        <v>32</v>
      </c>
      <c r="AA52">
        <v>0.01</v>
      </c>
      <c r="AB52">
        <v>0</v>
      </c>
      <c r="AC52">
        <v>0</v>
      </c>
      <c r="AD52">
        <v>0</v>
      </c>
      <c r="AE52" t="s">
        <v>32</v>
      </c>
    </row>
    <row r="53" spans="1:31" x14ac:dyDescent="0.35">
      <c r="A53" t="s">
        <v>153</v>
      </c>
      <c r="B53">
        <v>37</v>
      </c>
      <c r="C53">
        <v>10</v>
      </c>
      <c r="D53" t="s">
        <v>30</v>
      </c>
      <c r="E53">
        <v>20</v>
      </c>
      <c r="F53">
        <v>0</v>
      </c>
      <c r="G53">
        <v>0</v>
      </c>
      <c r="I53">
        <v>33.520000000000003</v>
      </c>
      <c r="J53">
        <v>14203</v>
      </c>
      <c r="K53">
        <v>2878</v>
      </c>
      <c r="L53">
        <v>2916</v>
      </c>
      <c r="M53" t="s">
        <v>31</v>
      </c>
      <c r="O53">
        <v>0.30099999999999999</v>
      </c>
      <c r="P53">
        <v>5679</v>
      </c>
      <c r="Q53">
        <v>2809</v>
      </c>
      <c r="R53">
        <v>2856</v>
      </c>
      <c r="S53" t="s">
        <v>31</v>
      </c>
      <c r="U53">
        <v>0.47</v>
      </c>
      <c r="V53">
        <v>0</v>
      </c>
      <c r="W53">
        <v>0</v>
      </c>
      <c r="X53">
        <v>0</v>
      </c>
      <c r="Y53" t="s">
        <v>32</v>
      </c>
      <c r="AA53">
        <v>8.9999999999999993E-3</v>
      </c>
      <c r="AB53">
        <v>0</v>
      </c>
      <c r="AC53">
        <v>0</v>
      </c>
      <c r="AD53">
        <v>0</v>
      </c>
      <c r="AE53" t="s">
        <v>32</v>
      </c>
    </row>
    <row r="54" spans="1:31" x14ac:dyDescent="0.35">
      <c r="A54" t="s">
        <v>39</v>
      </c>
      <c r="B54">
        <v>38</v>
      </c>
      <c r="C54">
        <v>11</v>
      </c>
      <c r="D54" t="s">
        <v>30</v>
      </c>
      <c r="E54">
        <v>20</v>
      </c>
      <c r="F54">
        <v>0</v>
      </c>
      <c r="G54">
        <v>0</v>
      </c>
      <c r="I54">
        <v>-0.14099999999999999</v>
      </c>
      <c r="J54">
        <v>4661</v>
      </c>
      <c r="K54">
        <v>2938</v>
      </c>
      <c r="L54">
        <v>2981</v>
      </c>
      <c r="M54" t="s">
        <v>43</v>
      </c>
      <c r="O54">
        <v>6.7000000000000004E-2</v>
      </c>
      <c r="P54">
        <v>4950</v>
      </c>
      <c r="Q54">
        <v>2869</v>
      </c>
      <c r="R54">
        <v>2916</v>
      </c>
      <c r="S54" t="s">
        <v>31</v>
      </c>
      <c r="U54">
        <v>-2E-3</v>
      </c>
      <c r="V54">
        <v>0</v>
      </c>
      <c r="W54">
        <v>0</v>
      </c>
      <c r="X54">
        <v>0</v>
      </c>
      <c r="Y54" t="s">
        <v>32</v>
      </c>
      <c r="AA54">
        <v>2E-3</v>
      </c>
      <c r="AB54">
        <v>0</v>
      </c>
      <c r="AC54">
        <v>0</v>
      </c>
      <c r="AD54">
        <v>0</v>
      </c>
      <c r="AE54" t="s">
        <v>32</v>
      </c>
    </row>
    <row r="55" spans="1:31" x14ac:dyDescent="0.35">
      <c r="A55" t="s">
        <v>41</v>
      </c>
      <c r="B55">
        <v>39</v>
      </c>
      <c r="C55">
        <v>12</v>
      </c>
      <c r="D55" t="s">
        <v>30</v>
      </c>
      <c r="E55">
        <v>20</v>
      </c>
      <c r="F55">
        <v>0</v>
      </c>
      <c r="G55">
        <v>0</v>
      </c>
      <c r="I55">
        <v>7.4720000000000004</v>
      </c>
      <c r="J55">
        <v>6819</v>
      </c>
      <c r="K55">
        <v>2998</v>
      </c>
      <c r="L55">
        <v>3035</v>
      </c>
      <c r="M55" t="s">
        <v>31</v>
      </c>
      <c r="O55">
        <v>0.75700000000000001</v>
      </c>
      <c r="P55">
        <v>7094</v>
      </c>
      <c r="Q55">
        <v>2929</v>
      </c>
      <c r="R55">
        <v>2976</v>
      </c>
      <c r="S55" t="s">
        <v>31</v>
      </c>
      <c r="U55">
        <v>0.105</v>
      </c>
      <c r="V55">
        <v>0</v>
      </c>
      <c r="W55">
        <v>0</v>
      </c>
      <c r="X55">
        <v>0</v>
      </c>
      <c r="Y55" t="s">
        <v>32</v>
      </c>
      <c r="AA55">
        <v>2.3E-2</v>
      </c>
      <c r="AB55">
        <v>0</v>
      </c>
      <c r="AC55">
        <v>0</v>
      </c>
      <c r="AD55">
        <v>0</v>
      </c>
      <c r="AE55" t="s">
        <v>32</v>
      </c>
    </row>
    <row r="56" spans="1:31" x14ac:dyDescent="0.35">
      <c r="A56" t="s">
        <v>107</v>
      </c>
      <c r="B56">
        <v>40</v>
      </c>
      <c r="C56">
        <v>130</v>
      </c>
      <c r="D56" t="s">
        <v>108</v>
      </c>
      <c r="E56">
        <v>0</v>
      </c>
      <c r="F56">
        <v>0</v>
      </c>
      <c r="G56">
        <v>0</v>
      </c>
      <c r="I56">
        <v>13.021000000000001</v>
      </c>
      <c r="J56">
        <v>8392</v>
      </c>
      <c r="K56">
        <v>3058</v>
      </c>
      <c r="L56">
        <v>3089</v>
      </c>
      <c r="M56" t="s">
        <v>31</v>
      </c>
      <c r="O56">
        <v>1.4570000000000001</v>
      </c>
      <c r="P56">
        <v>9267</v>
      </c>
      <c r="Q56">
        <v>2989</v>
      </c>
      <c r="R56">
        <v>3035</v>
      </c>
      <c r="S56" t="s">
        <v>31</v>
      </c>
      <c r="U56">
        <v>0.182</v>
      </c>
      <c r="V56">
        <v>0</v>
      </c>
      <c r="W56">
        <v>0</v>
      </c>
      <c r="X56">
        <v>0</v>
      </c>
      <c r="Y56" t="s">
        <v>32</v>
      </c>
      <c r="AA56">
        <v>4.4999999999999998E-2</v>
      </c>
      <c r="AB56">
        <v>0</v>
      </c>
      <c r="AC56">
        <v>0</v>
      </c>
      <c r="AD56">
        <v>0</v>
      </c>
      <c r="AE56" t="s">
        <v>32</v>
      </c>
    </row>
    <row r="57" spans="1:31" x14ac:dyDescent="0.35">
      <c r="A57" t="s">
        <v>107</v>
      </c>
      <c r="B57">
        <v>41</v>
      </c>
      <c r="C57">
        <v>133</v>
      </c>
      <c r="D57" t="s">
        <v>109</v>
      </c>
      <c r="E57">
        <v>0</v>
      </c>
      <c r="F57">
        <v>0</v>
      </c>
      <c r="G57">
        <v>0</v>
      </c>
      <c r="I57">
        <v>-4.5919999999999996</v>
      </c>
      <c r="J57">
        <v>3399</v>
      </c>
      <c r="K57">
        <v>3118</v>
      </c>
      <c r="L57">
        <v>3161</v>
      </c>
      <c r="M57" t="s">
        <v>31</v>
      </c>
      <c r="O57">
        <v>1.175</v>
      </c>
      <c r="P57">
        <v>8391</v>
      </c>
      <c r="Q57">
        <v>3049</v>
      </c>
      <c r="R57">
        <v>3094</v>
      </c>
      <c r="S57" t="s">
        <v>154</v>
      </c>
      <c r="U57">
        <v>-6.4000000000000001E-2</v>
      </c>
      <c r="V57">
        <v>0</v>
      </c>
      <c r="W57">
        <v>0</v>
      </c>
      <c r="X57">
        <v>0</v>
      </c>
      <c r="Y57" t="s">
        <v>32</v>
      </c>
      <c r="AA57">
        <v>3.5999999999999997E-2</v>
      </c>
      <c r="AB57">
        <v>0</v>
      </c>
      <c r="AC57">
        <v>0</v>
      </c>
      <c r="AD57">
        <v>0</v>
      </c>
      <c r="AE57" t="s">
        <v>32</v>
      </c>
    </row>
    <row r="58" spans="1:31" x14ac:dyDescent="0.35">
      <c r="A58" t="s">
        <v>107</v>
      </c>
      <c r="B58">
        <v>42</v>
      </c>
      <c r="C58">
        <v>131</v>
      </c>
      <c r="D58" t="s">
        <v>108</v>
      </c>
      <c r="E58">
        <v>0</v>
      </c>
      <c r="F58">
        <v>0</v>
      </c>
      <c r="G58">
        <v>0</v>
      </c>
      <c r="I58">
        <v>74.662999999999997</v>
      </c>
      <c r="J58">
        <v>25866</v>
      </c>
      <c r="K58">
        <v>3178</v>
      </c>
      <c r="L58">
        <v>3216</v>
      </c>
      <c r="M58" t="s">
        <v>31</v>
      </c>
      <c r="O58">
        <v>7.4320000000000004</v>
      </c>
      <c r="P58">
        <v>27812</v>
      </c>
      <c r="Q58">
        <v>3109</v>
      </c>
      <c r="R58">
        <v>3153</v>
      </c>
      <c r="S58" t="s">
        <v>31</v>
      </c>
      <c r="U58">
        <v>1.046</v>
      </c>
      <c r="V58">
        <v>0</v>
      </c>
      <c r="W58">
        <v>0</v>
      </c>
      <c r="X58">
        <v>0</v>
      </c>
      <c r="Y58" t="s">
        <v>32</v>
      </c>
      <c r="AA58">
        <v>0.23</v>
      </c>
      <c r="AB58">
        <v>0</v>
      </c>
      <c r="AC58">
        <v>0</v>
      </c>
      <c r="AD58">
        <v>0</v>
      </c>
      <c r="AE58" t="s">
        <v>32</v>
      </c>
    </row>
    <row r="59" spans="1:31" x14ac:dyDescent="0.35">
      <c r="A59" t="s">
        <v>107</v>
      </c>
      <c r="B59">
        <v>43</v>
      </c>
      <c r="C59">
        <v>132</v>
      </c>
      <c r="D59" t="s">
        <v>109</v>
      </c>
      <c r="E59">
        <v>0</v>
      </c>
      <c r="F59">
        <v>0</v>
      </c>
      <c r="G59">
        <v>0</v>
      </c>
      <c r="I59">
        <v>1.8</v>
      </c>
      <c r="J59">
        <v>5211</v>
      </c>
      <c r="K59">
        <v>3238</v>
      </c>
      <c r="L59">
        <v>3280</v>
      </c>
      <c r="M59" t="s">
        <v>43</v>
      </c>
      <c r="O59">
        <v>0.193</v>
      </c>
      <c r="P59">
        <v>5343</v>
      </c>
      <c r="Q59">
        <v>3169</v>
      </c>
      <c r="R59">
        <v>3212</v>
      </c>
      <c r="S59" t="s">
        <v>31</v>
      </c>
      <c r="U59">
        <v>2.5000000000000001E-2</v>
      </c>
      <c r="V59">
        <v>0</v>
      </c>
      <c r="W59">
        <v>0</v>
      </c>
      <c r="X59">
        <v>0</v>
      </c>
      <c r="Y59" t="s">
        <v>32</v>
      </c>
      <c r="AA59">
        <v>6.0000000000000001E-3</v>
      </c>
      <c r="AB59">
        <v>0</v>
      </c>
      <c r="AC59">
        <v>0</v>
      </c>
      <c r="AD59">
        <v>0</v>
      </c>
      <c r="AE59" t="s">
        <v>32</v>
      </c>
    </row>
    <row r="60" spans="1:31" x14ac:dyDescent="0.35">
      <c r="A60" t="s">
        <v>110</v>
      </c>
      <c r="B60">
        <v>44</v>
      </c>
      <c r="C60">
        <v>0</v>
      </c>
      <c r="D60" t="s">
        <v>111</v>
      </c>
      <c r="E60">
        <v>0</v>
      </c>
      <c r="F60">
        <v>0</v>
      </c>
      <c r="G60">
        <v>0</v>
      </c>
      <c r="I60">
        <v>-5.03</v>
      </c>
      <c r="J60">
        <v>3275</v>
      </c>
      <c r="K60">
        <v>3418</v>
      </c>
      <c r="L60">
        <v>3463</v>
      </c>
      <c r="M60" t="s">
        <v>31</v>
      </c>
      <c r="O60">
        <v>-0.48099999999999998</v>
      </c>
      <c r="P60">
        <v>3249</v>
      </c>
      <c r="Q60">
        <v>3349</v>
      </c>
      <c r="R60">
        <v>3391</v>
      </c>
      <c r="S60" t="s">
        <v>31</v>
      </c>
      <c r="U60">
        <v>-7.0000000000000007E-2</v>
      </c>
      <c r="V60">
        <v>0</v>
      </c>
      <c r="W60">
        <v>0</v>
      </c>
      <c r="X60">
        <v>0</v>
      </c>
      <c r="Y60" t="s">
        <v>32</v>
      </c>
      <c r="AA60">
        <v>-1.4999999999999999E-2</v>
      </c>
      <c r="AB60">
        <v>0</v>
      </c>
      <c r="AC60">
        <v>0</v>
      </c>
      <c r="AD60">
        <v>0</v>
      </c>
      <c r="AE60" t="s">
        <v>32</v>
      </c>
    </row>
    <row r="61" spans="1:31" x14ac:dyDescent="0.35">
      <c r="A61" t="s">
        <v>155</v>
      </c>
      <c r="B61">
        <v>45</v>
      </c>
      <c r="C61">
        <v>13</v>
      </c>
      <c r="D61" t="s">
        <v>37</v>
      </c>
      <c r="E61">
        <v>0</v>
      </c>
      <c r="F61">
        <v>2</v>
      </c>
      <c r="G61">
        <v>1</v>
      </c>
      <c r="I61">
        <v>32.518000000000001</v>
      </c>
      <c r="J61">
        <v>13919</v>
      </c>
      <c r="K61">
        <v>3478</v>
      </c>
      <c r="L61">
        <v>3517</v>
      </c>
      <c r="M61" t="s">
        <v>31</v>
      </c>
      <c r="O61">
        <v>0.309</v>
      </c>
      <c r="P61">
        <v>5703</v>
      </c>
      <c r="Q61">
        <v>3409</v>
      </c>
      <c r="R61">
        <v>3456</v>
      </c>
      <c r="S61" t="s">
        <v>31</v>
      </c>
      <c r="U61">
        <v>0.45500000000000002</v>
      </c>
      <c r="V61">
        <v>0</v>
      </c>
      <c r="W61">
        <v>0</v>
      </c>
      <c r="X61">
        <v>0</v>
      </c>
      <c r="Y61" t="s">
        <v>32</v>
      </c>
      <c r="AA61">
        <v>0.01</v>
      </c>
      <c r="AB61">
        <v>0</v>
      </c>
      <c r="AC61">
        <v>0</v>
      </c>
      <c r="AD61">
        <v>0</v>
      </c>
      <c r="AE61" t="s">
        <v>32</v>
      </c>
    </row>
    <row r="62" spans="1:31" x14ac:dyDescent="0.35">
      <c r="A62" t="s">
        <v>155</v>
      </c>
      <c r="B62">
        <v>46</v>
      </c>
      <c r="C62">
        <v>13</v>
      </c>
      <c r="D62" t="s">
        <v>37</v>
      </c>
      <c r="E62">
        <v>0</v>
      </c>
      <c r="F62">
        <v>2</v>
      </c>
      <c r="G62">
        <v>2</v>
      </c>
      <c r="I62">
        <v>32.927</v>
      </c>
      <c r="J62">
        <v>14035</v>
      </c>
      <c r="K62">
        <v>3538</v>
      </c>
      <c r="L62">
        <v>3576</v>
      </c>
      <c r="M62" t="s">
        <v>31</v>
      </c>
      <c r="O62">
        <v>0.312</v>
      </c>
      <c r="P62">
        <v>5711</v>
      </c>
      <c r="Q62">
        <v>3469</v>
      </c>
      <c r="R62">
        <v>3516</v>
      </c>
      <c r="S62" t="s">
        <v>31</v>
      </c>
      <c r="U62">
        <v>0.46100000000000002</v>
      </c>
      <c r="V62">
        <v>0</v>
      </c>
      <c r="W62">
        <v>0</v>
      </c>
      <c r="X62">
        <v>0</v>
      </c>
      <c r="Y62" t="s">
        <v>32</v>
      </c>
      <c r="AA62">
        <v>0.01</v>
      </c>
      <c r="AB62">
        <v>0</v>
      </c>
      <c r="AC62">
        <v>0</v>
      </c>
      <c r="AD62">
        <v>0</v>
      </c>
      <c r="AE62" t="s">
        <v>32</v>
      </c>
    </row>
    <row r="63" spans="1:31" x14ac:dyDescent="0.35">
      <c r="A63" t="s">
        <v>156</v>
      </c>
      <c r="B63">
        <v>47</v>
      </c>
      <c r="C63">
        <v>14</v>
      </c>
      <c r="D63" t="s">
        <v>30</v>
      </c>
      <c r="E63">
        <v>20</v>
      </c>
      <c r="F63">
        <v>0</v>
      </c>
      <c r="G63">
        <v>0</v>
      </c>
      <c r="I63">
        <v>33.090000000000003</v>
      </c>
      <c r="J63">
        <v>14081</v>
      </c>
      <c r="K63">
        <v>3598</v>
      </c>
      <c r="L63">
        <v>3636</v>
      </c>
      <c r="M63" t="s">
        <v>31</v>
      </c>
      <c r="O63">
        <v>0.33700000000000002</v>
      </c>
      <c r="P63">
        <v>5788</v>
      </c>
      <c r="Q63">
        <v>3529</v>
      </c>
      <c r="R63">
        <v>3576</v>
      </c>
      <c r="S63" t="s">
        <v>31</v>
      </c>
      <c r="U63">
        <v>0.46300000000000002</v>
      </c>
      <c r="V63">
        <v>0</v>
      </c>
      <c r="W63">
        <v>0</v>
      </c>
      <c r="X63">
        <v>0</v>
      </c>
      <c r="Y63" t="s">
        <v>32</v>
      </c>
      <c r="AA63">
        <v>0.01</v>
      </c>
      <c r="AB63">
        <v>0</v>
      </c>
      <c r="AC63">
        <v>0</v>
      </c>
      <c r="AD63">
        <v>0</v>
      </c>
      <c r="AE63" t="s">
        <v>32</v>
      </c>
    </row>
    <row r="64" spans="1:31" x14ac:dyDescent="0.35">
      <c r="A64" t="s">
        <v>157</v>
      </c>
      <c r="B64">
        <v>48</v>
      </c>
      <c r="C64">
        <v>15</v>
      </c>
      <c r="D64" t="s">
        <v>30</v>
      </c>
      <c r="E64">
        <v>20</v>
      </c>
      <c r="F64">
        <v>0</v>
      </c>
      <c r="G64">
        <v>0</v>
      </c>
      <c r="I64">
        <v>32.832000000000001</v>
      </c>
      <c r="J64">
        <v>14008</v>
      </c>
      <c r="K64">
        <v>3658</v>
      </c>
      <c r="L64">
        <v>3696</v>
      </c>
      <c r="M64" t="s">
        <v>31</v>
      </c>
      <c r="O64">
        <v>0.28599999999999998</v>
      </c>
      <c r="P64">
        <v>5631</v>
      </c>
      <c r="Q64">
        <v>3589</v>
      </c>
      <c r="R64">
        <v>3636</v>
      </c>
      <c r="S64" t="s">
        <v>31</v>
      </c>
      <c r="U64">
        <v>0.46</v>
      </c>
      <c r="V64">
        <v>0</v>
      </c>
      <c r="W64">
        <v>0</v>
      </c>
      <c r="X64">
        <v>0</v>
      </c>
      <c r="Y64" t="s">
        <v>32</v>
      </c>
      <c r="AA64">
        <v>8.9999999999999993E-3</v>
      </c>
      <c r="AB64">
        <v>0</v>
      </c>
      <c r="AC64">
        <v>0</v>
      </c>
      <c r="AD64">
        <v>0</v>
      </c>
      <c r="AE64" t="s">
        <v>32</v>
      </c>
    </row>
    <row r="65" spans="1:31" x14ac:dyDescent="0.35">
      <c r="A65" t="s">
        <v>158</v>
      </c>
      <c r="B65">
        <v>49</v>
      </c>
      <c r="C65">
        <v>16</v>
      </c>
      <c r="D65" t="s">
        <v>30</v>
      </c>
      <c r="E65">
        <v>20</v>
      </c>
      <c r="F65">
        <v>0</v>
      </c>
      <c r="G65">
        <v>0</v>
      </c>
      <c r="I65">
        <v>33.067999999999998</v>
      </c>
      <c r="J65">
        <v>14075</v>
      </c>
      <c r="K65">
        <v>3718</v>
      </c>
      <c r="L65">
        <v>3756</v>
      </c>
      <c r="M65" t="s">
        <v>31</v>
      </c>
      <c r="O65">
        <v>0.28499999999999998</v>
      </c>
      <c r="P65">
        <v>5628</v>
      </c>
      <c r="Q65">
        <v>3649</v>
      </c>
      <c r="R65">
        <v>3696</v>
      </c>
      <c r="S65" t="s">
        <v>31</v>
      </c>
      <c r="U65">
        <v>0.46300000000000002</v>
      </c>
      <c r="V65">
        <v>0</v>
      </c>
      <c r="W65">
        <v>0</v>
      </c>
      <c r="X65">
        <v>0</v>
      </c>
      <c r="Y65" t="s">
        <v>32</v>
      </c>
      <c r="AA65">
        <v>8.9999999999999993E-3</v>
      </c>
      <c r="AB65">
        <v>0</v>
      </c>
      <c r="AC65">
        <v>0</v>
      </c>
      <c r="AD65">
        <v>0</v>
      </c>
      <c r="AE65" t="s">
        <v>32</v>
      </c>
    </row>
    <row r="66" spans="1:31" x14ac:dyDescent="0.35">
      <c r="A66" t="s">
        <v>159</v>
      </c>
      <c r="B66">
        <v>50</v>
      </c>
      <c r="C66">
        <v>17</v>
      </c>
      <c r="D66" t="s">
        <v>30</v>
      </c>
      <c r="E66">
        <v>20</v>
      </c>
      <c r="F66">
        <v>0</v>
      </c>
      <c r="G66">
        <v>0</v>
      </c>
      <c r="I66">
        <v>32.838999999999999</v>
      </c>
      <c r="J66">
        <v>14010</v>
      </c>
      <c r="K66">
        <v>3778</v>
      </c>
      <c r="L66">
        <v>3816</v>
      </c>
      <c r="M66" t="s">
        <v>31</v>
      </c>
      <c r="O66">
        <v>0.28599999999999998</v>
      </c>
      <c r="P66">
        <v>5632</v>
      </c>
      <c r="Q66">
        <v>3709</v>
      </c>
      <c r="R66">
        <v>3756</v>
      </c>
      <c r="S66" t="s">
        <v>31</v>
      </c>
      <c r="U66">
        <v>0.46</v>
      </c>
      <c r="V66">
        <v>0</v>
      </c>
      <c r="W66">
        <v>0</v>
      </c>
      <c r="X66">
        <v>0</v>
      </c>
      <c r="Y66" t="s">
        <v>32</v>
      </c>
      <c r="AA66">
        <v>8.9999999999999993E-3</v>
      </c>
      <c r="AB66">
        <v>0</v>
      </c>
      <c r="AC66">
        <v>0</v>
      </c>
      <c r="AD66">
        <v>0</v>
      </c>
      <c r="AE66" t="s">
        <v>32</v>
      </c>
    </row>
    <row r="67" spans="1:31" x14ac:dyDescent="0.35">
      <c r="A67" t="s">
        <v>160</v>
      </c>
      <c r="B67">
        <v>51</v>
      </c>
      <c r="C67">
        <v>18</v>
      </c>
      <c r="D67" t="s">
        <v>30</v>
      </c>
      <c r="E67">
        <v>20</v>
      </c>
      <c r="F67">
        <v>0</v>
      </c>
      <c r="G67">
        <v>0</v>
      </c>
      <c r="I67">
        <v>33.262999999999998</v>
      </c>
      <c r="J67">
        <v>14130</v>
      </c>
      <c r="K67">
        <v>3838</v>
      </c>
      <c r="L67">
        <v>3876</v>
      </c>
      <c r="M67" t="s">
        <v>31</v>
      </c>
      <c r="O67">
        <v>0.317</v>
      </c>
      <c r="P67">
        <v>5728</v>
      </c>
      <c r="Q67">
        <v>3769</v>
      </c>
      <c r="R67">
        <v>3816</v>
      </c>
      <c r="S67" t="s">
        <v>31</v>
      </c>
      <c r="U67">
        <v>0.46600000000000003</v>
      </c>
      <c r="V67">
        <v>0</v>
      </c>
      <c r="W67">
        <v>0</v>
      </c>
      <c r="X67">
        <v>0</v>
      </c>
      <c r="Y67" t="s">
        <v>32</v>
      </c>
      <c r="AA67">
        <v>0.01</v>
      </c>
      <c r="AB67">
        <v>0</v>
      </c>
      <c r="AC67">
        <v>0</v>
      </c>
      <c r="AD67">
        <v>0</v>
      </c>
      <c r="AE67" t="s">
        <v>32</v>
      </c>
    </row>
    <row r="68" spans="1:31" x14ac:dyDescent="0.35">
      <c r="A68" t="s">
        <v>161</v>
      </c>
      <c r="B68">
        <v>52</v>
      </c>
      <c r="C68">
        <v>19</v>
      </c>
      <c r="D68" t="s">
        <v>30</v>
      </c>
      <c r="E68">
        <v>20</v>
      </c>
      <c r="F68">
        <v>0</v>
      </c>
      <c r="G68">
        <v>0</v>
      </c>
      <c r="I68">
        <v>33.378999999999998</v>
      </c>
      <c r="J68">
        <v>14163</v>
      </c>
      <c r="K68">
        <v>3898</v>
      </c>
      <c r="L68">
        <v>3937</v>
      </c>
      <c r="M68" t="s">
        <v>31</v>
      </c>
      <c r="O68">
        <v>0.29399999999999998</v>
      </c>
      <c r="P68">
        <v>5655</v>
      </c>
      <c r="Q68">
        <v>3829</v>
      </c>
      <c r="R68">
        <v>3876</v>
      </c>
      <c r="S68" t="s">
        <v>31</v>
      </c>
      <c r="U68">
        <v>0.46800000000000003</v>
      </c>
      <c r="V68">
        <v>0</v>
      </c>
      <c r="W68">
        <v>0</v>
      </c>
      <c r="X68">
        <v>0</v>
      </c>
      <c r="Y68" t="s">
        <v>32</v>
      </c>
      <c r="AA68">
        <v>8.9999999999999993E-3</v>
      </c>
      <c r="AB68">
        <v>0</v>
      </c>
      <c r="AC68">
        <v>0</v>
      </c>
      <c r="AD68">
        <v>0</v>
      </c>
      <c r="AE68" t="s">
        <v>32</v>
      </c>
    </row>
    <row r="69" spans="1:31" x14ac:dyDescent="0.35">
      <c r="A69" t="s">
        <v>162</v>
      </c>
      <c r="B69">
        <v>53</v>
      </c>
      <c r="C69">
        <v>20</v>
      </c>
      <c r="D69" t="s">
        <v>30</v>
      </c>
      <c r="E69">
        <v>20</v>
      </c>
      <c r="F69">
        <v>0</v>
      </c>
      <c r="G69">
        <v>0</v>
      </c>
      <c r="I69">
        <v>34.374000000000002</v>
      </c>
      <c r="J69">
        <v>14445</v>
      </c>
      <c r="K69">
        <v>3958</v>
      </c>
      <c r="L69">
        <v>3997</v>
      </c>
      <c r="M69" t="s">
        <v>31</v>
      </c>
      <c r="O69">
        <v>0.312</v>
      </c>
      <c r="P69">
        <v>5712</v>
      </c>
      <c r="Q69">
        <v>3889</v>
      </c>
      <c r="R69">
        <v>3936</v>
      </c>
      <c r="S69" t="s">
        <v>31</v>
      </c>
      <c r="U69">
        <v>0.48099999999999998</v>
      </c>
      <c r="V69">
        <v>0</v>
      </c>
      <c r="W69">
        <v>0</v>
      </c>
      <c r="X69">
        <v>0</v>
      </c>
      <c r="Y69" t="s">
        <v>32</v>
      </c>
      <c r="AA69">
        <v>0.01</v>
      </c>
      <c r="AB69">
        <v>0</v>
      </c>
      <c r="AC69">
        <v>0</v>
      </c>
      <c r="AD69">
        <v>0</v>
      </c>
      <c r="AE69" t="s">
        <v>32</v>
      </c>
    </row>
    <row r="70" spans="1:31" x14ac:dyDescent="0.35">
      <c r="A70" t="s">
        <v>163</v>
      </c>
      <c r="B70">
        <v>54</v>
      </c>
      <c r="C70">
        <v>21</v>
      </c>
      <c r="D70" t="s">
        <v>30</v>
      </c>
      <c r="E70">
        <v>20</v>
      </c>
      <c r="F70">
        <v>0</v>
      </c>
      <c r="G70">
        <v>0</v>
      </c>
      <c r="I70">
        <v>32.732999999999997</v>
      </c>
      <c r="J70">
        <v>13980</v>
      </c>
      <c r="K70">
        <v>4018</v>
      </c>
      <c r="L70">
        <v>4056</v>
      </c>
      <c r="M70" t="s">
        <v>31</v>
      </c>
      <c r="O70">
        <v>0.28899999999999998</v>
      </c>
      <c r="P70">
        <v>5641</v>
      </c>
      <c r="Q70">
        <v>3949</v>
      </c>
      <c r="R70">
        <v>3996</v>
      </c>
      <c r="S70" t="s">
        <v>31</v>
      </c>
      <c r="U70">
        <v>0.45800000000000002</v>
      </c>
      <c r="V70">
        <v>0</v>
      </c>
      <c r="W70">
        <v>0</v>
      </c>
      <c r="X70">
        <v>0</v>
      </c>
      <c r="Y70" t="s">
        <v>32</v>
      </c>
      <c r="AA70">
        <v>8.9999999999999993E-3</v>
      </c>
      <c r="AB70">
        <v>0</v>
      </c>
      <c r="AC70">
        <v>0</v>
      </c>
      <c r="AD70">
        <v>0</v>
      </c>
      <c r="AE70" t="s">
        <v>32</v>
      </c>
    </row>
    <row r="71" spans="1:31" x14ac:dyDescent="0.35">
      <c r="A71" t="s">
        <v>164</v>
      </c>
      <c r="B71">
        <v>55</v>
      </c>
      <c r="C71">
        <v>22</v>
      </c>
      <c r="D71" t="s">
        <v>30</v>
      </c>
      <c r="E71">
        <v>20</v>
      </c>
      <c r="F71">
        <v>0</v>
      </c>
      <c r="G71">
        <v>0</v>
      </c>
      <c r="I71">
        <v>32.665999999999997</v>
      </c>
      <c r="J71">
        <v>13961</v>
      </c>
      <c r="K71">
        <v>4078</v>
      </c>
      <c r="L71">
        <v>4116</v>
      </c>
      <c r="M71" t="s">
        <v>31</v>
      </c>
      <c r="O71">
        <v>0.33800000000000002</v>
      </c>
      <c r="P71">
        <v>5792</v>
      </c>
      <c r="Q71">
        <v>4009</v>
      </c>
      <c r="R71">
        <v>4056</v>
      </c>
      <c r="S71" t="s">
        <v>31</v>
      </c>
      <c r="U71">
        <v>0.45800000000000002</v>
      </c>
      <c r="V71">
        <v>0</v>
      </c>
      <c r="W71">
        <v>0</v>
      </c>
      <c r="X71">
        <v>0</v>
      </c>
      <c r="Y71" t="s">
        <v>32</v>
      </c>
      <c r="AA71">
        <v>0.01</v>
      </c>
      <c r="AB71">
        <v>0</v>
      </c>
      <c r="AC71">
        <v>0</v>
      </c>
      <c r="AD71">
        <v>0</v>
      </c>
      <c r="AE71" t="s">
        <v>32</v>
      </c>
    </row>
    <row r="72" spans="1:31" x14ac:dyDescent="0.35">
      <c r="A72" t="s">
        <v>39</v>
      </c>
      <c r="B72">
        <v>56</v>
      </c>
      <c r="C72">
        <v>23</v>
      </c>
      <c r="D72" t="s">
        <v>30</v>
      </c>
      <c r="E72">
        <v>20</v>
      </c>
      <c r="F72">
        <v>0</v>
      </c>
      <c r="G72">
        <v>0</v>
      </c>
      <c r="I72">
        <v>8.2000000000000003E-2</v>
      </c>
      <c r="J72">
        <v>4724</v>
      </c>
      <c r="K72">
        <v>4138</v>
      </c>
      <c r="L72">
        <v>4181</v>
      </c>
      <c r="M72" t="s">
        <v>43</v>
      </c>
      <c r="O72">
        <v>6.0999999999999999E-2</v>
      </c>
      <c r="P72">
        <v>4934</v>
      </c>
      <c r="Q72">
        <v>4069</v>
      </c>
      <c r="R72">
        <v>4116</v>
      </c>
      <c r="S72" t="s">
        <v>31</v>
      </c>
      <c r="U72">
        <v>1E-3</v>
      </c>
      <c r="V72">
        <v>0</v>
      </c>
      <c r="W72">
        <v>0</v>
      </c>
      <c r="X72">
        <v>0</v>
      </c>
      <c r="Y72" t="s">
        <v>32</v>
      </c>
      <c r="AA72">
        <v>2E-3</v>
      </c>
      <c r="AB72">
        <v>0</v>
      </c>
      <c r="AC72">
        <v>0</v>
      </c>
      <c r="AD72">
        <v>0</v>
      </c>
      <c r="AE72" t="s">
        <v>32</v>
      </c>
    </row>
    <row r="73" spans="1:31" x14ac:dyDescent="0.35">
      <c r="A73" t="s">
        <v>41</v>
      </c>
      <c r="B73">
        <v>57</v>
      </c>
      <c r="C73">
        <v>24</v>
      </c>
      <c r="D73" t="s">
        <v>30</v>
      </c>
      <c r="E73">
        <v>20</v>
      </c>
      <c r="F73">
        <v>0</v>
      </c>
      <c r="G73">
        <v>0</v>
      </c>
      <c r="I73">
        <v>7.3310000000000004</v>
      </c>
      <c r="J73">
        <v>6779</v>
      </c>
      <c r="K73">
        <v>4198</v>
      </c>
      <c r="L73">
        <v>4237</v>
      </c>
      <c r="M73" t="s">
        <v>31</v>
      </c>
      <c r="O73">
        <v>0.77</v>
      </c>
      <c r="P73">
        <v>7132</v>
      </c>
      <c r="Q73">
        <v>4129</v>
      </c>
      <c r="R73">
        <v>4176</v>
      </c>
      <c r="S73" t="s">
        <v>31</v>
      </c>
      <c r="U73">
        <v>0.10299999999999999</v>
      </c>
      <c r="V73">
        <v>0</v>
      </c>
      <c r="W73">
        <v>0</v>
      </c>
      <c r="X73">
        <v>0</v>
      </c>
      <c r="Y73" t="s">
        <v>32</v>
      </c>
      <c r="AA73">
        <v>2.4E-2</v>
      </c>
      <c r="AB73">
        <v>0</v>
      </c>
      <c r="AC73">
        <v>0</v>
      </c>
      <c r="AD73">
        <v>0</v>
      </c>
      <c r="AE73" t="s">
        <v>32</v>
      </c>
    </row>
    <row r="74" spans="1:31" x14ac:dyDescent="0.35">
      <c r="A74" t="s">
        <v>107</v>
      </c>
      <c r="B74">
        <v>58</v>
      </c>
      <c r="C74">
        <v>130</v>
      </c>
      <c r="D74" t="s">
        <v>108</v>
      </c>
      <c r="E74">
        <v>0</v>
      </c>
      <c r="F74">
        <v>0</v>
      </c>
      <c r="G74">
        <v>0</v>
      </c>
      <c r="I74">
        <v>12.742000000000001</v>
      </c>
      <c r="J74">
        <v>8313</v>
      </c>
      <c r="K74">
        <v>4258</v>
      </c>
      <c r="L74">
        <v>4290</v>
      </c>
      <c r="M74" t="s">
        <v>31</v>
      </c>
      <c r="O74">
        <v>1.4419999999999999</v>
      </c>
      <c r="P74">
        <v>9219</v>
      </c>
      <c r="Q74">
        <v>4189</v>
      </c>
      <c r="R74">
        <v>4236</v>
      </c>
      <c r="S74" t="s">
        <v>31</v>
      </c>
      <c r="U74">
        <v>0.17799999999999999</v>
      </c>
      <c r="V74">
        <v>0</v>
      </c>
      <c r="W74">
        <v>0</v>
      </c>
      <c r="X74">
        <v>0</v>
      </c>
      <c r="Y74" t="s">
        <v>32</v>
      </c>
      <c r="AA74">
        <v>4.4999999999999998E-2</v>
      </c>
      <c r="AB74">
        <v>0</v>
      </c>
      <c r="AC74">
        <v>0</v>
      </c>
      <c r="AD74">
        <v>0</v>
      </c>
      <c r="AE74" t="s">
        <v>32</v>
      </c>
    </row>
    <row r="75" spans="1:31" x14ac:dyDescent="0.35">
      <c r="A75" t="s">
        <v>107</v>
      </c>
      <c r="B75">
        <v>59</v>
      </c>
      <c r="C75">
        <v>133</v>
      </c>
      <c r="D75" t="s">
        <v>109</v>
      </c>
      <c r="E75">
        <v>0</v>
      </c>
      <c r="F75">
        <v>0</v>
      </c>
      <c r="G75">
        <v>0</v>
      </c>
      <c r="I75">
        <v>-4.6239999999999997</v>
      </c>
      <c r="J75">
        <v>3390</v>
      </c>
      <c r="K75">
        <v>4318</v>
      </c>
      <c r="L75">
        <v>4361</v>
      </c>
      <c r="M75" t="s">
        <v>31</v>
      </c>
      <c r="O75">
        <v>16.718</v>
      </c>
      <c r="P75">
        <v>56640</v>
      </c>
      <c r="Q75">
        <v>4249</v>
      </c>
      <c r="R75">
        <v>4279</v>
      </c>
      <c r="S75" t="s">
        <v>165</v>
      </c>
      <c r="U75">
        <v>-6.5000000000000002E-2</v>
      </c>
      <c r="V75">
        <v>0</v>
      </c>
      <c r="W75">
        <v>0</v>
      </c>
      <c r="X75">
        <v>0</v>
      </c>
      <c r="Y75" t="s">
        <v>32</v>
      </c>
      <c r="AA75">
        <v>0.51700000000000002</v>
      </c>
      <c r="AB75">
        <v>0</v>
      </c>
      <c r="AC75">
        <v>0</v>
      </c>
      <c r="AD75">
        <v>0</v>
      </c>
      <c r="AE75" t="s">
        <v>32</v>
      </c>
    </row>
    <row r="76" spans="1:31" x14ac:dyDescent="0.35">
      <c r="A76" t="s">
        <v>107</v>
      </c>
      <c r="B76">
        <v>60</v>
      </c>
      <c r="C76">
        <v>131</v>
      </c>
      <c r="D76" t="s">
        <v>108</v>
      </c>
      <c r="E76">
        <v>0</v>
      </c>
      <c r="F76">
        <v>0</v>
      </c>
      <c r="G76">
        <v>0</v>
      </c>
      <c r="I76">
        <v>74.194000000000003</v>
      </c>
      <c r="J76">
        <v>25733</v>
      </c>
      <c r="K76">
        <v>4378</v>
      </c>
      <c r="L76">
        <v>4418</v>
      </c>
      <c r="M76" t="s">
        <v>31</v>
      </c>
      <c r="O76">
        <v>7.3330000000000002</v>
      </c>
      <c r="P76">
        <v>27507</v>
      </c>
      <c r="Q76">
        <v>4309</v>
      </c>
      <c r="R76">
        <v>4355</v>
      </c>
      <c r="S76" t="s">
        <v>31</v>
      </c>
      <c r="U76">
        <v>1.0389999999999999</v>
      </c>
      <c r="V76">
        <v>0</v>
      </c>
      <c r="W76">
        <v>0</v>
      </c>
      <c r="X76">
        <v>0</v>
      </c>
      <c r="Y76" t="s">
        <v>32</v>
      </c>
      <c r="AA76">
        <v>0.22700000000000001</v>
      </c>
      <c r="AB76">
        <v>0</v>
      </c>
      <c r="AC76">
        <v>0</v>
      </c>
      <c r="AD76">
        <v>0</v>
      </c>
      <c r="AE76" t="s">
        <v>32</v>
      </c>
    </row>
    <row r="77" spans="1:31" x14ac:dyDescent="0.35">
      <c r="A77" t="s">
        <v>107</v>
      </c>
      <c r="B77">
        <v>61</v>
      </c>
      <c r="C77">
        <v>132</v>
      </c>
      <c r="D77" t="s">
        <v>109</v>
      </c>
      <c r="E77">
        <v>0</v>
      </c>
      <c r="F77">
        <v>0</v>
      </c>
      <c r="G77">
        <v>0</v>
      </c>
      <c r="I77">
        <v>1.8</v>
      </c>
      <c r="J77">
        <v>5211</v>
      </c>
      <c r="K77">
        <v>4438</v>
      </c>
      <c r="L77">
        <v>4480</v>
      </c>
      <c r="M77" t="s">
        <v>43</v>
      </c>
      <c r="O77">
        <v>0.156</v>
      </c>
      <c r="P77">
        <v>5227</v>
      </c>
      <c r="Q77">
        <v>4369</v>
      </c>
      <c r="R77">
        <v>4412</v>
      </c>
      <c r="S77" t="s">
        <v>31</v>
      </c>
      <c r="U77">
        <v>2.5000000000000001E-2</v>
      </c>
      <c r="V77">
        <v>0</v>
      </c>
      <c r="W77">
        <v>0</v>
      </c>
      <c r="X77">
        <v>0</v>
      </c>
      <c r="Y77" t="s">
        <v>32</v>
      </c>
      <c r="AA77">
        <v>5.0000000000000001E-3</v>
      </c>
      <c r="AB77">
        <v>0</v>
      </c>
      <c r="AC77">
        <v>0</v>
      </c>
      <c r="AD77">
        <v>0</v>
      </c>
      <c r="AE77" t="s">
        <v>32</v>
      </c>
    </row>
    <row r="78" spans="1:31" x14ac:dyDescent="0.35">
      <c r="A78" t="s">
        <v>110</v>
      </c>
      <c r="B78">
        <v>62</v>
      </c>
      <c r="C78">
        <v>0</v>
      </c>
      <c r="D78" t="s">
        <v>111</v>
      </c>
      <c r="E78">
        <v>0</v>
      </c>
      <c r="F78">
        <v>0</v>
      </c>
      <c r="G78">
        <v>0</v>
      </c>
      <c r="I78">
        <v>-5.03</v>
      </c>
      <c r="J78">
        <v>3275</v>
      </c>
      <c r="K78">
        <v>4618</v>
      </c>
      <c r="L78">
        <v>4662</v>
      </c>
      <c r="M78" t="s">
        <v>31</v>
      </c>
      <c r="O78">
        <v>-0.48099999999999998</v>
      </c>
      <c r="P78">
        <v>3249</v>
      </c>
      <c r="Q78">
        <v>4549</v>
      </c>
      <c r="R78">
        <v>4579</v>
      </c>
      <c r="S78" t="s">
        <v>31</v>
      </c>
      <c r="U78">
        <v>-7.0000000000000007E-2</v>
      </c>
      <c r="V78">
        <v>0</v>
      </c>
      <c r="W78">
        <v>0</v>
      </c>
      <c r="X78">
        <v>0</v>
      </c>
      <c r="Y78" t="s">
        <v>32</v>
      </c>
      <c r="AA78">
        <v>-1.4999999999999999E-2</v>
      </c>
      <c r="AB78">
        <v>0</v>
      </c>
      <c r="AC78">
        <v>0</v>
      </c>
      <c r="AD78">
        <v>0</v>
      </c>
      <c r="AE78" t="s">
        <v>32</v>
      </c>
    </row>
    <row r="79" spans="1:31" x14ac:dyDescent="0.35">
      <c r="A79" t="s">
        <v>166</v>
      </c>
      <c r="B79">
        <v>63</v>
      </c>
      <c r="C79">
        <v>25</v>
      </c>
      <c r="D79" t="s">
        <v>37</v>
      </c>
      <c r="E79">
        <v>0</v>
      </c>
      <c r="F79">
        <v>3</v>
      </c>
      <c r="G79">
        <v>1</v>
      </c>
      <c r="I79">
        <v>41.073</v>
      </c>
      <c r="J79">
        <v>16344</v>
      </c>
      <c r="K79">
        <v>4678</v>
      </c>
      <c r="L79">
        <v>4718</v>
      </c>
      <c r="M79" t="s">
        <v>31</v>
      </c>
      <c r="O79">
        <v>0.317</v>
      </c>
      <c r="P79">
        <v>5726</v>
      </c>
      <c r="Q79">
        <v>4609</v>
      </c>
      <c r="R79">
        <v>4656</v>
      </c>
      <c r="S79" t="s">
        <v>31</v>
      </c>
      <c r="U79">
        <v>0.57499999999999996</v>
      </c>
      <c r="V79">
        <v>0</v>
      </c>
      <c r="W79">
        <v>0</v>
      </c>
      <c r="X79">
        <v>0</v>
      </c>
      <c r="Y79" t="s">
        <v>32</v>
      </c>
      <c r="AA79">
        <v>0.01</v>
      </c>
      <c r="AB79">
        <v>0</v>
      </c>
      <c r="AC79">
        <v>0</v>
      </c>
      <c r="AD79">
        <v>0</v>
      </c>
      <c r="AE79" t="s">
        <v>32</v>
      </c>
    </row>
    <row r="80" spans="1:31" x14ac:dyDescent="0.35">
      <c r="A80" t="s">
        <v>166</v>
      </c>
      <c r="B80">
        <v>64</v>
      </c>
      <c r="C80">
        <v>25</v>
      </c>
      <c r="D80" t="s">
        <v>37</v>
      </c>
      <c r="E80">
        <v>0</v>
      </c>
      <c r="F80">
        <v>3</v>
      </c>
      <c r="G80">
        <v>2</v>
      </c>
      <c r="I80">
        <v>41.44</v>
      </c>
      <c r="J80">
        <v>16448</v>
      </c>
      <c r="K80">
        <v>4738</v>
      </c>
      <c r="L80">
        <v>4778</v>
      </c>
      <c r="M80" t="s">
        <v>31</v>
      </c>
      <c r="O80">
        <v>0.318</v>
      </c>
      <c r="P80">
        <v>5730</v>
      </c>
      <c r="Q80">
        <v>4669</v>
      </c>
      <c r="R80">
        <v>4716</v>
      </c>
      <c r="S80" t="s">
        <v>31</v>
      </c>
      <c r="U80">
        <v>0.57999999999999996</v>
      </c>
      <c r="V80">
        <v>0</v>
      </c>
      <c r="W80">
        <v>0</v>
      </c>
      <c r="X80">
        <v>0</v>
      </c>
      <c r="Y80" t="s">
        <v>32</v>
      </c>
      <c r="AA80">
        <v>0.01</v>
      </c>
      <c r="AB80">
        <v>0</v>
      </c>
      <c r="AC80">
        <v>0</v>
      </c>
      <c r="AD80">
        <v>0</v>
      </c>
      <c r="AE80" t="s">
        <v>32</v>
      </c>
    </row>
    <row r="81" spans="1:31" x14ac:dyDescent="0.35">
      <c r="A81" t="s">
        <v>167</v>
      </c>
      <c r="B81">
        <v>65</v>
      </c>
      <c r="C81">
        <v>26</v>
      </c>
      <c r="D81" t="s">
        <v>30</v>
      </c>
      <c r="E81">
        <v>20</v>
      </c>
      <c r="F81">
        <v>0</v>
      </c>
      <c r="G81">
        <v>0</v>
      </c>
      <c r="I81">
        <v>31.731999999999999</v>
      </c>
      <c r="J81">
        <v>13696</v>
      </c>
      <c r="K81">
        <v>4798</v>
      </c>
      <c r="L81">
        <v>4838</v>
      </c>
      <c r="M81" t="s">
        <v>31</v>
      </c>
      <c r="O81">
        <v>0.27900000000000003</v>
      </c>
      <c r="P81">
        <v>5610</v>
      </c>
      <c r="Q81">
        <v>4729</v>
      </c>
      <c r="R81">
        <v>4776</v>
      </c>
      <c r="S81" t="s">
        <v>31</v>
      </c>
      <c r="U81">
        <v>0.44400000000000001</v>
      </c>
      <c r="V81">
        <v>0</v>
      </c>
      <c r="W81">
        <v>0</v>
      </c>
      <c r="X81">
        <v>0</v>
      </c>
      <c r="Y81" t="s">
        <v>32</v>
      </c>
      <c r="AA81">
        <v>8.9999999999999993E-3</v>
      </c>
      <c r="AB81">
        <v>0</v>
      </c>
      <c r="AC81">
        <v>0</v>
      </c>
      <c r="AD81">
        <v>0</v>
      </c>
      <c r="AE81" t="s">
        <v>32</v>
      </c>
    </row>
    <row r="82" spans="1:31" x14ac:dyDescent="0.35">
      <c r="A82" t="s">
        <v>168</v>
      </c>
      <c r="B82">
        <v>66</v>
      </c>
      <c r="C82">
        <v>27</v>
      </c>
      <c r="D82" t="s">
        <v>30</v>
      </c>
      <c r="E82">
        <v>20</v>
      </c>
      <c r="F82">
        <v>0</v>
      </c>
      <c r="G82">
        <v>0</v>
      </c>
      <c r="I82">
        <v>31.608000000000001</v>
      </c>
      <c r="J82">
        <v>13661</v>
      </c>
      <c r="K82">
        <v>4858</v>
      </c>
      <c r="L82">
        <v>4898</v>
      </c>
      <c r="M82" t="s">
        <v>31</v>
      </c>
      <c r="O82">
        <v>0.25600000000000001</v>
      </c>
      <c r="P82">
        <v>5537</v>
      </c>
      <c r="Q82">
        <v>4789</v>
      </c>
      <c r="R82">
        <v>4836</v>
      </c>
      <c r="S82" t="s">
        <v>31</v>
      </c>
      <c r="U82">
        <v>0.443</v>
      </c>
      <c r="V82">
        <v>0</v>
      </c>
      <c r="W82">
        <v>0</v>
      </c>
      <c r="X82">
        <v>0</v>
      </c>
      <c r="Y82" t="s">
        <v>32</v>
      </c>
      <c r="AA82">
        <v>8.0000000000000002E-3</v>
      </c>
      <c r="AB82">
        <v>0</v>
      </c>
      <c r="AC82">
        <v>0</v>
      </c>
      <c r="AD82">
        <v>0</v>
      </c>
      <c r="AE82" t="s">
        <v>32</v>
      </c>
    </row>
    <row r="83" spans="1:31" x14ac:dyDescent="0.35">
      <c r="A83" t="s">
        <v>169</v>
      </c>
      <c r="B83">
        <v>67</v>
      </c>
      <c r="C83">
        <v>28</v>
      </c>
      <c r="D83" t="s">
        <v>30</v>
      </c>
      <c r="E83">
        <v>20</v>
      </c>
      <c r="F83">
        <v>0</v>
      </c>
      <c r="G83">
        <v>0</v>
      </c>
      <c r="I83">
        <v>39.036999999999999</v>
      </c>
      <c r="J83">
        <v>15767</v>
      </c>
      <c r="K83">
        <v>4918</v>
      </c>
      <c r="L83">
        <v>4958</v>
      </c>
      <c r="M83" t="s">
        <v>31</v>
      </c>
      <c r="O83">
        <v>0.44</v>
      </c>
      <c r="P83">
        <v>6108</v>
      </c>
      <c r="Q83">
        <v>4849</v>
      </c>
      <c r="R83">
        <v>4896</v>
      </c>
      <c r="S83" t="s">
        <v>31</v>
      </c>
      <c r="U83">
        <v>0.54700000000000004</v>
      </c>
      <c r="V83">
        <v>0</v>
      </c>
      <c r="W83">
        <v>0</v>
      </c>
      <c r="X83">
        <v>0</v>
      </c>
      <c r="Y83" t="s">
        <v>32</v>
      </c>
      <c r="AA83">
        <v>1.4E-2</v>
      </c>
      <c r="AB83">
        <v>0</v>
      </c>
      <c r="AC83">
        <v>0</v>
      </c>
      <c r="AD83">
        <v>0</v>
      </c>
      <c r="AE83" t="s">
        <v>32</v>
      </c>
    </row>
    <row r="84" spans="1:31" x14ac:dyDescent="0.35">
      <c r="A84" t="s">
        <v>170</v>
      </c>
      <c r="B84">
        <v>68</v>
      </c>
      <c r="C84">
        <v>29</v>
      </c>
      <c r="D84" t="s">
        <v>30</v>
      </c>
      <c r="E84">
        <v>20</v>
      </c>
      <c r="F84">
        <v>0</v>
      </c>
      <c r="G84">
        <v>0</v>
      </c>
      <c r="I84">
        <v>32.783000000000001</v>
      </c>
      <c r="J84">
        <v>13994</v>
      </c>
      <c r="K84">
        <v>4978</v>
      </c>
      <c r="L84">
        <v>5018</v>
      </c>
      <c r="M84" t="s">
        <v>31</v>
      </c>
      <c r="O84">
        <v>0.308</v>
      </c>
      <c r="P84">
        <v>5698</v>
      </c>
      <c r="Q84">
        <v>4909</v>
      </c>
      <c r="R84">
        <v>4956</v>
      </c>
      <c r="S84" t="s">
        <v>31</v>
      </c>
      <c r="U84">
        <v>0.45900000000000002</v>
      </c>
      <c r="V84">
        <v>0</v>
      </c>
      <c r="W84">
        <v>0</v>
      </c>
      <c r="X84">
        <v>0</v>
      </c>
      <c r="Y84" t="s">
        <v>32</v>
      </c>
      <c r="AA84">
        <v>0.01</v>
      </c>
      <c r="AB84">
        <v>0</v>
      </c>
      <c r="AC84">
        <v>0</v>
      </c>
      <c r="AD84">
        <v>0</v>
      </c>
      <c r="AE84" t="s">
        <v>32</v>
      </c>
    </row>
    <row r="85" spans="1:31" x14ac:dyDescent="0.35">
      <c r="A85" t="s">
        <v>171</v>
      </c>
      <c r="B85">
        <v>69</v>
      </c>
      <c r="C85">
        <v>30</v>
      </c>
      <c r="D85" t="s">
        <v>30</v>
      </c>
      <c r="E85">
        <v>20</v>
      </c>
      <c r="F85">
        <v>0</v>
      </c>
      <c r="G85">
        <v>0</v>
      </c>
      <c r="I85">
        <v>32.457999999999998</v>
      </c>
      <c r="J85">
        <v>13902</v>
      </c>
      <c r="K85">
        <v>5038</v>
      </c>
      <c r="L85">
        <v>5079</v>
      </c>
      <c r="M85" t="s">
        <v>31</v>
      </c>
      <c r="O85">
        <v>0.27</v>
      </c>
      <c r="P85">
        <v>5580</v>
      </c>
      <c r="Q85">
        <v>4969</v>
      </c>
      <c r="R85">
        <v>5016</v>
      </c>
      <c r="S85" t="s">
        <v>31</v>
      </c>
      <c r="U85">
        <v>0.45500000000000002</v>
      </c>
      <c r="V85">
        <v>0</v>
      </c>
      <c r="W85">
        <v>0</v>
      </c>
      <c r="X85">
        <v>0</v>
      </c>
      <c r="Y85" t="s">
        <v>32</v>
      </c>
      <c r="AA85">
        <v>8.0000000000000002E-3</v>
      </c>
      <c r="AB85">
        <v>0</v>
      </c>
      <c r="AC85">
        <v>0</v>
      </c>
      <c r="AD85">
        <v>0</v>
      </c>
      <c r="AE85" t="s">
        <v>32</v>
      </c>
    </row>
    <row r="86" spans="1:31" x14ac:dyDescent="0.35">
      <c r="A86" t="s">
        <v>172</v>
      </c>
      <c r="B86">
        <v>70</v>
      </c>
      <c r="C86">
        <v>31</v>
      </c>
      <c r="D86" t="s">
        <v>30</v>
      </c>
      <c r="E86">
        <v>20</v>
      </c>
      <c r="F86">
        <v>0</v>
      </c>
      <c r="G86">
        <v>0</v>
      </c>
      <c r="I86">
        <v>31.065000000000001</v>
      </c>
      <c r="J86">
        <v>13507</v>
      </c>
      <c r="K86">
        <v>5098</v>
      </c>
      <c r="L86">
        <v>5138</v>
      </c>
      <c r="M86" t="s">
        <v>31</v>
      </c>
      <c r="O86">
        <v>0.27400000000000002</v>
      </c>
      <c r="P86">
        <v>5594</v>
      </c>
      <c r="Q86">
        <v>5029</v>
      </c>
      <c r="R86">
        <v>5076</v>
      </c>
      <c r="S86" t="s">
        <v>31</v>
      </c>
      <c r="U86">
        <v>0.435</v>
      </c>
      <c r="V86">
        <v>0</v>
      </c>
      <c r="W86">
        <v>0</v>
      </c>
      <c r="X86">
        <v>0</v>
      </c>
      <c r="Y86" t="s">
        <v>32</v>
      </c>
      <c r="AA86">
        <v>8.0000000000000002E-3</v>
      </c>
      <c r="AB86">
        <v>0</v>
      </c>
      <c r="AC86">
        <v>0</v>
      </c>
      <c r="AD86">
        <v>0</v>
      </c>
      <c r="AE86" t="s">
        <v>32</v>
      </c>
    </row>
    <row r="87" spans="1:31" x14ac:dyDescent="0.35">
      <c r="A87" t="s">
        <v>173</v>
      </c>
      <c r="B87">
        <v>71</v>
      </c>
      <c r="C87">
        <v>32</v>
      </c>
      <c r="D87" t="s">
        <v>30</v>
      </c>
      <c r="E87">
        <v>20</v>
      </c>
      <c r="F87">
        <v>0</v>
      </c>
      <c r="G87">
        <v>0</v>
      </c>
      <c r="I87">
        <v>29.731000000000002</v>
      </c>
      <c r="J87">
        <v>13129</v>
      </c>
      <c r="K87">
        <v>5158</v>
      </c>
      <c r="L87">
        <v>5199</v>
      </c>
      <c r="M87" t="s">
        <v>31</v>
      </c>
      <c r="O87">
        <v>0.3</v>
      </c>
      <c r="P87">
        <v>5673</v>
      </c>
      <c r="Q87">
        <v>5089</v>
      </c>
      <c r="R87">
        <v>5136</v>
      </c>
      <c r="S87" t="s">
        <v>31</v>
      </c>
      <c r="U87">
        <v>0.41599999999999998</v>
      </c>
      <c r="V87">
        <v>0</v>
      </c>
      <c r="W87">
        <v>0</v>
      </c>
      <c r="X87">
        <v>0</v>
      </c>
      <c r="Y87" t="s">
        <v>32</v>
      </c>
      <c r="AA87">
        <v>8.9999999999999993E-3</v>
      </c>
      <c r="AB87">
        <v>0</v>
      </c>
      <c r="AC87">
        <v>0</v>
      </c>
      <c r="AD87">
        <v>0</v>
      </c>
      <c r="AE87" t="s">
        <v>32</v>
      </c>
    </row>
    <row r="88" spans="1:31" x14ac:dyDescent="0.35">
      <c r="A88" t="s">
        <v>174</v>
      </c>
      <c r="B88">
        <v>72</v>
      </c>
      <c r="C88">
        <v>33</v>
      </c>
      <c r="D88" t="s">
        <v>30</v>
      </c>
      <c r="E88">
        <v>20</v>
      </c>
      <c r="F88">
        <v>0</v>
      </c>
      <c r="G88">
        <v>0</v>
      </c>
      <c r="I88">
        <v>30.623999999999999</v>
      </c>
      <c r="J88">
        <v>13382</v>
      </c>
      <c r="K88">
        <v>5218</v>
      </c>
      <c r="L88">
        <v>5259</v>
      </c>
      <c r="M88" t="s">
        <v>31</v>
      </c>
      <c r="O88">
        <v>0.28999999999999998</v>
      </c>
      <c r="P88">
        <v>5644</v>
      </c>
      <c r="Q88">
        <v>5149</v>
      </c>
      <c r="R88">
        <v>5196</v>
      </c>
      <c r="S88" t="s">
        <v>31</v>
      </c>
      <c r="U88">
        <v>0.42899999999999999</v>
      </c>
      <c r="V88">
        <v>0</v>
      </c>
      <c r="W88">
        <v>0</v>
      </c>
      <c r="X88">
        <v>0</v>
      </c>
      <c r="Y88" t="s">
        <v>32</v>
      </c>
      <c r="AA88">
        <v>8.9999999999999993E-3</v>
      </c>
      <c r="AB88">
        <v>0</v>
      </c>
      <c r="AC88">
        <v>0</v>
      </c>
      <c r="AD88">
        <v>0</v>
      </c>
      <c r="AE88" t="s">
        <v>32</v>
      </c>
    </row>
    <row r="89" spans="1:31" x14ac:dyDescent="0.35">
      <c r="A89" t="s">
        <v>175</v>
      </c>
      <c r="B89">
        <v>73</v>
      </c>
      <c r="C89">
        <v>34</v>
      </c>
      <c r="D89" t="s">
        <v>30</v>
      </c>
      <c r="E89">
        <v>0</v>
      </c>
      <c r="F89">
        <v>0</v>
      </c>
      <c r="G89">
        <v>0</v>
      </c>
      <c r="I89">
        <v>29.428000000000001</v>
      </c>
      <c r="J89">
        <v>13043</v>
      </c>
      <c r="K89">
        <v>5278</v>
      </c>
      <c r="L89">
        <v>5319</v>
      </c>
      <c r="M89" t="s">
        <v>31</v>
      </c>
      <c r="O89">
        <v>0.27900000000000003</v>
      </c>
      <c r="P89">
        <v>5608</v>
      </c>
      <c r="Q89">
        <v>5209</v>
      </c>
      <c r="R89">
        <v>5256</v>
      </c>
      <c r="S89" t="s">
        <v>31</v>
      </c>
      <c r="U89">
        <v>0.41199999999999998</v>
      </c>
      <c r="V89">
        <v>0</v>
      </c>
      <c r="W89">
        <v>0</v>
      </c>
      <c r="X89">
        <v>0</v>
      </c>
      <c r="Y89" t="s">
        <v>32</v>
      </c>
      <c r="AA89">
        <v>8.9999999999999993E-3</v>
      </c>
      <c r="AB89">
        <v>0</v>
      </c>
      <c r="AC89">
        <v>0</v>
      </c>
      <c r="AD89">
        <v>0</v>
      </c>
      <c r="AE89" t="s">
        <v>32</v>
      </c>
    </row>
    <row r="90" spans="1:31" x14ac:dyDescent="0.35">
      <c r="A90" t="s">
        <v>39</v>
      </c>
      <c r="B90">
        <v>74</v>
      </c>
      <c r="C90">
        <v>35</v>
      </c>
      <c r="D90" t="s">
        <v>30</v>
      </c>
      <c r="E90">
        <v>20</v>
      </c>
      <c r="F90">
        <v>0</v>
      </c>
      <c r="G90">
        <v>0</v>
      </c>
      <c r="I90">
        <v>0.14199999999999999</v>
      </c>
      <c r="J90">
        <v>4741</v>
      </c>
      <c r="K90">
        <v>5338</v>
      </c>
      <c r="L90">
        <v>5380</v>
      </c>
      <c r="M90" t="s">
        <v>31</v>
      </c>
      <c r="O90">
        <v>6.0999999999999999E-2</v>
      </c>
      <c r="P90">
        <v>4934</v>
      </c>
      <c r="Q90">
        <v>5269</v>
      </c>
      <c r="R90">
        <v>5316</v>
      </c>
      <c r="S90" t="s">
        <v>31</v>
      </c>
      <c r="U90">
        <v>2E-3</v>
      </c>
      <c r="V90">
        <v>0</v>
      </c>
      <c r="W90">
        <v>0</v>
      </c>
      <c r="X90">
        <v>0</v>
      </c>
      <c r="Y90" t="s">
        <v>32</v>
      </c>
      <c r="AA90">
        <v>2E-3</v>
      </c>
      <c r="AB90">
        <v>0</v>
      </c>
      <c r="AC90">
        <v>0</v>
      </c>
      <c r="AD90">
        <v>0</v>
      </c>
      <c r="AE90" t="s">
        <v>32</v>
      </c>
    </row>
    <row r="91" spans="1:31" x14ac:dyDescent="0.35">
      <c r="A91" t="s">
        <v>41</v>
      </c>
      <c r="B91">
        <v>75</v>
      </c>
      <c r="C91">
        <v>36</v>
      </c>
      <c r="D91" t="s">
        <v>30</v>
      </c>
      <c r="E91">
        <v>20</v>
      </c>
      <c r="F91">
        <v>0</v>
      </c>
      <c r="G91">
        <v>0</v>
      </c>
      <c r="I91">
        <v>7.5179999999999998</v>
      </c>
      <c r="J91">
        <v>6832</v>
      </c>
      <c r="K91">
        <v>5398</v>
      </c>
      <c r="L91">
        <v>5438</v>
      </c>
      <c r="M91" t="s">
        <v>31</v>
      </c>
      <c r="O91">
        <v>0.77800000000000002</v>
      </c>
      <c r="P91">
        <v>7158</v>
      </c>
      <c r="Q91">
        <v>5329</v>
      </c>
      <c r="R91">
        <v>5376</v>
      </c>
      <c r="S91" t="s">
        <v>31</v>
      </c>
      <c r="U91">
        <v>0.105</v>
      </c>
      <c r="V91">
        <v>0</v>
      </c>
      <c r="W91">
        <v>0</v>
      </c>
      <c r="X91">
        <v>0</v>
      </c>
      <c r="Y91" t="s">
        <v>32</v>
      </c>
      <c r="AA91">
        <v>2.4E-2</v>
      </c>
      <c r="AB91">
        <v>0</v>
      </c>
      <c r="AC91">
        <v>0</v>
      </c>
      <c r="AD91">
        <v>0</v>
      </c>
      <c r="AE91" t="s">
        <v>32</v>
      </c>
    </row>
    <row r="92" spans="1:31" x14ac:dyDescent="0.35">
      <c r="A92" t="s">
        <v>107</v>
      </c>
      <c r="B92">
        <v>76</v>
      </c>
      <c r="C92">
        <v>130</v>
      </c>
      <c r="D92" t="s">
        <v>108</v>
      </c>
      <c r="E92">
        <v>0</v>
      </c>
      <c r="F92">
        <v>0</v>
      </c>
      <c r="G92">
        <v>0</v>
      </c>
      <c r="I92">
        <v>12.661</v>
      </c>
      <c r="J92">
        <v>8290</v>
      </c>
      <c r="K92">
        <v>5458</v>
      </c>
      <c r="L92">
        <v>5491</v>
      </c>
      <c r="M92" t="s">
        <v>31</v>
      </c>
      <c r="O92">
        <v>1.462</v>
      </c>
      <c r="P92">
        <v>9282</v>
      </c>
      <c r="Q92">
        <v>5389</v>
      </c>
      <c r="R92">
        <v>5436</v>
      </c>
      <c r="S92" t="s">
        <v>31</v>
      </c>
      <c r="U92">
        <v>0.17699999999999999</v>
      </c>
      <c r="V92">
        <v>0</v>
      </c>
      <c r="W92">
        <v>0</v>
      </c>
      <c r="X92">
        <v>0</v>
      </c>
      <c r="Y92" t="s">
        <v>32</v>
      </c>
      <c r="AA92">
        <v>4.4999999999999998E-2</v>
      </c>
      <c r="AB92">
        <v>0</v>
      </c>
      <c r="AC92">
        <v>0</v>
      </c>
      <c r="AD92">
        <v>0</v>
      </c>
      <c r="AE92" t="s">
        <v>32</v>
      </c>
    </row>
    <row r="93" spans="1:31" x14ac:dyDescent="0.35">
      <c r="A93" t="s">
        <v>107</v>
      </c>
      <c r="B93">
        <v>77</v>
      </c>
      <c r="C93">
        <v>133</v>
      </c>
      <c r="D93" t="s">
        <v>109</v>
      </c>
      <c r="E93">
        <v>0</v>
      </c>
      <c r="F93">
        <v>0</v>
      </c>
      <c r="G93">
        <v>0</v>
      </c>
      <c r="I93">
        <v>-4.681</v>
      </c>
      <c r="J93">
        <v>3374</v>
      </c>
      <c r="K93">
        <v>5518</v>
      </c>
      <c r="L93">
        <v>5561</v>
      </c>
      <c r="M93" t="s">
        <v>31</v>
      </c>
      <c r="O93">
        <v>8.0719999999999992</v>
      </c>
      <c r="P93">
        <v>29799</v>
      </c>
      <c r="Q93">
        <v>5449</v>
      </c>
      <c r="R93">
        <v>5497</v>
      </c>
      <c r="S93" t="s">
        <v>176</v>
      </c>
      <c r="U93">
        <v>-6.6000000000000003E-2</v>
      </c>
      <c r="V93">
        <v>0</v>
      </c>
      <c r="W93">
        <v>0</v>
      </c>
      <c r="X93">
        <v>0</v>
      </c>
      <c r="Y93" t="s">
        <v>32</v>
      </c>
      <c r="AA93">
        <v>0.25</v>
      </c>
      <c r="AB93">
        <v>0</v>
      </c>
      <c r="AC93">
        <v>0</v>
      </c>
      <c r="AD93">
        <v>0</v>
      </c>
      <c r="AE93" t="s">
        <v>32</v>
      </c>
    </row>
    <row r="94" spans="1:31" x14ac:dyDescent="0.35">
      <c r="A94" t="s">
        <v>107</v>
      </c>
      <c r="B94">
        <v>78</v>
      </c>
      <c r="C94">
        <v>131</v>
      </c>
      <c r="D94" t="s">
        <v>108</v>
      </c>
      <c r="E94">
        <v>0</v>
      </c>
      <c r="F94">
        <v>0</v>
      </c>
      <c r="G94">
        <v>0</v>
      </c>
      <c r="I94">
        <v>74.31</v>
      </c>
      <c r="J94">
        <v>25766</v>
      </c>
      <c r="K94">
        <v>5578</v>
      </c>
      <c r="L94">
        <v>5618</v>
      </c>
      <c r="M94" t="s">
        <v>43</v>
      </c>
      <c r="O94">
        <v>7.444</v>
      </c>
      <c r="P94">
        <v>27852</v>
      </c>
      <c r="Q94">
        <v>5509</v>
      </c>
      <c r="R94">
        <v>5556</v>
      </c>
      <c r="S94" t="s">
        <v>43</v>
      </c>
      <c r="U94">
        <v>1.0409999999999999</v>
      </c>
      <c r="V94">
        <v>0</v>
      </c>
      <c r="W94">
        <v>0</v>
      </c>
      <c r="X94">
        <v>0</v>
      </c>
      <c r="Y94" t="s">
        <v>32</v>
      </c>
      <c r="AA94">
        <v>0.23</v>
      </c>
      <c r="AB94">
        <v>0</v>
      </c>
      <c r="AC94">
        <v>0</v>
      </c>
      <c r="AD94">
        <v>0</v>
      </c>
      <c r="AE94" t="s">
        <v>32</v>
      </c>
    </row>
    <row r="95" spans="1:31" x14ac:dyDescent="0.35">
      <c r="A95" t="s">
        <v>107</v>
      </c>
      <c r="B95">
        <v>79</v>
      </c>
      <c r="C95">
        <v>132</v>
      </c>
      <c r="D95" t="s">
        <v>109</v>
      </c>
      <c r="E95">
        <v>0</v>
      </c>
      <c r="F95">
        <v>0</v>
      </c>
      <c r="G95">
        <v>0</v>
      </c>
      <c r="I95">
        <v>1.7929999999999999</v>
      </c>
      <c r="J95">
        <v>5209</v>
      </c>
      <c r="K95">
        <v>5638</v>
      </c>
      <c r="L95">
        <v>5680</v>
      </c>
      <c r="M95" t="s">
        <v>43</v>
      </c>
      <c r="O95">
        <v>0.28100000000000003</v>
      </c>
      <c r="P95">
        <v>5616</v>
      </c>
      <c r="Q95">
        <v>5569</v>
      </c>
      <c r="R95">
        <v>5612</v>
      </c>
      <c r="S95" t="s">
        <v>31</v>
      </c>
      <c r="U95">
        <v>2.5000000000000001E-2</v>
      </c>
      <c r="V95">
        <v>0</v>
      </c>
      <c r="W95">
        <v>0</v>
      </c>
      <c r="X95">
        <v>0</v>
      </c>
      <c r="Y95" t="s">
        <v>32</v>
      </c>
      <c r="AA95">
        <v>8.9999999999999993E-3</v>
      </c>
      <c r="AB95">
        <v>0</v>
      </c>
      <c r="AC95">
        <v>0</v>
      </c>
      <c r="AD95">
        <v>0</v>
      </c>
      <c r="AE95" t="s">
        <v>32</v>
      </c>
    </row>
    <row r="96" spans="1:31" x14ac:dyDescent="0.35">
      <c r="A96" t="s">
        <v>87</v>
      </c>
      <c r="B96">
        <v>80</v>
      </c>
      <c r="C96">
        <v>138</v>
      </c>
      <c r="D96" t="s">
        <v>88</v>
      </c>
      <c r="E96">
        <v>0</v>
      </c>
      <c r="F96">
        <v>0</v>
      </c>
      <c r="G96">
        <v>0</v>
      </c>
      <c r="I96">
        <v>149.15600000000001</v>
      </c>
      <c r="J96">
        <v>46983</v>
      </c>
      <c r="K96">
        <v>5698</v>
      </c>
      <c r="L96">
        <v>5738</v>
      </c>
      <c r="M96" t="s">
        <v>42</v>
      </c>
      <c r="O96">
        <v>14.862</v>
      </c>
      <c r="P96">
        <v>50878</v>
      </c>
      <c r="Q96">
        <v>5629</v>
      </c>
      <c r="R96">
        <v>5674</v>
      </c>
      <c r="S96" t="s">
        <v>31</v>
      </c>
      <c r="U96">
        <v>2.089</v>
      </c>
      <c r="V96">
        <v>0</v>
      </c>
      <c r="W96">
        <v>0</v>
      </c>
      <c r="X96">
        <v>0</v>
      </c>
      <c r="Y96" t="s">
        <v>32</v>
      </c>
      <c r="AA96">
        <v>0.46</v>
      </c>
      <c r="AB96">
        <v>0</v>
      </c>
      <c r="AC96">
        <v>0</v>
      </c>
      <c r="AD96">
        <v>0</v>
      </c>
      <c r="AE96" t="s">
        <v>32</v>
      </c>
    </row>
    <row r="97" spans="1:31" x14ac:dyDescent="0.35">
      <c r="A97" t="s">
        <v>110</v>
      </c>
      <c r="B97">
        <v>81</v>
      </c>
      <c r="C97">
        <v>0</v>
      </c>
      <c r="D97" t="s">
        <v>111</v>
      </c>
      <c r="E97">
        <v>0</v>
      </c>
      <c r="F97">
        <v>0</v>
      </c>
      <c r="G97">
        <v>0</v>
      </c>
      <c r="I97">
        <v>-5.03</v>
      </c>
      <c r="J97">
        <v>3275</v>
      </c>
      <c r="K97">
        <v>5878</v>
      </c>
      <c r="L97">
        <v>5924</v>
      </c>
      <c r="M97" t="s">
        <v>31</v>
      </c>
      <c r="O97">
        <v>-0.48099999999999998</v>
      </c>
      <c r="P97">
        <v>3249</v>
      </c>
      <c r="Q97">
        <v>5809</v>
      </c>
      <c r="R97">
        <v>5853</v>
      </c>
      <c r="S97" t="s">
        <v>31</v>
      </c>
      <c r="U97">
        <v>-7.0000000000000007E-2</v>
      </c>
      <c r="V97">
        <v>0</v>
      </c>
      <c r="W97">
        <v>0</v>
      </c>
      <c r="X97">
        <v>0</v>
      </c>
      <c r="Y97" t="s">
        <v>32</v>
      </c>
      <c r="AA97">
        <v>-1.4999999999999999E-2</v>
      </c>
      <c r="AB97">
        <v>0</v>
      </c>
      <c r="AC97">
        <v>0</v>
      </c>
      <c r="AD97">
        <v>0</v>
      </c>
      <c r="AE97" t="s">
        <v>32</v>
      </c>
    </row>
    <row r="98" spans="1:31" x14ac:dyDescent="0.35">
      <c r="A98" t="s">
        <v>177</v>
      </c>
      <c r="B98">
        <v>82</v>
      </c>
      <c r="C98">
        <v>37</v>
      </c>
      <c r="D98" t="s">
        <v>37</v>
      </c>
      <c r="E98">
        <v>0</v>
      </c>
      <c r="F98">
        <v>4</v>
      </c>
      <c r="G98">
        <v>1</v>
      </c>
      <c r="I98">
        <v>28.32</v>
      </c>
      <c r="J98">
        <v>12729</v>
      </c>
      <c r="K98">
        <v>5938</v>
      </c>
      <c r="L98">
        <v>5979</v>
      </c>
      <c r="M98" t="s">
        <v>31</v>
      </c>
      <c r="O98">
        <v>0.254</v>
      </c>
      <c r="P98">
        <v>5531</v>
      </c>
      <c r="Q98">
        <v>5869</v>
      </c>
      <c r="R98">
        <v>5916</v>
      </c>
      <c r="S98" t="s">
        <v>31</v>
      </c>
      <c r="U98">
        <v>0.39700000000000002</v>
      </c>
      <c r="V98">
        <v>0</v>
      </c>
      <c r="W98">
        <v>0</v>
      </c>
      <c r="X98">
        <v>0</v>
      </c>
      <c r="Y98" t="s">
        <v>32</v>
      </c>
      <c r="AA98">
        <v>8.0000000000000002E-3</v>
      </c>
      <c r="AB98">
        <v>0</v>
      </c>
      <c r="AC98">
        <v>0</v>
      </c>
      <c r="AD98">
        <v>0</v>
      </c>
      <c r="AE98" t="s">
        <v>32</v>
      </c>
    </row>
    <row r="99" spans="1:31" x14ac:dyDescent="0.35">
      <c r="A99" t="s">
        <v>177</v>
      </c>
      <c r="B99">
        <v>83</v>
      </c>
      <c r="C99">
        <v>37</v>
      </c>
      <c r="D99" t="s">
        <v>37</v>
      </c>
      <c r="E99">
        <v>0</v>
      </c>
      <c r="F99">
        <v>4</v>
      </c>
      <c r="G99">
        <v>2</v>
      </c>
      <c r="I99">
        <v>28.594999999999999</v>
      </c>
      <c r="J99">
        <v>12807</v>
      </c>
      <c r="K99">
        <v>5998</v>
      </c>
      <c r="L99">
        <v>6039</v>
      </c>
      <c r="M99" t="s">
        <v>31</v>
      </c>
      <c r="O99">
        <v>0.375</v>
      </c>
      <c r="P99">
        <v>5907</v>
      </c>
      <c r="Q99">
        <v>5929</v>
      </c>
      <c r="R99">
        <v>5976</v>
      </c>
      <c r="S99" t="s">
        <v>31</v>
      </c>
      <c r="U99">
        <v>0.40100000000000002</v>
      </c>
      <c r="V99">
        <v>0</v>
      </c>
      <c r="W99">
        <v>0</v>
      </c>
      <c r="X99">
        <v>0</v>
      </c>
      <c r="Y99" t="s">
        <v>32</v>
      </c>
      <c r="AA99">
        <v>1.2E-2</v>
      </c>
      <c r="AB99">
        <v>0</v>
      </c>
      <c r="AC99">
        <v>0</v>
      </c>
      <c r="AD99">
        <v>0</v>
      </c>
      <c r="AE99" t="s">
        <v>32</v>
      </c>
    </row>
    <row r="100" spans="1:31" x14ac:dyDescent="0.35">
      <c r="A100" t="s">
        <v>178</v>
      </c>
      <c r="B100">
        <v>84</v>
      </c>
      <c r="C100">
        <v>38</v>
      </c>
      <c r="D100" t="s">
        <v>30</v>
      </c>
      <c r="E100">
        <v>20</v>
      </c>
      <c r="F100">
        <v>0</v>
      </c>
      <c r="G100">
        <v>0</v>
      </c>
      <c r="I100">
        <v>29.498999999999999</v>
      </c>
      <c r="J100">
        <v>13063</v>
      </c>
      <c r="K100">
        <v>6058</v>
      </c>
      <c r="L100">
        <v>6098</v>
      </c>
      <c r="M100" t="s">
        <v>31</v>
      </c>
      <c r="O100">
        <v>0.34899999999999998</v>
      </c>
      <c r="P100">
        <v>5828</v>
      </c>
      <c r="Q100">
        <v>5989</v>
      </c>
      <c r="R100">
        <v>6036</v>
      </c>
      <c r="S100" t="s">
        <v>31</v>
      </c>
      <c r="U100">
        <v>0.41299999999999998</v>
      </c>
      <c r="V100">
        <v>0</v>
      </c>
      <c r="W100">
        <v>0</v>
      </c>
      <c r="X100">
        <v>0</v>
      </c>
      <c r="Y100" t="s">
        <v>32</v>
      </c>
      <c r="AA100">
        <v>1.0999999999999999E-2</v>
      </c>
      <c r="AB100">
        <v>0</v>
      </c>
      <c r="AC100">
        <v>0</v>
      </c>
      <c r="AD100">
        <v>0</v>
      </c>
      <c r="AE100" t="s">
        <v>32</v>
      </c>
    </row>
    <row r="101" spans="1:31" x14ac:dyDescent="0.35">
      <c r="A101" t="s">
        <v>179</v>
      </c>
      <c r="B101">
        <v>85</v>
      </c>
      <c r="C101">
        <v>39</v>
      </c>
      <c r="D101" t="s">
        <v>30</v>
      </c>
      <c r="E101">
        <v>20</v>
      </c>
      <c r="F101">
        <v>0</v>
      </c>
      <c r="G101">
        <v>0</v>
      </c>
      <c r="I101">
        <v>28.44</v>
      </c>
      <c r="J101">
        <v>12763</v>
      </c>
      <c r="K101">
        <v>6118</v>
      </c>
      <c r="L101">
        <v>6158</v>
      </c>
      <c r="M101" t="s">
        <v>31</v>
      </c>
      <c r="O101">
        <v>0.32500000000000001</v>
      </c>
      <c r="P101">
        <v>5752</v>
      </c>
      <c r="Q101">
        <v>6049</v>
      </c>
      <c r="R101">
        <v>6096</v>
      </c>
      <c r="S101" t="s">
        <v>31</v>
      </c>
      <c r="U101">
        <v>0.39800000000000002</v>
      </c>
      <c r="V101">
        <v>0</v>
      </c>
      <c r="W101">
        <v>0</v>
      </c>
      <c r="X101">
        <v>0</v>
      </c>
      <c r="Y101" t="s">
        <v>32</v>
      </c>
      <c r="AA101">
        <v>0.01</v>
      </c>
      <c r="AB101">
        <v>0</v>
      </c>
      <c r="AC101">
        <v>0</v>
      </c>
      <c r="AD101">
        <v>0</v>
      </c>
      <c r="AE101" t="s">
        <v>32</v>
      </c>
    </row>
    <row r="102" spans="1:31" x14ac:dyDescent="0.35">
      <c r="A102" t="s">
        <v>180</v>
      </c>
      <c r="B102">
        <v>86</v>
      </c>
      <c r="C102">
        <v>40</v>
      </c>
      <c r="D102" t="s">
        <v>30</v>
      </c>
      <c r="E102">
        <v>20</v>
      </c>
      <c r="F102">
        <v>0</v>
      </c>
      <c r="G102">
        <v>0</v>
      </c>
      <c r="I102">
        <v>29.305</v>
      </c>
      <c r="J102">
        <v>13008</v>
      </c>
      <c r="K102">
        <v>6178</v>
      </c>
      <c r="L102">
        <v>6217</v>
      </c>
      <c r="M102" t="s">
        <v>31</v>
      </c>
      <c r="O102">
        <v>0.33300000000000002</v>
      </c>
      <c r="P102">
        <v>5776</v>
      </c>
      <c r="Q102">
        <v>6109</v>
      </c>
      <c r="R102">
        <v>6156</v>
      </c>
      <c r="S102" t="s">
        <v>31</v>
      </c>
      <c r="U102">
        <v>0.41</v>
      </c>
      <c r="V102">
        <v>0</v>
      </c>
      <c r="W102">
        <v>0</v>
      </c>
      <c r="X102">
        <v>0</v>
      </c>
      <c r="Y102" t="s">
        <v>32</v>
      </c>
      <c r="AA102">
        <v>0.01</v>
      </c>
      <c r="AB102">
        <v>0</v>
      </c>
      <c r="AC102">
        <v>0</v>
      </c>
      <c r="AD102">
        <v>0</v>
      </c>
      <c r="AE102" t="s">
        <v>32</v>
      </c>
    </row>
    <row r="103" spans="1:31" x14ac:dyDescent="0.35">
      <c r="A103" t="s">
        <v>181</v>
      </c>
      <c r="B103">
        <v>87</v>
      </c>
      <c r="C103">
        <v>41</v>
      </c>
      <c r="D103" t="s">
        <v>30</v>
      </c>
      <c r="E103">
        <v>20</v>
      </c>
      <c r="F103">
        <v>0</v>
      </c>
      <c r="G103">
        <v>0</v>
      </c>
      <c r="I103">
        <v>29.76</v>
      </c>
      <c r="J103">
        <v>13137</v>
      </c>
      <c r="K103">
        <v>6238</v>
      </c>
      <c r="L103">
        <v>6277</v>
      </c>
      <c r="M103" t="s">
        <v>31</v>
      </c>
      <c r="O103">
        <v>0.32900000000000001</v>
      </c>
      <c r="P103">
        <v>5766</v>
      </c>
      <c r="Q103">
        <v>6169</v>
      </c>
      <c r="R103">
        <v>6216</v>
      </c>
      <c r="S103" t="s">
        <v>31</v>
      </c>
      <c r="U103">
        <v>0.41699999999999998</v>
      </c>
      <c r="V103">
        <v>0</v>
      </c>
      <c r="W103">
        <v>0</v>
      </c>
      <c r="X103">
        <v>0</v>
      </c>
      <c r="Y103" t="s">
        <v>32</v>
      </c>
      <c r="AA103">
        <v>0.01</v>
      </c>
      <c r="AB103">
        <v>0</v>
      </c>
      <c r="AC103">
        <v>0</v>
      </c>
      <c r="AD103">
        <v>0</v>
      </c>
      <c r="AE103" t="s">
        <v>32</v>
      </c>
    </row>
    <row r="104" spans="1:31" x14ac:dyDescent="0.35">
      <c r="A104" t="s">
        <v>182</v>
      </c>
      <c r="B104">
        <v>88</v>
      </c>
      <c r="C104">
        <v>42</v>
      </c>
      <c r="D104" t="s">
        <v>30</v>
      </c>
      <c r="E104">
        <v>20</v>
      </c>
      <c r="F104">
        <v>0</v>
      </c>
      <c r="G104">
        <v>0</v>
      </c>
      <c r="I104">
        <v>30.164999999999999</v>
      </c>
      <c r="J104">
        <v>13252</v>
      </c>
      <c r="K104">
        <v>6298</v>
      </c>
      <c r="L104">
        <v>6337</v>
      </c>
      <c r="M104" t="s">
        <v>31</v>
      </c>
      <c r="O104">
        <v>0.33700000000000002</v>
      </c>
      <c r="P104">
        <v>5789</v>
      </c>
      <c r="Q104">
        <v>6229</v>
      </c>
      <c r="R104">
        <v>6276</v>
      </c>
      <c r="S104" t="s">
        <v>31</v>
      </c>
      <c r="U104">
        <v>0.42299999999999999</v>
      </c>
      <c r="V104">
        <v>0</v>
      </c>
      <c r="W104">
        <v>0</v>
      </c>
      <c r="X104">
        <v>0</v>
      </c>
      <c r="Y104" t="s">
        <v>32</v>
      </c>
      <c r="AA104">
        <v>0.01</v>
      </c>
      <c r="AB104">
        <v>0</v>
      </c>
      <c r="AC104">
        <v>0</v>
      </c>
      <c r="AD104">
        <v>0</v>
      </c>
      <c r="AE104" t="s">
        <v>32</v>
      </c>
    </row>
    <row r="105" spans="1:31" x14ac:dyDescent="0.35">
      <c r="A105" t="s">
        <v>183</v>
      </c>
      <c r="B105">
        <v>89</v>
      </c>
      <c r="C105">
        <v>43</v>
      </c>
      <c r="D105" t="s">
        <v>30</v>
      </c>
      <c r="E105">
        <v>20</v>
      </c>
      <c r="F105">
        <v>0</v>
      </c>
      <c r="G105">
        <v>0</v>
      </c>
      <c r="I105">
        <v>31.138999999999999</v>
      </c>
      <c r="J105">
        <v>13528</v>
      </c>
      <c r="K105">
        <v>6358</v>
      </c>
      <c r="L105">
        <v>6398</v>
      </c>
      <c r="M105" t="s">
        <v>31</v>
      </c>
      <c r="O105">
        <v>0.46</v>
      </c>
      <c r="P105">
        <v>6170</v>
      </c>
      <c r="Q105">
        <v>6289</v>
      </c>
      <c r="R105">
        <v>6336</v>
      </c>
      <c r="S105" t="s">
        <v>31</v>
      </c>
      <c r="U105">
        <v>0.436</v>
      </c>
      <c r="V105">
        <v>0</v>
      </c>
      <c r="W105">
        <v>0</v>
      </c>
      <c r="X105">
        <v>0</v>
      </c>
      <c r="Y105" t="s">
        <v>32</v>
      </c>
      <c r="AA105">
        <v>1.4E-2</v>
      </c>
      <c r="AB105">
        <v>0</v>
      </c>
      <c r="AC105">
        <v>0</v>
      </c>
      <c r="AD105">
        <v>0</v>
      </c>
      <c r="AE105" t="s">
        <v>32</v>
      </c>
    </row>
    <row r="106" spans="1:31" x14ac:dyDescent="0.35">
      <c r="A106" t="s">
        <v>184</v>
      </c>
      <c r="B106">
        <v>90</v>
      </c>
      <c r="C106">
        <v>44</v>
      </c>
      <c r="D106" t="s">
        <v>30</v>
      </c>
      <c r="E106">
        <v>20</v>
      </c>
      <c r="F106">
        <v>0</v>
      </c>
      <c r="G106">
        <v>0</v>
      </c>
      <c r="I106">
        <v>29.756</v>
      </c>
      <c r="J106">
        <v>13136</v>
      </c>
      <c r="K106">
        <v>6418</v>
      </c>
      <c r="L106">
        <v>6458</v>
      </c>
      <c r="M106" t="s">
        <v>31</v>
      </c>
      <c r="O106">
        <v>0.34899999999999998</v>
      </c>
      <c r="P106">
        <v>5826</v>
      </c>
      <c r="Q106">
        <v>6349</v>
      </c>
      <c r="R106">
        <v>6396</v>
      </c>
      <c r="S106" t="s">
        <v>31</v>
      </c>
      <c r="U106">
        <v>0.41699999999999998</v>
      </c>
      <c r="V106">
        <v>0</v>
      </c>
      <c r="W106">
        <v>0</v>
      </c>
      <c r="X106">
        <v>0</v>
      </c>
      <c r="Y106" t="s">
        <v>32</v>
      </c>
      <c r="AA106">
        <v>1.0999999999999999E-2</v>
      </c>
      <c r="AB106">
        <v>0</v>
      </c>
      <c r="AC106">
        <v>0</v>
      </c>
      <c r="AD106">
        <v>0</v>
      </c>
      <c r="AE106" t="s">
        <v>32</v>
      </c>
    </row>
    <row r="107" spans="1:31" x14ac:dyDescent="0.35">
      <c r="A107" t="s">
        <v>185</v>
      </c>
      <c r="B107">
        <v>91</v>
      </c>
      <c r="C107">
        <v>45</v>
      </c>
      <c r="D107" t="s">
        <v>30</v>
      </c>
      <c r="E107">
        <v>20</v>
      </c>
      <c r="F107">
        <v>0</v>
      </c>
      <c r="G107">
        <v>0</v>
      </c>
      <c r="I107">
        <v>29.975000000000001</v>
      </c>
      <c r="J107">
        <v>13198</v>
      </c>
      <c r="K107">
        <v>6478</v>
      </c>
      <c r="L107">
        <v>6519</v>
      </c>
      <c r="M107" t="s">
        <v>31</v>
      </c>
      <c r="O107">
        <v>0.32800000000000001</v>
      </c>
      <c r="P107">
        <v>5762</v>
      </c>
      <c r="Q107">
        <v>6409</v>
      </c>
      <c r="R107">
        <v>6456</v>
      </c>
      <c r="S107" t="s">
        <v>31</v>
      </c>
      <c r="U107">
        <v>0.42</v>
      </c>
      <c r="V107">
        <v>0</v>
      </c>
      <c r="W107">
        <v>0</v>
      </c>
      <c r="X107">
        <v>0</v>
      </c>
      <c r="Y107" t="s">
        <v>32</v>
      </c>
      <c r="AA107">
        <v>0.01</v>
      </c>
      <c r="AB107">
        <v>0</v>
      </c>
      <c r="AC107">
        <v>0</v>
      </c>
      <c r="AD107">
        <v>0</v>
      </c>
      <c r="AE107" t="s">
        <v>32</v>
      </c>
    </row>
    <row r="108" spans="1:31" x14ac:dyDescent="0.35">
      <c r="A108" t="s">
        <v>186</v>
      </c>
      <c r="B108">
        <v>92</v>
      </c>
      <c r="C108">
        <v>46</v>
      </c>
      <c r="D108" t="s">
        <v>30</v>
      </c>
      <c r="E108">
        <v>20</v>
      </c>
      <c r="F108">
        <v>0</v>
      </c>
      <c r="G108">
        <v>0</v>
      </c>
      <c r="I108">
        <v>29.95</v>
      </c>
      <c r="J108">
        <v>13191</v>
      </c>
      <c r="K108">
        <v>6538</v>
      </c>
      <c r="L108">
        <v>6579</v>
      </c>
      <c r="M108" t="s">
        <v>31</v>
      </c>
      <c r="O108">
        <v>0.35199999999999998</v>
      </c>
      <c r="P108">
        <v>5836</v>
      </c>
      <c r="Q108">
        <v>6469</v>
      </c>
      <c r="R108">
        <v>6516</v>
      </c>
      <c r="S108" t="s">
        <v>31</v>
      </c>
      <c r="U108">
        <v>0.42</v>
      </c>
      <c r="V108">
        <v>0</v>
      </c>
      <c r="W108">
        <v>0</v>
      </c>
      <c r="X108">
        <v>0</v>
      </c>
      <c r="Y108" t="s">
        <v>32</v>
      </c>
      <c r="AA108">
        <v>1.0999999999999999E-2</v>
      </c>
      <c r="AB108">
        <v>0</v>
      </c>
      <c r="AC108">
        <v>0</v>
      </c>
      <c r="AD108">
        <v>0</v>
      </c>
      <c r="AE108" t="s">
        <v>32</v>
      </c>
    </row>
    <row r="109" spans="1:31" x14ac:dyDescent="0.35">
      <c r="A109" t="s">
        <v>39</v>
      </c>
      <c r="B109">
        <v>93</v>
      </c>
      <c r="C109">
        <v>47</v>
      </c>
      <c r="D109" t="s">
        <v>30</v>
      </c>
      <c r="E109">
        <v>20</v>
      </c>
      <c r="F109">
        <v>0</v>
      </c>
      <c r="G109">
        <v>0</v>
      </c>
      <c r="I109">
        <v>0.441</v>
      </c>
      <c r="J109">
        <v>4826</v>
      </c>
      <c r="K109">
        <v>6598</v>
      </c>
      <c r="L109">
        <v>6640</v>
      </c>
      <c r="M109" t="s">
        <v>31</v>
      </c>
      <c r="O109">
        <v>0.123</v>
      </c>
      <c r="P109">
        <v>5126</v>
      </c>
      <c r="Q109">
        <v>6529</v>
      </c>
      <c r="R109">
        <v>6576</v>
      </c>
      <c r="S109" t="s">
        <v>31</v>
      </c>
      <c r="U109">
        <v>6.0000000000000001E-3</v>
      </c>
      <c r="V109">
        <v>0</v>
      </c>
      <c r="W109">
        <v>0</v>
      </c>
      <c r="X109">
        <v>0</v>
      </c>
      <c r="Y109" t="s">
        <v>32</v>
      </c>
      <c r="AA109">
        <v>4.0000000000000001E-3</v>
      </c>
      <c r="AB109">
        <v>0</v>
      </c>
      <c r="AC109">
        <v>0</v>
      </c>
      <c r="AD109">
        <v>0</v>
      </c>
      <c r="AE109" t="s">
        <v>32</v>
      </c>
    </row>
    <row r="110" spans="1:31" x14ac:dyDescent="0.35">
      <c r="A110" t="s">
        <v>41</v>
      </c>
      <c r="B110">
        <v>94</v>
      </c>
      <c r="C110">
        <v>48</v>
      </c>
      <c r="D110" t="s">
        <v>30</v>
      </c>
      <c r="E110">
        <v>20</v>
      </c>
      <c r="F110">
        <v>0</v>
      </c>
      <c r="G110">
        <v>0</v>
      </c>
      <c r="I110">
        <v>7.3170000000000002</v>
      </c>
      <c r="J110">
        <v>6775</v>
      </c>
      <c r="K110">
        <v>6658</v>
      </c>
      <c r="L110">
        <v>6699</v>
      </c>
      <c r="M110" t="s">
        <v>31</v>
      </c>
      <c r="O110">
        <v>0.81799999999999995</v>
      </c>
      <c r="P110">
        <v>7281</v>
      </c>
      <c r="Q110">
        <v>6589</v>
      </c>
      <c r="R110">
        <v>6636</v>
      </c>
      <c r="S110" t="s">
        <v>31</v>
      </c>
      <c r="U110">
        <v>0.10199999999999999</v>
      </c>
      <c r="V110">
        <v>0</v>
      </c>
      <c r="W110">
        <v>0</v>
      </c>
      <c r="X110">
        <v>0</v>
      </c>
      <c r="Y110" t="s">
        <v>32</v>
      </c>
      <c r="AA110">
        <v>2.5000000000000001E-2</v>
      </c>
      <c r="AB110">
        <v>0</v>
      </c>
      <c r="AC110">
        <v>0</v>
      </c>
      <c r="AD110">
        <v>0</v>
      </c>
      <c r="AE110" t="s">
        <v>32</v>
      </c>
    </row>
    <row r="111" spans="1:31" x14ac:dyDescent="0.35">
      <c r="A111" t="s">
        <v>107</v>
      </c>
      <c r="B111">
        <v>95</v>
      </c>
      <c r="C111">
        <v>130</v>
      </c>
      <c r="D111" t="s">
        <v>108</v>
      </c>
      <c r="E111">
        <v>0</v>
      </c>
      <c r="F111">
        <v>0</v>
      </c>
      <c r="G111">
        <v>0</v>
      </c>
      <c r="I111">
        <v>12.464</v>
      </c>
      <c r="J111">
        <v>8234</v>
      </c>
      <c r="K111">
        <v>6718</v>
      </c>
      <c r="L111">
        <v>6752</v>
      </c>
      <c r="M111" t="s">
        <v>31</v>
      </c>
      <c r="O111">
        <v>1.5009999999999999</v>
      </c>
      <c r="P111">
        <v>9402</v>
      </c>
      <c r="Q111">
        <v>6649</v>
      </c>
      <c r="R111">
        <v>6696</v>
      </c>
      <c r="S111" t="s">
        <v>31</v>
      </c>
      <c r="U111">
        <v>0.17499999999999999</v>
      </c>
      <c r="V111">
        <v>0</v>
      </c>
      <c r="W111">
        <v>0</v>
      </c>
      <c r="X111">
        <v>0</v>
      </c>
      <c r="Y111" t="s">
        <v>32</v>
      </c>
      <c r="AA111">
        <v>4.5999999999999999E-2</v>
      </c>
      <c r="AB111">
        <v>0</v>
      </c>
      <c r="AC111">
        <v>0</v>
      </c>
      <c r="AD111">
        <v>0</v>
      </c>
      <c r="AE111" t="s">
        <v>32</v>
      </c>
    </row>
    <row r="112" spans="1:31" x14ac:dyDescent="0.35">
      <c r="A112" t="s">
        <v>107</v>
      </c>
      <c r="B112">
        <v>96</v>
      </c>
      <c r="C112">
        <v>133</v>
      </c>
      <c r="D112" t="s">
        <v>109</v>
      </c>
      <c r="E112">
        <v>0</v>
      </c>
      <c r="F112">
        <v>0</v>
      </c>
      <c r="G112">
        <v>0</v>
      </c>
      <c r="I112">
        <v>-4.532</v>
      </c>
      <c r="J112">
        <v>3416</v>
      </c>
      <c r="K112">
        <v>6778</v>
      </c>
      <c r="L112">
        <v>6821</v>
      </c>
      <c r="M112" t="s">
        <v>31</v>
      </c>
      <c r="O112">
        <v>11.696999999999999</v>
      </c>
      <c r="P112">
        <v>41053</v>
      </c>
      <c r="Q112">
        <v>6709</v>
      </c>
      <c r="R112">
        <v>6757</v>
      </c>
      <c r="S112" t="s">
        <v>165</v>
      </c>
      <c r="U112">
        <v>-6.3E-2</v>
      </c>
      <c r="V112">
        <v>0</v>
      </c>
      <c r="W112">
        <v>0</v>
      </c>
      <c r="X112">
        <v>0</v>
      </c>
      <c r="Y112" t="s">
        <v>32</v>
      </c>
      <c r="AA112">
        <v>0.36199999999999999</v>
      </c>
      <c r="AB112">
        <v>0</v>
      </c>
      <c r="AC112">
        <v>0</v>
      </c>
      <c r="AD112">
        <v>0</v>
      </c>
      <c r="AE112" t="s">
        <v>32</v>
      </c>
    </row>
    <row r="113" spans="1:31" x14ac:dyDescent="0.35">
      <c r="A113" t="s">
        <v>107</v>
      </c>
      <c r="B113">
        <v>97</v>
      </c>
      <c r="C113">
        <v>131</v>
      </c>
      <c r="D113" t="s">
        <v>108</v>
      </c>
      <c r="E113">
        <v>0</v>
      </c>
      <c r="F113">
        <v>0</v>
      </c>
      <c r="G113">
        <v>0</v>
      </c>
      <c r="I113">
        <v>74.292000000000002</v>
      </c>
      <c r="J113">
        <v>25761</v>
      </c>
      <c r="K113">
        <v>6838</v>
      </c>
      <c r="L113">
        <v>6880</v>
      </c>
      <c r="M113" t="s">
        <v>43</v>
      </c>
      <c r="O113">
        <v>7.3529999999999998</v>
      </c>
      <c r="P113">
        <v>27569</v>
      </c>
      <c r="Q113">
        <v>6769</v>
      </c>
      <c r="R113">
        <v>6815</v>
      </c>
      <c r="S113" t="s">
        <v>31</v>
      </c>
      <c r="U113">
        <v>1.0409999999999999</v>
      </c>
      <c r="V113">
        <v>0</v>
      </c>
      <c r="W113">
        <v>0</v>
      </c>
      <c r="X113">
        <v>0</v>
      </c>
      <c r="Y113" t="s">
        <v>32</v>
      </c>
      <c r="AA113">
        <v>0.22800000000000001</v>
      </c>
      <c r="AB113">
        <v>0</v>
      </c>
      <c r="AC113">
        <v>0</v>
      </c>
      <c r="AD113">
        <v>0</v>
      </c>
      <c r="AE113" t="s">
        <v>32</v>
      </c>
    </row>
    <row r="114" spans="1:31" x14ac:dyDescent="0.35">
      <c r="A114" t="s">
        <v>107</v>
      </c>
      <c r="B114">
        <v>98</v>
      </c>
      <c r="C114">
        <v>132</v>
      </c>
      <c r="D114" t="s">
        <v>109</v>
      </c>
      <c r="E114">
        <v>0</v>
      </c>
      <c r="F114">
        <v>0</v>
      </c>
      <c r="G114">
        <v>0</v>
      </c>
      <c r="I114">
        <v>2.177</v>
      </c>
      <c r="J114">
        <v>5318</v>
      </c>
      <c r="K114">
        <v>6898</v>
      </c>
      <c r="L114">
        <v>6940</v>
      </c>
      <c r="M114" t="s">
        <v>43</v>
      </c>
      <c r="O114">
        <v>0.154</v>
      </c>
      <c r="P114">
        <v>5221</v>
      </c>
      <c r="Q114">
        <v>6829</v>
      </c>
      <c r="R114">
        <v>6872</v>
      </c>
      <c r="S114" t="s">
        <v>31</v>
      </c>
      <c r="U114">
        <v>0.03</v>
      </c>
      <c r="V114">
        <v>0</v>
      </c>
      <c r="W114">
        <v>0</v>
      </c>
      <c r="X114">
        <v>0</v>
      </c>
      <c r="Y114" t="s">
        <v>32</v>
      </c>
      <c r="AA114">
        <v>5.0000000000000001E-3</v>
      </c>
      <c r="AB114">
        <v>0</v>
      </c>
      <c r="AC114">
        <v>0</v>
      </c>
      <c r="AD114">
        <v>0</v>
      </c>
      <c r="AE114" t="s">
        <v>32</v>
      </c>
    </row>
    <row r="115" spans="1:31" x14ac:dyDescent="0.35">
      <c r="A115" t="s">
        <v>110</v>
      </c>
      <c r="B115">
        <v>99</v>
      </c>
      <c r="C115">
        <v>0</v>
      </c>
      <c r="D115" t="s">
        <v>111</v>
      </c>
      <c r="E115">
        <v>0</v>
      </c>
      <c r="F115">
        <v>0</v>
      </c>
      <c r="G115">
        <v>0</v>
      </c>
      <c r="I115">
        <v>-5.03</v>
      </c>
      <c r="J115">
        <v>3275</v>
      </c>
      <c r="K115">
        <v>7078</v>
      </c>
      <c r="L115">
        <v>7121</v>
      </c>
      <c r="M115" t="s">
        <v>31</v>
      </c>
      <c r="O115">
        <v>-0.48099999999999998</v>
      </c>
      <c r="P115">
        <v>3249</v>
      </c>
      <c r="Q115">
        <v>7009</v>
      </c>
      <c r="R115">
        <v>7041</v>
      </c>
      <c r="S115" t="s">
        <v>31</v>
      </c>
      <c r="U115">
        <v>-7.0000000000000007E-2</v>
      </c>
      <c r="V115">
        <v>0</v>
      </c>
      <c r="W115">
        <v>0</v>
      </c>
      <c r="X115">
        <v>0</v>
      </c>
      <c r="Y115" t="s">
        <v>32</v>
      </c>
      <c r="AA115">
        <v>-1.4999999999999999E-2</v>
      </c>
      <c r="AB115">
        <v>0</v>
      </c>
      <c r="AC115">
        <v>0</v>
      </c>
      <c r="AD115">
        <v>0</v>
      </c>
      <c r="AE115" t="s">
        <v>32</v>
      </c>
    </row>
    <row r="116" spans="1:31" x14ac:dyDescent="0.35">
      <c r="A116" t="s">
        <v>115</v>
      </c>
      <c r="B116">
        <v>100</v>
      </c>
      <c r="C116">
        <v>135</v>
      </c>
      <c r="D116" t="s">
        <v>105</v>
      </c>
      <c r="E116">
        <v>0</v>
      </c>
      <c r="F116">
        <v>8</v>
      </c>
      <c r="G116">
        <v>1</v>
      </c>
      <c r="I116">
        <v>173.119</v>
      </c>
      <c r="J116">
        <v>53776</v>
      </c>
      <c r="K116">
        <v>7138</v>
      </c>
      <c r="L116">
        <v>7179</v>
      </c>
      <c r="M116" t="s">
        <v>42</v>
      </c>
      <c r="O116">
        <v>-0.44600000000000001</v>
      </c>
      <c r="P116">
        <v>3358</v>
      </c>
      <c r="Q116">
        <v>7069</v>
      </c>
      <c r="R116">
        <v>7116</v>
      </c>
      <c r="S116" t="s">
        <v>31</v>
      </c>
      <c r="U116">
        <v>2.4249999999999998</v>
      </c>
      <c r="V116">
        <v>0</v>
      </c>
      <c r="W116">
        <v>0</v>
      </c>
      <c r="X116">
        <v>0</v>
      </c>
      <c r="Y116" t="s">
        <v>32</v>
      </c>
      <c r="AA116">
        <v>-1.4E-2</v>
      </c>
      <c r="AB116">
        <v>0</v>
      </c>
      <c r="AC116">
        <v>0</v>
      </c>
      <c r="AD116">
        <v>0</v>
      </c>
      <c r="AE116" t="s">
        <v>32</v>
      </c>
    </row>
    <row r="117" spans="1:31" x14ac:dyDescent="0.35">
      <c r="A117" t="s">
        <v>106</v>
      </c>
      <c r="B117">
        <v>101</v>
      </c>
      <c r="C117">
        <v>136</v>
      </c>
      <c r="D117" t="s">
        <v>105</v>
      </c>
      <c r="E117">
        <v>0</v>
      </c>
      <c r="F117">
        <v>8</v>
      </c>
      <c r="G117">
        <v>2</v>
      </c>
      <c r="I117">
        <v>171.51</v>
      </c>
      <c r="J117">
        <v>53320</v>
      </c>
      <c r="K117">
        <v>7198</v>
      </c>
      <c r="L117">
        <v>7238</v>
      </c>
      <c r="M117" t="s">
        <v>42</v>
      </c>
      <c r="O117">
        <v>17.084</v>
      </c>
      <c r="P117">
        <v>57775</v>
      </c>
      <c r="Q117">
        <v>7129</v>
      </c>
      <c r="R117">
        <v>7177</v>
      </c>
      <c r="S117" t="s">
        <v>43</v>
      </c>
      <c r="U117">
        <v>2.4020000000000001</v>
      </c>
      <c r="V117">
        <v>0</v>
      </c>
      <c r="W117">
        <v>0</v>
      </c>
      <c r="X117">
        <v>0</v>
      </c>
      <c r="Y117" t="s">
        <v>32</v>
      </c>
      <c r="AA117">
        <v>0.52900000000000003</v>
      </c>
      <c r="AB117">
        <v>0</v>
      </c>
      <c r="AC117">
        <v>0</v>
      </c>
      <c r="AD117">
        <v>0</v>
      </c>
      <c r="AE117" t="s">
        <v>32</v>
      </c>
    </row>
    <row r="118" spans="1:31" x14ac:dyDescent="0.35">
      <c r="A118" t="s">
        <v>187</v>
      </c>
      <c r="B118">
        <v>102</v>
      </c>
      <c r="C118">
        <v>49</v>
      </c>
      <c r="D118" t="s">
        <v>37</v>
      </c>
      <c r="E118">
        <v>0</v>
      </c>
      <c r="F118">
        <v>5</v>
      </c>
      <c r="G118">
        <v>1</v>
      </c>
      <c r="I118">
        <v>31.141999999999999</v>
      </c>
      <c r="J118">
        <v>13529</v>
      </c>
      <c r="K118">
        <v>7258</v>
      </c>
      <c r="L118">
        <v>7301</v>
      </c>
      <c r="M118" t="s">
        <v>44</v>
      </c>
      <c r="O118">
        <v>0.251</v>
      </c>
      <c r="P118">
        <v>5522</v>
      </c>
      <c r="Q118">
        <v>7189</v>
      </c>
      <c r="R118">
        <v>7232</v>
      </c>
      <c r="S118" t="s">
        <v>31</v>
      </c>
      <c r="U118">
        <v>0.436</v>
      </c>
      <c r="V118">
        <v>0</v>
      </c>
      <c r="W118">
        <v>0</v>
      </c>
      <c r="X118">
        <v>0</v>
      </c>
      <c r="Y118" t="s">
        <v>32</v>
      </c>
      <c r="AA118">
        <v>8.0000000000000002E-3</v>
      </c>
      <c r="AB118">
        <v>0</v>
      </c>
      <c r="AC118">
        <v>0</v>
      </c>
      <c r="AD118">
        <v>0</v>
      </c>
      <c r="AE118" t="s">
        <v>32</v>
      </c>
    </row>
    <row r="119" spans="1:31" x14ac:dyDescent="0.35">
      <c r="A119" t="s">
        <v>187</v>
      </c>
      <c r="B119">
        <v>103</v>
      </c>
      <c r="C119">
        <v>49</v>
      </c>
      <c r="D119" t="s">
        <v>37</v>
      </c>
      <c r="E119">
        <v>0</v>
      </c>
      <c r="F119">
        <v>5</v>
      </c>
      <c r="G119">
        <v>2</v>
      </c>
      <c r="I119">
        <v>30.062999999999999</v>
      </c>
      <c r="J119">
        <v>13223</v>
      </c>
      <c r="K119">
        <v>7318</v>
      </c>
      <c r="L119">
        <v>7358</v>
      </c>
      <c r="M119" t="s">
        <v>31</v>
      </c>
      <c r="O119">
        <v>0.25700000000000001</v>
      </c>
      <c r="P119">
        <v>5542</v>
      </c>
      <c r="Q119">
        <v>7249</v>
      </c>
      <c r="R119">
        <v>7296</v>
      </c>
      <c r="S119" t="s">
        <v>31</v>
      </c>
      <c r="U119">
        <v>0.42099999999999999</v>
      </c>
      <c r="V119">
        <v>0</v>
      </c>
      <c r="W119">
        <v>0</v>
      </c>
      <c r="X119">
        <v>0</v>
      </c>
      <c r="Y119" t="s">
        <v>32</v>
      </c>
      <c r="AA119">
        <v>8.0000000000000002E-3</v>
      </c>
      <c r="AB119">
        <v>0</v>
      </c>
      <c r="AC119">
        <v>0</v>
      </c>
      <c r="AD119">
        <v>0</v>
      </c>
      <c r="AE119" t="s">
        <v>32</v>
      </c>
    </row>
    <row r="120" spans="1:31" x14ac:dyDescent="0.35">
      <c r="A120" t="s">
        <v>188</v>
      </c>
      <c r="B120">
        <v>104</v>
      </c>
      <c r="C120">
        <v>50</v>
      </c>
      <c r="D120" t="s">
        <v>30</v>
      </c>
      <c r="E120">
        <v>20</v>
      </c>
      <c r="F120">
        <v>0</v>
      </c>
      <c r="G120">
        <v>0</v>
      </c>
      <c r="I120">
        <v>29.95</v>
      </c>
      <c r="J120">
        <v>13191</v>
      </c>
      <c r="K120">
        <v>7378</v>
      </c>
      <c r="L120">
        <v>7419</v>
      </c>
      <c r="M120" t="s">
        <v>31</v>
      </c>
      <c r="O120">
        <v>0.24</v>
      </c>
      <c r="P120">
        <v>5489</v>
      </c>
      <c r="Q120">
        <v>7309</v>
      </c>
      <c r="R120">
        <v>7356</v>
      </c>
      <c r="S120" t="s">
        <v>31</v>
      </c>
      <c r="U120">
        <v>0.42</v>
      </c>
      <c r="V120">
        <v>0</v>
      </c>
      <c r="W120">
        <v>0</v>
      </c>
      <c r="X120">
        <v>0</v>
      </c>
      <c r="Y120" t="s">
        <v>32</v>
      </c>
      <c r="AA120">
        <v>7.0000000000000001E-3</v>
      </c>
      <c r="AB120">
        <v>0</v>
      </c>
      <c r="AC120">
        <v>0</v>
      </c>
      <c r="AD120">
        <v>0</v>
      </c>
      <c r="AE120" t="s">
        <v>32</v>
      </c>
    </row>
    <row r="121" spans="1:31" x14ac:dyDescent="0.35">
      <c r="A121" t="s">
        <v>189</v>
      </c>
      <c r="B121">
        <v>105</v>
      </c>
      <c r="C121">
        <v>51</v>
      </c>
      <c r="D121" t="s">
        <v>30</v>
      </c>
      <c r="E121">
        <v>20</v>
      </c>
      <c r="F121">
        <v>0</v>
      </c>
      <c r="G121">
        <v>0</v>
      </c>
      <c r="I121">
        <v>29.335999999999999</v>
      </c>
      <c r="J121">
        <v>13017</v>
      </c>
      <c r="K121">
        <v>7438</v>
      </c>
      <c r="L121">
        <v>7479</v>
      </c>
      <c r="M121" t="s">
        <v>31</v>
      </c>
      <c r="O121">
        <v>0.246</v>
      </c>
      <c r="P121">
        <v>5506</v>
      </c>
      <c r="Q121">
        <v>7369</v>
      </c>
      <c r="R121">
        <v>7416</v>
      </c>
      <c r="S121" t="s">
        <v>31</v>
      </c>
      <c r="U121">
        <v>0.41099999999999998</v>
      </c>
      <c r="V121">
        <v>0</v>
      </c>
      <c r="W121">
        <v>0</v>
      </c>
      <c r="X121">
        <v>0</v>
      </c>
      <c r="Y121" t="s">
        <v>32</v>
      </c>
      <c r="AA121">
        <v>8.0000000000000002E-3</v>
      </c>
      <c r="AB121">
        <v>0</v>
      </c>
      <c r="AC121">
        <v>0</v>
      </c>
      <c r="AD121">
        <v>0</v>
      </c>
      <c r="AE121" t="s">
        <v>32</v>
      </c>
    </row>
    <row r="122" spans="1:31" x14ac:dyDescent="0.35">
      <c r="A122" t="s">
        <v>190</v>
      </c>
      <c r="B122">
        <v>106</v>
      </c>
      <c r="C122">
        <v>52</v>
      </c>
      <c r="D122" t="s">
        <v>30</v>
      </c>
      <c r="E122">
        <v>20</v>
      </c>
      <c r="F122">
        <v>0</v>
      </c>
      <c r="G122">
        <v>0</v>
      </c>
      <c r="I122">
        <v>29.872</v>
      </c>
      <c r="J122">
        <v>13169</v>
      </c>
      <c r="K122">
        <v>7498</v>
      </c>
      <c r="L122">
        <v>7539</v>
      </c>
      <c r="M122" t="s">
        <v>31</v>
      </c>
      <c r="O122">
        <v>0.26400000000000001</v>
      </c>
      <c r="P122">
        <v>5563</v>
      </c>
      <c r="Q122">
        <v>7429</v>
      </c>
      <c r="R122">
        <v>7476</v>
      </c>
      <c r="S122" t="s">
        <v>31</v>
      </c>
      <c r="U122">
        <v>0.41799999999999998</v>
      </c>
      <c r="V122">
        <v>0</v>
      </c>
      <c r="W122">
        <v>0</v>
      </c>
      <c r="X122">
        <v>0</v>
      </c>
      <c r="Y122" t="s">
        <v>32</v>
      </c>
      <c r="AA122">
        <v>8.0000000000000002E-3</v>
      </c>
      <c r="AB122">
        <v>0</v>
      </c>
      <c r="AC122">
        <v>0</v>
      </c>
      <c r="AD122">
        <v>0</v>
      </c>
      <c r="AE122" t="s">
        <v>32</v>
      </c>
    </row>
    <row r="123" spans="1:31" x14ac:dyDescent="0.35">
      <c r="A123" t="s">
        <v>191</v>
      </c>
      <c r="B123">
        <v>107</v>
      </c>
      <c r="C123">
        <v>53</v>
      </c>
      <c r="D123" t="s">
        <v>30</v>
      </c>
      <c r="E123">
        <v>20</v>
      </c>
      <c r="F123">
        <v>0</v>
      </c>
      <c r="G123">
        <v>0</v>
      </c>
      <c r="I123">
        <v>32.423000000000002</v>
      </c>
      <c r="J123">
        <v>13892</v>
      </c>
      <c r="K123">
        <v>7558</v>
      </c>
      <c r="L123">
        <v>7599</v>
      </c>
      <c r="M123" t="s">
        <v>31</v>
      </c>
      <c r="O123">
        <v>0.23899999999999999</v>
      </c>
      <c r="P123">
        <v>5485</v>
      </c>
      <c r="Q123">
        <v>7489</v>
      </c>
      <c r="R123">
        <v>7536</v>
      </c>
      <c r="S123" t="s">
        <v>31</v>
      </c>
      <c r="U123">
        <v>0.45400000000000001</v>
      </c>
      <c r="V123">
        <v>0</v>
      </c>
      <c r="W123">
        <v>0</v>
      </c>
      <c r="X123">
        <v>0</v>
      </c>
      <c r="Y123" t="s">
        <v>32</v>
      </c>
      <c r="AA123">
        <v>7.0000000000000001E-3</v>
      </c>
      <c r="AB123">
        <v>0</v>
      </c>
      <c r="AC123">
        <v>0</v>
      </c>
      <c r="AD123">
        <v>0</v>
      </c>
      <c r="AE123" t="s">
        <v>32</v>
      </c>
    </row>
    <row r="124" spans="1:31" x14ac:dyDescent="0.35">
      <c r="A124" t="s">
        <v>192</v>
      </c>
      <c r="B124">
        <v>108</v>
      </c>
      <c r="C124">
        <v>54</v>
      </c>
      <c r="D124" t="s">
        <v>30</v>
      </c>
      <c r="E124">
        <v>20</v>
      </c>
      <c r="F124">
        <v>0</v>
      </c>
      <c r="G124">
        <v>0</v>
      </c>
      <c r="I124">
        <v>30.948</v>
      </c>
      <c r="J124">
        <v>13474</v>
      </c>
      <c r="K124">
        <v>7618</v>
      </c>
      <c r="L124">
        <v>7659</v>
      </c>
      <c r="M124" t="s">
        <v>31</v>
      </c>
      <c r="O124">
        <v>0.224</v>
      </c>
      <c r="P124">
        <v>5439</v>
      </c>
      <c r="Q124">
        <v>7549</v>
      </c>
      <c r="R124">
        <v>7596</v>
      </c>
      <c r="S124" t="s">
        <v>31</v>
      </c>
      <c r="U124">
        <v>0.433</v>
      </c>
      <c r="V124">
        <v>0</v>
      </c>
      <c r="W124">
        <v>0</v>
      </c>
      <c r="X124">
        <v>0</v>
      </c>
      <c r="Y124" t="s">
        <v>32</v>
      </c>
      <c r="AA124">
        <v>7.0000000000000001E-3</v>
      </c>
      <c r="AB124">
        <v>0</v>
      </c>
      <c r="AC124">
        <v>0</v>
      </c>
      <c r="AD124">
        <v>0</v>
      </c>
      <c r="AE124" t="s">
        <v>32</v>
      </c>
    </row>
    <row r="125" spans="1:31" x14ac:dyDescent="0.35">
      <c r="A125" t="s">
        <v>193</v>
      </c>
      <c r="B125">
        <v>109</v>
      </c>
      <c r="C125">
        <v>55</v>
      </c>
      <c r="D125" t="s">
        <v>30</v>
      </c>
      <c r="E125">
        <v>20</v>
      </c>
      <c r="F125">
        <v>0</v>
      </c>
      <c r="G125">
        <v>0</v>
      </c>
      <c r="I125">
        <v>30.574000000000002</v>
      </c>
      <c r="J125">
        <v>13368</v>
      </c>
      <c r="K125">
        <v>7678</v>
      </c>
      <c r="L125">
        <v>7720</v>
      </c>
      <c r="M125" t="s">
        <v>31</v>
      </c>
      <c r="O125">
        <v>0.214</v>
      </c>
      <c r="P125">
        <v>5407</v>
      </c>
      <c r="Q125">
        <v>7609</v>
      </c>
      <c r="R125">
        <v>7656</v>
      </c>
      <c r="S125" t="s">
        <v>31</v>
      </c>
      <c r="U125">
        <v>0.42799999999999999</v>
      </c>
      <c r="V125">
        <v>0</v>
      </c>
      <c r="W125">
        <v>0</v>
      </c>
      <c r="X125">
        <v>0</v>
      </c>
      <c r="Y125" t="s">
        <v>32</v>
      </c>
      <c r="AA125">
        <v>7.0000000000000001E-3</v>
      </c>
      <c r="AB125">
        <v>0</v>
      </c>
      <c r="AC125">
        <v>0</v>
      </c>
      <c r="AD125">
        <v>0</v>
      </c>
      <c r="AE125" t="s">
        <v>32</v>
      </c>
    </row>
    <row r="126" spans="1:31" x14ac:dyDescent="0.35">
      <c r="A126" t="s">
        <v>194</v>
      </c>
      <c r="B126">
        <v>110</v>
      </c>
      <c r="C126">
        <v>56</v>
      </c>
      <c r="D126" t="s">
        <v>30</v>
      </c>
      <c r="E126">
        <v>20</v>
      </c>
      <c r="F126">
        <v>0</v>
      </c>
      <c r="G126">
        <v>0</v>
      </c>
      <c r="I126">
        <v>31.074999999999999</v>
      </c>
      <c r="J126">
        <v>13510</v>
      </c>
      <c r="K126">
        <v>7738</v>
      </c>
      <c r="L126">
        <v>7779</v>
      </c>
      <c r="M126" t="s">
        <v>31</v>
      </c>
      <c r="O126">
        <v>0.20499999999999999</v>
      </c>
      <c r="P126">
        <v>5381</v>
      </c>
      <c r="Q126">
        <v>7669</v>
      </c>
      <c r="R126">
        <v>7716</v>
      </c>
      <c r="S126" t="s">
        <v>31</v>
      </c>
      <c r="U126">
        <v>0.435</v>
      </c>
      <c r="V126">
        <v>0</v>
      </c>
      <c r="W126">
        <v>0</v>
      </c>
      <c r="X126">
        <v>0</v>
      </c>
      <c r="Y126" t="s">
        <v>32</v>
      </c>
      <c r="AA126">
        <v>6.0000000000000001E-3</v>
      </c>
      <c r="AB126">
        <v>0</v>
      </c>
      <c r="AC126">
        <v>0</v>
      </c>
      <c r="AD126">
        <v>0</v>
      </c>
      <c r="AE126" t="s">
        <v>32</v>
      </c>
    </row>
    <row r="127" spans="1:31" x14ac:dyDescent="0.35">
      <c r="A127" t="s">
        <v>195</v>
      </c>
      <c r="B127">
        <v>111</v>
      </c>
      <c r="C127">
        <v>57</v>
      </c>
      <c r="D127" t="s">
        <v>30</v>
      </c>
      <c r="E127">
        <v>20</v>
      </c>
      <c r="F127">
        <v>0</v>
      </c>
      <c r="G127">
        <v>0</v>
      </c>
      <c r="I127">
        <v>33.337000000000003</v>
      </c>
      <c r="J127">
        <v>14151</v>
      </c>
      <c r="K127">
        <v>7798</v>
      </c>
      <c r="L127">
        <v>7840</v>
      </c>
      <c r="M127" t="s">
        <v>31</v>
      </c>
      <c r="O127">
        <v>0.45100000000000001</v>
      </c>
      <c r="P127">
        <v>6144</v>
      </c>
      <c r="Q127">
        <v>7729</v>
      </c>
      <c r="R127">
        <v>7776</v>
      </c>
      <c r="S127" t="s">
        <v>31</v>
      </c>
      <c r="U127">
        <v>0.46700000000000003</v>
      </c>
      <c r="V127">
        <v>0</v>
      </c>
      <c r="W127">
        <v>0</v>
      </c>
      <c r="X127">
        <v>0</v>
      </c>
      <c r="Y127" t="s">
        <v>32</v>
      </c>
      <c r="AA127">
        <v>1.4E-2</v>
      </c>
      <c r="AB127">
        <v>0</v>
      </c>
      <c r="AC127">
        <v>0</v>
      </c>
      <c r="AD127">
        <v>0</v>
      </c>
      <c r="AE127" t="s">
        <v>32</v>
      </c>
    </row>
    <row r="128" spans="1:31" x14ac:dyDescent="0.35">
      <c r="A128" t="s">
        <v>196</v>
      </c>
      <c r="B128">
        <v>112</v>
      </c>
      <c r="C128">
        <v>58</v>
      </c>
      <c r="D128" t="s">
        <v>30</v>
      </c>
      <c r="E128">
        <v>20</v>
      </c>
      <c r="F128">
        <v>0</v>
      </c>
      <c r="G128">
        <v>0</v>
      </c>
      <c r="I128">
        <v>34.286000000000001</v>
      </c>
      <c r="J128">
        <v>14420</v>
      </c>
      <c r="K128">
        <v>7858</v>
      </c>
      <c r="L128">
        <v>7899</v>
      </c>
      <c r="M128" t="s">
        <v>31</v>
      </c>
      <c r="O128">
        <v>0.41199999999999998</v>
      </c>
      <c r="P128">
        <v>6022</v>
      </c>
      <c r="Q128">
        <v>7789</v>
      </c>
      <c r="R128">
        <v>7836</v>
      </c>
      <c r="S128" t="s">
        <v>31</v>
      </c>
      <c r="U128">
        <v>0.48</v>
      </c>
      <c r="V128">
        <v>0</v>
      </c>
      <c r="W128">
        <v>0</v>
      </c>
      <c r="X128">
        <v>0</v>
      </c>
      <c r="Y128" t="s">
        <v>32</v>
      </c>
      <c r="AA128">
        <v>1.2999999999999999E-2</v>
      </c>
      <c r="AB128">
        <v>0</v>
      </c>
      <c r="AC128">
        <v>0</v>
      </c>
      <c r="AD128">
        <v>0</v>
      </c>
      <c r="AE128" t="s">
        <v>32</v>
      </c>
    </row>
    <row r="129" spans="1:31" x14ac:dyDescent="0.35">
      <c r="A129" t="s">
        <v>39</v>
      </c>
      <c r="B129">
        <v>113</v>
      </c>
      <c r="C129">
        <v>59</v>
      </c>
      <c r="D129" t="s">
        <v>30</v>
      </c>
      <c r="E129">
        <v>20</v>
      </c>
      <c r="F129">
        <v>0</v>
      </c>
      <c r="G129">
        <v>0</v>
      </c>
      <c r="I129">
        <v>1.4999999999999999E-2</v>
      </c>
      <c r="J129">
        <v>4705</v>
      </c>
      <c r="K129">
        <v>7918</v>
      </c>
      <c r="L129">
        <v>7960</v>
      </c>
      <c r="M129" t="s">
        <v>31</v>
      </c>
      <c r="O129">
        <v>1E-3</v>
      </c>
      <c r="P129">
        <v>4745</v>
      </c>
      <c r="Q129">
        <v>7849</v>
      </c>
      <c r="R129">
        <v>7896</v>
      </c>
      <c r="S129" t="s">
        <v>31</v>
      </c>
      <c r="U129">
        <v>0</v>
      </c>
      <c r="V129">
        <v>0</v>
      </c>
      <c r="W129">
        <v>0</v>
      </c>
      <c r="X129">
        <v>0</v>
      </c>
      <c r="Y129" t="s">
        <v>32</v>
      </c>
      <c r="AA129">
        <v>0</v>
      </c>
      <c r="AB129">
        <v>0</v>
      </c>
      <c r="AC129">
        <v>0</v>
      </c>
      <c r="AD129">
        <v>0</v>
      </c>
      <c r="AE129" t="s">
        <v>32</v>
      </c>
    </row>
    <row r="130" spans="1:31" x14ac:dyDescent="0.35">
      <c r="A130" t="s">
        <v>41</v>
      </c>
      <c r="B130">
        <v>114</v>
      </c>
      <c r="C130">
        <v>60</v>
      </c>
      <c r="D130" t="s">
        <v>30</v>
      </c>
      <c r="E130">
        <v>20</v>
      </c>
      <c r="F130">
        <v>0</v>
      </c>
      <c r="G130">
        <v>0</v>
      </c>
      <c r="I130">
        <v>6.9569999999999999</v>
      </c>
      <c r="J130">
        <v>6673</v>
      </c>
      <c r="K130">
        <v>7978</v>
      </c>
      <c r="L130">
        <v>8019</v>
      </c>
      <c r="M130" t="s">
        <v>31</v>
      </c>
      <c r="O130">
        <v>0.70799999999999996</v>
      </c>
      <c r="P130">
        <v>6941</v>
      </c>
      <c r="Q130">
        <v>7909</v>
      </c>
      <c r="R130">
        <v>7956</v>
      </c>
      <c r="S130" t="s">
        <v>31</v>
      </c>
      <c r="U130">
        <v>9.7000000000000003E-2</v>
      </c>
      <c r="V130">
        <v>0</v>
      </c>
      <c r="W130">
        <v>0</v>
      </c>
      <c r="X130">
        <v>0</v>
      </c>
      <c r="Y130" t="s">
        <v>32</v>
      </c>
      <c r="AA130">
        <v>2.1999999999999999E-2</v>
      </c>
      <c r="AB130">
        <v>0</v>
      </c>
      <c r="AC130">
        <v>0</v>
      </c>
      <c r="AD130">
        <v>0</v>
      </c>
      <c r="AE130" t="s">
        <v>32</v>
      </c>
    </row>
    <row r="131" spans="1:31" x14ac:dyDescent="0.35">
      <c r="A131" t="s">
        <v>107</v>
      </c>
      <c r="B131">
        <v>115</v>
      </c>
      <c r="C131">
        <v>130</v>
      </c>
      <c r="D131" t="s">
        <v>108</v>
      </c>
      <c r="E131">
        <v>0</v>
      </c>
      <c r="F131">
        <v>0</v>
      </c>
      <c r="G131">
        <v>0</v>
      </c>
      <c r="I131">
        <v>-3.5000000000000003E-2</v>
      </c>
      <c r="J131">
        <v>4691</v>
      </c>
      <c r="K131">
        <v>8038</v>
      </c>
      <c r="L131">
        <v>8077</v>
      </c>
      <c r="M131" t="s">
        <v>31</v>
      </c>
      <c r="O131">
        <v>-8.9999999999999993E-3</v>
      </c>
      <c r="P131">
        <v>4714</v>
      </c>
      <c r="Q131">
        <v>7969</v>
      </c>
      <c r="R131">
        <v>8016</v>
      </c>
      <c r="S131" t="s">
        <v>31</v>
      </c>
      <c r="U131">
        <v>0</v>
      </c>
      <c r="V131">
        <v>0</v>
      </c>
      <c r="W131">
        <v>0</v>
      </c>
      <c r="X131">
        <v>0</v>
      </c>
      <c r="Y131" t="s">
        <v>32</v>
      </c>
      <c r="AA131">
        <v>0</v>
      </c>
      <c r="AB131">
        <v>0</v>
      </c>
      <c r="AC131">
        <v>0</v>
      </c>
      <c r="AD131">
        <v>0</v>
      </c>
      <c r="AE131" t="s">
        <v>32</v>
      </c>
    </row>
    <row r="132" spans="1:31" x14ac:dyDescent="0.35">
      <c r="A132" t="s">
        <v>107</v>
      </c>
      <c r="B132">
        <v>116</v>
      </c>
      <c r="C132">
        <v>133</v>
      </c>
      <c r="D132" t="s">
        <v>109</v>
      </c>
      <c r="E132">
        <v>0</v>
      </c>
      <c r="F132">
        <v>0</v>
      </c>
      <c r="G132">
        <v>0</v>
      </c>
      <c r="I132">
        <v>1.27</v>
      </c>
      <c r="J132">
        <v>5061</v>
      </c>
      <c r="K132">
        <v>8098</v>
      </c>
      <c r="L132">
        <v>8139</v>
      </c>
      <c r="M132" t="s">
        <v>31</v>
      </c>
      <c r="O132">
        <v>0.13</v>
      </c>
      <c r="P132">
        <v>5148</v>
      </c>
      <c r="Q132">
        <v>8029</v>
      </c>
      <c r="R132">
        <v>8076</v>
      </c>
      <c r="S132" t="s">
        <v>31</v>
      </c>
      <c r="U132">
        <v>1.7999999999999999E-2</v>
      </c>
      <c r="V132">
        <v>0</v>
      </c>
      <c r="W132">
        <v>0</v>
      </c>
      <c r="X132">
        <v>0</v>
      </c>
      <c r="Y132" t="s">
        <v>32</v>
      </c>
      <c r="AA132">
        <v>4.0000000000000001E-3</v>
      </c>
      <c r="AB132">
        <v>0</v>
      </c>
      <c r="AC132">
        <v>0</v>
      </c>
      <c r="AD132">
        <v>0</v>
      </c>
      <c r="AE132" t="s">
        <v>32</v>
      </c>
    </row>
    <row r="133" spans="1:31" x14ac:dyDescent="0.35">
      <c r="A133" t="s">
        <v>107</v>
      </c>
      <c r="B133">
        <v>117</v>
      </c>
      <c r="C133">
        <v>131</v>
      </c>
      <c r="D133" t="s">
        <v>108</v>
      </c>
      <c r="E133">
        <v>0</v>
      </c>
      <c r="F133">
        <v>0</v>
      </c>
      <c r="G133">
        <v>0</v>
      </c>
      <c r="I133">
        <v>14.086</v>
      </c>
      <c r="J133">
        <v>8694</v>
      </c>
      <c r="K133">
        <v>8158</v>
      </c>
      <c r="L133">
        <v>8200</v>
      </c>
      <c r="M133" t="s">
        <v>31</v>
      </c>
      <c r="O133">
        <v>1.4239999999999999</v>
      </c>
      <c r="P133">
        <v>9163</v>
      </c>
      <c r="Q133">
        <v>8089</v>
      </c>
      <c r="R133">
        <v>8135</v>
      </c>
      <c r="S133" t="s">
        <v>31</v>
      </c>
      <c r="U133">
        <v>0.19700000000000001</v>
      </c>
      <c r="V133">
        <v>0</v>
      </c>
      <c r="W133">
        <v>0</v>
      </c>
      <c r="X133">
        <v>0</v>
      </c>
      <c r="Y133" t="s">
        <v>32</v>
      </c>
      <c r="AA133">
        <v>4.3999999999999997E-2</v>
      </c>
      <c r="AB133">
        <v>0</v>
      </c>
      <c r="AC133">
        <v>0</v>
      </c>
      <c r="AD133">
        <v>0</v>
      </c>
      <c r="AE133" t="s">
        <v>32</v>
      </c>
    </row>
    <row r="134" spans="1:31" x14ac:dyDescent="0.35">
      <c r="A134" t="s">
        <v>107</v>
      </c>
      <c r="B134">
        <v>118</v>
      </c>
      <c r="C134">
        <v>132</v>
      </c>
      <c r="D134" t="s">
        <v>109</v>
      </c>
      <c r="E134">
        <v>0</v>
      </c>
      <c r="F134">
        <v>0</v>
      </c>
      <c r="G134">
        <v>0</v>
      </c>
      <c r="I134">
        <v>75.001000000000005</v>
      </c>
      <c r="J134">
        <v>25962</v>
      </c>
      <c r="K134">
        <v>8218</v>
      </c>
      <c r="L134">
        <v>8258</v>
      </c>
      <c r="M134" t="s">
        <v>31</v>
      </c>
      <c r="O134">
        <v>7.452</v>
      </c>
      <c r="P134">
        <v>27875</v>
      </c>
      <c r="Q134">
        <v>8149</v>
      </c>
      <c r="R134">
        <v>8195</v>
      </c>
      <c r="S134" t="s">
        <v>31</v>
      </c>
      <c r="U134">
        <v>1.0509999999999999</v>
      </c>
      <c r="V134">
        <v>0</v>
      </c>
      <c r="W134">
        <v>0</v>
      </c>
      <c r="X134">
        <v>0</v>
      </c>
      <c r="Y134" t="s">
        <v>32</v>
      </c>
      <c r="AA134">
        <v>0.23100000000000001</v>
      </c>
      <c r="AB134">
        <v>0</v>
      </c>
      <c r="AC134">
        <v>0</v>
      </c>
      <c r="AD134">
        <v>0</v>
      </c>
      <c r="AE134" t="s">
        <v>32</v>
      </c>
    </row>
    <row r="135" spans="1:31" x14ac:dyDescent="0.35">
      <c r="A135" t="s">
        <v>110</v>
      </c>
      <c r="B135">
        <v>119</v>
      </c>
      <c r="C135">
        <v>0</v>
      </c>
      <c r="D135" t="s">
        <v>111</v>
      </c>
      <c r="E135">
        <v>0</v>
      </c>
      <c r="F135">
        <v>0</v>
      </c>
      <c r="G135">
        <v>0</v>
      </c>
      <c r="I135">
        <v>-5.03</v>
      </c>
      <c r="J135">
        <v>3275</v>
      </c>
      <c r="K135">
        <v>8398</v>
      </c>
      <c r="L135">
        <v>8428</v>
      </c>
      <c r="M135" t="s">
        <v>31</v>
      </c>
      <c r="O135">
        <v>-0.48099999999999998</v>
      </c>
      <c r="P135">
        <v>3249</v>
      </c>
      <c r="Q135">
        <v>8329</v>
      </c>
      <c r="R135">
        <v>8359</v>
      </c>
      <c r="S135" t="s">
        <v>31</v>
      </c>
      <c r="U135">
        <v>-7.0000000000000007E-2</v>
      </c>
      <c r="V135">
        <v>0</v>
      </c>
      <c r="W135">
        <v>0</v>
      </c>
      <c r="X135">
        <v>0</v>
      </c>
      <c r="Y135" t="s">
        <v>32</v>
      </c>
      <c r="AA135">
        <v>-1.4999999999999999E-2</v>
      </c>
      <c r="AB135">
        <v>0</v>
      </c>
      <c r="AC135">
        <v>0</v>
      </c>
      <c r="AD135">
        <v>0</v>
      </c>
      <c r="AE135" t="s">
        <v>32</v>
      </c>
    </row>
    <row r="136" spans="1:31" x14ac:dyDescent="0.35">
      <c r="A136" t="s">
        <v>197</v>
      </c>
      <c r="B136">
        <v>120</v>
      </c>
      <c r="C136">
        <v>61</v>
      </c>
      <c r="D136" t="s">
        <v>37</v>
      </c>
      <c r="E136">
        <v>0</v>
      </c>
      <c r="F136">
        <v>6</v>
      </c>
      <c r="G136">
        <v>1</v>
      </c>
      <c r="I136">
        <v>33.512999999999998</v>
      </c>
      <c r="J136">
        <v>14201</v>
      </c>
      <c r="K136">
        <v>8458</v>
      </c>
      <c r="L136">
        <v>8499</v>
      </c>
      <c r="M136" t="s">
        <v>31</v>
      </c>
      <c r="O136">
        <v>0.44600000000000001</v>
      </c>
      <c r="P136">
        <v>6127</v>
      </c>
      <c r="Q136">
        <v>8389</v>
      </c>
      <c r="R136">
        <v>8436</v>
      </c>
      <c r="S136" t="s">
        <v>31</v>
      </c>
      <c r="U136">
        <v>0.46899999999999997</v>
      </c>
      <c r="V136">
        <v>0</v>
      </c>
      <c r="W136">
        <v>0</v>
      </c>
      <c r="X136">
        <v>0</v>
      </c>
      <c r="Y136" t="s">
        <v>32</v>
      </c>
      <c r="AA136">
        <v>1.4E-2</v>
      </c>
      <c r="AB136">
        <v>0</v>
      </c>
      <c r="AC136">
        <v>0</v>
      </c>
      <c r="AD136">
        <v>0</v>
      </c>
      <c r="AE136" t="s">
        <v>32</v>
      </c>
    </row>
    <row r="137" spans="1:31" x14ac:dyDescent="0.35">
      <c r="A137" t="s">
        <v>197</v>
      </c>
      <c r="B137">
        <v>121</v>
      </c>
      <c r="C137">
        <v>61</v>
      </c>
      <c r="D137" t="s">
        <v>37</v>
      </c>
      <c r="E137">
        <v>0</v>
      </c>
      <c r="F137">
        <v>6</v>
      </c>
      <c r="G137">
        <v>2</v>
      </c>
      <c r="I137">
        <v>33.978999999999999</v>
      </c>
      <c r="J137">
        <v>14333</v>
      </c>
      <c r="K137">
        <v>8518</v>
      </c>
      <c r="L137">
        <v>8557</v>
      </c>
      <c r="M137" t="s">
        <v>31</v>
      </c>
      <c r="O137">
        <v>0.45</v>
      </c>
      <c r="P137">
        <v>6141</v>
      </c>
      <c r="Q137">
        <v>8449</v>
      </c>
      <c r="R137">
        <v>8496</v>
      </c>
      <c r="S137" t="s">
        <v>31</v>
      </c>
      <c r="U137">
        <v>0.47599999999999998</v>
      </c>
      <c r="V137">
        <v>0</v>
      </c>
      <c r="W137">
        <v>0</v>
      </c>
      <c r="X137">
        <v>0</v>
      </c>
      <c r="Y137" t="s">
        <v>32</v>
      </c>
      <c r="AA137">
        <v>1.4E-2</v>
      </c>
      <c r="AB137">
        <v>0</v>
      </c>
      <c r="AC137">
        <v>0</v>
      </c>
      <c r="AD137">
        <v>0</v>
      </c>
      <c r="AE137" t="s">
        <v>32</v>
      </c>
    </row>
    <row r="138" spans="1:31" x14ac:dyDescent="0.35">
      <c r="A138" t="s">
        <v>198</v>
      </c>
      <c r="B138">
        <v>122</v>
      </c>
      <c r="C138">
        <v>62</v>
      </c>
      <c r="D138" t="s">
        <v>30</v>
      </c>
      <c r="E138">
        <v>20</v>
      </c>
      <c r="F138">
        <v>0</v>
      </c>
      <c r="G138">
        <v>0</v>
      </c>
      <c r="I138">
        <v>33.381999999999998</v>
      </c>
      <c r="J138">
        <v>14164</v>
      </c>
      <c r="K138">
        <v>8578</v>
      </c>
      <c r="L138">
        <v>8618</v>
      </c>
      <c r="M138" t="s">
        <v>31</v>
      </c>
      <c r="O138">
        <v>0.442</v>
      </c>
      <c r="P138">
        <v>6114</v>
      </c>
      <c r="Q138">
        <v>8509</v>
      </c>
      <c r="R138">
        <v>8556</v>
      </c>
      <c r="S138" t="s">
        <v>31</v>
      </c>
      <c r="U138">
        <v>0.46800000000000003</v>
      </c>
      <c r="V138">
        <v>0</v>
      </c>
      <c r="W138">
        <v>0</v>
      </c>
      <c r="X138">
        <v>0</v>
      </c>
      <c r="Y138" t="s">
        <v>32</v>
      </c>
      <c r="AA138">
        <v>1.4E-2</v>
      </c>
      <c r="AB138">
        <v>0</v>
      </c>
      <c r="AC138">
        <v>0</v>
      </c>
      <c r="AD138">
        <v>0</v>
      </c>
      <c r="AE138" t="s">
        <v>32</v>
      </c>
    </row>
    <row r="139" spans="1:31" x14ac:dyDescent="0.35">
      <c r="A139" t="s">
        <v>199</v>
      </c>
      <c r="B139">
        <v>123</v>
      </c>
      <c r="C139">
        <v>63</v>
      </c>
      <c r="D139" t="s">
        <v>30</v>
      </c>
      <c r="E139">
        <v>20</v>
      </c>
      <c r="F139">
        <v>0</v>
      </c>
      <c r="G139">
        <v>0</v>
      </c>
      <c r="I139">
        <v>32.444000000000003</v>
      </c>
      <c r="J139">
        <v>13898</v>
      </c>
      <c r="K139">
        <v>8638</v>
      </c>
      <c r="L139">
        <v>8678</v>
      </c>
      <c r="M139" t="s">
        <v>31</v>
      </c>
      <c r="O139">
        <v>0.41299999999999998</v>
      </c>
      <c r="P139">
        <v>6024</v>
      </c>
      <c r="Q139">
        <v>8569</v>
      </c>
      <c r="R139">
        <v>8616</v>
      </c>
      <c r="S139" t="s">
        <v>31</v>
      </c>
      <c r="U139">
        <v>0.45400000000000001</v>
      </c>
      <c r="V139">
        <v>0</v>
      </c>
      <c r="W139">
        <v>0</v>
      </c>
      <c r="X139">
        <v>0</v>
      </c>
      <c r="Y139" t="s">
        <v>32</v>
      </c>
      <c r="AA139">
        <v>1.2999999999999999E-2</v>
      </c>
      <c r="AB139">
        <v>0</v>
      </c>
      <c r="AC139">
        <v>0</v>
      </c>
      <c r="AD139">
        <v>0</v>
      </c>
      <c r="AE139" t="s">
        <v>32</v>
      </c>
    </row>
    <row r="140" spans="1:31" x14ac:dyDescent="0.35">
      <c r="A140" t="s">
        <v>200</v>
      </c>
      <c r="B140">
        <v>124</v>
      </c>
      <c r="C140">
        <v>64</v>
      </c>
      <c r="D140" t="s">
        <v>30</v>
      </c>
      <c r="E140">
        <v>20</v>
      </c>
      <c r="F140">
        <v>0</v>
      </c>
      <c r="G140">
        <v>0</v>
      </c>
      <c r="I140">
        <v>35.262999999999998</v>
      </c>
      <c r="J140">
        <v>14697</v>
      </c>
      <c r="K140">
        <v>8698</v>
      </c>
      <c r="L140">
        <v>8738</v>
      </c>
      <c r="M140" t="s">
        <v>31</v>
      </c>
      <c r="O140">
        <v>0.51</v>
      </c>
      <c r="P140">
        <v>6325</v>
      </c>
      <c r="Q140">
        <v>8629</v>
      </c>
      <c r="R140">
        <v>8676</v>
      </c>
      <c r="S140" t="s">
        <v>31</v>
      </c>
      <c r="U140">
        <v>0.49399999999999999</v>
      </c>
      <c r="V140">
        <v>0</v>
      </c>
      <c r="W140">
        <v>0</v>
      </c>
      <c r="X140">
        <v>0</v>
      </c>
      <c r="Y140" t="s">
        <v>32</v>
      </c>
      <c r="AA140">
        <v>1.6E-2</v>
      </c>
      <c r="AB140">
        <v>0</v>
      </c>
      <c r="AC140">
        <v>0</v>
      </c>
      <c r="AD140">
        <v>0</v>
      </c>
      <c r="AE140" t="s">
        <v>32</v>
      </c>
    </row>
    <row r="141" spans="1:31" x14ac:dyDescent="0.35">
      <c r="A141" t="s">
        <v>201</v>
      </c>
      <c r="B141">
        <v>125</v>
      </c>
      <c r="C141">
        <v>65</v>
      </c>
      <c r="D141" t="s">
        <v>30</v>
      </c>
      <c r="E141">
        <v>20</v>
      </c>
      <c r="F141">
        <v>0</v>
      </c>
      <c r="G141">
        <v>0</v>
      </c>
      <c r="I141">
        <v>33.058</v>
      </c>
      <c r="J141">
        <v>14072</v>
      </c>
      <c r="K141">
        <v>8758</v>
      </c>
      <c r="L141">
        <v>8799</v>
      </c>
      <c r="M141" t="s">
        <v>31</v>
      </c>
      <c r="O141">
        <v>0.43</v>
      </c>
      <c r="P141">
        <v>6079</v>
      </c>
      <c r="Q141">
        <v>8689</v>
      </c>
      <c r="R141">
        <v>8736</v>
      </c>
      <c r="S141" t="s">
        <v>31</v>
      </c>
      <c r="U141">
        <v>0.46300000000000002</v>
      </c>
      <c r="V141">
        <v>0</v>
      </c>
      <c r="W141">
        <v>0</v>
      </c>
      <c r="X141">
        <v>0</v>
      </c>
      <c r="Y141" t="s">
        <v>32</v>
      </c>
      <c r="AA141">
        <v>1.2999999999999999E-2</v>
      </c>
      <c r="AB141">
        <v>0</v>
      </c>
      <c r="AC141">
        <v>0</v>
      </c>
      <c r="AD141">
        <v>0</v>
      </c>
      <c r="AE141" t="s">
        <v>32</v>
      </c>
    </row>
    <row r="142" spans="1:31" x14ac:dyDescent="0.35">
      <c r="A142" t="s">
        <v>202</v>
      </c>
      <c r="B142">
        <v>126</v>
      </c>
      <c r="C142">
        <v>66</v>
      </c>
      <c r="D142" t="s">
        <v>30</v>
      </c>
      <c r="E142">
        <v>20</v>
      </c>
      <c r="F142">
        <v>0</v>
      </c>
      <c r="G142">
        <v>0</v>
      </c>
      <c r="I142">
        <v>34.045999999999999</v>
      </c>
      <c r="J142">
        <v>14352</v>
      </c>
      <c r="K142">
        <v>8818</v>
      </c>
      <c r="L142">
        <v>8858</v>
      </c>
      <c r="M142" t="s">
        <v>31</v>
      </c>
      <c r="O142">
        <v>0.47099999999999997</v>
      </c>
      <c r="P142">
        <v>6204</v>
      </c>
      <c r="Q142">
        <v>8749</v>
      </c>
      <c r="R142">
        <v>8796</v>
      </c>
      <c r="S142" t="s">
        <v>31</v>
      </c>
      <c r="U142">
        <v>0.47699999999999998</v>
      </c>
      <c r="V142">
        <v>0</v>
      </c>
      <c r="W142">
        <v>0</v>
      </c>
      <c r="X142">
        <v>0</v>
      </c>
      <c r="Y142" t="s">
        <v>32</v>
      </c>
      <c r="AA142">
        <v>1.4999999999999999E-2</v>
      </c>
      <c r="AB142">
        <v>0</v>
      </c>
      <c r="AC142">
        <v>0</v>
      </c>
      <c r="AD142">
        <v>0</v>
      </c>
      <c r="AE142" t="s">
        <v>32</v>
      </c>
    </row>
    <row r="143" spans="1:31" x14ac:dyDescent="0.35">
      <c r="A143" t="s">
        <v>203</v>
      </c>
      <c r="B143">
        <v>127</v>
      </c>
      <c r="C143">
        <v>67</v>
      </c>
      <c r="D143" t="s">
        <v>30</v>
      </c>
      <c r="E143">
        <v>20</v>
      </c>
      <c r="F143">
        <v>0</v>
      </c>
      <c r="G143">
        <v>0</v>
      </c>
      <c r="I143">
        <v>32.247</v>
      </c>
      <c r="J143">
        <v>13842</v>
      </c>
      <c r="K143">
        <v>8878</v>
      </c>
      <c r="L143">
        <v>8918</v>
      </c>
      <c r="M143" t="s">
        <v>31</v>
      </c>
      <c r="O143">
        <v>0.434</v>
      </c>
      <c r="P143">
        <v>6089</v>
      </c>
      <c r="Q143">
        <v>8809</v>
      </c>
      <c r="R143">
        <v>8856</v>
      </c>
      <c r="S143" t="s">
        <v>31</v>
      </c>
      <c r="U143">
        <v>0.45200000000000001</v>
      </c>
      <c r="V143">
        <v>0</v>
      </c>
      <c r="W143">
        <v>0</v>
      </c>
      <c r="X143">
        <v>0</v>
      </c>
      <c r="Y143" t="s">
        <v>32</v>
      </c>
      <c r="AA143">
        <v>1.2999999999999999E-2</v>
      </c>
      <c r="AB143">
        <v>0</v>
      </c>
      <c r="AC143">
        <v>0</v>
      </c>
      <c r="AD143">
        <v>0</v>
      </c>
      <c r="AE143" t="s">
        <v>32</v>
      </c>
    </row>
    <row r="144" spans="1:31" x14ac:dyDescent="0.35">
      <c r="A144" t="s">
        <v>204</v>
      </c>
      <c r="B144">
        <v>128</v>
      </c>
      <c r="C144">
        <v>68</v>
      </c>
      <c r="D144" t="s">
        <v>30</v>
      </c>
      <c r="E144">
        <v>20</v>
      </c>
      <c r="F144">
        <v>0</v>
      </c>
      <c r="G144">
        <v>0</v>
      </c>
      <c r="I144">
        <v>33.561999999999998</v>
      </c>
      <c r="J144">
        <v>14215</v>
      </c>
      <c r="K144">
        <v>8938</v>
      </c>
      <c r="L144">
        <v>8978</v>
      </c>
      <c r="M144" t="s">
        <v>31</v>
      </c>
      <c r="O144">
        <v>0.45500000000000002</v>
      </c>
      <c r="P144">
        <v>6156</v>
      </c>
      <c r="Q144">
        <v>8869</v>
      </c>
      <c r="R144">
        <v>8916</v>
      </c>
      <c r="S144" t="s">
        <v>31</v>
      </c>
      <c r="U144">
        <v>0.47</v>
      </c>
      <c r="V144">
        <v>0</v>
      </c>
      <c r="W144">
        <v>0</v>
      </c>
      <c r="X144">
        <v>0</v>
      </c>
      <c r="Y144" t="s">
        <v>32</v>
      </c>
      <c r="AA144">
        <v>1.4E-2</v>
      </c>
      <c r="AB144">
        <v>0</v>
      </c>
      <c r="AC144">
        <v>0</v>
      </c>
      <c r="AD144">
        <v>0</v>
      </c>
      <c r="AE144" t="s">
        <v>32</v>
      </c>
    </row>
    <row r="145" spans="1:31" x14ac:dyDescent="0.35">
      <c r="A145" t="s">
        <v>205</v>
      </c>
      <c r="B145">
        <v>129</v>
      </c>
      <c r="C145">
        <v>69</v>
      </c>
      <c r="D145" t="s">
        <v>30</v>
      </c>
      <c r="E145">
        <v>20</v>
      </c>
      <c r="F145">
        <v>0</v>
      </c>
      <c r="G145">
        <v>0</v>
      </c>
      <c r="I145">
        <v>32.856999999999999</v>
      </c>
      <c r="J145">
        <v>14015</v>
      </c>
      <c r="K145">
        <v>8998</v>
      </c>
      <c r="L145">
        <v>9038</v>
      </c>
      <c r="M145" t="s">
        <v>31</v>
      </c>
      <c r="O145">
        <v>0.443</v>
      </c>
      <c r="P145">
        <v>6119</v>
      </c>
      <c r="Q145">
        <v>8929</v>
      </c>
      <c r="R145">
        <v>8976</v>
      </c>
      <c r="S145" t="s">
        <v>31</v>
      </c>
      <c r="U145">
        <v>0.46</v>
      </c>
      <c r="V145">
        <v>0</v>
      </c>
      <c r="W145">
        <v>0</v>
      </c>
      <c r="X145">
        <v>0</v>
      </c>
      <c r="Y145" t="s">
        <v>32</v>
      </c>
      <c r="AA145">
        <v>1.4E-2</v>
      </c>
      <c r="AB145">
        <v>0</v>
      </c>
      <c r="AC145">
        <v>0</v>
      </c>
      <c r="AD145">
        <v>0</v>
      </c>
      <c r="AE145" t="s">
        <v>32</v>
      </c>
    </row>
    <row r="146" spans="1:31" x14ac:dyDescent="0.35">
      <c r="A146" t="s">
        <v>206</v>
      </c>
      <c r="B146">
        <v>130</v>
      </c>
      <c r="C146">
        <v>70</v>
      </c>
      <c r="D146" t="s">
        <v>30</v>
      </c>
      <c r="E146">
        <v>20</v>
      </c>
      <c r="F146">
        <v>0</v>
      </c>
      <c r="G146">
        <v>0</v>
      </c>
      <c r="I146">
        <v>35.805999999999997</v>
      </c>
      <c r="J146">
        <v>14851</v>
      </c>
      <c r="K146">
        <v>9058</v>
      </c>
      <c r="L146">
        <v>9097</v>
      </c>
      <c r="M146" t="s">
        <v>31</v>
      </c>
      <c r="O146">
        <v>0.44600000000000001</v>
      </c>
      <c r="P146">
        <v>6129</v>
      </c>
      <c r="Q146">
        <v>8989</v>
      </c>
      <c r="R146">
        <v>9036</v>
      </c>
      <c r="S146" t="s">
        <v>31</v>
      </c>
      <c r="U146">
        <v>0.502</v>
      </c>
      <c r="V146">
        <v>0</v>
      </c>
      <c r="W146">
        <v>0</v>
      </c>
      <c r="X146">
        <v>0</v>
      </c>
      <c r="Y146" t="s">
        <v>32</v>
      </c>
      <c r="AA146">
        <v>1.4E-2</v>
      </c>
      <c r="AB146">
        <v>0</v>
      </c>
      <c r="AC146">
        <v>0</v>
      </c>
      <c r="AD146">
        <v>0</v>
      </c>
      <c r="AE146" t="s">
        <v>32</v>
      </c>
    </row>
    <row r="147" spans="1:31" x14ac:dyDescent="0.35">
      <c r="A147" t="s">
        <v>39</v>
      </c>
      <c r="B147">
        <v>131</v>
      </c>
      <c r="C147">
        <v>71</v>
      </c>
      <c r="D147" t="s">
        <v>30</v>
      </c>
      <c r="E147">
        <v>20</v>
      </c>
      <c r="F147">
        <v>0</v>
      </c>
      <c r="G147">
        <v>0</v>
      </c>
      <c r="I147">
        <v>0.47</v>
      </c>
      <c r="J147">
        <v>4834</v>
      </c>
      <c r="K147">
        <v>9118</v>
      </c>
      <c r="L147">
        <v>9161</v>
      </c>
      <c r="M147" t="s">
        <v>43</v>
      </c>
      <c r="O147">
        <v>6.5000000000000002E-2</v>
      </c>
      <c r="P147">
        <v>4946</v>
      </c>
      <c r="Q147">
        <v>9049</v>
      </c>
      <c r="R147">
        <v>9096</v>
      </c>
      <c r="S147" t="s">
        <v>31</v>
      </c>
      <c r="U147">
        <v>7.0000000000000001E-3</v>
      </c>
      <c r="V147">
        <v>0</v>
      </c>
      <c r="W147">
        <v>0</v>
      </c>
      <c r="X147">
        <v>0</v>
      </c>
      <c r="Y147" t="s">
        <v>32</v>
      </c>
      <c r="AA147">
        <v>2E-3</v>
      </c>
      <c r="AB147">
        <v>0</v>
      </c>
      <c r="AC147">
        <v>0</v>
      </c>
      <c r="AD147">
        <v>0</v>
      </c>
      <c r="AE147" t="s">
        <v>32</v>
      </c>
    </row>
    <row r="148" spans="1:31" x14ac:dyDescent="0.35">
      <c r="A148" t="s">
        <v>41</v>
      </c>
      <c r="B148">
        <v>132</v>
      </c>
      <c r="C148">
        <v>72</v>
      </c>
      <c r="D148" t="s">
        <v>30</v>
      </c>
      <c r="E148">
        <v>20</v>
      </c>
      <c r="F148">
        <v>0</v>
      </c>
      <c r="G148">
        <v>0</v>
      </c>
      <c r="I148">
        <v>7.0730000000000004</v>
      </c>
      <c r="J148">
        <v>6706</v>
      </c>
      <c r="K148">
        <v>9178</v>
      </c>
      <c r="L148">
        <v>9217</v>
      </c>
      <c r="M148" t="s">
        <v>31</v>
      </c>
      <c r="O148">
        <v>0.76700000000000002</v>
      </c>
      <c r="P148">
        <v>7125</v>
      </c>
      <c r="Q148">
        <v>9109</v>
      </c>
      <c r="R148">
        <v>9156</v>
      </c>
      <c r="S148" t="s">
        <v>31</v>
      </c>
      <c r="U148">
        <v>9.9000000000000005E-2</v>
      </c>
      <c r="V148">
        <v>0</v>
      </c>
      <c r="W148">
        <v>0</v>
      </c>
      <c r="X148">
        <v>0</v>
      </c>
      <c r="Y148" t="s">
        <v>32</v>
      </c>
      <c r="AA148">
        <v>2.4E-2</v>
      </c>
      <c r="AB148">
        <v>0</v>
      </c>
      <c r="AC148">
        <v>0</v>
      </c>
      <c r="AD148">
        <v>0</v>
      </c>
      <c r="AE148" t="s">
        <v>32</v>
      </c>
    </row>
    <row r="149" spans="1:31" x14ac:dyDescent="0.35">
      <c r="A149" t="s">
        <v>107</v>
      </c>
      <c r="B149">
        <v>133</v>
      </c>
      <c r="C149">
        <v>130</v>
      </c>
      <c r="D149" t="s">
        <v>108</v>
      </c>
      <c r="E149">
        <v>0</v>
      </c>
      <c r="F149">
        <v>0</v>
      </c>
      <c r="G149">
        <v>0</v>
      </c>
      <c r="I149">
        <v>2.5000000000000001E-2</v>
      </c>
      <c r="J149">
        <v>4708</v>
      </c>
      <c r="K149">
        <v>9238</v>
      </c>
      <c r="L149">
        <v>9275</v>
      </c>
      <c r="M149" t="s">
        <v>31</v>
      </c>
      <c r="O149">
        <v>3.9E-2</v>
      </c>
      <c r="P149">
        <v>4863</v>
      </c>
      <c r="Q149">
        <v>9169</v>
      </c>
      <c r="R149">
        <v>9216</v>
      </c>
      <c r="S149" t="s">
        <v>31</v>
      </c>
      <c r="U149">
        <v>0</v>
      </c>
      <c r="V149">
        <v>0</v>
      </c>
      <c r="W149">
        <v>0</v>
      </c>
      <c r="X149">
        <v>0</v>
      </c>
      <c r="Y149" t="s">
        <v>32</v>
      </c>
      <c r="AA149">
        <v>1E-3</v>
      </c>
      <c r="AB149">
        <v>0</v>
      </c>
      <c r="AC149">
        <v>0</v>
      </c>
      <c r="AD149">
        <v>0</v>
      </c>
      <c r="AE149" t="s">
        <v>32</v>
      </c>
    </row>
    <row r="150" spans="1:31" x14ac:dyDescent="0.35">
      <c r="A150" t="s">
        <v>107</v>
      </c>
      <c r="B150">
        <v>134</v>
      </c>
      <c r="C150">
        <v>133</v>
      </c>
      <c r="D150" t="s">
        <v>109</v>
      </c>
      <c r="E150">
        <v>0</v>
      </c>
      <c r="F150">
        <v>0</v>
      </c>
      <c r="G150">
        <v>0</v>
      </c>
      <c r="I150">
        <v>1.3660000000000001</v>
      </c>
      <c r="J150">
        <v>5088</v>
      </c>
      <c r="K150">
        <v>9298</v>
      </c>
      <c r="L150">
        <v>9337</v>
      </c>
      <c r="M150" t="s">
        <v>31</v>
      </c>
      <c r="O150">
        <v>0.17699999999999999</v>
      </c>
      <c r="P150">
        <v>5293</v>
      </c>
      <c r="Q150">
        <v>9229</v>
      </c>
      <c r="R150">
        <v>9276</v>
      </c>
      <c r="S150" t="s">
        <v>31</v>
      </c>
      <c r="U150">
        <v>1.9E-2</v>
      </c>
      <c r="V150">
        <v>0</v>
      </c>
      <c r="W150">
        <v>0</v>
      </c>
      <c r="X150">
        <v>0</v>
      </c>
      <c r="Y150" t="s">
        <v>32</v>
      </c>
      <c r="AA150">
        <v>5.0000000000000001E-3</v>
      </c>
      <c r="AB150">
        <v>0</v>
      </c>
      <c r="AC150">
        <v>0</v>
      </c>
      <c r="AD150">
        <v>0</v>
      </c>
      <c r="AE150" t="s">
        <v>32</v>
      </c>
    </row>
    <row r="151" spans="1:31" x14ac:dyDescent="0.35">
      <c r="A151" t="s">
        <v>107</v>
      </c>
      <c r="B151">
        <v>135</v>
      </c>
      <c r="C151">
        <v>131</v>
      </c>
      <c r="D151" t="s">
        <v>108</v>
      </c>
      <c r="E151">
        <v>0</v>
      </c>
      <c r="F151">
        <v>0</v>
      </c>
      <c r="G151">
        <v>0</v>
      </c>
      <c r="I151">
        <v>14.404</v>
      </c>
      <c r="J151">
        <v>8784</v>
      </c>
      <c r="K151">
        <v>9358</v>
      </c>
      <c r="L151">
        <v>9399</v>
      </c>
      <c r="M151" t="s">
        <v>31</v>
      </c>
      <c r="O151">
        <v>1.4610000000000001</v>
      </c>
      <c r="P151">
        <v>9278</v>
      </c>
      <c r="Q151">
        <v>9289</v>
      </c>
      <c r="R151">
        <v>9336</v>
      </c>
      <c r="S151" t="s">
        <v>31</v>
      </c>
      <c r="U151">
        <v>0.20200000000000001</v>
      </c>
      <c r="V151">
        <v>0</v>
      </c>
      <c r="W151">
        <v>0</v>
      </c>
      <c r="X151">
        <v>0</v>
      </c>
      <c r="Y151" t="s">
        <v>32</v>
      </c>
      <c r="AA151">
        <v>4.4999999999999998E-2</v>
      </c>
      <c r="AB151">
        <v>0</v>
      </c>
      <c r="AC151">
        <v>0</v>
      </c>
      <c r="AD151">
        <v>0</v>
      </c>
      <c r="AE151" t="s">
        <v>32</v>
      </c>
    </row>
    <row r="152" spans="1:31" x14ac:dyDescent="0.35">
      <c r="A152" t="s">
        <v>107</v>
      </c>
      <c r="B152">
        <v>136</v>
      </c>
      <c r="C152">
        <v>132</v>
      </c>
      <c r="D152" t="s">
        <v>109</v>
      </c>
      <c r="E152">
        <v>0</v>
      </c>
      <c r="F152">
        <v>0</v>
      </c>
      <c r="G152">
        <v>0</v>
      </c>
      <c r="I152">
        <v>74.430000000000007</v>
      </c>
      <c r="J152">
        <v>25800</v>
      </c>
      <c r="K152">
        <v>9418</v>
      </c>
      <c r="L152">
        <v>9458</v>
      </c>
      <c r="M152" t="s">
        <v>31</v>
      </c>
      <c r="O152">
        <v>7.484</v>
      </c>
      <c r="P152">
        <v>27976</v>
      </c>
      <c r="Q152">
        <v>9349</v>
      </c>
      <c r="R152">
        <v>9395</v>
      </c>
      <c r="S152" t="s">
        <v>31</v>
      </c>
      <c r="U152">
        <v>1.0429999999999999</v>
      </c>
      <c r="V152">
        <v>0</v>
      </c>
      <c r="W152">
        <v>0</v>
      </c>
      <c r="X152">
        <v>0</v>
      </c>
      <c r="Y152" t="s">
        <v>32</v>
      </c>
      <c r="AA152">
        <v>0.23200000000000001</v>
      </c>
      <c r="AB152">
        <v>0</v>
      </c>
      <c r="AC152">
        <v>0</v>
      </c>
      <c r="AD152">
        <v>0</v>
      </c>
      <c r="AE152" t="s">
        <v>32</v>
      </c>
    </row>
    <row r="153" spans="1:31" x14ac:dyDescent="0.35">
      <c r="A153" t="s">
        <v>87</v>
      </c>
      <c r="B153">
        <v>137</v>
      </c>
      <c r="C153">
        <v>138</v>
      </c>
      <c r="D153" t="s">
        <v>88</v>
      </c>
      <c r="E153">
        <v>0</v>
      </c>
      <c r="F153">
        <v>0</v>
      </c>
      <c r="G153">
        <v>0</v>
      </c>
      <c r="I153">
        <v>149.15600000000001</v>
      </c>
      <c r="J153">
        <v>46983</v>
      </c>
      <c r="K153">
        <v>9478</v>
      </c>
      <c r="L153">
        <v>9517</v>
      </c>
      <c r="M153" t="s">
        <v>43</v>
      </c>
      <c r="O153">
        <v>14.862</v>
      </c>
      <c r="P153">
        <v>50878</v>
      </c>
      <c r="Q153">
        <v>9409</v>
      </c>
      <c r="R153">
        <v>9454</v>
      </c>
      <c r="S153" t="s">
        <v>43</v>
      </c>
      <c r="U153">
        <v>2.089</v>
      </c>
      <c r="V153">
        <v>0</v>
      </c>
      <c r="W153">
        <v>0</v>
      </c>
      <c r="X153">
        <v>0</v>
      </c>
      <c r="Y153" t="s">
        <v>32</v>
      </c>
      <c r="AA153">
        <v>0.46</v>
      </c>
      <c r="AB153">
        <v>0</v>
      </c>
      <c r="AC153">
        <v>0</v>
      </c>
      <c r="AD153">
        <v>0</v>
      </c>
      <c r="AE153" t="s">
        <v>32</v>
      </c>
    </row>
    <row r="154" spans="1:31" x14ac:dyDescent="0.35">
      <c r="A154" t="s">
        <v>110</v>
      </c>
      <c r="B154">
        <v>138</v>
      </c>
      <c r="C154">
        <v>0</v>
      </c>
      <c r="D154" t="s">
        <v>111</v>
      </c>
      <c r="E154">
        <v>0</v>
      </c>
      <c r="F154">
        <v>0</v>
      </c>
      <c r="G154">
        <v>0</v>
      </c>
      <c r="I154">
        <v>-5.03</v>
      </c>
      <c r="J154">
        <v>3275</v>
      </c>
      <c r="K154">
        <v>9658</v>
      </c>
      <c r="L154">
        <v>9704</v>
      </c>
      <c r="M154" t="s">
        <v>31</v>
      </c>
      <c r="O154">
        <v>-0.48099999999999998</v>
      </c>
      <c r="P154">
        <v>3249</v>
      </c>
      <c r="Q154">
        <v>9589</v>
      </c>
      <c r="R154">
        <v>9636</v>
      </c>
      <c r="S154" t="s">
        <v>31</v>
      </c>
      <c r="U154">
        <v>-7.0000000000000007E-2</v>
      </c>
      <c r="V154">
        <v>0</v>
      </c>
      <c r="W154">
        <v>0</v>
      </c>
      <c r="X154">
        <v>0</v>
      </c>
      <c r="Y154" t="s">
        <v>32</v>
      </c>
      <c r="AA154">
        <v>-1.4999999999999999E-2</v>
      </c>
      <c r="AB154">
        <v>0</v>
      </c>
      <c r="AC154">
        <v>0</v>
      </c>
      <c r="AD154">
        <v>0</v>
      </c>
      <c r="AE154" t="s">
        <v>32</v>
      </c>
    </row>
    <row r="155" spans="1:31" x14ac:dyDescent="0.35">
      <c r="A155" t="s">
        <v>207</v>
      </c>
      <c r="B155">
        <v>139</v>
      </c>
      <c r="C155">
        <v>73</v>
      </c>
      <c r="D155" t="s">
        <v>37</v>
      </c>
      <c r="E155">
        <v>0</v>
      </c>
      <c r="F155">
        <v>7</v>
      </c>
      <c r="G155">
        <v>1</v>
      </c>
      <c r="I155">
        <v>32.122999999999998</v>
      </c>
      <c r="J155">
        <v>13807</v>
      </c>
      <c r="K155">
        <v>9718</v>
      </c>
      <c r="L155">
        <v>9759</v>
      </c>
      <c r="M155" t="s">
        <v>31</v>
      </c>
      <c r="O155">
        <v>0.44700000000000001</v>
      </c>
      <c r="P155">
        <v>6132</v>
      </c>
      <c r="Q155">
        <v>9649</v>
      </c>
      <c r="R155">
        <v>9696</v>
      </c>
      <c r="S155" t="s">
        <v>31</v>
      </c>
      <c r="U155">
        <v>0.45</v>
      </c>
      <c r="V155">
        <v>0</v>
      </c>
      <c r="W155">
        <v>0</v>
      </c>
      <c r="X155">
        <v>0</v>
      </c>
      <c r="Y155" t="s">
        <v>32</v>
      </c>
      <c r="AA155">
        <v>1.4E-2</v>
      </c>
      <c r="AB155">
        <v>0</v>
      </c>
      <c r="AC155">
        <v>0</v>
      </c>
      <c r="AD155">
        <v>0</v>
      </c>
      <c r="AE155" t="s">
        <v>32</v>
      </c>
    </row>
    <row r="156" spans="1:31" x14ac:dyDescent="0.35">
      <c r="A156" t="s">
        <v>207</v>
      </c>
      <c r="B156">
        <v>140</v>
      </c>
      <c r="C156">
        <v>73</v>
      </c>
      <c r="D156" t="s">
        <v>37</v>
      </c>
      <c r="E156">
        <v>0</v>
      </c>
      <c r="F156">
        <v>7</v>
      </c>
      <c r="G156">
        <v>2</v>
      </c>
      <c r="I156">
        <v>32.817999999999998</v>
      </c>
      <c r="J156">
        <v>14004</v>
      </c>
      <c r="K156">
        <v>9778</v>
      </c>
      <c r="L156">
        <v>9818</v>
      </c>
      <c r="M156" t="s">
        <v>31</v>
      </c>
      <c r="O156">
        <v>0.45</v>
      </c>
      <c r="P156">
        <v>6140</v>
      </c>
      <c r="Q156">
        <v>9709</v>
      </c>
      <c r="R156">
        <v>9756</v>
      </c>
      <c r="S156" t="s">
        <v>31</v>
      </c>
      <c r="U156">
        <v>0.46</v>
      </c>
      <c r="V156">
        <v>0</v>
      </c>
      <c r="W156">
        <v>0</v>
      </c>
      <c r="X156">
        <v>0</v>
      </c>
      <c r="Y156" t="s">
        <v>32</v>
      </c>
      <c r="AA156">
        <v>1.4E-2</v>
      </c>
      <c r="AB156">
        <v>0</v>
      </c>
      <c r="AC156">
        <v>0</v>
      </c>
      <c r="AD156">
        <v>0</v>
      </c>
      <c r="AE156" t="s">
        <v>32</v>
      </c>
    </row>
    <row r="157" spans="1:31" x14ac:dyDescent="0.35">
      <c r="A157" t="s">
        <v>208</v>
      </c>
      <c r="B157">
        <v>141</v>
      </c>
      <c r="C157">
        <v>74</v>
      </c>
      <c r="D157" t="s">
        <v>30</v>
      </c>
      <c r="E157">
        <v>20</v>
      </c>
      <c r="F157">
        <v>0</v>
      </c>
      <c r="G157">
        <v>0</v>
      </c>
      <c r="I157">
        <v>33.076000000000001</v>
      </c>
      <c r="J157">
        <v>14077</v>
      </c>
      <c r="K157">
        <v>9838</v>
      </c>
      <c r="L157">
        <v>9878</v>
      </c>
      <c r="M157" t="s">
        <v>31</v>
      </c>
      <c r="O157">
        <v>0.45400000000000001</v>
      </c>
      <c r="P157">
        <v>6154</v>
      </c>
      <c r="Q157">
        <v>9769</v>
      </c>
      <c r="R157">
        <v>9816</v>
      </c>
      <c r="S157" t="s">
        <v>31</v>
      </c>
      <c r="U157">
        <v>0.46300000000000002</v>
      </c>
      <c r="V157">
        <v>0</v>
      </c>
      <c r="W157">
        <v>0</v>
      </c>
      <c r="X157">
        <v>0</v>
      </c>
      <c r="Y157" t="s">
        <v>32</v>
      </c>
      <c r="AA157">
        <v>1.4E-2</v>
      </c>
      <c r="AB157">
        <v>0</v>
      </c>
      <c r="AC157">
        <v>0</v>
      </c>
      <c r="AD157">
        <v>0</v>
      </c>
      <c r="AE157" t="s">
        <v>32</v>
      </c>
    </row>
    <row r="158" spans="1:31" x14ac:dyDescent="0.35">
      <c r="A158" t="s">
        <v>209</v>
      </c>
      <c r="B158">
        <v>142</v>
      </c>
      <c r="C158">
        <v>75</v>
      </c>
      <c r="D158" t="s">
        <v>30</v>
      </c>
      <c r="E158">
        <v>20</v>
      </c>
      <c r="F158">
        <v>0</v>
      </c>
      <c r="G158">
        <v>0</v>
      </c>
      <c r="I158">
        <v>33.643000000000001</v>
      </c>
      <c r="J158">
        <v>14238</v>
      </c>
      <c r="K158">
        <v>9898</v>
      </c>
      <c r="L158">
        <v>9939</v>
      </c>
      <c r="M158" t="s">
        <v>31</v>
      </c>
      <c r="O158">
        <v>0.47899999999999998</v>
      </c>
      <c r="P158">
        <v>6231</v>
      </c>
      <c r="Q158">
        <v>9829</v>
      </c>
      <c r="R158">
        <v>9876</v>
      </c>
      <c r="S158" t="s">
        <v>31</v>
      </c>
      <c r="U158">
        <v>0.47099999999999997</v>
      </c>
      <c r="V158">
        <v>0</v>
      </c>
      <c r="W158">
        <v>0</v>
      </c>
      <c r="X158">
        <v>0</v>
      </c>
      <c r="Y158" t="s">
        <v>32</v>
      </c>
      <c r="AA158">
        <v>1.4999999999999999E-2</v>
      </c>
      <c r="AB158">
        <v>0</v>
      </c>
      <c r="AC158">
        <v>0</v>
      </c>
      <c r="AD158">
        <v>0</v>
      </c>
      <c r="AE158" t="s">
        <v>32</v>
      </c>
    </row>
    <row r="159" spans="1:31" x14ac:dyDescent="0.35">
      <c r="A159" t="s">
        <v>210</v>
      </c>
      <c r="B159">
        <v>143</v>
      </c>
      <c r="C159">
        <v>76</v>
      </c>
      <c r="D159" t="s">
        <v>30</v>
      </c>
      <c r="E159">
        <v>20</v>
      </c>
      <c r="F159">
        <v>0</v>
      </c>
      <c r="G159">
        <v>0</v>
      </c>
      <c r="I159">
        <v>32.387999999999998</v>
      </c>
      <c r="J159">
        <v>13882</v>
      </c>
      <c r="K159">
        <v>9958</v>
      </c>
      <c r="L159">
        <v>9998</v>
      </c>
      <c r="M159" t="s">
        <v>31</v>
      </c>
      <c r="O159">
        <v>0.439</v>
      </c>
      <c r="P159">
        <v>6106</v>
      </c>
      <c r="Q159">
        <v>9889</v>
      </c>
      <c r="R159">
        <v>9936</v>
      </c>
      <c r="S159" t="s">
        <v>31</v>
      </c>
      <c r="U159">
        <v>0.45400000000000001</v>
      </c>
      <c r="V159">
        <v>0</v>
      </c>
      <c r="W159">
        <v>0</v>
      </c>
      <c r="X159">
        <v>0</v>
      </c>
      <c r="Y159" t="s">
        <v>32</v>
      </c>
      <c r="AA159">
        <v>1.4E-2</v>
      </c>
      <c r="AB159">
        <v>0</v>
      </c>
      <c r="AC159">
        <v>0</v>
      </c>
      <c r="AD159">
        <v>0</v>
      </c>
      <c r="AE159" t="s">
        <v>32</v>
      </c>
    </row>
    <row r="160" spans="1:31" x14ac:dyDescent="0.35">
      <c r="A160" t="s">
        <v>211</v>
      </c>
      <c r="B160">
        <v>144</v>
      </c>
      <c r="C160">
        <v>77</v>
      </c>
      <c r="D160" t="s">
        <v>30</v>
      </c>
      <c r="E160">
        <v>20</v>
      </c>
      <c r="F160">
        <v>0</v>
      </c>
      <c r="G160">
        <v>0</v>
      </c>
      <c r="I160">
        <v>32.616999999999997</v>
      </c>
      <c r="J160">
        <v>13947</v>
      </c>
      <c r="K160">
        <v>10018</v>
      </c>
      <c r="L160">
        <v>10058</v>
      </c>
      <c r="M160" t="s">
        <v>31</v>
      </c>
      <c r="O160">
        <v>0.45300000000000001</v>
      </c>
      <c r="P160">
        <v>6149</v>
      </c>
      <c r="Q160">
        <v>9949</v>
      </c>
      <c r="R160">
        <v>9996</v>
      </c>
      <c r="S160" t="s">
        <v>31</v>
      </c>
      <c r="U160">
        <v>0.45700000000000002</v>
      </c>
      <c r="V160">
        <v>0</v>
      </c>
      <c r="W160">
        <v>0</v>
      </c>
      <c r="X160">
        <v>0</v>
      </c>
      <c r="Y160" t="s">
        <v>32</v>
      </c>
      <c r="AA160">
        <v>1.4E-2</v>
      </c>
      <c r="AB160">
        <v>0</v>
      </c>
      <c r="AC160">
        <v>0</v>
      </c>
      <c r="AD160">
        <v>0</v>
      </c>
      <c r="AE160" t="s">
        <v>32</v>
      </c>
    </row>
    <row r="161" spans="1:31" x14ac:dyDescent="0.35">
      <c r="A161" t="s">
        <v>212</v>
      </c>
      <c r="B161">
        <v>145</v>
      </c>
      <c r="C161">
        <v>78</v>
      </c>
      <c r="D161" t="s">
        <v>30</v>
      </c>
      <c r="E161">
        <v>20</v>
      </c>
      <c r="F161">
        <v>0</v>
      </c>
      <c r="G161">
        <v>0</v>
      </c>
      <c r="I161">
        <v>33.520000000000003</v>
      </c>
      <c r="J161">
        <v>14203</v>
      </c>
      <c r="K161">
        <v>10078</v>
      </c>
      <c r="L161">
        <v>10118</v>
      </c>
      <c r="M161" t="s">
        <v>31</v>
      </c>
      <c r="O161">
        <v>0.41499999999999998</v>
      </c>
      <c r="P161">
        <v>6030</v>
      </c>
      <c r="Q161">
        <v>10009</v>
      </c>
      <c r="R161">
        <v>10056</v>
      </c>
      <c r="S161" t="s">
        <v>31</v>
      </c>
      <c r="U161">
        <v>0.47</v>
      </c>
      <c r="V161">
        <v>0</v>
      </c>
      <c r="W161">
        <v>0</v>
      </c>
      <c r="X161">
        <v>0</v>
      </c>
      <c r="Y161" t="s">
        <v>32</v>
      </c>
      <c r="AA161">
        <v>1.2999999999999999E-2</v>
      </c>
      <c r="AB161">
        <v>0</v>
      </c>
      <c r="AC161">
        <v>0</v>
      </c>
      <c r="AD161">
        <v>0</v>
      </c>
      <c r="AE161" t="s">
        <v>32</v>
      </c>
    </row>
    <row r="162" spans="1:31" x14ac:dyDescent="0.35">
      <c r="A162" t="s">
        <v>213</v>
      </c>
      <c r="B162">
        <v>146</v>
      </c>
      <c r="C162">
        <v>79</v>
      </c>
      <c r="D162" t="s">
        <v>30</v>
      </c>
      <c r="E162">
        <v>20</v>
      </c>
      <c r="F162">
        <v>0</v>
      </c>
      <c r="G162">
        <v>0</v>
      </c>
      <c r="I162">
        <v>33.561999999999998</v>
      </c>
      <c r="J162">
        <v>14215</v>
      </c>
      <c r="K162">
        <v>10138</v>
      </c>
      <c r="L162">
        <v>10179</v>
      </c>
      <c r="M162" t="s">
        <v>31</v>
      </c>
      <c r="O162">
        <v>0.46300000000000002</v>
      </c>
      <c r="P162">
        <v>6181</v>
      </c>
      <c r="Q162">
        <v>10069</v>
      </c>
      <c r="R162">
        <v>10116</v>
      </c>
      <c r="S162" t="s">
        <v>31</v>
      </c>
      <c r="U162">
        <v>0.47</v>
      </c>
      <c r="V162">
        <v>0</v>
      </c>
      <c r="W162">
        <v>0</v>
      </c>
      <c r="X162">
        <v>0</v>
      </c>
      <c r="Y162" t="s">
        <v>32</v>
      </c>
      <c r="AA162">
        <v>1.4E-2</v>
      </c>
      <c r="AB162">
        <v>0</v>
      </c>
      <c r="AC162">
        <v>0</v>
      </c>
      <c r="AD162">
        <v>0</v>
      </c>
      <c r="AE162" t="s">
        <v>32</v>
      </c>
    </row>
    <row r="163" spans="1:31" x14ac:dyDescent="0.35">
      <c r="A163" t="s">
        <v>214</v>
      </c>
      <c r="B163">
        <v>147</v>
      </c>
      <c r="C163">
        <v>80</v>
      </c>
      <c r="D163" t="s">
        <v>30</v>
      </c>
      <c r="E163">
        <v>20</v>
      </c>
      <c r="F163">
        <v>0</v>
      </c>
      <c r="G163">
        <v>0</v>
      </c>
      <c r="I163">
        <v>33.569000000000003</v>
      </c>
      <c r="J163">
        <v>14217</v>
      </c>
      <c r="K163">
        <v>10198</v>
      </c>
      <c r="L163">
        <v>10239</v>
      </c>
      <c r="M163" t="s">
        <v>31</v>
      </c>
      <c r="O163">
        <v>0.501</v>
      </c>
      <c r="P163">
        <v>6298</v>
      </c>
      <c r="Q163">
        <v>10129</v>
      </c>
      <c r="R163">
        <v>10176</v>
      </c>
      <c r="S163" t="s">
        <v>31</v>
      </c>
      <c r="U163">
        <v>0.47</v>
      </c>
      <c r="V163">
        <v>0</v>
      </c>
      <c r="W163">
        <v>0</v>
      </c>
      <c r="X163">
        <v>0</v>
      </c>
      <c r="Y163" t="s">
        <v>32</v>
      </c>
      <c r="AA163">
        <v>1.4999999999999999E-2</v>
      </c>
      <c r="AB163">
        <v>0</v>
      </c>
      <c r="AC163">
        <v>0</v>
      </c>
      <c r="AD163">
        <v>0</v>
      </c>
      <c r="AE163" t="s">
        <v>32</v>
      </c>
    </row>
    <row r="164" spans="1:31" x14ac:dyDescent="0.35">
      <c r="A164" t="s">
        <v>215</v>
      </c>
      <c r="B164">
        <v>148</v>
      </c>
      <c r="C164">
        <v>81</v>
      </c>
      <c r="D164" t="s">
        <v>30</v>
      </c>
      <c r="E164">
        <v>20</v>
      </c>
      <c r="F164">
        <v>0</v>
      </c>
      <c r="G164">
        <v>0</v>
      </c>
      <c r="I164">
        <v>33.146000000000001</v>
      </c>
      <c r="J164">
        <v>14097</v>
      </c>
      <c r="K164">
        <v>10258</v>
      </c>
      <c r="L164">
        <v>10299</v>
      </c>
      <c r="M164" t="s">
        <v>31</v>
      </c>
      <c r="O164">
        <v>0.44500000000000001</v>
      </c>
      <c r="P164">
        <v>6124</v>
      </c>
      <c r="Q164">
        <v>10189</v>
      </c>
      <c r="R164">
        <v>10236</v>
      </c>
      <c r="S164" t="s">
        <v>31</v>
      </c>
      <c r="U164">
        <v>0.46400000000000002</v>
      </c>
      <c r="V164">
        <v>0</v>
      </c>
      <c r="W164">
        <v>0</v>
      </c>
      <c r="X164">
        <v>0</v>
      </c>
      <c r="Y164" t="s">
        <v>32</v>
      </c>
      <c r="AA164">
        <v>1.4E-2</v>
      </c>
      <c r="AB164">
        <v>0</v>
      </c>
      <c r="AC164">
        <v>0</v>
      </c>
      <c r="AD164">
        <v>0</v>
      </c>
      <c r="AE164" t="s">
        <v>32</v>
      </c>
    </row>
    <row r="165" spans="1:31" x14ac:dyDescent="0.35">
      <c r="A165" t="s">
        <v>216</v>
      </c>
      <c r="B165">
        <v>149</v>
      </c>
      <c r="C165">
        <v>82</v>
      </c>
      <c r="D165" t="s">
        <v>30</v>
      </c>
      <c r="E165">
        <v>20</v>
      </c>
      <c r="F165">
        <v>0</v>
      </c>
      <c r="G165">
        <v>0</v>
      </c>
      <c r="I165">
        <v>32.67</v>
      </c>
      <c r="J165">
        <v>13962</v>
      </c>
      <c r="K165">
        <v>10318</v>
      </c>
      <c r="L165">
        <v>10357</v>
      </c>
      <c r="M165" t="s">
        <v>31</v>
      </c>
      <c r="O165">
        <v>0.44</v>
      </c>
      <c r="P165">
        <v>6108</v>
      </c>
      <c r="Q165">
        <v>10249</v>
      </c>
      <c r="R165">
        <v>10296</v>
      </c>
      <c r="S165" t="s">
        <v>31</v>
      </c>
      <c r="U165">
        <v>0.45800000000000002</v>
      </c>
      <c r="V165">
        <v>0</v>
      </c>
      <c r="W165">
        <v>0</v>
      </c>
      <c r="X165">
        <v>0</v>
      </c>
      <c r="Y165" t="s">
        <v>32</v>
      </c>
      <c r="AA165">
        <v>1.4E-2</v>
      </c>
      <c r="AB165">
        <v>0</v>
      </c>
      <c r="AC165">
        <v>0</v>
      </c>
      <c r="AD165">
        <v>0</v>
      </c>
      <c r="AE165" t="s">
        <v>32</v>
      </c>
    </row>
    <row r="166" spans="1:31" x14ac:dyDescent="0.35">
      <c r="A166" t="s">
        <v>39</v>
      </c>
      <c r="B166">
        <v>150</v>
      </c>
      <c r="C166">
        <v>83</v>
      </c>
      <c r="D166" t="s">
        <v>30</v>
      </c>
      <c r="E166">
        <v>20</v>
      </c>
      <c r="F166">
        <v>0</v>
      </c>
      <c r="G166">
        <v>0</v>
      </c>
      <c r="I166">
        <v>0.13800000000000001</v>
      </c>
      <c r="J166">
        <v>4740</v>
      </c>
      <c r="K166">
        <v>10378</v>
      </c>
      <c r="L166">
        <v>10420</v>
      </c>
      <c r="M166" t="s">
        <v>31</v>
      </c>
      <c r="O166">
        <v>5.8999999999999997E-2</v>
      </c>
      <c r="P166">
        <v>4927</v>
      </c>
      <c r="Q166">
        <v>10309</v>
      </c>
      <c r="R166">
        <v>10356</v>
      </c>
      <c r="S166" t="s">
        <v>31</v>
      </c>
      <c r="U166">
        <v>2E-3</v>
      </c>
      <c r="V166">
        <v>0</v>
      </c>
      <c r="W166">
        <v>0</v>
      </c>
      <c r="X166">
        <v>0</v>
      </c>
      <c r="Y166" t="s">
        <v>32</v>
      </c>
      <c r="AA166">
        <v>2E-3</v>
      </c>
      <c r="AB166">
        <v>0</v>
      </c>
      <c r="AC166">
        <v>0</v>
      </c>
      <c r="AD166">
        <v>0</v>
      </c>
      <c r="AE166" t="s">
        <v>32</v>
      </c>
    </row>
    <row r="167" spans="1:31" x14ac:dyDescent="0.35">
      <c r="A167" t="s">
        <v>41</v>
      </c>
      <c r="B167">
        <v>151</v>
      </c>
      <c r="C167">
        <v>84</v>
      </c>
      <c r="D167" t="s">
        <v>30</v>
      </c>
      <c r="E167">
        <v>20</v>
      </c>
      <c r="F167">
        <v>0</v>
      </c>
      <c r="G167">
        <v>0</v>
      </c>
      <c r="I167">
        <v>7.2850000000000001</v>
      </c>
      <c r="J167">
        <v>6766</v>
      </c>
      <c r="K167">
        <v>10438</v>
      </c>
      <c r="L167">
        <v>10477</v>
      </c>
      <c r="M167" t="s">
        <v>31</v>
      </c>
      <c r="O167">
        <v>0.78200000000000003</v>
      </c>
      <c r="P167">
        <v>7172</v>
      </c>
      <c r="Q167">
        <v>10369</v>
      </c>
      <c r="R167">
        <v>10416</v>
      </c>
      <c r="S167" t="s">
        <v>31</v>
      </c>
      <c r="U167">
        <v>0.10199999999999999</v>
      </c>
      <c r="V167">
        <v>0</v>
      </c>
      <c r="W167">
        <v>0</v>
      </c>
      <c r="X167">
        <v>0</v>
      </c>
      <c r="Y167" t="s">
        <v>32</v>
      </c>
      <c r="AA167">
        <v>2.4E-2</v>
      </c>
      <c r="AB167">
        <v>0</v>
      </c>
      <c r="AC167">
        <v>0</v>
      </c>
      <c r="AD167">
        <v>0</v>
      </c>
      <c r="AE167" t="s">
        <v>32</v>
      </c>
    </row>
    <row r="168" spans="1:31" x14ac:dyDescent="0.35">
      <c r="A168" t="s">
        <v>107</v>
      </c>
      <c r="B168">
        <v>152</v>
      </c>
      <c r="C168">
        <v>130</v>
      </c>
      <c r="D168" t="s">
        <v>108</v>
      </c>
      <c r="E168">
        <v>0</v>
      </c>
      <c r="F168">
        <v>0</v>
      </c>
      <c r="G168">
        <v>0</v>
      </c>
      <c r="I168">
        <v>0.124</v>
      </c>
      <c r="J168">
        <v>4736</v>
      </c>
      <c r="K168">
        <v>10498</v>
      </c>
      <c r="L168">
        <v>10535</v>
      </c>
      <c r="M168" t="s">
        <v>31</v>
      </c>
      <c r="O168">
        <v>5.0999999999999997E-2</v>
      </c>
      <c r="P168">
        <v>4902</v>
      </c>
      <c r="Q168">
        <v>10429</v>
      </c>
      <c r="R168">
        <v>10476</v>
      </c>
      <c r="S168" t="s">
        <v>31</v>
      </c>
      <c r="U168">
        <v>2E-3</v>
      </c>
      <c r="V168">
        <v>0</v>
      </c>
      <c r="W168">
        <v>0</v>
      </c>
      <c r="X168">
        <v>0</v>
      </c>
      <c r="Y168" t="s">
        <v>32</v>
      </c>
      <c r="AA168">
        <v>2E-3</v>
      </c>
      <c r="AB168">
        <v>0</v>
      </c>
      <c r="AC168">
        <v>0</v>
      </c>
      <c r="AD168">
        <v>0</v>
      </c>
      <c r="AE168" t="s">
        <v>32</v>
      </c>
    </row>
    <row r="169" spans="1:31" x14ac:dyDescent="0.35">
      <c r="A169" t="s">
        <v>107</v>
      </c>
      <c r="B169">
        <v>153</v>
      </c>
      <c r="C169">
        <v>133</v>
      </c>
      <c r="D169" t="s">
        <v>109</v>
      </c>
      <c r="E169">
        <v>0</v>
      </c>
      <c r="F169">
        <v>0</v>
      </c>
      <c r="G169">
        <v>0</v>
      </c>
      <c r="I169">
        <v>1.419</v>
      </c>
      <c r="J169">
        <v>5103</v>
      </c>
      <c r="K169">
        <v>10558</v>
      </c>
      <c r="L169">
        <v>10597</v>
      </c>
      <c r="M169" t="s">
        <v>31</v>
      </c>
      <c r="O169">
        <v>0.186</v>
      </c>
      <c r="P169">
        <v>5322</v>
      </c>
      <c r="Q169">
        <v>10489</v>
      </c>
      <c r="R169">
        <v>10534</v>
      </c>
      <c r="S169" t="s">
        <v>31</v>
      </c>
      <c r="U169">
        <v>0.02</v>
      </c>
      <c r="V169">
        <v>0</v>
      </c>
      <c r="W169">
        <v>0</v>
      </c>
      <c r="X169">
        <v>0</v>
      </c>
      <c r="Y169" t="s">
        <v>32</v>
      </c>
      <c r="AA169">
        <v>6.0000000000000001E-3</v>
      </c>
      <c r="AB169">
        <v>0</v>
      </c>
      <c r="AC169">
        <v>0</v>
      </c>
      <c r="AD169">
        <v>0</v>
      </c>
      <c r="AE169" t="s">
        <v>32</v>
      </c>
    </row>
    <row r="170" spans="1:31" x14ac:dyDescent="0.35">
      <c r="A170" t="s">
        <v>107</v>
      </c>
      <c r="B170">
        <v>154</v>
      </c>
      <c r="C170">
        <v>131</v>
      </c>
      <c r="D170" t="s">
        <v>108</v>
      </c>
      <c r="E170">
        <v>0</v>
      </c>
      <c r="F170">
        <v>0</v>
      </c>
      <c r="G170">
        <v>0</v>
      </c>
      <c r="I170">
        <v>14.474</v>
      </c>
      <c r="J170">
        <v>8804</v>
      </c>
      <c r="K170">
        <v>10618</v>
      </c>
      <c r="L170">
        <v>10657</v>
      </c>
      <c r="M170" t="s">
        <v>31</v>
      </c>
      <c r="O170">
        <v>1.472</v>
      </c>
      <c r="P170">
        <v>9312</v>
      </c>
      <c r="Q170">
        <v>10549</v>
      </c>
      <c r="R170">
        <v>10594</v>
      </c>
      <c r="S170" t="s">
        <v>31</v>
      </c>
      <c r="U170">
        <v>0.20300000000000001</v>
      </c>
      <c r="V170">
        <v>0</v>
      </c>
      <c r="W170">
        <v>0</v>
      </c>
      <c r="X170">
        <v>0</v>
      </c>
      <c r="Y170" t="s">
        <v>32</v>
      </c>
      <c r="AA170">
        <v>4.5999999999999999E-2</v>
      </c>
      <c r="AB170">
        <v>0</v>
      </c>
      <c r="AC170">
        <v>0</v>
      </c>
      <c r="AD170">
        <v>0</v>
      </c>
      <c r="AE170" t="s">
        <v>32</v>
      </c>
    </row>
    <row r="171" spans="1:31" x14ac:dyDescent="0.35">
      <c r="A171" t="s">
        <v>107</v>
      </c>
      <c r="B171">
        <v>155</v>
      </c>
      <c r="C171">
        <v>132</v>
      </c>
      <c r="D171" t="s">
        <v>109</v>
      </c>
      <c r="E171">
        <v>0</v>
      </c>
      <c r="F171">
        <v>0</v>
      </c>
      <c r="G171">
        <v>0</v>
      </c>
      <c r="I171">
        <v>74.941000000000003</v>
      </c>
      <c r="J171">
        <v>25945</v>
      </c>
      <c r="K171">
        <v>10678</v>
      </c>
      <c r="L171">
        <v>10717</v>
      </c>
      <c r="M171" t="s">
        <v>43</v>
      </c>
      <c r="O171">
        <v>7.5170000000000003</v>
      </c>
      <c r="P171">
        <v>28077</v>
      </c>
      <c r="Q171">
        <v>10609</v>
      </c>
      <c r="R171">
        <v>10654</v>
      </c>
      <c r="S171" t="s">
        <v>31</v>
      </c>
      <c r="U171">
        <v>1.05</v>
      </c>
      <c r="V171">
        <v>0</v>
      </c>
      <c r="W171">
        <v>0</v>
      </c>
      <c r="X171">
        <v>0</v>
      </c>
      <c r="Y171" t="s">
        <v>32</v>
      </c>
      <c r="AA171">
        <v>0.23300000000000001</v>
      </c>
      <c r="AB171">
        <v>0</v>
      </c>
      <c r="AC171">
        <v>0</v>
      </c>
      <c r="AD171">
        <v>0</v>
      </c>
      <c r="AE171" t="s">
        <v>32</v>
      </c>
    </row>
    <row r="172" spans="1:31" x14ac:dyDescent="0.35">
      <c r="A172" t="s">
        <v>110</v>
      </c>
      <c r="B172">
        <v>156</v>
      </c>
      <c r="C172">
        <v>0</v>
      </c>
      <c r="D172" t="s">
        <v>111</v>
      </c>
      <c r="E172">
        <v>0</v>
      </c>
      <c r="F172">
        <v>0</v>
      </c>
      <c r="G172">
        <v>0</v>
      </c>
      <c r="I172">
        <v>-5.03</v>
      </c>
      <c r="J172">
        <v>3275</v>
      </c>
      <c r="K172">
        <v>10858</v>
      </c>
      <c r="L172">
        <v>10901</v>
      </c>
      <c r="M172" t="s">
        <v>31</v>
      </c>
      <c r="O172">
        <v>-0.48099999999999998</v>
      </c>
      <c r="P172">
        <v>3249</v>
      </c>
      <c r="Q172">
        <v>10789</v>
      </c>
      <c r="R172">
        <v>10821</v>
      </c>
      <c r="S172" t="s">
        <v>31</v>
      </c>
      <c r="U172">
        <v>-7.0000000000000007E-2</v>
      </c>
      <c r="V172">
        <v>0</v>
      </c>
      <c r="W172">
        <v>0</v>
      </c>
      <c r="X172">
        <v>0</v>
      </c>
      <c r="Y172" t="s">
        <v>32</v>
      </c>
      <c r="AA172">
        <v>-1.4999999999999999E-2</v>
      </c>
      <c r="AB172">
        <v>0</v>
      </c>
      <c r="AC172">
        <v>0</v>
      </c>
      <c r="AD172">
        <v>0</v>
      </c>
      <c r="AE172" t="s">
        <v>32</v>
      </c>
    </row>
    <row r="173" spans="1:31" x14ac:dyDescent="0.35">
      <c r="A173" t="s">
        <v>217</v>
      </c>
      <c r="B173">
        <v>157</v>
      </c>
      <c r="C173">
        <v>85</v>
      </c>
      <c r="D173" t="s">
        <v>37</v>
      </c>
      <c r="E173">
        <v>0</v>
      </c>
      <c r="F173">
        <v>8</v>
      </c>
      <c r="G173">
        <v>1</v>
      </c>
      <c r="I173">
        <v>32.176000000000002</v>
      </c>
      <c r="J173">
        <v>13822</v>
      </c>
      <c r="K173">
        <v>10918</v>
      </c>
      <c r="L173">
        <v>10959</v>
      </c>
      <c r="M173" t="s">
        <v>31</v>
      </c>
      <c r="O173">
        <v>0.437</v>
      </c>
      <c r="P173">
        <v>6100</v>
      </c>
      <c r="Q173">
        <v>10849</v>
      </c>
      <c r="R173">
        <v>10896</v>
      </c>
      <c r="S173" t="s">
        <v>31</v>
      </c>
      <c r="U173">
        <v>0.45100000000000001</v>
      </c>
      <c r="V173">
        <v>0</v>
      </c>
      <c r="W173">
        <v>0</v>
      </c>
      <c r="X173">
        <v>0</v>
      </c>
      <c r="Y173" t="s">
        <v>32</v>
      </c>
      <c r="AA173">
        <v>1.4E-2</v>
      </c>
      <c r="AB173">
        <v>0</v>
      </c>
      <c r="AC173">
        <v>0</v>
      </c>
      <c r="AD173">
        <v>0</v>
      </c>
      <c r="AE173" t="s">
        <v>32</v>
      </c>
    </row>
    <row r="174" spans="1:31" x14ac:dyDescent="0.35">
      <c r="A174" t="s">
        <v>217</v>
      </c>
      <c r="B174">
        <v>158</v>
      </c>
      <c r="C174">
        <v>85</v>
      </c>
      <c r="D174" t="s">
        <v>37</v>
      </c>
      <c r="E174">
        <v>0</v>
      </c>
      <c r="F174">
        <v>8</v>
      </c>
      <c r="G174">
        <v>2</v>
      </c>
      <c r="I174">
        <v>32.688000000000002</v>
      </c>
      <c r="J174">
        <v>13967</v>
      </c>
      <c r="K174">
        <v>10978</v>
      </c>
      <c r="L174">
        <v>11018</v>
      </c>
      <c r="M174" t="s">
        <v>31</v>
      </c>
      <c r="O174">
        <v>0.44800000000000001</v>
      </c>
      <c r="P174">
        <v>6133</v>
      </c>
      <c r="Q174">
        <v>10909</v>
      </c>
      <c r="R174">
        <v>10956</v>
      </c>
      <c r="S174" t="s">
        <v>31</v>
      </c>
      <c r="U174">
        <v>0.45800000000000002</v>
      </c>
      <c r="V174">
        <v>0</v>
      </c>
      <c r="W174">
        <v>0</v>
      </c>
      <c r="X174">
        <v>0</v>
      </c>
      <c r="Y174" t="s">
        <v>32</v>
      </c>
      <c r="AA174">
        <v>1.4E-2</v>
      </c>
      <c r="AB174">
        <v>0</v>
      </c>
      <c r="AC174">
        <v>0</v>
      </c>
      <c r="AD174">
        <v>0</v>
      </c>
      <c r="AE174" t="s">
        <v>32</v>
      </c>
    </row>
    <row r="175" spans="1:31" x14ac:dyDescent="0.35">
      <c r="A175" t="s">
        <v>218</v>
      </c>
      <c r="B175">
        <v>159</v>
      </c>
      <c r="C175">
        <v>86</v>
      </c>
      <c r="D175" t="s">
        <v>30</v>
      </c>
      <c r="E175">
        <v>20</v>
      </c>
      <c r="F175">
        <v>0</v>
      </c>
      <c r="G175">
        <v>0</v>
      </c>
      <c r="I175">
        <v>32.228999999999999</v>
      </c>
      <c r="J175">
        <v>13837</v>
      </c>
      <c r="K175">
        <v>11038</v>
      </c>
      <c r="L175">
        <v>11078</v>
      </c>
      <c r="M175" t="s">
        <v>31</v>
      </c>
      <c r="O175">
        <v>0.43099999999999999</v>
      </c>
      <c r="P175">
        <v>6080</v>
      </c>
      <c r="Q175">
        <v>10969</v>
      </c>
      <c r="R175">
        <v>11016</v>
      </c>
      <c r="S175" t="s">
        <v>31</v>
      </c>
      <c r="U175">
        <v>0.45100000000000001</v>
      </c>
      <c r="V175">
        <v>0</v>
      </c>
      <c r="W175">
        <v>0</v>
      </c>
      <c r="X175">
        <v>0</v>
      </c>
      <c r="Y175" t="s">
        <v>32</v>
      </c>
      <c r="AA175">
        <v>1.2999999999999999E-2</v>
      </c>
      <c r="AB175">
        <v>0</v>
      </c>
      <c r="AC175">
        <v>0</v>
      </c>
      <c r="AD175">
        <v>0</v>
      </c>
      <c r="AE175" t="s">
        <v>32</v>
      </c>
    </row>
    <row r="176" spans="1:31" x14ac:dyDescent="0.35">
      <c r="A176" t="s">
        <v>219</v>
      </c>
      <c r="B176">
        <v>160</v>
      </c>
      <c r="C176">
        <v>87</v>
      </c>
      <c r="D176" t="s">
        <v>30</v>
      </c>
      <c r="E176">
        <v>20</v>
      </c>
      <c r="F176">
        <v>0</v>
      </c>
      <c r="G176">
        <v>0</v>
      </c>
      <c r="I176">
        <v>32.811</v>
      </c>
      <c r="J176">
        <v>14002</v>
      </c>
      <c r="K176">
        <v>11098</v>
      </c>
      <c r="L176">
        <v>11138</v>
      </c>
      <c r="M176" t="s">
        <v>31</v>
      </c>
      <c r="O176">
        <v>0.442</v>
      </c>
      <c r="P176">
        <v>6115</v>
      </c>
      <c r="Q176">
        <v>11029</v>
      </c>
      <c r="R176">
        <v>11076</v>
      </c>
      <c r="S176" t="s">
        <v>31</v>
      </c>
      <c r="U176">
        <v>0.46</v>
      </c>
      <c r="V176">
        <v>0</v>
      </c>
      <c r="W176">
        <v>0</v>
      </c>
      <c r="X176">
        <v>0</v>
      </c>
      <c r="Y176" t="s">
        <v>32</v>
      </c>
      <c r="AA176">
        <v>1.4E-2</v>
      </c>
      <c r="AB176">
        <v>0</v>
      </c>
      <c r="AC176">
        <v>0</v>
      </c>
      <c r="AD176">
        <v>0</v>
      </c>
      <c r="AE176" t="s">
        <v>32</v>
      </c>
    </row>
    <row r="177" spans="1:31" x14ac:dyDescent="0.35">
      <c r="A177" t="s">
        <v>220</v>
      </c>
      <c r="B177">
        <v>161</v>
      </c>
      <c r="C177">
        <v>88</v>
      </c>
      <c r="D177" t="s">
        <v>30</v>
      </c>
      <c r="E177">
        <v>20</v>
      </c>
      <c r="F177">
        <v>0</v>
      </c>
      <c r="G177">
        <v>0</v>
      </c>
      <c r="I177">
        <v>32.79</v>
      </c>
      <c r="J177">
        <v>13996</v>
      </c>
      <c r="K177">
        <v>11158</v>
      </c>
      <c r="L177">
        <v>11199</v>
      </c>
      <c r="M177" t="s">
        <v>31</v>
      </c>
      <c r="O177">
        <v>0.439</v>
      </c>
      <c r="P177">
        <v>6107</v>
      </c>
      <c r="Q177">
        <v>11089</v>
      </c>
      <c r="R177">
        <v>11136</v>
      </c>
      <c r="S177" t="s">
        <v>31</v>
      </c>
      <c r="U177">
        <v>0.45900000000000002</v>
      </c>
      <c r="V177">
        <v>0</v>
      </c>
      <c r="W177">
        <v>0</v>
      </c>
      <c r="X177">
        <v>0</v>
      </c>
      <c r="Y177" t="s">
        <v>32</v>
      </c>
      <c r="AA177">
        <v>1.4E-2</v>
      </c>
      <c r="AB177">
        <v>0</v>
      </c>
      <c r="AC177">
        <v>0</v>
      </c>
      <c r="AD177">
        <v>0</v>
      </c>
      <c r="AE177" t="s">
        <v>32</v>
      </c>
    </row>
    <row r="178" spans="1:31" x14ac:dyDescent="0.35">
      <c r="A178" t="s">
        <v>221</v>
      </c>
      <c r="B178">
        <v>162</v>
      </c>
      <c r="C178">
        <v>89</v>
      </c>
      <c r="D178" t="s">
        <v>30</v>
      </c>
      <c r="E178">
        <v>20</v>
      </c>
      <c r="F178">
        <v>0</v>
      </c>
      <c r="G178">
        <v>0</v>
      </c>
      <c r="I178">
        <v>32.959000000000003</v>
      </c>
      <c r="J178">
        <v>14044</v>
      </c>
      <c r="K178">
        <v>11218</v>
      </c>
      <c r="L178">
        <v>11258</v>
      </c>
      <c r="M178" t="s">
        <v>31</v>
      </c>
      <c r="O178">
        <v>0.47399999999999998</v>
      </c>
      <c r="P178">
        <v>6216</v>
      </c>
      <c r="Q178">
        <v>11149</v>
      </c>
      <c r="R178">
        <v>11196</v>
      </c>
      <c r="S178" t="s">
        <v>31</v>
      </c>
      <c r="U178">
        <v>0.46200000000000002</v>
      </c>
      <c r="V178">
        <v>0</v>
      </c>
      <c r="W178">
        <v>0</v>
      </c>
      <c r="X178">
        <v>0</v>
      </c>
      <c r="Y178" t="s">
        <v>32</v>
      </c>
      <c r="AA178">
        <v>1.4999999999999999E-2</v>
      </c>
      <c r="AB178">
        <v>0</v>
      </c>
      <c r="AC178">
        <v>0</v>
      </c>
      <c r="AD178">
        <v>0</v>
      </c>
      <c r="AE178" t="s">
        <v>32</v>
      </c>
    </row>
    <row r="179" spans="1:31" x14ac:dyDescent="0.35">
      <c r="A179" t="s">
        <v>222</v>
      </c>
      <c r="B179">
        <v>163</v>
      </c>
      <c r="C179">
        <v>90</v>
      </c>
      <c r="D179" t="s">
        <v>30</v>
      </c>
      <c r="E179">
        <v>20</v>
      </c>
      <c r="F179">
        <v>0</v>
      </c>
      <c r="G179">
        <v>0</v>
      </c>
      <c r="I179">
        <v>32.984000000000002</v>
      </c>
      <c r="J179">
        <v>14051</v>
      </c>
      <c r="K179">
        <v>11278</v>
      </c>
      <c r="L179">
        <v>11318</v>
      </c>
      <c r="M179" t="s">
        <v>31</v>
      </c>
      <c r="O179">
        <v>0.44400000000000001</v>
      </c>
      <c r="P179">
        <v>6121</v>
      </c>
      <c r="Q179">
        <v>11209</v>
      </c>
      <c r="R179">
        <v>11256</v>
      </c>
      <c r="S179" t="s">
        <v>31</v>
      </c>
      <c r="U179">
        <v>0.46200000000000002</v>
      </c>
      <c r="V179">
        <v>0</v>
      </c>
      <c r="W179">
        <v>0</v>
      </c>
      <c r="X179">
        <v>0</v>
      </c>
      <c r="Y179" t="s">
        <v>32</v>
      </c>
      <c r="AA179">
        <v>1.4E-2</v>
      </c>
      <c r="AB179">
        <v>0</v>
      </c>
      <c r="AC179">
        <v>0</v>
      </c>
      <c r="AD179">
        <v>0</v>
      </c>
      <c r="AE179" t="s">
        <v>32</v>
      </c>
    </row>
    <row r="180" spans="1:31" x14ac:dyDescent="0.35">
      <c r="A180" t="s">
        <v>223</v>
      </c>
      <c r="B180">
        <v>164</v>
      </c>
      <c r="C180">
        <v>91</v>
      </c>
      <c r="D180" t="s">
        <v>30</v>
      </c>
      <c r="E180">
        <v>0</v>
      </c>
      <c r="F180">
        <v>0</v>
      </c>
      <c r="G180">
        <v>0</v>
      </c>
      <c r="I180">
        <v>33.947000000000003</v>
      </c>
      <c r="J180">
        <v>14324</v>
      </c>
      <c r="K180">
        <v>11338</v>
      </c>
      <c r="L180">
        <v>11379</v>
      </c>
      <c r="M180" t="s">
        <v>31</v>
      </c>
      <c r="O180">
        <v>0.47199999999999998</v>
      </c>
      <c r="P180">
        <v>6210</v>
      </c>
      <c r="Q180">
        <v>11269</v>
      </c>
      <c r="R180">
        <v>11316</v>
      </c>
      <c r="S180" t="s">
        <v>31</v>
      </c>
      <c r="U180">
        <v>0.47499999999999998</v>
      </c>
      <c r="V180">
        <v>0</v>
      </c>
      <c r="W180">
        <v>0</v>
      </c>
      <c r="X180">
        <v>0</v>
      </c>
      <c r="Y180" t="s">
        <v>32</v>
      </c>
      <c r="AA180">
        <v>1.4999999999999999E-2</v>
      </c>
      <c r="AB180">
        <v>0</v>
      </c>
      <c r="AC180">
        <v>0</v>
      </c>
      <c r="AD180">
        <v>0</v>
      </c>
      <c r="AE180" t="s">
        <v>32</v>
      </c>
    </row>
    <row r="181" spans="1:31" x14ac:dyDescent="0.35">
      <c r="A181" t="s">
        <v>224</v>
      </c>
      <c r="B181">
        <v>165</v>
      </c>
      <c r="C181">
        <v>92</v>
      </c>
      <c r="D181" t="s">
        <v>30</v>
      </c>
      <c r="E181">
        <v>0</v>
      </c>
      <c r="F181">
        <v>0</v>
      </c>
      <c r="G181">
        <v>0</v>
      </c>
      <c r="I181">
        <v>32.86</v>
      </c>
      <c r="J181">
        <v>14016</v>
      </c>
      <c r="K181">
        <v>11398</v>
      </c>
      <c r="L181">
        <v>11439</v>
      </c>
      <c r="M181" t="s">
        <v>31</v>
      </c>
      <c r="O181">
        <v>0.433</v>
      </c>
      <c r="P181">
        <v>6088</v>
      </c>
      <c r="Q181">
        <v>11329</v>
      </c>
      <c r="R181">
        <v>11376</v>
      </c>
      <c r="S181" t="s">
        <v>31</v>
      </c>
      <c r="U181">
        <v>0.46</v>
      </c>
      <c r="V181">
        <v>0</v>
      </c>
      <c r="W181">
        <v>0</v>
      </c>
      <c r="X181">
        <v>0</v>
      </c>
      <c r="Y181" t="s">
        <v>32</v>
      </c>
      <c r="AA181">
        <v>1.2999999999999999E-2</v>
      </c>
      <c r="AB181">
        <v>0</v>
      </c>
      <c r="AC181">
        <v>0</v>
      </c>
      <c r="AD181">
        <v>0</v>
      </c>
      <c r="AE181" t="s">
        <v>32</v>
      </c>
    </row>
    <row r="182" spans="1:31" x14ac:dyDescent="0.35">
      <c r="A182" t="s">
        <v>225</v>
      </c>
      <c r="B182">
        <v>166</v>
      </c>
      <c r="C182">
        <v>93</v>
      </c>
      <c r="D182" t="s">
        <v>30</v>
      </c>
      <c r="E182">
        <v>0</v>
      </c>
      <c r="F182">
        <v>0</v>
      </c>
      <c r="G182">
        <v>0</v>
      </c>
      <c r="I182">
        <v>33.085999999999999</v>
      </c>
      <c r="J182">
        <v>14080</v>
      </c>
      <c r="K182">
        <v>11458</v>
      </c>
      <c r="L182">
        <v>11499</v>
      </c>
      <c r="M182" t="s">
        <v>31</v>
      </c>
      <c r="O182">
        <v>0.42899999999999999</v>
      </c>
      <c r="P182">
        <v>6075</v>
      </c>
      <c r="Q182">
        <v>11389</v>
      </c>
      <c r="R182">
        <v>11436</v>
      </c>
      <c r="S182" t="s">
        <v>31</v>
      </c>
      <c r="U182">
        <v>0.46300000000000002</v>
      </c>
      <c r="V182">
        <v>0</v>
      </c>
      <c r="W182">
        <v>0</v>
      </c>
      <c r="X182">
        <v>0</v>
      </c>
      <c r="Y182" t="s">
        <v>32</v>
      </c>
      <c r="AA182">
        <v>1.2999999999999999E-2</v>
      </c>
      <c r="AB182">
        <v>0</v>
      </c>
      <c r="AC182">
        <v>0</v>
      </c>
      <c r="AD182">
        <v>0</v>
      </c>
      <c r="AE182" t="s">
        <v>32</v>
      </c>
    </row>
    <row r="183" spans="1:31" x14ac:dyDescent="0.35">
      <c r="A183" t="s">
        <v>226</v>
      </c>
      <c r="B183">
        <v>167</v>
      </c>
      <c r="C183">
        <v>94</v>
      </c>
      <c r="D183" t="s">
        <v>30</v>
      </c>
      <c r="E183">
        <v>0</v>
      </c>
      <c r="F183">
        <v>0</v>
      </c>
      <c r="G183">
        <v>0</v>
      </c>
      <c r="I183">
        <v>36.140999999999998</v>
      </c>
      <c r="J183">
        <v>14946</v>
      </c>
      <c r="K183">
        <v>11518</v>
      </c>
      <c r="L183">
        <v>11558</v>
      </c>
      <c r="M183" t="s">
        <v>31</v>
      </c>
      <c r="O183">
        <v>0.76500000000000001</v>
      </c>
      <c r="P183">
        <v>7118</v>
      </c>
      <c r="Q183">
        <v>11449</v>
      </c>
      <c r="R183">
        <v>11496</v>
      </c>
      <c r="S183" t="s">
        <v>31</v>
      </c>
      <c r="U183">
        <v>0.50600000000000001</v>
      </c>
      <c r="V183">
        <v>0</v>
      </c>
      <c r="W183">
        <v>0</v>
      </c>
      <c r="X183">
        <v>0</v>
      </c>
      <c r="Y183" t="s">
        <v>32</v>
      </c>
      <c r="AA183">
        <v>2.4E-2</v>
      </c>
      <c r="AB183">
        <v>0</v>
      </c>
      <c r="AC183">
        <v>0</v>
      </c>
      <c r="AD183">
        <v>0</v>
      </c>
      <c r="AE183" t="s">
        <v>32</v>
      </c>
    </row>
    <row r="184" spans="1:31" x14ac:dyDescent="0.35">
      <c r="A184" t="s">
        <v>39</v>
      </c>
      <c r="B184">
        <v>168</v>
      </c>
      <c r="C184">
        <v>95</v>
      </c>
      <c r="D184" t="s">
        <v>30</v>
      </c>
      <c r="E184">
        <v>0</v>
      </c>
      <c r="F184">
        <v>0</v>
      </c>
      <c r="G184">
        <v>0</v>
      </c>
      <c r="I184">
        <v>0.34599999999999997</v>
      </c>
      <c r="J184">
        <v>4799</v>
      </c>
      <c r="K184">
        <v>11578</v>
      </c>
      <c r="L184">
        <v>11620</v>
      </c>
      <c r="M184" t="s">
        <v>31</v>
      </c>
      <c r="O184">
        <v>7.0000000000000007E-2</v>
      </c>
      <c r="P184">
        <v>4961</v>
      </c>
      <c r="Q184">
        <v>11509</v>
      </c>
      <c r="R184">
        <v>11555</v>
      </c>
      <c r="S184" t="s">
        <v>31</v>
      </c>
      <c r="U184">
        <v>5.0000000000000001E-3</v>
      </c>
      <c r="V184">
        <v>0</v>
      </c>
      <c r="W184">
        <v>0</v>
      </c>
      <c r="X184">
        <v>0</v>
      </c>
      <c r="Y184" t="s">
        <v>32</v>
      </c>
      <c r="AA184">
        <v>2E-3</v>
      </c>
      <c r="AB184">
        <v>0</v>
      </c>
      <c r="AC184">
        <v>0</v>
      </c>
      <c r="AD184">
        <v>0</v>
      </c>
      <c r="AE184" t="s">
        <v>32</v>
      </c>
    </row>
    <row r="185" spans="1:31" x14ac:dyDescent="0.35">
      <c r="A185" t="s">
        <v>41</v>
      </c>
      <c r="B185">
        <v>169</v>
      </c>
      <c r="C185">
        <v>96</v>
      </c>
      <c r="D185" t="s">
        <v>30</v>
      </c>
      <c r="E185">
        <v>0</v>
      </c>
      <c r="F185">
        <v>0</v>
      </c>
      <c r="G185">
        <v>0</v>
      </c>
      <c r="I185">
        <v>7.274</v>
      </c>
      <c r="J185">
        <v>6763</v>
      </c>
      <c r="K185">
        <v>11638</v>
      </c>
      <c r="L185">
        <v>11679</v>
      </c>
      <c r="M185" t="s">
        <v>31</v>
      </c>
      <c r="O185">
        <v>0.78900000000000003</v>
      </c>
      <c r="P185">
        <v>7191</v>
      </c>
      <c r="Q185">
        <v>11569</v>
      </c>
      <c r="R185">
        <v>11616</v>
      </c>
      <c r="S185" t="s">
        <v>31</v>
      </c>
      <c r="U185">
        <v>0.10199999999999999</v>
      </c>
      <c r="V185">
        <v>0</v>
      </c>
      <c r="W185">
        <v>0</v>
      </c>
      <c r="X185">
        <v>0</v>
      </c>
      <c r="Y185" t="s">
        <v>32</v>
      </c>
      <c r="AA185">
        <v>2.4E-2</v>
      </c>
      <c r="AB185">
        <v>0</v>
      </c>
      <c r="AC185">
        <v>0</v>
      </c>
      <c r="AD185">
        <v>0</v>
      </c>
      <c r="AE185" t="s">
        <v>32</v>
      </c>
    </row>
    <row r="186" spans="1:31" x14ac:dyDescent="0.35">
      <c r="A186" t="s">
        <v>107</v>
      </c>
      <c r="B186">
        <v>170</v>
      </c>
      <c r="C186">
        <v>130</v>
      </c>
      <c r="D186" t="s">
        <v>108</v>
      </c>
      <c r="E186">
        <v>0</v>
      </c>
      <c r="F186">
        <v>0</v>
      </c>
      <c r="G186">
        <v>0</v>
      </c>
      <c r="I186">
        <v>0.16600000000000001</v>
      </c>
      <c r="J186">
        <v>4748</v>
      </c>
      <c r="K186">
        <v>11698</v>
      </c>
      <c r="L186">
        <v>11737</v>
      </c>
      <c r="M186" t="s">
        <v>31</v>
      </c>
      <c r="O186">
        <v>5.7000000000000002E-2</v>
      </c>
      <c r="P186">
        <v>4920</v>
      </c>
      <c r="Q186">
        <v>11629</v>
      </c>
      <c r="R186">
        <v>11676</v>
      </c>
      <c r="S186" t="s">
        <v>31</v>
      </c>
      <c r="U186">
        <v>2E-3</v>
      </c>
      <c r="V186">
        <v>0</v>
      </c>
      <c r="W186">
        <v>0</v>
      </c>
      <c r="X186">
        <v>0</v>
      </c>
      <c r="Y186" t="s">
        <v>32</v>
      </c>
      <c r="AA186">
        <v>2E-3</v>
      </c>
      <c r="AB186">
        <v>0</v>
      </c>
      <c r="AC186">
        <v>0</v>
      </c>
      <c r="AD186">
        <v>0</v>
      </c>
      <c r="AE186" t="s">
        <v>32</v>
      </c>
    </row>
    <row r="187" spans="1:31" x14ac:dyDescent="0.35">
      <c r="A187" t="s">
        <v>107</v>
      </c>
      <c r="B187">
        <v>171</v>
      </c>
      <c r="C187">
        <v>133</v>
      </c>
      <c r="D187" t="s">
        <v>109</v>
      </c>
      <c r="E187">
        <v>0</v>
      </c>
      <c r="F187">
        <v>0</v>
      </c>
      <c r="G187">
        <v>0</v>
      </c>
      <c r="I187">
        <v>1.4610000000000001</v>
      </c>
      <c r="J187">
        <v>5115</v>
      </c>
      <c r="K187">
        <v>11758</v>
      </c>
      <c r="L187">
        <v>11798</v>
      </c>
      <c r="M187" t="s">
        <v>31</v>
      </c>
      <c r="O187">
        <v>0.192</v>
      </c>
      <c r="P187">
        <v>5338</v>
      </c>
      <c r="Q187">
        <v>11689</v>
      </c>
      <c r="R187">
        <v>11734</v>
      </c>
      <c r="S187" t="s">
        <v>31</v>
      </c>
      <c r="U187">
        <v>0.02</v>
      </c>
      <c r="V187">
        <v>0</v>
      </c>
      <c r="W187">
        <v>0</v>
      </c>
      <c r="X187">
        <v>0</v>
      </c>
      <c r="Y187" t="s">
        <v>32</v>
      </c>
      <c r="AA187">
        <v>6.0000000000000001E-3</v>
      </c>
      <c r="AB187">
        <v>0</v>
      </c>
      <c r="AC187">
        <v>0</v>
      </c>
      <c r="AD187">
        <v>0</v>
      </c>
      <c r="AE187" t="s">
        <v>32</v>
      </c>
    </row>
    <row r="188" spans="1:31" x14ac:dyDescent="0.35">
      <c r="A188" t="s">
        <v>107</v>
      </c>
      <c r="B188">
        <v>172</v>
      </c>
      <c r="C188">
        <v>131</v>
      </c>
      <c r="D188" t="s">
        <v>108</v>
      </c>
      <c r="E188">
        <v>0</v>
      </c>
      <c r="F188">
        <v>0</v>
      </c>
      <c r="G188">
        <v>0</v>
      </c>
      <c r="I188">
        <v>14.548</v>
      </c>
      <c r="J188">
        <v>8825</v>
      </c>
      <c r="K188">
        <v>11818</v>
      </c>
      <c r="L188">
        <v>11860</v>
      </c>
      <c r="M188" t="s">
        <v>31</v>
      </c>
      <c r="O188">
        <v>1.4790000000000001</v>
      </c>
      <c r="P188">
        <v>9334</v>
      </c>
      <c r="Q188">
        <v>11749</v>
      </c>
      <c r="R188">
        <v>11794</v>
      </c>
      <c r="S188" t="s">
        <v>31</v>
      </c>
      <c r="U188">
        <v>0.20399999999999999</v>
      </c>
      <c r="V188">
        <v>0</v>
      </c>
      <c r="W188">
        <v>0</v>
      </c>
      <c r="X188">
        <v>0</v>
      </c>
      <c r="Y188" t="s">
        <v>32</v>
      </c>
      <c r="AA188">
        <v>4.5999999999999999E-2</v>
      </c>
      <c r="AB188">
        <v>0</v>
      </c>
      <c r="AC188">
        <v>0</v>
      </c>
      <c r="AD188">
        <v>0</v>
      </c>
      <c r="AE188" t="s">
        <v>32</v>
      </c>
    </row>
    <row r="189" spans="1:31" x14ac:dyDescent="0.35">
      <c r="A189" t="s">
        <v>107</v>
      </c>
      <c r="B189">
        <v>173</v>
      </c>
      <c r="C189">
        <v>132</v>
      </c>
      <c r="D189" t="s">
        <v>109</v>
      </c>
      <c r="E189">
        <v>0</v>
      </c>
      <c r="F189">
        <v>0</v>
      </c>
      <c r="G189">
        <v>0</v>
      </c>
      <c r="I189">
        <v>75.566000000000003</v>
      </c>
      <c r="J189">
        <v>26122</v>
      </c>
      <c r="K189">
        <v>11878</v>
      </c>
      <c r="L189">
        <v>11919</v>
      </c>
      <c r="M189" t="s">
        <v>43</v>
      </c>
      <c r="O189">
        <v>7.5090000000000003</v>
      </c>
      <c r="P189">
        <v>28052</v>
      </c>
      <c r="Q189">
        <v>11809</v>
      </c>
      <c r="R189">
        <v>11854</v>
      </c>
      <c r="S189" t="s">
        <v>31</v>
      </c>
      <c r="U189">
        <v>1.0580000000000001</v>
      </c>
      <c r="V189">
        <v>0</v>
      </c>
      <c r="W189">
        <v>0</v>
      </c>
      <c r="X189">
        <v>0</v>
      </c>
      <c r="Y189" t="s">
        <v>32</v>
      </c>
      <c r="AA189">
        <v>0.23200000000000001</v>
      </c>
      <c r="AB189">
        <v>0</v>
      </c>
      <c r="AC189">
        <v>0</v>
      </c>
      <c r="AD189">
        <v>0</v>
      </c>
      <c r="AE189" t="s">
        <v>32</v>
      </c>
    </row>
    <row r="190" spans="1:31" x14ac:dyDescent="0.35">
      <c r="A190" t="s">
        <v>110</v>
      </c>
      <c r="B190">
        <v>174</v>
      </c>
      <c r="C190">
        <v>0</v>
      </c>
      <c r="D190" t="s">
        <v>111</v>
      </c>
      <c r="E190">
        <v>0</v>
      </c>
      <c r="F190">
        <v>0</v>
      </c>
      <c r="G190">
        <v>0</v>
      </c>
      <c r="I190">
        <v>-5.03</v>
      </c>
      <c r="J190">
        <v>3275</v>
      </c>
      <c r="K190">
        <v>12058</v>
      </c>
      <c r="L190">
        <v>12101</v>
      </c>
      <c r="M190" t="s">
        <v>31</v>
      </c>
      <c r="O190">
        <v>-0.48099999999999998</v>
      </c>
      <c r="P190">
        <v>3249</v>
      </c>
      <c r="Q190">
        <v>11989</v>
      </c>
      <c r="R190">
        <v>12019</v>
      </c>
      <c r="S190" t="s">
        <v>31</v>
      </c>
      <c r="U190">
        <v>-7.0000000000000007E-2</v>
      </c>
      <c r="V190">
        <v>0</v>
      </c>
      <c r="W190">
        <v>0</v>
      </c>
      <c r="X190">
        <v>0</v>
      </c>
      <c r="Y190" t="s">
        <v>32</v>
      </c>
      <c r="AA190">
        <v>-1.4999999999999999E-2</v>
      </c>
      <c r="AB190">
        <v>0</v>
      </c>
      <c r="AC190">
        <v>0</v>
      </c>
      <c r="AD190">
        <v>0</v>
      </c>
      <c r="AE190" t="s">
        <v>32</v>
      </c>
    </row>
    <row r="191" spans="1:31" x14ac:dyDescent="0.35">
      <c r="A191" t="s">
        <v>227</v>
      </c>
      <c r="B191">
        <v>175</v>
      </c>
      <c r="C191">
        <v>97</v>
      </c>
      <c r="D191" t="s">
        <v>37</v>
      </c>
      <c r="E191">
        <v>0</v>
      </c>
      <c r="F191">
        <v>9</v>
      </c>
      <c r="G191">
        <v>1</v>
      </c>
      <c r="I191">
        <v>32.871000000000002</v>
      </c>
      <c r="J191">
        <v>14019</v>
      </c>
      <c r="K191">
        <v>12118</v>
      </c>
      <c r="L191">
        <v>12160</v>
      </c>
      <c r="M191" t="s">
        <v>31</v>
      </c>
      <c r="O191">
        <v>0.438</v>
      </c>
      <c r="P191">
        <v>6104</v>
      </c>
      <c r="Q191">
        <v>12049</v>
      </c>
      <c r="R191">
        <v>12096</v>
      </c>
      <c r="S191" t="s">
        <v>31</v>
      </c>
      <c r="U191">
        <v>0.46</v>
      </c>
      <c r="V191">
        <v>0</v>
      </c>
      <c r="W191">
        <v>0</v>
      </c>
      <c r="X191">
        <v>0</v>
      </c>
      <c r="Y191" t="s">
        <v>32</v>
      </c>
      <c r="AA191">
        <v>1.4E-2</v>
      </c>
      <c r="AB191">
        <v>0</v>
      </c>
      <c r="AC191">
        <v>0</v>
      </c>
      <c r="AD191">
        <v>0</v>
      </c>
      <c r="AE191" t="s">
        <v>32</v>
      </c>
    </row>
    <row r="192" spans="1:31" x14ac:dyDescent="0.35">
      <c r="A192" t="s">
        <v>227</v>
      </c>
      <c r="B192">
        <v>176</v>
      </c>
      <c r="C192">
        <v>97</v>
      </c>
      <c r="D192" t="s">
        <v>37</v>
      </c>
      <c r="E192">
        <v>0</v>
      </c>
      <c r="F192">
        <v>9</v>
      </c>
      <c r="G192">
        <v>2</v>
      </c>
      <c r="I192">
        <v>33.259</v>
      </c>
      <c r="J192">
        <v>14129</v>
      </c>
      <c r="K192">
        <v>12178</v>
      </c>
      <c r="L192">
        <v>12219</v>
      </c>
      <c r="M192" t="s">
        <v>31</v>
      </c>
      <c r="O192">
        <v>0.439</v>
      </c>
      <c r="P192">
        <v>6107</v>
      </c>
      <c r="Q192">
        <v>12109</v>
      </c>
      <c r="R192">
        <v>12156</v>
      </c>
      <c r="S192" t="s">
        <v>31</v>
      </c>
      <c r="U192">
        <v>0.46600000000000003</v>
      </c>
      <c r="V192">
        <v>0</v>
      </c>
      <c r="W192">
        <v>0</v>
      </c>
      <c r="X192">
        <v>0</v>
      </c>
      <c r="Y192" t="s">
        <v>32</v>
      </c>
      <c r="AA192">
        <v>1.4E-2</v>
      </c>
      <c r="AB192">
        <v>0</v>
      </c>
      <c r="AC192">
        <v>0</v>
      </c>
      <c r="AD192">
        <v>0</v>
      </c>
      <c r="AE192" t="s">
        <v>32</v>
      </c>
    </row>
    <row r="193" spans="1:31" x14ac:dyDescent="0.35">
      <c r="A193" t="s">
        <v>228</v>
      </c>
      <c r="B193">
        <v>177</v>
      </c>
      <c r="C193">
        <v>98</v>
      </c>
      <c r="D193" t="s">
        <v>30</v>
      </c>
      <c r="E193">
        <v>0</v>
      </c>
      <c r="F193">
        <v>0</v>
      </c>
      <c r="G193">
        <v>0</v>
      </c>
      <c r="I193">
        <v>34.127000000000002</v>
      </c>
      <c r="J193">
        <v>14375</v>
      </c>
      <c r="K193">
        <v>12238</v>
      </c>
      <c r="L193">
        <v>12280</v>
      </c>
      <c r="M193" t="s">
        <v>31</v>
      </c>
      <c r="O193">
        <v>0.71499999999999997</v>
      </c>
      <c r="P193">
        <v>6962</v>
      </c>
      <c r="Q193">
        <v>12169</v>
      </c>
      <c r="R193">
        <v>12216</v>
      </c>
      <c r="S193" t="s">
        <v>31</v>
      </c>
      <c r="U193">
        <v>0.47799999999999998</v>
      </c>
      <c r="V193">
        <v>0</v>
      </c>
      <c r="W193">
        <v>0</v>
      </c>
      <c r="X193">
        <v>0</v>
      </c>
      <c r="Y193" t="s">
        <v>32</v>
      </c>
      <c r="AA193">
        <v>2.1999999999999999E-2</v>
      </c>
      <c r="AB193">
        <v>0</v>
      </c>
      <c r="AC193">
        <v>0</v>
      </c>
      <c r="AD193">
        <v>0</v>
      </c>
      <c r="AE193" t="s">
        <v>32</v>
      </c>
    </row>
    <row r="194" spans="1:31" x14ac:dyDescent="0.35">
      <c r="A194" t="s">
        <v>229</v>
      </c>
      <c r="B194">
        <v>178</v>
      </c>
      <c r="C194">
        <v>99</v>
      </c>
      <c r="D194" t="s">
        <v>30</v>
      </c>
      <c r="E194">
        <v>0</v>
      </c>
      <c r="F194">
        <v>0</v>
      </c>
      <c r="G194">
        <v>0</v>
      </c>
      <c r="I194">
        <v>32.991</v>
      </c>
      <c r="J194">
        <v>14053</v>
      </c>
      <c r="K194">
        <v>12298</v>
      </c>
      <c r="L194">
        <v>12339</v>
      </c>
      <c r="M194" t="s">
        <v>31</v>
      </c>
      <c r="O194">
        <v>0.64</v>
      </c>
      <c r="P194">
        <v>6729</v>
      </c>
      <c r="Q194">
        <v>12229</v>
      </c>
      <c r="R194">
        <v>12276</v>
      </c>
      <c r="S194" t="s">
        <v>31</v>
      </c>
      <c r="U194">
        <v>0.46200000000000002</v>
      </c>
      <c r="V194">
        <v>0</v>
      </c>
      <c r="W194">
        <v>0</v>
      </c>
      <c r="X194">
        <v>0</v>
      </c>
      <c r="Y194" t="s">
        <v>32</v>
      </c>
      <c r="AA194">
        <v>0.02</v>
      </c>
      <c r="AB194">
        <v>0</v>
      </c>
      <c r="AC194">
        <v>0</v>
      </c>
      <c r="AD194">
        <v>0</v>
      </c>
      <c r="AE194" t="s">
        <v>32</v>
      </c>
    </row>
    <row r="195" spans="1:31" x14ac:dyDescent="0.35">
      <c r="A195" t="s">
        <v>230</v>
      </c>
      <c r="B195">
        <v>179</v>
      </c>
      <c r="C195">
        <v>100</v>
      </c>
      <c r="D195" t="s">
        <v>30</v>
      </c>
      <c r="E195">
        <v>0</v>
      </c>
      <c r="F195">
        <v>0</v>
      </c>
      <c r="G195">
        <v>0</v>
      </c>
      <c r="I195">
        <v>32.298999999999999</v>
      </c>
      <c r="J195">
        <v>13857</v>
      </c>
      <c r="K195">
        <v>12358</v>
      </c>
      <c r="L195">
        <v>12399</v>
      </c>
      <c r="M195" t="s">
        <v>31</v>
      </c>
      <c r="O195">
        <v>0.45100000000000001</v>
      </c>
      <c r="P195">
        <v>6142</v>
      </c>
      <c r="Q195">
        <v>12289</v>
      </c>
      <c r="R195">
        <v>12336</v>
      </c>
      <c r="S195" t="s">
        <v>31</v>
      </c>
      <c r="U195">
        <v>0.45200000000000001</v>
      </c>
      <c r="V195">
        <v>0</v>
      </c>
      <c r="W195">
        <v>0</v>
      </c>
      <c r="X195">
        <v>0</v>
      </c>
      <c r="Y195" t="s">
        <v>32</v>
      </c>
      <c r="AA195">
        <v>1.4E-2</v>
      </c>
      <c r="AB195">
        <v>0</v>
      </c>
      <c r="AC195">
        <v>0</v>
      </c>
      <c r="AD195">
        <v>0</v>
      </c>
      <c r="AE195" t="s">
        <v>32</v>
      </c>
    </row>
    <row r="196" spans="1:31" x14ac:dyDescent="0.35">
      <c r="A196" t="s">
        <v>231</v>
      </c>
      <c r="B196">
        <v>180</v>
      </c>
      <c r="C196">
        <v>101</v>
      </c>
      <c r="D196" t="s">
        <v>30</v>
      </c>
      <c r="E196">
        <v>0</v>
      </c>
      <c r="F196">
        <v>0</v>
      </c>
      <c r="G196">
        <v>0</v>
      </c>
      <c r="I196">
        <v>32.927</v>
      </c>
      <c r="J196">
        <v>14035</v>
      </c>
      <c r="K196">
        <v>12418</v>
      </c>
      <c r="L196">
        <v>12459</v>
      </c>
      <c r="M196" t="s">
        <v>31</v>
      </c>
      <c r="O196">
        <v>0.435</v>
      </c>
      <c r="P196">
        <v>6093</v>
      </c>
      <c r="Q196">
        <v>12349</v>
      </c>
      <c r="R196">
        <v>12396</v>
      </c>
      <c r="S196" t="s">
        <v>31</v>
      </c>
      <c r="U196">
        <v>0.46100000000000002</v>
      </c>
      <c r="V196">
        <v>0</v>
      </c>
      <c r="W196">
        <v>0</v>
      </c>
      <c r="X196">
        <v>0</v>
      </c>
      <c r="Y196" t="s">
        <v>32</v>
      </c>
      <c r="AA196">
        <v>1.2999999999999999E-2</v>
      </c>
      <c r="AB196">
        <v>0</v>
      </c>
      <c r="AC196">
        <v>0</v>
      </c>
      <c r="AD196">
        <v>0</v>
      </c>
      <c r="AE196" t="s">
        <v>32</v>
      </c>
    </row>
    <row r="197" spans="1:31" x14ac:dyDescent="0.35">
      <c r="A197" t="s">
        <v>232</v>
      </c>
      <c r="B197">
        <v>181</v>
      </c>
      <c r="C197">
        <v>102</v>
      </c>
      <c r="D197" t="s">
        <v>30</v>
      </c>
      <c r="E197">
        <v>0</v>
      </c>
      <c r="F197">
        <v>0</v>
      </c>
      <c r="G197">
        <v>0</v>
      </c>
      <c r="I197">
        <v>32.155000000000001</v>
      </c>
      <c r="J197">
        <v>13816</v>
      </c>
      <c r="K197">
        <v>12478</v>
      </c>
      <c r="L197">
        <v>12519</v>
      </c>
      <c r="M197" t="s">
        <v>31</v>
      </c>
      <c r="O197">
        <v>0.41199999999999998</v>
      </c>
      <c r="P197">
        <v>6021</v>
      </c>
      <c r="Q197">
        <v>12409</v>
      </c>
      <c r="R197">
        <v>12456</v>
      </c>
      <c r="S197" t="s">
        <v>31</v>
      </c>
      <c r="U197">
        <v>0.45</v>
      </c>
      <c r="V197">
        <v>0</v>
      </c>
      <c r="W197">
        <v>0</v>
      </c>
      <c r="X197">
        <v>0</v>
      </c>
      <c r="Y197" t="s">
        <v>32</v>
      </c>
      <c r="AA197">
        <v>1.2999999999999999E-2</v>
      </c>
      <c r="AB197">
        <v>0</v>
      </c>
      <c r="AC197">
        <v>0</v>
      </c>
      <c r="AD197">
        <v>0</v>
      </c>
      <c r="AE197" t="s">
        <v>32</v>
      </c>
    </row>
    <row r="198" spans="1:31" x14ac:dyDescent="0.35">
      <c r="A198" t="s">
        <v>233</v>
      </c>
      <c r="B198">
        <v>182</v>
      </c>
      <c r="C198">
        <v>103</v>
      </c>
      <c r="D198" t="s">
        <v>30</v>
      </c>
      <c r="E198">
        <v>0</v>
      </c>
      <c r="F198">
        <v>0</v>
      </c>
      <c r="G198">
        <v>0</v>
      </c>
      <c r="I198">
        <v>31.908000000000001</v>
      </c>
      <c r="J198">
        <v>13746</v>
      </c>
      <c r="K198">
        <v>12538</v>
      </c>
      <c r="L198">
        <v>12579</v>
      </c>
      <c r="M198" t="s">
        <v>31</v>
      </c>
      <c r="O198">
        <v>0.47899999999999998</v>
      </c>
      <c r="P198">
        <v>6229</v>
      </c>
      <c r="Q198">
        <v>12469</v>
      </c>
      <c r="R198">
        <v>12516</v>
      </c>
      <c r="S198" t="s">
        <v>31</v>
      </c>
      <c r="U198">
        <v>0.44700000000000001</v>
      </c>
      <c r="V198">
        <v>0</v>
      </c>
      <c r="W198">
        <v>0</v>
      </c>
      <c r="X198">
        <v>0</v>
      </c>
      <c r="Y198" t="s">
        <v>32</v>
      </c>
      <c r="AA198">
        <v>1.4999999999999999E-2</v>
      </c>
      <c r="AB198">
        <v>0</v>
      </c>
      <c r="AC198">
        <v>0</v>
      </c>
      <c r="AD198">
        <v>0</v>
      </c>
      <c r="AE198" t="s">
        <v>32</v>
      </c>
    </row>
    <row r="199" spans="1:31" x14ac:dyDescent="0.35">
      <c r="A199" t="s">
        <v>234</v>
      </c>
      <c r="B199">
        <v>183</v>
      </c>
      <c r="C199">
        <v>104</v>
      </c>
      <c r="D199" t="s">
        <v>30</v>
      </c>
      <c r="E199">
        <v>0</v>
      </c>
      <c r="F199">
        <v>0</v>
      </c>
      <c r="G199">
        <v>0</v>
      </c>
      <c r="I199">
        <v>32.07</v>
      </c>
      <c r="J199">
        <v>13792</v>
      </c>
      <c r="K199">
        <v>12598</v>
      </c>
      <c r="L199">
        <v>12639</v>
      </c>
      <c r="M199" t="s">
        <v>31</v>
      </c>
      <c r="O199">
        <v>0.42</v>
      </c>
      <c r="P199">
        <v>6046</v>
      </c>
      <c r="Q199">
        <v>12529</v>
      </c>
      <c r="R199">
        <v>12576</v>
      </c>
      <c r="S199" t="s">
        <v>31</v>
      </c>
      <c r="U199">
        <v>0.44900000000000001</v>
      </c>
      <c r="V199">
        <v>0</v>
      </c>
      <c r="W199">
        <v>0</v>
      </c>
      <c r="X199">
        <v>0</v>
      </c>
      <c r="Y199" t="s">
        <v>32</v>
      </c>
      <c r="AA199">
        <v>1.2999999999999999E-2</v>
      </c>
      <c r="AB199">
        <v>0</v>
      </c>
      <c r="AC199">
        <v>0</v>
      </c>
      <c r="AD199">
        <v>0</v>
      </c>
      <c r="AE199" t="s">
        <v>32</v>
      </c>
    </row>
    <row r="200" spans="1:31" x14ac:dyDescent="0.35">
      <c r="A200" t="s">
        <v>235</v>
      </c>
      <c r="B200">
        <v>184</v>
      </c>
      <c r="C200">
        <v>105</v>
      </c>
      <c r="D200" t="s">
        <v>30</v>
      </c>
      <c r="E200">
        <v>0</v>
      </c>
      <c r="F200">
        <v>0</v>
      </c>
      <c r="G200">
        <v>0</v>
      </c>
      <c r="I200">
        <v>32.415999999999997</v>
      </c>
      <c r="J200">
        <v>13890</v>
      </c>
      <c r="K200">
        <v>12658</v>
      </c>
      <c r="L200">
        <v>12699</v>
      </c>
      <c r="M200" t="s">
        <v>31</v>
      </c>
      <c r="O200">
        <v>0.40699999999999997</v>
      </c>
      <c r="P200">
        <v>6006</v>
      </c>
      <c r="Q200">
        <v>12589</v>
      </c>
      <c r="R200">
        <v>12636</v>
      </c>
      <c r="S200" t="s">
        <v>31</v>
      </c>
      <c r="U200">
        <v>0.45400000000000001</v>
      </c>
      <c r="V200">
        <v>0</v>
      </c>
      <c r="W200">
        <v>0</v>
      </c>
      <c r="X200">
        <v>0</v>
      </c>
      <c r="Y200" t="s">
        <v>32</v>
      </c>
      <c r="AA200">
        <v>1.2999999999999999E-2</v>
      </c>
      <c r="AB200">
        <v>0</v>
      </c>
      <c r="AC200">
        <v>0</v>
      </c>
      <c r="AD200">
        <v>0</v>
      </c>
      <c r="AE200" t="s">
        <v>32</v>
      </c>
    </row>
    <row r="201" spans="1:31" x14ac:dyDescent="0.35">
      <c r="A201" t="s">
        <v>236</v>
      </c>
      <c r="B201">
        <v>185</v>
      </c>
      <c r="C201">
        <v>106</v>
      </c>
      <c r="D201" t="s">
        <v>30</v>
      </c>
      <c r="E201">
        <v>0</v>
      </c>
      <c r="F201">
        <v>0</v>
      </c>
      <c r="G201">
        <v>0</v>
      </c>
      <c r="I201">
        <v>32.889000000000003</v>
      </c>
      <c r="J201">
        <v>14024</v>
      </c>
      <c r="K201">
        <v>12718</v>
      </c>
      <c r="L201">
        <v>12759</v>
      </c>
      <c r="M201" t="s">
        <v>31</v>
      </c>
      <c r="O201">
        <v>0.40200000000000002</v>
      </c>
      <c r="P201">
        <v>5990</v>
      </c>
      <c r="Q201">
        <v>12649</v>
      </c>
      <c r="R201">
        <v>12696</v>
      </c>
      <c r="S201" t="s">
        <v>31</v>
      </c>
      <c r="U201">
        <v>0.46100000000000002</v>
      </c>
      <c r="V201">
        <v>0</v>
      </c>
      <c r="W201">
        <v>0</v>
      </c>
      <c r="X201">
        <v>0</v>
      </c>
      <c r="Y201" t="s">
        <v>32</v>
      </c>
      <c r="AA201">
        <v>1.2E-2</v>
      </c>
      <c r="AB201">
        <v>0</v>
      </c>
      <c r="AC201">
        <v>0</v>
      </c>
      <c r="AD201">
        <v>0</v>
      </c>
      <c r="AE201" t="s">
        <v>32</v>
      </c>
    </row>
    <row r="202" spans="1:31" x14ac:dyDescent="0.35">
      <c r="A202" t="s">
        <v>39</v>
      </c>
      <c r="B202">
        <v>186</v>
      </c>
      <c r="C202">
        <v>107</v>
      </c>
      <c r="D202" t="s">
        <v>30</v>
      </c>
      <c r="E202">
        <v>0</v>
      </c>
      <c r="F202">
        <v>0</v>
      </c>
      <c r="G202">
        <v>0</v>
      </c>
      <c r="I202">
        <v>0.187</v>
      </c>
      <c r="J202">
        <v>4754</v>
      </c>
      <c r="K202">
        <v>12778</v>
      </c>
      <c r="L202">
        <v>12820</v>
      </c>
      <c r="M202" t="s">
        <v>31</v>
      </c>
      <c r="O202">
        <v>0.03</v>
      </c>
      <c r="P202">
        <v>4835</v>
      </c>
      <c r="Q202">
        <v>12709</v>
      </c>
      <c r="R202">
        <v>12756</v>
      </c>
      <c r="S202" t="s">
        <v>31</v>
      </c>
      <c r="U202">
        <v>3.0000000000000001E-3</v>
      </c>
      <c r="V202">
        <v>0</v>
      </c>
      <c r="W202">
        <v>0</v>
      </c>
      <c r="X202">
        <v>0</v>
      </c>
      <c r="Y202" t="s">
        <v>32</v>
      </c>
      <c r="AA202">
        <v>1E-3</v>
      </c>
      <c r="AB202">
        <v>0</v>
      </c>
      <c r="AC202">
        <v>0</v>
      </c>
      <c r="AD202">
        <v>0</v>
      </c>
      <c r="AE202" t="s">
        <v>32</v>
      </c>
    </row>
    <row r="203" spans="1:31" x14ac:dyDescent="0.35">
      <c r="A203" t="s">
        <v>41</v>
      </c>
      <c r="B203">
        <v>187</v>
      </c>
      <c r="C203">
        <v>108</v>
      </c>
      <c r="D203" t="s">
        <v>30</v>
      </c>
      <c r="E203">
        <v>0</v>
      </c>
      <c r="F203">
        <v>0</v>
      </c>
      <c r="G203">
        <v>0</v>
      </c>
      <c r="I203">
        <v>6.7809999999999997</v>
      </c>
      <c r="J203">
        <v>6623</v>
      </c>
      <c r="K203">
        <v>12838</v>
      </c>
      <c r="L203">
        <v>12879</v>
      </c>
      <c r="M203" t="s">
        <v>31</v>
      </c>
      <c r="O203">
        <v>0.73799999999999999</v>
      </c>
      <c r="P203">
        <v>7035</v>
      </c>
      <c r="Q203">
        <v>12769</v>
      </c>
      <c r="R203">
        <v>12815</v>
      </c>
      <c r="S203" t="s">
        <v>31</v>
      </c>
      <c r="U203">
        <v>9.5000000000000001E-2</v>
      </c>
      <c r="V203">
        <v>0</v>
      </c>
      <c r="W203">
        <v>0</v>
      </c>
      <c r="X203">
        <v>0</v>
      </c>
      <c r="Y203" t="s">
        <v>32</v>
      </c>
      <c r="AA203">
        <v>2.3E-2</v>
      </c>
      <c r="AB203">
        <v>0</v>
      </c>
      <c r="AC203">
        <v>0</v>
      </c>
      <c r="AD203">
        <v>0</v>
      </c>
      <c r="AE203" t="s">
        <v>32</v>
      </c>
    </row>
    <row r="204" spans="1:31" x14ac:dyDescent="0.35">
      <c r="A204" t="s">
        <v>107</v>
      </c>
      <c r="B204">
        <v>188</v>
      </c>
      <c r="C204">
        <v>130</v>
      </c>
      <c r="D204" t="s">
        <v>108</v>
      </c>
      <c r="E204">
        <v>0</v>
      </c>
      <c r="F204">
        <v>0</v>
      </c>
      <c r="G204">
        <v>0</v>
      </c>
      <c r="I204">
        <v>-4.4999999999999998E-2</v>
      </c>
      <c r="J204">
        <v>4688</v>
      </c>
      <c r="K204">
        <v>12898</v>
      </c>
      <c r="L204">
        <v>12937</v>
      </c>
      <c r="M204" t="s">
        <v>31</v>
      </c>
      <c r="O204">
        <v>8.9999999999999993E-3</v>
      </c>
      <c r="P204">
        <v>4770</v>
      </c>
      <c r="Q204">
        <v>12829</v>
      </c>
      <c r="R204">
        <v>12875</v>
      </c>
      <c r="S204" t="s">
        <v>31</v>
      </c>
      <c r="U204">
        <v>-1E-3</v>
      </c>
      <c r="V204">
        <v>0</v>
      </c>
      <c r="W204">
        <v>0</v>
      </c>
      <c r="X204">
        <v>0</v>
      </c>
      <c r="Y204" t="s">
        <v>32</v>
      </c>
      <c r="AA204">
        <v>0</v>
      </c>
      <c r="AB204">
        <v>0</v>
      </c>
      <c r="AC204">
        <v>0</v>
      </c>
      <c r="AD204">
        <v>0</v>
      </c>
      <c r="AE204" t="s">
        <v>32</v>
      </c>
    </row>
    <row r="205" spans="1:31" x14ac:dyDescent="0.35">
      <c r="A205" t="s">
        <v>107</v>
      </c>
      <c r="B205">
        <v>189</v>
      </c>
      <c r="C205">
        <v>133</v>
      </c>
      <c r="D205" t="s">
        <v>109</v>
      </c>
      <c r="E205">
        <v>0</v>
      </c>
      <c r="F205">
        <v>0</v>
      </c>
      <c r="G205">
        <v>0</v>
      </c>
      <c r="I205">
        <v>1.2</v>
      </c>
      <c r="J205">
        <v>5041</v>
      </c>
      <c r="K205">
        <v>12958</v>
      </c>
      <c r="L205">
        <v>12999</v>
      </c>
      <c r="M205" t="s">
        <v>31</v>
      </c>
      <c r="O205">
        <v>0.14599999999999999</v>
      </c>
      <c r="P205">
        <v>5198</v>
      </c>
      <c r="Q205">
        <v>12889</v>
      </c>
      <c r="R205">
        <v>12936</v>
      </c>
      <c r="S205" t="s">
        <v>31</v>
      </c>
      <c r="U205">
        <v>1.7000000000000001E-2</v>
      </c>
      <c r="V205">
        <v>0</v>
      </c>
      <c r="W205">
        <v>0</v>
      </c>
      <c r="X205">
        <v>0</v>
      </c>
      <c r="Y205" t="s">
        <v>32</v>
      </c>
      <c r="AA205">
        <v>5.0000000000000001E-3</v>
      </c>
      <c r="AB205">
        <v>0</v>
      </c>
      <c r="AC205">
        <v>0</v>
      </c>
      <c r="AD205">
        <v>0</v>
      </c>
      <c r="AE205" t="s">
        <v>32</v>
      </c>
    </row>
    <row r="206" spans="1:31" x14ac:dyDescent="0.35">
      <c r="A206" t="s">
        <v>107</v>
      </c>
      <c r="B206">
        <v>190</v>
      </c>
      <c r="C206">
        <v>131</v>
      </c>
      <c r="D206" t="s">
        <v>108</v>
      </c>
      <c r="E206">
        <v>0</v>
      </c>
      <c r="F206">
        <v>0</v>
      </c>
      <c r="G206">
        <v>0</v>
      </c>
      <c r="I206">
        <v>14.28</v>
      </c>
      <c r="J206">
        <v>8749</v>
      </c>
      <c r="K206">
        <v>13018</v>
      </c>
      <c r="L206">
        <v>13060</v>
      </c>
      <c r="M206" t="s">
        <v>31</v>
      </c>
      <c r="O206">
        <v>1.4319999999999999</v>
      </c>
      <c r="P206">
        <v>9187</v>
      </c>
      <c r="Q206">
        <v>12949</v>
      </c>
      <c r="R206">
        <v>12994</v>
      </c>
      <c r="S206" t="s">
        <v>31</v>
      </c>
      <c r="U206">
        <v>0.2</v>
      </c>
      <c r="V206">
        <v>0</v>
      </c>
      <c r="W206">
        <v>0</v>
      </c>
      <c r="X206">
        <v>0</v>
      </c>
      <c r="Y206" t="s">
        <v>32</v>
      </c>
      <c r="AA206">
        <v>4.3999999999999997E-2</v>
      </c>
      <c r="AB206">
        <v>0</v>
      </c>
      <c r="AC206">
        <v>0</v>
      </c>
      <c r="AD206">
        <v>0</v>
      </c>
      <c r="AE206" t="s">
        <v>32</v>
      </c>
    </row>
    <row r="207" spans="1:31" x14ac:dyDescent="0.35">
      <c r="A207" t="s">
        <v>107</v>
      </c>
      <c r="B207">
        <v>191</v>
      </c>
      <c r="C207">
        <v>132</v>
      </c>
      <c r="D207" t="s">
        <v>109</v>
      </c>
      <c r="E207">
        <v>0</v>
      </c>
      <c r="F207">
        <v>0</v>
      </c>
      <c r="G207">
        <v>0</v>
      </c>
      <c r="I207">
        <v>74.137</v>
      </c>
      <c r="J207">
        <v>25717</v>
      </c>
      <c r="K207">
        <v>13078</v>
      </c>
      <c r="L207">
        <v>13119</v>
      </c>
      <c r="M207" t="s">
        <v>31</v>
      </c>
      <c r="O207">
        <v>7.4740000000000002</v>
      </c>
      <c r="P207">
        <v>27945</v>
      </c>
      <c r="Q207">
        <v>13009</v>
      </c>
      <c r="R207">
        <v>13054</v>
      </c>
      <c r="S207" t="s">
        <v>31</v>
      </c>
      <c r="U207">
        <v>1.038</v>
      </c>
      <c r="V207">
        <v>0</v>
      </c>
      <c r="W207">
        <v>0</v>
      </c>
      <c r="X207">
        <v>0</v>
      </c>
      <c r="Y207" t="s">
        <v>32</v>
      </c>
      <c r="AA207">
        <v>0.23100000000000001</v>
      </c>
      <c r="AB207">
        <v>0</v>
      </c>
      <c r="AC207">
        <v>0</v>
      </c>
      <c r="AD207">
        <v>0</v>
      </c>
      <c r="AE207" t="s">
        <v>32</v>
      </c>
    </row>
    <row r="208" spans="1:31" x14ac:dyDescent="0.35">
      <c r="A208" t="s">
        <v>87</v>
      </c>
      <c r="B208">
        <v>192</v>
      </c>
      <c r="C208">
        <v>138</v>
      </c>
      <c r="D208" t="s">
        <v>88</v>
      </c>
      <c r="E208">
        <v>0</v>
      </c>
      <c r="F208">
        <v>0</v>
      </c>
      <c r="G208">
        <v>0</v>
      </c>
      <c r="I208">
        <v>149.15600000000001</v>
      </c>
      <c r="J208">
        <v>46983</v>
      </c>
      <c r="K208">
        <v>13138</v>
      </c>
      <c r="L208">
        <v>13178</v>
      </c>
      <c r="M208" t="s">
        <v>42</v>
      </c>
      <c r="O208">
        <v>14.862</v>
      </c>
      <c r="P208">
        <v>50878</v>
      </c>
      <c r="Q208">
        <v>13069</v>
      </c>
      <c r="R208">
        <v>13114</v>
      </c>
      <c r="S208" t="s">
        <v>43</v>
      </c>
      <c r="U208">
        <v>2.089</v>
      </c>
      <c r="V208">
        <v>0</v>
      </c>
      <c r="W208">
        <v>0</v>
      </c>
      <c r="X208">
        <v>0</v>
      </c>
      <c r="Y208" t="s">
        <v>32</v>
      </c>
      <c r="AA208">
        <v>0.46</v>
      </c>
      <c r="AB208">
        <v>0</v>
      </c>
      <c r="AC208">
        <v>0</v>
      </c>
      <c r="AD208">
        <v>0</v>
      </c>
      <c r="AE208" t="s">
        <v>32</v>
      </c>
    </row>
    <row r="209" spans="1:31" x14ac:dyDescent="0.35">
      <c r="A209" t="s">
        <v>110</v>
      </c>
      <c r="B209">
        <v>193</v>
      </c>
      <c r="C209">
        <v>0</v>
      </c>
      <c r="D209" t="s">
        <v>111</v>
      </c>
      <c r="E209">
        <v>0</v>
      </c>
      <c r="F209">
        <v>0</v>
      </c>
      <c r="G209">
        <v>0</v>
      </c>
      <c r="I209">
        <v>-5.03</v>
      </c>
      <c r="J209">
        <v>3275</v>
      </c>
      <c r="K209">
        <v>13318</v>
      </c>
      <c r="L209">
        <v>13361</v>
      </c>
      <c r="M209" t="s">
        <v>31</v>
      </c>
      <c r="O209">
        <v>-0.48099999999999998</v>
      </c>
      <c r="P209">
        <v>3249</v>
      </c>
      <c r="Q209">
        <v>13249</v>
      </c>
      <c r="R209">
        <v>13296</v>
      </c>
      <c r="S209" t="s">
        <v>31</v>
      </c>
      <c r="U209">
        <v>-7.0000000000000007E-2</v>
      </c>
      <c r="V209">
        <v>0</v>
      </c>
      <c r="W209">
        <v>0</v>
      </c>
      <c r="X209">
        <v>0</v>
      </c>
      <c r="Y209" t="s">
        <v>32</v>
      </c>
      <c r="AA209">
        <v>-1.4999999999999999E-2</v>
      </c>
      <c r="AB209">
        <v>0</v>
      </c>
      <c r="AC209">
        <v>0</v>
      </c>
      <c r="AD209">
        <v>0</v>
      </c>
      <c r="AE209" t="s">
        <v>32</v>
      </c>
    </row>
    <row r="210" spans="1:31" x14ac:dyDescent="0.35">
      <c r="A210" t="s">
        <v>237</v>
      </c>
      <c r="B210">
        <v>194</v>
      </c>
      <c r="C210">
        <v>109</v>
      </c>
      <c r="D210" t="s">
        <v>37</v>
      </c>
      <c r="E210">
        <v>0</v>
      </c>
      <c r="F210">
        <v>10</v>
      </c>
      <c r="G210">
        <v>1</v>
      </c>
      <c r="I210">
        <v>33.125</v>
      </c>
      <c r="J210">
        <v>14091</v>
      </c>
      <c r="K210">
        <v>13378</v>
      </c>
      <c r="L210">
        <v>13420</v>
      </c>
      <c r="M210" t="s">
        <v>31</v>
      </c>
      <c r="O210">
        <v>0.46800000000000003</v>
      </c>
      <c r="P210">
        <v>6196</v>
      </c>
      <c r="Q210">
        <v>13309</v>
      </c>
      <c r="R210">
        <v>13356</v>
      </c>
      <c r="S210" t="s">
        <v>31</v>
      </c>
      <c r="U210">
        <v>0.46400000000000002</v>
      </c>
      <c r="V210">
        <v>0</v>
      </c>
      <c r="W210">
        <v>0</v>
      </c>
      <c r="X210">
        <v>0</v>
      </c>
      <c r="Y210" t="s">
        <v>32</v>
      </c>
      <c r="AA210">
        <v>1.4E-2</v>
      </c>
      <c r="AB210">
        <v>0</v>
      </c>
      <c r="AC210">
        <v>0</v>
      </c>
      <c r="AD210">
        <v>0</v>
      </c>
      <c r="AE210" t="s">
        <v>32</v>
      </c>
    </row>
    <row r="211" spans="1:31" x14ac:dyDescent="0.35">
      <c r="A211" t="s">
        <v>237</v>
      </c>
      <c r="B211">
        <v>195</v>
      </c>
      <c r="C211">
        <v>109</v>
      </c>
      <c r="D211" t="s">
        <v>37</v>
      </c>
      <c r="E211">
        <v>0</v>
      </c>
      <c r="F211">
        <v>10</v>
      </c>
      <c r="G211">
        <v>2</v>
      </c>
      <c r="I211">
        <v>33.615000000000002</v>
      </c>
      <c r="J211">
        <v>14230</v>
      </c>
      <c r="K211">
        <v>13438</v>
      </c>
      <c r="L211">
        <v>13478</v>
      </c>
      <c r="M211" t="s">
        <v>31</v>
      </c>
      <c r="O211">
        <v>0.46100000000000002</v>
      </c>
      <c r="P211">
        <v>6175</v>
      </c>
      <c r="Q211">
        <v>13369</v>
      </c>
      <c r="R211">
        <v>13416</v>
      </c>
      <c r="S211" t="s">
        <v>31</v>
      </c>
      <c r="U211">
        <v>0.47099999999999997</v>
      </c>
      <c r="V211">
        <v>0</v>
      </c>
      <c r="W211">
        <v>0</v>
      </c>
      <c r="X211">
        <v>0</v>
      </c>
      <c r="Y211" t="s">
        <v>32</v>
      </c>
      <c r="AA211">
        <v>1.4E-2</v>
      </c>
      <c r="AB211">
        <v>0</v>
      </c>
      <c r="AC211">
        <v>0</v>
      </c>
      <c r="AD211">
        <v>0</v>
      </c>
      <c r="AE211" t="s">
        <v>32</v>
      </c>
    </row>
    <row r="212" spans="1:31" x14ac:dyDescent="0.35">
      <c r="A212" t="s">
        <v>238</v>
      </c>
      <c r="B212">
        <v>196</v>
      </c>
      <c r="C212">
        <v>110</v>
      </c>
      <c r="D212" t="s">
        <v>30</v>
      </c>
      <c r="E212">
        <v>0</v>
      </c>
      <c r="F212">
        <v>0</v>
      </c>
      <c r="G212">
        <v>0</v>
      </c>
      <c r="I212">
        <v>32.570999999999998</v>
      </c>
      <c r="J212">
        <v>13934</v>
      </c>
      <c r="K212">
        <v>13498</v>
      </c>
      <c r="L212">
        <v>13537</v>
      </c>
      <c r="M212" t="s">
        <v>31</v>
      </c>
      <c r="O212">
        <v>0.44900000000000001</v>
      </c>
      <c r="P212">
        <v>6137</v>
      </c>
      <c r="Q212">
        <v>13429</v>
      </c>
      <c r="R212">
        <v>13476</v>
      </c>
      <c r="S212" t="s">
        <v>31</v>
      </c>
      <c r="U212">
        <v>0.45600000000000002</v>
      </c>
      <c r="V212">
        <v>0</v>
      </c>
      <c r="W212">
        <v>0</v>
      </c>
      <c r="X212">
        <v>0</v>
      </c>
      <c r="Y212" t="s">
        <v>32</v>
      </c>
      <c r="AA212">
        <v>1.4E-2</v>
      </c>
      <c r="AB212">
        <v>0</v>
      </c>
      <c r="AC212">
        <v>0</v>
      </c>
      <c r="AD212">
        <v>0</v>
      </c>
      <c r="AE212" t="s">
        <v>32</v>
      </c>
    </row>
    <row r="213" spans="1:31" x14ac:dyDescent="0.35">
      <c r="A213" t="s">
        <v>239</v>
      </c>
      <c r="B213">
        <v>197</v>
      </c>
      <c r="C213">
        <v>111</v>
      </c>
      <c r="D213" t="s">
        <v>30</v>
      </c>
      <c r="E213">
        <v>0</v>
      </c>
      <c r="F213">
        <v>0</v>
      </c>
      <c r="G213">
        <v>0</v>
      </c>
      <c r="I213">
        <v>32.536000000000001</v>
      </c>
      <c r="J213">
        <v>13924</v>
      </c>
      <c r="K213">
        <v>13558</v>
      </c>
      <c r="L213">
        <v>13598</v>
      </c>
      <c r="M213" t="s">
        <v>31</v>
      </c>
      <c r="O213">
        <v>0.46400000000000002</v>
      </c>
      <c r="P213">
        <v>6183</v>
      </c>
      <c r="Q213">
        <v>13489</v>
      </c>
      <c r="R213">
        <v>13536</v>
      </c>
      <c r="S213" t="s">
        <v>31</v>
      </c>
      <c r="U213">
        <v>0.45600000000000002</v>
      </c>
      <c r="V213">
        <v>0</v>
      </c>
      <c r="W213">
        <v>0</v>
      </c>
      <c r="X213">
        <v>0</v>
      </c>
      <c r="Y213" t="s">
        <v>32</v>
      </c>
      <c r="AA213">
        <v>1.4E-2</v>
      </c>
      <c r="AB213">
        <v>0</v>
      </c>
      <c r="AC213">
        <v>0</v>
      </c>
      <c r="AD213">
        <v>0</v>
      </c>
      <c r="AE213" t="s">
        <v>32</v>
      </c>
    </row>
    <row r="214" spans="1:31" x14ac:dyDescent="0.35">
      <c r="A214" t="s">
        <v>240</v>
      </c>
      <c r="B214">
        <v>198</v>
      </c>
      <c r="C214">
        <v>112</v>
      </c>
      <c r="D214" t="s">
        <v>30</v>
      </c>
      <c r="E214">
        <v>0</v>
      </c>
      <c r="F214">
        <v>0</v>
      </c>
      <c r="G214">
        <v>0</v>
      </c>
      <c r="I214">
        <v>31.305</v>
      </c>
      <c r="J214">
        <v>13575</v>
      </c>
      <c r="K214">
        <v>13618</v>
      </c>
      <c r="L214">
        <v>13657</v>
      </c>
      <c r="M214" t="s">
        <v>31</v>
      </c>
      <c r="O214">
        <v>0.42</v>
      </c>
      <c r="P214">
        <v>6048</v>
      </c>
      <c r="Q214">
        <v>13549</v>
      </c>
      <c r="R214">
        <v>13596</v>
      </c>
      <c r="S214" t="s">
        <v>31</v>
      </c>
      <c r="U214">
        <v>0.438</v>
      </c>
      <c r="V214">
        <v>0</v>
      </c>
      <c r="W214">
        <v>0</v>
      </c>
      <c r="X214">
        <v>0</v>
      </c>
      <c r="Y214" t="s">
        <v>32</v>
      </c>
      <c r="AA214">
        <v>1.2999999999999999E-2</v>
      </c>
      <c r="AB214">
        <v>0</v>
      </c>
      <c r="AC214">
        <v>0</v>
      </c>
      <c r="AD214">
        <v>0</v>
      </c>
      <c r="AE214" t="s">
        <v>32</v>
      </c>
    </row>
    <row r="215" spans="1:31" x14ac:dyDescent="0.35">
      <c r="A215" t="s">
        <v>39</v>
      </c>
      <c r="B215">
        <v>199</v>
      </c>
      <c r="C215">
        <v>119</v>
      </c>
      <c r="D215" t="s">
        <v>30</v>
      </c>
      <c r="E215">
        <v>0</v>
      </c>
      <c r="F215">
        <v>0</v>
      </c>
      <c r="G215">
        <v>0</v>
      </c>
      <c r="I215">
        <v>8.5000000000000006E-2</v>
      </c>
      <c r="J215">
        <v>4725</v>
      </c>
      <c r="K215">
        <v>13678</v>
      </c>
      <c r="L215">
        <v>13720</v>
      </c>
      <c r="M215" t="s">
        <v>31</v>
      </c>
      <c r="O215">
        <v>5.0999999999999997E-2</v>
      </c>
      <c r="P215">
        <v>4902</v>
      </c>
      <c r="Q215">
        <v>13609</v>
      </c>
      <c r="R215">
        <v>13656</v>
      </c>
      <c r="S215" t="s">
        <v>31</v>
      </c>
      <c r="U215">
        <v>1E-3</v>
      </c>
      <c r="V215">
        <v>0</v>
      </c>
      <c r="W215">
        <v>0</v>
      </c>
      <c r="X215">
        <v>0</v>
      </c>
      <c r="Y215" t="s">
        <v>32</v>
      </c>
      <c r="AA215">
        <v>2E-3</v>
      </c>
      <c r="AB215">
        <v>0</v>
      </c>
      <c r="AC215">
        <v>0</v>
      </c>
      <c r="AD215">
        <v>0</v>
      </c>
      <c r="AE215" t="s">
        <v>32</v>
      </c>
    </row>
    <row r="216" spans="1:31" x14ac:dyDescent="0.35">
      <c r="A216" t="s">
        <v>41</v>
      </c>
      <c r="B216">
        <v>200</v>
      </c>
      <c r="C216">
        <v>120</v>
      </c>
      <c r="D216" t="s">
        <v>30</v>
      </c>
      <c r="E216">
        <v>0</v>
      </c>
      <c r="F216">
        <v>0</v>
      </c>
      <c r="G216">
        <v>0</v>
      </c>
      <c r="I216">
        <v>8.3960000000000008</v>
      </c>
      <c r="J216">
        <v>7081</v>
      </c>
      <c r="K216">
        <v>13738</v>
      </c>
      <c r="L216">
        <v>13778</v>
      </c>
      <c r="M216" t="s">
        <v>31</v>
      </c>
      <c r="O216">
        <v>0.76700000000000002</v>
      </c>
      <c r="P216">
        <v>7124</v>
      </c>
      <c r="Q216">
        <v>13669</v>
      </c>
      <c r="R216">
        <v>13715</v>
      </c>
      <c r="S216" t="s">
        <v>31</v>
      </c>
      <c r="U216">
        <v>0.11799999999999999</v>
      </c>
      <c r="V216">
        <v>0</v>
      </c>
      <c r="W216">
        <v>0</v>
      </c>
      <c r="X216">
        <v>0</v>
      </c>
      <c r="Y216" t="s">
        <v>32</v>
      </c>
      <c r="AA216">
        <v>2.4E-2</v>
      </c>
      <c r="AB216">
        <v>0</v>
      </c>
      <c r="AC216">
        <v>0</v>
      </c>
      <c r="AD216">
        <v>0</v>
      </c>
      <c r="AE216" t="s">
        <v>32</v>
      </c>
    </row>
    <row r="217" spans="1:31" x14ac:dyDescent="0.35">
      <c r="A217" t="s">
        <v>107</v>
      </c>
      <c r="B217">
        <v>201</v>
      </c>
      <c r="C217">
        <v>130</v>
      </c>
      <c r="D217" t="s">
        <v>108</v>
      </c>
      <c r="E217">
        <v>0</v>
      </c>
      <c r="F217">
        <v>0</v>
      </c>
      <c r="G217">
        <v>0</v>
      </c>
      <c r="I217">
        <v>-4.2000000000000003E-2</v>
      </c>
      <c r="J217">
        <v>4689</v>
      </c>
      <c r="K217">
        <v>13798</v>
      </c>
      <c r="L217">
        <v>13835</v>
      </c>
      <c r="M217" t="s">
        <v>31</v>
      </c>
      <c r="O217">
        <v>2.3E-2</v>
      </c>
      <c r="P217">
        <v>4816</v>
      </c>
      <c r="Q217">
        <v>13729</v>
      </c>
      <c r="R217">
        <v>13774</v>
      </c>
      <c r="S217" t="s">
        <v>31</v>
      </c>
      <c r="U217">
        <v>-1E-3</v>
      </c>
      <c r="V217">
        <v>0</v>
      </c>
      <c r="W217">
        <v>0</v>
      </c>
      <c r="X217">
        <v>0</v>
      </c>
      <c r="Y217" t="s">
        <v>32</v>
      </c>
      <c r="AA217">
        <v>1E-3</v>
      </c>
      <c r="AB217">
        <v>0</v>
      </c>
      <c r="AC217">
        <v>0</v>
      </c>
      <c r="AD217">
        <v>0</v>
      </c>
      <c r="AE217" t="s">
        <v>32</v>
      </c>
    </row>
    <row r="218" spans="1:31" x14ac:dyDescent="0.35">
      <c r="A218" t="s">
        <v>107</v>
      </c>
      <c r="B218">
        <v>202</v>
      </c>
      <c r="C218">
        <v>133</v>
      </c>
      <c r="D218" t="s">
        <v>109</v>
      </c>
      <c r="E218">
        <v>0</v>
      </c>
      <c r="F218">
        <v>0</v>
      </c>
      <c r="G218">
        <v>0</v>
      </c>
      <c r="I218">
        <v>1.1890000000000001</v>
      </c>
      <c r="J218">
        <v>5038</v>
      </c>
      <c r="K218">
        <v>13858</v>
      </c>
      <c r="L218">
        <v>13899</v>
      </c>
      <c r="M218" t="s">
        <v>31</v>
      </c>
      <c r="O218">
        <v>0.154</v>
      </c>
      <c r="P218">
        <v>5222</v>
      </c>
      <c r="Q218">
        <v>13789</v>
      </c>
      <c r="R218">
        <v>13835</v>
      </c>
      <c r="S218" t="s">
        <v>31</v>
      </c>
      <c r="U218">
        <v>1.7000000000000001E-2</v>
      </c>
      <c r="V218">
        <v>0</v>
      </c>
      <c r="W218">
        <v>0</v>
      </c>
      <c r="X218">
        <v>0</v>
      </c>
      <c r="Y218" t="s">
        <v>32</v>
      </c>
      <c r="AA218">
        <v>5.0000000000000001E-3</v>
      </c>
      <c r="AB218">
        <v>0</v>
      </c>
      <c r="AC218">
        <v>0</v>
      </c>
      <c r="AD218">
        <v>0</v>
      </c>
      <c r="AE218" t="s">
        <v>32</v>
      </c>
    </row>
    <row r="219" spans="1:31" x14ac:dyDescent="0.35">
      <c r="A219" t="s">
        <v>107</v>
      </c>
      <c r="B219">
        <v>203</v>
      </c>
      <c r="C219">
        <v>131</v>
      </c>
      <c r="D219" t="s">
        <v>108</v>
      </c>
      <c r="E219">
        <v>0</v>
      </c>
      <c r="F219">
        <v>0</v>
      </c>
      <c r="G219">
        <v>0</v>
      </c>
      <c r="I219">
        <v>13.977</v>
      </c>
      <c r="J219">
        <v>8663</v>
      </c>
      <c r="K219">
        <v>13918</v>
      </c>
      <c r="L219">
        <v>13960</v>
      </c>
      <c r="M219" t="s">
        <v>31</v>
      </c>
      <c r="O219">
        <v>1.4450000000000001</v>
      </c>
      <c r="P219">
        <v>9229</v>
      </c>
      <c r="Q219">
        <v>13849</v>
      </c>
      <c r="R219">
        <v>13895</v>
      </c>
      <c r="S219" t="s">
        <v>31</v>
      </c>
      <c r="U219">
        <v>0.19600000000000001</v>
      </c>
      <c r="V219">
        <v>0</v>
      </c>
      <c r="W219">
        <v>0</v>
      </c>
      <c r="X219">
        <v>0</v>
      </c>
      <c r="Y219" t="s">
        <v>32</v>
      </c>
      <c r="AA219">
        <v>4.4999999999999998E-2</v>
      </c>
      <c r="AB219">
        <v>0</v>
      </c>
      <c r="AC219">
        <v>0</v>
      </c>
      <c r="AD219">
        <v>0</v>
      </c>
      <c r="AE219" t="s">
        <v>32</v>
      </c>
    </row>
    <row r="220" spans="1:31" x14ac:dyDescent="0.35">
      <c r="A220" t="s">
        <v>107</v>
      </c>
      <c r="B220">
        <v>204</v>
      </c>
      <c r="C220">
        <v>132</v>
      </c>
      <c r="D220" t="s">
        <v>109</v>
      </c>
      <c r="E220">
        <v>0</v>
      </c>
      <c r="F220">
        <v>0</v>
      </c>
      <c r="G220">
        <v>0</v>
      </c>
      <c r="I220">
        <v>73.477000000000004</v>
      </c>
      <c r="J220">
        <v>25530</v>
      </c>
      <c r="K220">
        <v>13978</v>
      </c>
      <c r="L220">
        <v>14019</v>
      </c>
      <c r="M220" t="s">
        <v>43</v>
      </c>
      <c r="O220">
        <v>7.4889999999999999</v>
      </c>
      <c r="P220">
        <v>27990</v>
      </c>
      <c r="Q220">
        <v>13909</v>
      </c>
      <c r="R220">
        <v>13953</v>
      </c>
      <c r="S220" t="s">
        <v>31</v>
      </c>
      <c r="U220">
        <v>1.0289999999999999</v>
      </c>
      <c r="V220">
        <v>0</v>
      </c>
      <c r="W220">
        <v>0</v>
      </c>
      <c r="X220">
        <v>0</v>
      </c>
      <c r="Y220" t="s">
        <v>32</v>
      </c>
      <c r="AA220">
        <v>0.23200000000000001</v>
      </c>
      <c r="AB220">
        <v>0</v>
      </c>
      <c r="AC220">
        <v>0</v>
      </c>
      <c r="AD220">
        <v>0</v>
      </c>
      <c r="AE220" t="s">
        <v>32</v>
      </c>
    </row>
    <row r="221" spans="1:31" x14ac:dyDescent="0.35">
      <c r="A221" t="s">
        <v>110</v>
      </c>
      <c r="B221">
        <v>205</v>
      </c>
      <c r="C221">
        <v>0</v>
      </c>
      <c r="D221" t="s">
        <v>111</v>
      </c>
      <c r="E221">
        <v>0</v>
      </c>
      <c r="F221">
        <v>0</v>
      </c>
      <c r="G221">
        <v>0</v>
      </c>
      <c r="I221">
        <v>-5.03</v>
      </c>
      <c r="J221">
        <v>3275</v>
      </c>
      <c r="K221">
        <v>14158</v>
      </c>
      <c r="L221">
        <v>14205</v>
      </c>
      <c r="M221" t="s">
        <v>31</v>
      </c>
      <c r="O221">
        <v>-0.48099999999999998</v>
      </c>
      <c r="P221">
        <v>3249</v>
      </c>
      <c r="Q221">
        <v>14089</v>
      </c>
      <c r="R221">
        <v>14118</v>
      </c>
      <c r="S221" t="s">
        <v>31</v>
      </c>
      <c r="U221">
        <v>-7.0000000000000007E-2</v>
      </c>
      <c r="V221">
        <v>0</v>
      </c>
      <c r="W221">
        <v>0</v>
      </c>
      <c r="X221">
        <v>0</v>
      </c>
      <c r="Y221" t="s">
        <v>32</v>
      </c>
      <c r="AA221">
        <v>-1.4999999999999999E-2</v>
      </c>
      <c r="AB221">
        <v>0</v>
      </c>
      <c r="AC221">
        <v>0</v>
      </c>
      <c r="AD221">
        <v>0</v>
      </c>
      <c r="AE221" t="s">
        <v>32</v>
      </c>
    </row>
    <row r="222" spans="1:31" x14ac:dyDescent="0.35">
      <c r="A222" t="s">
        <v>112</v>
      </c>
      <c r="B222">
        <v>206</v>
      </c>
      <c r="C222">
        <v>121</v>
      </c>
      <c r="D222" t="s">
        <v>30</v>
      </c>
      <c r="E222">
        <v>2</v>
      </c>
      <c r="F222">
        <v>0</v>
      </c>
      <c r="G222">
        <v>0</v>
      </c>
      <c r="I222">
        <v>0.58299999999999996</v>
      </c>
      <c r="J222">
        <v>4866</v>
      </c>
      <c r="K222">
        <v>14218</v>
      </c>
      <c r="L222">
        <v>14259</v>
      </c>
      <c r="M222" t="s">
        <v>31</v>
      </c>
      <c r="O222">
        <v>0.11</v>
      </c>
      <c r="P222">
        <v>5084</v>
      </c>
      <c r="Q222">
        <v>14149</v>
      </c>
      <c r="R222">
        <v>14196</v>
      </c>
      <c r="S222" t="s">
        <v>31</v>
      </c>
      <c r="U222">
        <v>8.0000000000000002E-3</v>
      </c>
      <c r="V222">
        <v>0</v>
      </c>
      <c r="W222">
        <v>0</v>
      </c>
      <c r="X222">
        <v>0</v>
      </c>
      <c r="Y222" t="s">
        <v>32</v>
      </c>
      <c r="AA222">
        <v>3.0000000000000001E-3</v>
      </c>
      <c r="AB222">
        <v>0</v>
      </c>
      <c r="AC222">
        <v>0</v>
      </c>
      <c r="AD222">
        <v>0</v>
      </c>
      <c r="AE222" t="s">
        <v>32</v>
      </c>
    </row>
    <row r="223" spans="1:31" x14ac:dyDescent="0.35">
      <c r="A223" t="s">
        <v>112</v>
      </c>
      <c r="B223">
        <v>207</v>
      </c>
      <c r="C223">
        <v>121</v>
      </c>
      <c r="D223" t="s">
        <v>30</v>
      </c>
      <c r="E223">
        <v>2</v>
      </c>
      <c r="F223">
        <v>0</v>
      </c>
      <c r="G223">
        <v>0</v>
      </c>
      <c r="I223">
        <v>0.57599999999999996</v>
      </c>
      <c r="J223">
        <v>4864</v>
      </c>
      <c r="K223">
        <v>14278</v>
      </c>
      <c r="L223">
        <v>14318</v>
      </c>
      <c r="M223" t="s">
        <v>31</v>
      </c>
      <c r="O223">
        <v>0.10299999999999999</v>
      </c>
      <c r="P223">
        <v>5063</v>
      </c>
      <c r="Q223">
        <v>14209</v>
      </c>
      <c r="R223">
        <v>14256</v>
      </c>
      <c r="S223" t="s">
        <v>31</v>
      </c>
      <c r="U223">
        <v>8.0000000000000002E-3</v>
      </c>
      <c r="V223">
        <v>0</v>
      </c>
      <c r="W223">
        <v>0</v>
      </c>
      <c r="X223">
        <v>0</v>
      </c>
      <c r="Y223" t="s">
        <v>32</v>
      </c>
      <c r="AA223">
        <v>3.0000000000000001E-3</v>
      </c>
      <c r="AB223">
        <v>0</v>
      </c>
      <c r="AC223">
        <v>0</v>
      </c>
      <c r="AD223">
        <v>0</v>
      </c>
      <c r="AE223" t="s">
        <v>32</v>
      </c>
    </row>
    <row r="224" spans="1:31" x14ac:dyDescent="0.35">
      <c r="A224" t="s">
        <v>112</v>
      </c>
      <c r="B224">
        <v>208</v>
      </c>
      <c r="C224">
        <v>121</v>
      </c>
      <c r="D224" t="s">
        <v>30</v>
      </c>
      <c r="E224">
        <v>2</v>
      </c>
      <c r="F224">
        <v>0</v>
      </c>
      <c r="G224">
        <v>0</v>
      </c>
      <c r="I224">
        <v>0.628</v>
      </c>
      <c r="J224">
        <v>4879</v>
      </c>
      <c r="K224">
        <v>14338</v>
      </c>
      <c r="L224">
        <v>14378</v>
      </c>
      <c r="M224" t="s">
        <v>31</v>
      </c>
      <c r="O224">
        <v>0.104</v>
      </c>
      <c r="P224">
        <v>5066</v>
      </c>
      <c r="Q224">
        <v>14269</v>
      </c>
      <c r="R224">
        <v>14316</v>
      </c>
      <c r="S224" t="s">
        <v>31</v>
      </c>
      <c r="U224">
        <v>8.9999999999999993E-3</v>
      </c>
      <c r="V224">
        <v>0</v>
      </c>
      <c r="W224">
        <v>0</v>
      </c>
      <c r="X224">
        <v>0</v>
      </c>
      <c r="Y224" t="s">
        <v>32</v>
      </c>
      <c r="AA224">
        <v>3.0000000000000001E-3</v>
      </c>
      <c r="AB224">
        <v>0</v>
      </c>
      <c r="AC224">
        <v>0</v>
      </c>
      <c r="AD224">
        <v>0</v>
      </c>
      <c r="AE224" t="s">
        <v>32</v>
      </c>
    </row>
    <row r="225" spans="1:31" x14ac:dyDescent="0.35">
      <c r="A225" t="s">
        <v>112</v>
      </c>
      <c r="B225">
        <v>209</v>
      </c>
      <c r="C225">
        <v>121</v>
      </c>
      <c r="D225" t="s">
        <v>30</v>
      </c>
      <c r="E225">
        <v>2</v>
      </c>
      <c r="F225">
        <v>0</v>
      </c>
      <c r="G225">
        <v>0</v>
      </c>
      <c r="I225">
        <v>0.58299999999999996</v>
      </c>
      <c r="J225">
        <v>4866</v>
      </c>
      <c r="K225">
        <v>14398</v>
      </c>
      <c r="L225">
        <v>14438</v>
      </c>
      <c r="M225" t="s">
        <v>31</v>
      </c>
      <c r="O225">
        <v>0.106</v>
      </c>
      <c r="P225">
        <v>5072</v>
      </c>
      <c r="Q225">
        <v>14329</v>
      </c>
      <c r="R225">
        <v>14376</v>
      </c>
      <c r="S225" t="s">
        <v>31</v>
      </c>
      <c r="U225">
        <v>8.0000000000000002E-3</v>
      </c>
      <c r="V225">
        <v>0</v>
      </c>
      <c r="W225">
        <v>0</v>
      </c>
      <c r="X225">
        <v>0</v>
      </c>
      <c r="Y225" t="s">
        <v>32</v>
      </c>
      <c r="AA225">
        <v>3.0000000000000001E-3</v>
      </c>
      <c r="AB225">
        <v>0</v>
      </c>
      <c r="AC225">
        <v>0</v>
      </c>
      <c r="AD225">
        <v>0</v>
      </c>
      <c r="AE225" t="s">
        <v>32</v>
      </c>
    </row>
    <row r="226" spans="1:31" x14ac:dyDescent="0.35">
      <c r="A226" t="s">
        <v>112</v>
      </c>
      <c r="B226">
        <v>210</v>
      </c>
      <c r="C226">
        <v>121</v>
      </c>
      <c r="D226" t="s">
        <v>30</v>
      </c>
      <c r="E226">
        <v>2</v>
      </c>
      <c r="F226">
        <v>0</v>
      </c>
      <c r="G226">
        <v>0</v>
      </c>
      <c r="I226">
        <v>0.54700000000000004</v>
      </c>
      <c r="J226">
        <v>4856</v>
      </c>
      <c r="K226">
        <v>14458</v>
      </c>
      <c r="L226">
        <v>14499</v>
      </c>
      <c r="M226" t="s">
        <v>31</v>
      </c>
      <c r="O226">
        <v>0.108</v>
      </c>
      <c r="P226">
        <v>5078</v>
      </c>
      <c r="Q226">
        <v>14389</v>
      </c>
      <c r="R226">
        <v>14436</v>
      </c>
      <c r="S226" t="s">
        <v>31</v>
      </c>
      <c r="U226">
        <v>8.0000000000000002E-3</v>
      </c>
      <c r="V226">
        <v>0</v>
      </c>
      <c r="W226">
        <v>0</v>
      </c>
      <c r="X226">
        <v>0</v>
      </c>
      <c r="Y226" t="s">
        <v>32</v>
      </c>
      <c r="AA226">
        <v>3.0000000000000001E-3</v>
      </c>
      <c r="AB226">
        <v>0</v>
      </c>
      <c r="AC226">
        <v>0</v>
      </c>
      <c r="AD226">
        <v>0</v>
      </c>
      <c r="AE226" t="s">
        <v>32</v>
      </c>
    </row>
    <row r="227" spans="1:31" x14ac:dyDescent="0.35">
      <c r="A227" t="s">
        <v>112</v>
      </c>
      <c r="B227">
        <v>211</v>
      </c>
      <c r="C227">
        <v>121</v>
      </c>
      <c r="D227" t="s">
        <v>30</v>
      </c>
      <c r="E227">
        <v>2</v>
      </c>
      <c r="F227">
        <v>0</v>
      </c>
      <c r="G227">
        <v>0</v>
      </c>
      <c r="I227">
        <v>0.55400000000000005</v>
      </c>
      <c r="J227">
        <v>4858</v>
      </c>
      <c r="K227">
        <v>14518</v>
      </c>
      <c r="L227">
        <v>14559</v>
      </c>
      <c r="M227" t="s">
        <v>31</v>
      </c>
      <c r="O227">
        <v>0.10299999999999999</v>
      </c>
      <c r="P227">
        <v>5062</v>
      </c>
      <c r="Q227">
        <v>14449</v>
      </c>
      <c r="R227">
        <v>14496</v>
      </c>
      <c r="S227" t="s">
        <v>31</v>
      </c>
      <c r="U227">
        <v>8.0000000000000002E-3</v>
      </c>
      <c r="V227">
        <v>0</v>
      </c>
      <c r="W227">
        <v>0</v>
      </c>
      <c r="X227">
        <v>0</v>
      </c>
      <c r="Y227" t="s">
        <v>32</v>
      </c>
      <c r="AA227">
        <v>3.0000000000000001E-3</v>
      </c>
      <c r="AB227">
        <v>0</v>
      </c>
      <c r="AC227">
        <v>0</v>
      </c>
      <c r="AD227">
        <v>0</v>
      </c>
      <c r="AE227" t="s">
        <v>32</v>
      </c>
    </row>
    <row r="228" spans="1:31" x14ac:dyDescent="0.35">
      <c r="A228" t="s">
        <v>112</v>
      </c>
      <c r="B228">
        <v>212</v>
      </c>
      <c r="C228">
        <v>121</v>
      </c>
      <c r="D228" t="s">
        <v>30</v>
      </c>
      <c r="E228">
        <v>2</v>
      </c>
      <c r="F228">
        <v>0</v>
      </c>
      <c r="G228">
        <v>0</v>
      </c>
      <c r="I228">
        <v>0.57199999999999995</v>
      </c>
      <c r="J228">
        <v>4863</v>
      </c>
      <c r="K228">
        <v>14578</v>
      </c>
      <c r="L228">
        <v>14618</v>
      </c>
      <c r="M228" t="s">
        <v>31</v>
      </c>
      <c r="O228">
        <v>0.105</v>
      </c>
      <c r="P228">
        <v>5069</v>
      </c>
      <c r="Q228">
        <v>14509</v>
      </c>
      <c r="R228">
        <v>14556</v>
      </c>
      <c r="S228" t="s">
        <v>31</v>
      </c>
      <c r="U228">
        <v>8.0000000000000002E-3</v>
      </c>
      <c r="V228">
        <v>0</v>
      </c>
      <c r="W228">
        <v>0</v>
      </c>
      <c r="X228">
        <v>0</v>
      </c>
      <c r="Y228" t="s">
        <v>32</v>
      </c>
      <c r="AA228">
        <v>3.0000000000000001E-3</v>
      </c>
      <c r="AB228">
        <v>0</v>
      </c>
      <c r="AC228">
        <v>0</v>
      </c>
      <c r="AD228">
        <v>0</v>
      </c>
      <c r="AE228" t="s">
        <v>32</v>
      </c>
    </row>
    <row r="229" spans="1:31" x14ac:dyDescent="0.35">
      <c r="A229" t="s">
        <v>113</v>
      </c>
      <c r="B229">
        <v>213</v>
      </c>
      <c r="C229">
        <v>122</v>
      </c>
      <c r="D229" t="s">
        <v>30</v>
      </c>
      <c r="E229">
        <v>4</v>
      </c>
      <c r="F229">
        <v>0</v>
      </c>
      <c r="G229">
        <v>0</v>
      </c>
      <c r="I229">
        <v>1.3340000000000001</v>
      </c>
      <c r="J229">
        <v>5079</v>
      </c>
      <c r="K229">
        <v>14638</v>
      </c>
      <c r="L229">
        <v>14679</v>
      </c>
      <c r="M229" t="s">
        <v>31</v>
      </c>
      <c r="O229">
        <v>0.154</v>
      </c>
      <c r="P229">
        <v>5220</v>
      </c>
      <c r="Q229">
        <v>14569</v>
      </c>
      <c r="R229">
        <v>14616</v>
      </c>
      <c r="S229" t="s">
        <v>31</v>
      </c>
      <c r="U229">
        <v>1.9E-2</v>
      </c>
      <c r="V229">
        <v>0</v>
      </c>
      <c r="W229">
        <v>0</v>
      </c>
      <c r="X229">
        <v>0</v>
      </c>
      <c r="Y229" t="s">
        <v>32</v>
      </c>
      <c r="AA229">
        <v>5.0000000000000001E-3</v>
      </c>
      <c r="AB229">
        <v>0</v>
      </c>
      <c r="AC229">
        <v>0</v>
      </c>
      <c r="AD229">
        <v>0</v>
      </c>
      <c r="AE229" t="s">
        <v>32</v>
      </c>
    </row>
    <row r="230" spans="1:31" x14ac:dyDescent="0.35">
      <c r="A230" t="s">
        <v>113</v>
      </c>
      <c r="B230">
        <v>214</v>
      </c>
      <c r="C230">
        <v>122</v>
      </c>
      <c r="D230" t="s">
        <v>30</v>
      </c>
      <c r="E230">
        <v>4</v>
      </c>
      <c r="F230">
        <v>0</v>
      </c>
      <c r="G230">
        <v>0</v>
      </c>
      <c r="I230">
        <v>1.3759999999999999</v>
      </c>
      <c r="J230">
        <v>5091</v>
      </c>
      <c r="K230">
        <v>14698</v>
      </c>
      <c r="L230">
        <v>14739</v>
      </c>
      <c r="M230" t="s">
        <v>31</v>
      </c>
      <c r="O230">
        <v>0.156</v>
      </c>
      <c r="P230">
        <v>5227</v>
      </c>
      <c r="Q230">
        <v>14629</v>
      </c>
      <c r="R230">
        <v>14676</v>
      </c>
      <c r="S230" t="s">
        <v>31</v>
      </c>
      <c r="U230">
        <v>1.9E-2</v>
      </c>
      <c r="V230">
        <v>0</v>
      </c>
      <c r="W230">
        <v>0</v>
      </c>
      <c r="X230">
        <v>0</v>
      </c>
      <c r="Y230" t="s">
        <v>32</v>
      </c>
      <c r="AA230">
        <v>5.0000000000000001E-3</v>
      </c>
      <c r="AB230">
        <v>0</v>
      </c>
      <c r="AC230">
        <v>0</v>
      </c>
      <c r="AD230">
        <v>0</v>
      </c>
      <c r="AE230" t="s">
        <v>32</v>
      </c>
    </row>
    <row r="231" spans="1:31" x14ac:dyDescent="0.35">
      <c r="A231" t="s">
        <v>113</v>
      </c>
      <c r="B231">
        <v>215</v>
      </c>
      <c r="C231">
        <v>122</v>
      </c>
      <c r="D231" t="s">
        <v>30</v>
      </c>
      <c r="E231">
        <v>4</v>
      </c>
      <c r="F231">
        <v>0</v>
      </c>
      <c r="G231">
        <v>0</v>
      </c>
      <c r="I231">
        <v>1.323</v>
      </c>
      <c r="J231">
        <v>5076</v>
      </c>
      <c r="K231">
        <v>14758</v>
      </c>
      <c r="L231">
        <v>14799</v>
      </c>
      <c r="M231" t="s">
        <v>31</v>
      </c>
      <c r="O231">
        <v>0.153</v>
      </c>
      <c r="P231">
        <v>5219</v>
      </c>
      <c r="Q231">
        <v>14689</v>
      </c>
      <c r="R231">
        <v>14736</v>
      </c>
      <c r="S231" t="s">
        <v>31</v>
      </c>
      <c r="U231">
        <v>1.9E-2</v>
      </c>
      <c r="V231">
        <v>0</v>
      </c>
      <c r="W231">
        <v>0</v>
      </c>
      <c r="X231">
        <v>0</v>
      </c>
      <c r="Y231" t="s">
        <v>32</v>
      </c>
      <c r="AA231">
        <v>5.0000000000000001E-3</v>
      </c>
      <c r="AB231">
        <v>0</v>
      </c>
      <c r="AC231">
        <v>0</v>
      </c>
      <c r="AD231">
        <v>0</v>
      </c>
      <c r="AE231" t="s">
        <v>32</v>
      </c>
    </row>
    <row r="232" spans="1:31" x14ac:dyDescent="0.35">
      <c r="A232" t="s">
        <v>113</v>
      </c>
      <c r="B232">
        <v>216</v>
      </c>
      <c r="C232">
        <v>122</v>
      </c>
      <c r="D232" t="s">
        <v>30</v>
      </c>
      <c r="E232">
        <v>4</v>
      </c>
      <c r="F232">
        <v>0</v>
      </c>
      <c r="G232">
        <v>0</v>
      </c>
      <c r="I232">
        <v>1.292</v>
      </c>
      <c r="J232">
        <v>5067</v>
      </c>
      <c r="K232">
        <v>14818</v>
      </c>
      <c r="L232">
        <v>14859</v>
      </c>
      <c r="M232" t="s">
        <v>31</v>
      </c>
      <c r="O232">
        <v>0.14000000000000001</v>
      </c>
      <c r="P232">
        <v>5179</v>
      </c>
      <c r="Q232">
        <v>14749</v>
      </c>
      <c r="R232">
        <v>14796</v>
      </c>
      <c r="S232" t="s">
        <v>31</v>
      </c>
      <c r="U232">
        <v>1.7999999999999999E-2</v>
      </c>
      <c r="V232">
        <v>0</v>
      </c>
      <c r="W232">
        <v>0</v>
      </c>
      <c r="X232">
        <v>0</v>
      </c>
      <c r="Y232" t="s">
        <v>32</v>
      </c>
      <c r="AA232">
        <v>4.0000000000000001E-3</v>
      </c>
      <c r="AB232">
        <v>0</v>
      </c>
      <c r="AC232">
        <v>0</v>
      </c>
      <c r="AD232">
        <v>0</v>
      </c>
      <c r="AE232" t="s">
        <v>32</v>
      </c>
    </row>
    <row r="233" spans="1:31" x14ac:dyDescent="0.35">
      <c r="A233" t="s">
        <v>113</v>
      </c>
      <c r="B233">
        <v>217</v>
      </c>
      <c r="C233">
        <v>122</v>
      </c>
      <c r="D233" t="s">
        <v>30</v>
      </c>
      <c r="E233">
        <v>4</v>
      </c>
      <c r="F233">
        <v>0</v>
      </c>
      <c r="G233">
        <v>0</v>
      </c>
      <c r="I233">
        <v>1.278</v>
      </c>
      <c r="J233">
        <v>5063</v>
      </c>
      <c r="K233">
        <v>14878</v>
      </c>
      <c r="L233">
        <v>14919</v>
      </c>
      <c r="M233" t="s">
        <v>31</v>
      </c>
      <c r="O233">
        <v>0.15</v>
      </c>
      <c r="P233">
        <v>5208</v>
      </c>
      <c r="Q233">
        <v>14809</v>
      </c>
      <c r="R233">
        <v>14856</v>
      </c>
      <c r="S233" t="s">
        <v>31</v>
      </c>
      <c r="U233">
        <v>1.7999999999999999E-2</v>
      </c>
      <c r="V233">
        <v>0</v>
      </c>
      <c r="W233">
        <v>0</v>
      </c>
      <c r="X233">
        <v>0</v>
      </c>
      <c r="Y233" t="s">
        <v>32</v>
      </c>
      <c r="AA233">
        <v>5.0000000000000001E-3</v>
      </c>
      <c r="AB233">
        <v>0</v>
      </c>
      <c r="AC233">
        <v>0</v>
      </c>
      <c r="AD233">
        <v>0</v>
      </c>
      <c r="AE233" t="s">
        <v>32</v>
      </c>
    </row>
    <row r="234" spans="1:31" x14ac:dyDescent="0.35">
      <c r="A234" t="s">
        <v>113</v>
      </c>
      <c r="B234">
        <v>218</v>
      </c>
      <c r="C234">
        <v>122</v>
      </c>
      <c r="D234" t="s">
        <v>30</v>
      </c>
      <c r="E234">
        <v>4</v>
      </c>
      <c r="F234">
        <v>0</v>
      </c>
      <c r="G234">
        <v>0</v>
      </c>
      <c r="I234">
        <v>1.2809999999999999</v>
      </c>
      <c r="J234">
        <v>5064</v>
      </c>
      <c r="K234">
        <v>14938</v>
      </c>
      <c r="L234">
        <v>14979</v>
      </c>
      <c r="M234" t="s">
        <v>31</v>
      </c>
      <c r="O234">
        <v>0.14599999999999999</v>
      </c>
      <c r="P234">
        <v>5195</v>
      </c>
      <c r="Q234">
        <v>14869</v>
      </c>
      <c r="R234">
        <v>14916</v>
      </c>
      <c r="S234" t="s">
        <v>31</v>
      </c>
      <c r="U234">
        <v>1.7999999999999999E-2</v>
      </c>
      <c r="V234">
        <v>0</v>
      </c>
      <c r="W234">
        <v>0</v>
      </c>
      <c r="X234">
        <v>0</v>
      </c>
      <c r="Y234" t="s">
        <v>32</v>
      </c>
      <c r="AA234">
        <v>5.0000000000000001E-3</v>
      </c>
      <c r="AB234">
        <v>0</v>
      </c>
      <c r="AC234">
        <v>0</v>
      </c>
      <c r="AD234">
        <v>0</v>
      </c>
      <c r="AE234" t="s">
        <v>32</v>
      </c>
    </row>
    <row r="235" spans="1:31" x14ac:dyDescent="0.35">
      <c r="A235" t="s">
        <v>113</v>
      </c>
      <c r="B235">
        <v>219</v>
      </c>
      <c r="C235">
        <v>122</v>
      </c>
      <c r="D235" t="s">
        <v>30</v>
      </c>
      <c r="E235">
        <v>4</v>
      </c>
      <c r="F235">
        <v>0</v>
      </c>
      <c r="G235">
        <v>0</v>
      </c>
      <c r="I235">
        <v>1.2070000000000001</v>
      </c>
      <c r="J235">
        <v>5043</v>
      </c>
      <c r="K235">
        <v>14998</v>
      </c>
      <c r="L235">
        <v>15039</v>
      </c>
      <c r="M235" t="s">
        <v>31</v>
      </c>
      <c r="O235">
        <v>0.14899999999999999</v>
      </c>
      <c r="P235">
        <v>5205</v>
      </c>
      <c r="Q235">
        <v>14929</v>
      </c>
      <c r="R235">
        <v>14976</v>
      </c>
      <c r="S235" t="s">
        <v>31</v>
      </c>
      <c r="U235">
        <v>1.7000000000000001E-2</v>
      </c>
      <c r="V235">
        <v>0</v>
      </c>
      <c r="W235">
        <v>0</v>
      </c>
      <c r="X235">
        <v>0</v>
      </c>
      <c r="Y235" t="s">
        <v>32</v>
      </c>
      <c r="AA235">
        <v>5.0000000000000001E-3</v>
      </c>
      <c r="AB235">
        <v>0</v>
      </c>
      <c r="AC235">
        <v>0</v>
      </c>
      <c r="AD235">
        <v>0</v>
      </c>
      <c r="AE235" t="s">
        <v>32</v>
      </c>
    </row>
    <row r="236" spans="1:31" x14ac:dyDescent="0.35">
      <c r="A236" t="s">
        <v>114</v>
      </c>
      <c r="B236">
        <v>220</v>
      </c>
      <c r="C236">
        <v>123</v>
      </c>
      <c r="D236" t="s">
        <v>30</v>
      </c>
      <c r="E236">
        <v>6</v>
      </c>
      <c r="F236">
        <v>0</v>
      </c>
      <c r="G236">
        <v>0</v>
      </c>
      <c r="I236">
        <v>7.5529999999999999</v>
      </c>
      <c r="J236">
        <v>6842</v>
      </c>
      <c r="K236">
        <v>15058</v>
      </c>
      <c r="L236">
        <v>15099</v>
      </c>
      <c r="M236" t="s">
        <v>31</v>
      </c>
      <c r="O236">
        <v>0.88700000000000001</v>
      </c>
      <c r="P236">
        <v>7497</v>
      </c>
      <c r="Q236">
        <v>14989</v>
      </c>
      <c r="R236">
        <v>15036</v>
      </c>
      <c r="S236" t="s">
        <v>31</v>
      </c>
      <c r="U236">
        <v>0.106</v>
      </c>
      <c r="V236">
        <v>0</v>
      </c>
      <c r="W236">
        <v>0</v>
      </c>
      <c r="X236">
        <v>0</v>
      </c>
      <c r="Y236" t="s">
        <v>32</v>
      </c>
      <c r="AA236">
        <v>2.7E-2</v>
      </c>
      <c r="AB236">
        <v>0</v>
      </c>
      <c r="AC236">
        <v>0</v>
      </c>
      <c r="AD236">
        <v>0</v>
      </c>
      <c r="AE236" t="s">
        <v>32</v>
      </c>
    </row>
    <row r="237" spans="1:31" x14ac:dyDescent="0.35">
      <c r="A237" t="s">
        <v>114</v>
      </c>
      <c r="B237">
        <v>221</v>
      </c>
      <c r="C237">
        <v>123</v>
      </c>
      <c r="D237" t="s">
        <v>30</v>
      </c>
      <c r="E237">
        <v>6</v>
      </c>
      <c r="F237">
        <v>0</v>
      </c>
      <c r="G237">
        <v>0</v>
      </c>
      <c r="I237">
        <v>7.6840000000000002</v>
      </c>
      <c r="J237">
        <v>6879</v>
      </c>
      <c r="K237">
        <v>15118</v>
      </c>
      <c r="L237">
        <v>15158</v>
      </c>
      <c r="M237" t="s">
        <v>31</v>
      </c>
      <c r="O237">
        <v>0.877</v>
      </c>
      <c r="P237">
        <v>7466</v>
      </c>
      <c r="Q237">
        <v>15049</v>
      </c>
      <c r="R237">
        <v>15096</v>
      </c>
      <c r="S237" t="s">
        <v>31</v>
      </c>
      <c r="U237">
        <v>0.108</v>
      </c>
      <c r="V237">
        <v>0</v>
      </c>
      <c r="W237">
        <v>0</v>
      </c>
      <c r="X237">
        <v>0</v>
      </c>
      <c r="Y237" t="s">
        <v>32</v>
      </c>
      <c r="AA237">
        <v>2.7E-2</v>
      </c>
      <c r="AB237">
        <v>0</v>
      </c>
      <c r="AC237">
        <v>0</v>
      </c>
      <c r="AD237">
        <v>0</v>
      </c>
      <c r="AE237" t="s">
        <v>32</v>
      </c>
    </row>
    <row r="238" spans="1:31" x14ac:dyDescent="0.35">
      <c r="A238" t="s">
        <v>114</v>
      </c>
      <c r="B238">
        <v>222</v>
      </c>
      <c r="C238">
        <v>123</v>
      </c>
      <c r="D238" t="s">
        <v>30</v>
      </c>
      <c r="E238">
        <v>6</v>
      </c>
      <c r="F238">
        <v>0</v>
      </c>
      <c r="G238">
        <v>0</v>
      </c>
      <c r="I238">
        <v>7.68</v>
      </c>
      <c r="J238">
        <v>6878</v>
      </c>
      <c r="K238">
        <v>15178</v>
      </c>
      <c r="L238">
        <v>15218</v>
      </c>
      <c r="M238" t="s">
        <v>31</v>
      </c>
      <c r="O238">
        <v>0.88400000000000001</v>
      </c>
      <c r="P238">
        <v>7487</v>
      </c>
      <c r="Q238">
        <v>15109</v>
      </c>
      <c r="R238">
        <v>15156</v>
      </c>
      <c r="S238" t="s">
        <v>31</v>
      </c>
      <c r="U238">
        <v>0.108</v>
      </c>
      <c r="V238">
        <v>0</v>
      </c>
      <c r="W238">
        <v>0</v>
      </c>
      <c r="X238">
        <v>0</v>
      </c>
      <c r="Y238" t="s">
        <v>32</v>
      </c>
      <c r="AA238">
        <v>2.7E-2</v>
      </c>
      <c r="AB238">
        <v>0</v>
      </c>
      <c r="AC238">
        <v>0</v>
      </c>
      <c r="AD238">
        <v>0</v>
      </c>
      <c r="AE238" t="s">
        <v>32</v>
      </c>
    </row>
    <row r="239" spans="1:31" x14ac:dyDescent="0.35">
      <c r="A239" t="s">
        <v>114</v>
      </c>
      <c r="B239">
        <v>223</v>
      </c>
      <c r="C239">
        <v>123</v>
      </c>
      <c r="D239" t="s">
        <v>30</v>
      </c>
      <c r="E239">
        <v>6</v>
      </c>
      <c r="F239">
        <v>0</v>
      </c>
      <c r="G239">
        <v>0</v>
      </c>
      <c r="I239">
        <v>7.6520000000000001</v>
      </c>
      <c r="J239">
        <v>6870</v>
      </c>
      <c r="K239">
        <v>15238</v>
      </c>
      <c r="L239">
        <v>15278</v>
      </c>
      <c r="M239" t="s">
        <v>31</v>
      </c>
      <c r="O239">
        <v>0.88300000000000001</v>
      </c>
      <c r="P239">
        <v>7484</v>
      </c>
      <c r="Q239">
        <v>15169</v>
      </c>
      <c r="R239">
        <v>15216</v>
      </c>
      <c r="S239" t="s">
        <v>31</v>
      </c>
      <c r="U239">
        <v>0.107</v>
      </c>
      <c r="V239">
        <v>0</v>
      </c>
      <c r="W239">
        <v>0</v>
      </c>
      <c r="X239">
        <v>0</v>
      </c>
      <c r="Y239" t="s">
        <v>32</v>
      </c>
      <c r="AA239">
        <v>2.7E-2</v>
      </c>
      <c r="AB239">
        <v>0</v>
      </c>
      <c r="AC239">
        <v>0</v>
      </c>
      <c r="AD239">
        <v>0</v>
      </c>
      <c r="AE239" t="s">
        <v>32</v>
      </c>
    </row>
    <row r="240" spans="1:31" x14ac:dyDescent="0.35">
      <c r="A240" t="s">
        <v>114</v>
      </c>
      <c r="B240">
        <v>224</v>
      </c>
      <c r="C240">
        <v>123</v>
      </c>
      <c r="D240" t="s">
        <v>30</v>
      </c>
      <c r="E240">
        <v>6</v>
      </c>
      <c r="F240">
        <v>0</v>
      </c>
      <c r="G240">
        <v>0</v>
      </c>
      <c r="I240">
        <v>7.7229999999999999</v>
      </c>
      <c r="J240">
        <v>6890</v>
      </c>
      <c r="K240">
        <v>15298</v>
      </c>
      <c r="L240">
        <v>15338</v>
      </c>
      <c r="M240" t="s">
        <v>31</v>
      </c>
      <c r="O240">
        <v>0.88700000000000001</v>
      </c>
      <c r="P240">
        <v>7498</v>
      </c>
      <c r="Q240">
        <v>15229</v>
      </c>
      <c r="R240">
        <v>15276</v>
      </c>
      <c r="S240" t="s">
        <v>31</v>
      </c>
      <c r="U240">
        <v>0.108</v>
      </c>
      <c r="V240">
        <v>0</v>
      </c>
      <c r="W240">
        <v>0</v>
      </c>
      <c r="X240">
        <v>0</v>
      </c>
      <c r="Y240" t="s">
        <v>32</v>
      </c>
      <c r="AA240">
        <v>2.7E-2</v>
      </c>
      <c r="AB240">
        <v>0</v>
      </c>
      <c r="AC240">
        <v>0</v>
      </c>
      <c r="AD240">
        <v>0</v>
      </c>
      <c r="AE240" t="s">
        <v>32</v>
      </c>
    </row>
    <row r="241" spans="1:31" x14ac:dyDescent="0.35">
      <c r="A241" t="s">
        <v>114</v>
      </c>
      <c r="B241">
        <v>225</v>
      </c>
      <c r="C241">
        <v>123</v>
      </c>
      <c r="D241" t="s">
        <v>30</v>
      </c>
      <c r="E241">
        <v>6</v>
      </c>
      <c r="F241">
        <v>0</v>
      </c>
      <c r="G241">
        <v>0</v>
      </c>
      <c r="I241">
        <v>7.7119999999999997</v>
      </c>
      <c r="J241">
        <v>6887</v>
      </c>
      <c r="K241">
        <v>15358</v>
      </c>
      <c r="L241">
        <v>15398</v>
      </c>
      <c r="M241" t="s">
        <v>31</v>
      </c>
      <c r="O241">
        <v>0.88900000000000001</v>
      </c>
      <c r="P241">
        <v>7504</v>
      </c>
      <c r="Q241">
        <v>15289</v>
      </c>
      <c r="R241">
        <v>15335</v>
      </c>
      <c r="S241" t="s">
        <v>31</v>
      </c>
      <c r="U241">
        <v>0.108</v>
      </c>
      <c r="V241">
        <v>0</v>
      </c>
      <c r="W241">
        <v>0</v>
      </c>
      <c r="X241">
        <v>0</v>
      </c>
      <c r="Y241" t="s">
        <v>32</v>
      </c>
      <c r="AA241">
        <v>2.8000000000000001E-2</v>
      </c>
      <c r="AB241">
        <v>0</v>
      </c>
      <c r="AC241">
        <v>0</v>
      </c>
      <c r="AD241">
        <v>0</v>
      </c>
      <c r="AE241" t="s">
        <v>32</v>
      </c>
    </row>
    <row r="242" spans="1:31" x14ac:dyDescent="0.35">
      <c r="A242" t="s">
        <v>114</v>
      </c>
      <c r="B242">
        <v>226</v>
      </c>
      <c r="C242">
        <v>123</v>
      </c>
      <c r="D242" t="s">
        <v>30</v>
      </c>
      <c r="E242">
        <v>6</v>
      </c>
      <c r="F242">
        <v>0</v>
      </c>
      <c r="G242">
        <v>0</v>
      </c>
      <c r="I242">
        <v>7.7370000000000001</v>
      </c>
      <c r="J242">
        <v>6894</v>
      </c>
      <c r="K242">
        <v>15418</v>
      </c>
      <c r="L242">
        <v>15458</v>
      </c>
      <c r="M242" t="s">
        <v>31</v>
      </c>
      <c r="O242">
        <v>0.89700000000000002</v>
      </c>
      <c r="P242">
        <v>7528</v>
      </c>
      <c r="Q242">
        <v>15349</v>
      </c>
      <c r="R242">
        <v>15395</v>
      </c>
      <c r="S242" t="s">
        <v>31</v>
      </c>
      <c r="U242">
        <v>0.108</v>
      </c>
      <c r="V242">
        <v>0</v>
      </c>
      <c r="W242">
        <v>0</v>
      </c>
      <c r="X242">
        <v>0</v>
      </c>
      <c r="Y242" t="s">
        <v>32</v>
      </c>
      <c r="AA242">
        <v>2.8000000000000001E-2</v>
      </c>
      <c r="AB242">
        <v>0</v>
      </c>
      <c r="AC242">
        <v>0</v>
      </c>
      <c r="AD242">
        <v>0</v>
      </c>
      <c r="AE242" t="s">
        <v>32</v>
      </c>
    </row>
    <row r="243" spans="1:31" x14ac:dyDescent="0.35">
      <c r="A243" t="s">
        <v>104</v>
      </c>
      <c r="B243">
        <v>227</v>
      </c>
      <c r="C243">
        <v>135</v>
      </c>
      <c r="D243" t="s">
        <v>105</v>
      </c>
      <c r="E243">
        <v>0</v>
      </c>
      <c r="F243">
        <v>9</v>
      </c>
      <c r="G243">
        <v>1</v>
      </c>
      <c r="I243">
        <v>167.298</v>
      </c>
      <c r="J243">
        <v>52126</v>
      </c>
      <c r="K243">
        <v>15478</v>
      </c>
      <c r="L243">
        <v>15518</v>
      </c>
      <c r="M243" t="s">
        <v>42</v>
      </c>
      <c r="O243">
        <v>-0.44800000000000001</v>
      </c>
      <c r="P243">
        <v>3352</v>
      </c>
      <c r="Q243">
        <v>15409</v>
      </c>
      <c r="R243">
        <v>15452</v>
      </c>
      <c r="S243" t="s">
        <v>31</v>
      </c>
      <c r="U243">
        <v>2.343</v>
      </c>
      <c r="V243">
        <v>0</v>
      </c>
      <c r="W243">
        <v>0</v>
      </c>
      <c r="X243">
        <v>0</v>
      </c>
      <c r="Y243" t="s">
        <v>32</v>
      </c>
      <c r="AA243">
        <v>-1.4E-2</v>
      </c>
      <c r="AB243">
        <v>0</v>
      </c>
      <c r="AC243">
        <v>0</v>
      </c>
      <c r="AD243">
        <v>0</v>
      </c>
      <c r="AE243" t="s">
        <v>32</v>
      </c>
    </row>
    <row r="244" spans="1:31" x14ac:dyDescent="0.35">
      <c r="A244" t="s">
        <v>106</v>
      </c>
      <c r="B244">
        <v>228</v>
      </c>
      <c r="C244">
        <v>136</v>
      </c>
      <c r="D244" t="s">
        <v>105</v>
      </c>
      <c r="E244">
        <v>0</v>
      </c>
      <c r="F244">
        <v>9</v>
      </c>
      <c r="G244">
        <v>2</v>
      </c>
      <c r="I244">
        <v>170.745</v>
      </c>
      <c r="J244">
        <v>53103</v>
      </c>
      <c r="K244">
        <v>15538</v>
      </c>
      <c r="L244">
        <v>15578</v>
      </c>
      <c r="M244" t="s">
        <v>43</v>
      </c>
      <c r="O244">
        <v>17.137</v>
      </c>
      <c r="P244">
        <v>57938</v>
      </c>
      <c r="Q244">
        <v>15469</v>
      </c>
      <c r="R244">
        <v>15512</v>
      </c>
      <c r="S244" t="s">
        <v>43</v>
      </c>
      <c r="U244">
        <v>2.3919999999999999</v>
      </c>
      <c r="V244">
        <v>0</v>
      </c>
      <c r="W244">
        <v>0</v>
      </c>
      <c r="X244">
        <v>0</v>
      </c>
      <c r="Y244" t="s">
        <v>32</v>
      </c>
      <c r="AA244">
        <v>0.53</v>
      </c>
      <c r="AB244">
        <v>0</v>
      </c>
      <c r="AC244">
        <v>0</v>
      </c>
      <c r="AD244">
        <v>0</v>
      </c>
      <c r="AE244" t="s">
        <v>32</v>
      </c>
    </row>
    <row r="245" spans="1:31" x14ac:dyDescent="0.35">
      <c r="A245" t="s">
        <v>87</v>
      </c>
      <c r="B245">
        <v>229</v>
      </c>
      <c r="C245">
        <v>138</v>
      </c>
      <c r="D245" t="s">
        <v>88</v>
      </c>
      <c r="E245">
        <v>0</v>
      </c>
      <c r="F245">
        <v>0</v>
      </c>
      <c r="G245">
        <v>0</v>
      </c>
      <c r="I245">
        <v>149.15600000000001</v>
      </c>
      <c r="J245">
        <v>46983</v>
      </c>
      <c r="K245">
        <v>15598</v>
      </c>
      <c r="L245">
        <v>15637</v>
      </c>
      <c r="M245" t="s">
        <v>42</v>
      </c>
      <c r="O245">
        <v>14.862</v>
      </c>
      <c r="P245">
        <v>50878</v>
      </c>
      <c r="Q245">
        <v>15529</v>
      </c>
      <c r="R245">
        <v>15571</v>
      </c>
      <c r="S245" t="s">
        <v>31</v>
      </c>
      <c r="U245">
        <v>2.089</v>
      </c>
      <c r="V245">
        <v>0</v>
      </c>
      <c r="W245">
        <v>0</v>
      </c>
      <c r="X245">
        <v>0</v>
      </c>
      <c r="Y245" t="s">
        <v>32</v>
      </c>
      <c r="AA245">
        <v>0.46</v>
      </c>
      <c r="AB245">
        <v>0</v>
      </c>
      <c r="AC245">
        <v>0</v>
      </c>
      <c r="AD245">
        <v>0</v>
      </c>
      <c r="AE245" t="s">
        <v>32</v>
      </c>
    </row>
    <row r="246" spans="1:31" x14ac:dyDescent="0.35">
      <c r="A246" t="s">
        <v>110</v>
      </c>
      <c r="B246">
        <v>230</v>
      </c>
      <c r="C246">
        <v>0</v>
      </c>
      <c r="D246" t="s">
        <v>111</v>
      </c>
      <c r="E246">
        <v>0</v>
      </c>
      <c r="F246">
        <v>0</v>
      </c>
      <c r="G246">
        <v>0</v>
      </c>
      <c r="I246">
        <v>-5.03</v>
      </c>
      <c r="J246">
        <v>3275</v>
      </c>
      <c r="K246">
        <v>15778</v>
      </c>
      <c r="L246">
        <v>15825</v>
      </c>
      <c r="M246" t="s">
        <v>31</v>
      </c>
      <c r="O246">
        <v>-0.48099999999999998</v>
      </c>
      <c r="P246">
        <v>3249</v>
      </c>
      <c r="Q246">
        <v>15709</v>
      </c>
      <c r="R246">
        <v>15756</v>
      </c>
      <c r="S246" t="s">
        <v>31</v>
      </c>
      <c r="U246">
        <v>-7.0000000000000007E-2</v>
      </c>
      <c r="V246">
        <v>0</v>
      </c>
      <c r="W246">
        <v>0</v>
      </c>
      <c r="X246">
        <v>0</v>
      </c>
      <c r="Y246" t="s">
        <v>32</v>
      </c>
      <c r="AA246">
        <v>-1.4999999999999999E-2</v>
      </c>
      <c r="AB246">
        <v>0</v>
      </c>
      <c r="AC246">
        <v>0</v>
      </c>
      <c r="AD246">
        <v>0</v>
      </c>
      <c r="AE246" t="s">
        <v>32</v>
      </c>
    </row>
    <row r="247" spans="1:31" x14ac:dyDescent="0.35">
      <c r="A247" t="s">
        <v>116</v>
      </c>
      <c r="B247">
        <v>231</v>
      </c>
      <c r="C247">
        <v>0</v>
      </c>
      <c r="D247" t="s">
        <v>117</v>
      </c>
      <c r="E247">
        <v>0</v>
      </c>
      <c r="F247">
        <v>0</v>
      </c>
      <c r="G247">
        <v>0</v>
      </c>
      <c r="I247">
        <v>-5.03</v>
      </c>
      <c r="J247">
        <v>3275</v>
      </c>
      <c r="K247">
        <v>15959</v>
      </c>
      <c r="L247">
        <v>15965</v>
      </c>
      <c r="M247" t="s">
        <v>118</v>
      </c>
      <c r="O247">
        <v>-0.48099999999999998</v>
      </c>
      <c r="P247">
        <v>3249</v>
      </c>
      <c r="Q247">
        <v>15909</v>
      </c>
      <c r="R247">
        <v>15915</v>
      </c>
      <c r="S247" t="s">
        <v>118</v>
      </c>
      <c r="U247">
        <v>-7.0000000000000007E-2</v>
      </c>
      <c r="V247">
        <v>0</v>
      </c>
      <c r="W247">
        <v>0</v>
      </c>
      <c r="X247">
        <v>0</v>
      </c>
      <c r="Y247" t="s">
        <v>32</v>
      </c>
      <c r="AA247">
        <v>-1.4999999999999999E-2</v>
      </c>
      <c r="AB247">
        <v>0</v>
      </c>
      <c r="AC247">
        <v>0</v>
      </c>
      <c r="AD247">
        <v>0</v>
      </c>
      <c r="AE24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32"/>
  <sheetViews>
    <sheetView topLeftCell="A34" workbookViewId="0">
      <selection activeCell="A28" sqref="A28:A199"/>
    </sheetView>
  </sheetViews>
  <sheetFormatPr defaultRowHeight="14.5" x14ac:dyDescent="0.35"/>
  <cols>
    <col min="1" max="1" width="16.90625" customWidth="1"/>
    <col min="2" max="2" width="14.36328125" customWidth="1"/>
    <col min="3" max="3" width="13.54296875" customWidth="1"/>
    <col min="4" max="4" width="10.81640625" customWidth="1"/>
    <col min="5" max="5" width="11.90625" customWidth="1"/>
    <col min="6" max="7" width="10.453125" customWidth="1"/>
    <col min="8" max="8" width="12.6328125" customWidth="1"/>
    <col min="9" max="9" width="10.36328125" customWidth="1"/>
    <col min="10" max="10" width="11.36328125" customWidth="1"/>
    <col min="11" max="11" width="11.453125" customWidth="1"/>
    <col min="12" max="12" width="14.36328125" customWidth="1"/>
    <col min="13" max="13" width="11.54296875" customWidth="1"/>
    <col min="14" max="14" width="12.6328125" customWidth="1"/>
    <col min="15" max="15" width="10.36328125" customWidth="1"/>
    <col min="16" max="16" width="12.36328125" customWidth="1"/>
    <col min="17" max="17" width="12.453125" customWidth="1"/>
    <col min="18" max="18" width="15.36328125" customWidth="1"/>
    <col min="19" max="19" width="12.54296875" customWidth="1"/>
    <col min="20" max="20" width="10.453125" customWidth="1"/>
    <col min="21" max="21" width="11.36328125" customWidth="1"/>
    <col min="22" max="22" width="12.36328125" customWidth="1"/>
    <col min="23" max="23" width="13.453125" customWidth="1"/>
    <col min="24" max="24" width="16.36328125" customWidth="1"/>
    <col min="25" max="25" width="13.54296875" customWidth="1"/>
    <col min="26" max="26" width="11.453125" customWidth="1"/>
    <col min="27" max="27" width="10.36328125" customWidth="1"/>
    <col min="28" max="28" width="13.36328125" customWidth="1"/>
    <col min="29" max="29" width="13.453125" customWidth="1"/>
    <col min="30" max="30" width="16.36328125" customWidth="1"/>
    <col min="31" max="31" width="13.54296875" customWidth="1"/>
  </cols>
  <sheetData>
    <row r="1" spans="1:31" x14ac:dyDescent="0.35">
      <c r="A1" t="s">
        <v>70</v>
      </c>
      <c r="B1" s="41" t="s">
        <v>71</v>
      </c>
      <c r="C1" s="41" t="s">
        <v>72</v>
      </c>
      <c r="D1" s="41" t="s">
        <v>73</v>
      </c>
      <c r="E1" s="41" t="s">
        <v>74</v>
      </c>
      <c r="F1" t="s">
        <v>119</v>
      </c>
      <c r="G1" t="s">
        <v>120</v>
      </c>
      <c r="H1" s="41" t="s">
        <v>75</v>
      </c>
      <c r="I1" s="41" t="s">
        <v>76</v>
      </c>
      <c r="J1" s="41" t="s">
        <v>77</v>
      </c>
      <c r="K1" s="41" t="s">
        <v>78</v>
      </c>
      <c r="L1" s="41" t="s">
        <v>79</v>
      </c>
      <c r="M1" s="41" t="s">
        <v>80</v>
      </c>
      <c r="N1" s="41" t="s">
        <v>81</v>
      </c>
      <c r="O1" s="41" t="s">
        <v>82</v>
      </c>
      <c r="P1" s="41" t="s">
        <v>121</v>
      </c>
      <c r="Q1" s="41" t="s">
        <v>122</v>
      </c>
      <c r="R1" s="41" t="s">
        <v>123</v>
      </c>
      <c r="S1" s="41" t="s">
        <v>124</v>
      </c>
      <c r="T1" t="s">
        <v>125</v>
      </c>
      <c r="U1" s="41" t="s">
        <v>126</v>
      </c>
      <c r="V1" s="41" t="s">
        <v>127</v>
      </c>
      <c r="W1" s="41" t="s">
        <v>128</v>
      </c>
      <c r="X1" s="41" t="s">
        <v>129</v>
      </c>
      <c r="Y1" s="41" t="s">
        <v>130</v>
      </c>
      <c r="Z1" t="s">
        <v>131</v>
      </c>
      <c r="AA1" s="41" t="s">
        <v>83</v>
      </c>
      <c r="AB1" s="41" t="s">
        <v>132</v>
      </c>
      <c r="AC1" s="41" t="s">
        <v>133</v>
      </c>
      <c r="AD1" s="41" t="s">
        <v>134</v>
      </c>
      <c r="AE1" s="41" t="s">
        <v>135</v>
      </c>
    </row>
    <row r="2" spans="1:31" hidden="1" x14ac:dyDescent="0.35">
      <c r="A2" t="s">
        <v>84</v>
      </c>
      <c r="B2">
        <v>1</v>
      </c>
      <c r="C2">
        <v>138</v>
      </c>
      <c r="D2" t="s">
        <v>85</v>
      </c>
      <c r="E2">
        <v>0</v>
      </c>
      <c r="F2">
        <v>0</v>
      </c>
      <c r="G2">
        <v>0</v>
      </c>
      <c r="I2">
        <v>147.886</v>
      </c>
      <c r="J2">
        <v>46623</v>
      </c>
      <c r="K2">
        <v>598</v>
      </c>
      <c r="L2">
        <v>636</v>
      </c>
      <c r="M2" t="s">
        <v>86</v>
      </c>
      <c r="O2">
        <v>14.855</v>
      </c>
      <c r="P2">
        <v>50854</v>
      </c>
      <c r="Q2">
        <v>529</v>
      </c>
      <c r="R2">
        <v>577</v>
      </c>
      <c r="S2" t="s">
        <v>86</v>
      </c>
      <c r="U2">
        <v>2.0710000000000002</v>
      </c>
      <c r="V2">
        <v>0</v>
      </c>
      <c r="W2">
        <v>0</v>
      </c>
      <c r="X2">
        <v>0</v>
      </c>
      <c r="Y2" t="s">
        <v>32</v>
      </c>
      <c r="AA2">
        <v>0.46</v>
      </c>
      <c r="AB2">
        <v>0</v>
      </c>
      <c r="AC2">
        <v>0</v>
      </c>
      <c r="AD2">
        <v>0</v>
      </c>
      <c r="AE2" t="s">
        <v>32</v>
      </c>
    </row>
    <row r="3" spans="1:31" hidden="1" x14ac:dyDescent="0.35">
      <c r="A3" t="s">
        <v>87</v>
      </c>
      <c r="B3">
        <v>2</v>
      </c>
      <c r="C3">
        <v>138</v>
      </c>
      <c r="D3" t="s">
        <v>88</v>
      </c>
      <c r="E3">
        <v>0</v>
      </c>
      <c r="F3">
        <v>0</v>
      </c>
      <c r="G3">
        <v>0</v>
      </c>
      <c r="I3">
        <v>149.15600000000001</v>
      </c>
      <c r="J3">
        <v>46983</v>
      </c>
      <c r="K3">
        <v>658</v>
      </c>
      <c r="L3">
        <v>695</v>
      </c>
      <c r="M3" t="s">
        <v>42</v>
      </c>
      <c r="O3">
        <v>14.862</v>
      </c>
      <c r="P3">
        <v>50878</v>
      </c>
      <c r="Q3">
        <v>589</v>
      </c>
      <c r="R3">
        <v>637</v>
      </c>
      <c r="S3" t="s">
        <v>31</v>
      </c>
      <c r="U3">
        <v>2.089</v>
      </c>
      <c r="V3">
        <v>0</v>
      </c>
      <c r="W3">
        <v>0</v>
      </c>
      <c r="X3">
        <v>0</v>
      </c>
      <c r="Y3" t="s">
        <v>32</v>
      </c>
      <c r="AA3">
        <v>0.46</v>
      </c>
      <c r="AB3">
        <v>0</v>
      </c>
      <c r="AC3">
        <v>0</v>
      </c>
      <c r="AD3">
        <v>0</v>
      </c>
      <c r="AE3" t="s">
        <v>32</v>
      </c>
    </row>
    <row r="4" spans="1:31" hidden="1" x14ac:dyDescent="0.35">
      <c r="A4" t="s">
        <v>89</v>
      </c>
      <c r="B4">
        <v>3</v>
      </c>
      <c r="C4">
        <v>138</v>
      </c>
      <c r="D4" t="s">
        <v>90</v>
      </c>
      <c r="E4">
        <v>0</v>
      </c>
      <c r="F4">
        <v>1</v>
      </c>
      <c r="G4">
        <v>1</v>
      </c>
      <c r="I4">
        <v>148.54900000000001</v>
      </c>
      <c r="J4">
        <v>46811</v>
      </c>
      <c r="K4">
        <v>718</v>
      </c>
      <c r="L4">
        <v>756</v>
      </c>
      <c r="M4" t="s">
        <v>42</v>
      </c>
      <c r="O4">
        <v>14.878</v>
      </c>
      <c r="P4">
        <v>50926</v>
      </c>
      <c r="Q4">
        <v>649</v>
      </c>
      <c r="R4">
        <v>697</v>
      </c>
      <c r="S4" t="s">
        <v>31</v>
      </c>
      <c r="U4">
        <v>2.081</v>
      </c>
      <c r="V4">
        <v>0</v>
      </c>
      <c r="W4">
        <v>0</v>
      </c>
      <c r="X4">
        <v>0</v>
      </c>
      <c r="Y4" t="s">
        <v>32</v>
      </c>
      <c r="AA4">
        <v>0.46</v>
      </c>
      <c r="AB4">
        <v>0</v>
      </c>
      <c r="AC4">
        <v>0</v>
      </c>
      <c r="AD4">
        <v>0</v>
      </c>
      <c r="AE4" t="s">
        <v>32</v>
      </c>
    </row>
    <row r="5" spans="1:31" hidden="1" x14ac:dyDescent="0.35">
      <c r="A5" t="s">
        <v>91</v>
      </c>
      <c r="B5">
        <v>4</v>
      </c>
      <c r="C5">
        <v>908</v>
      </c>
      <c r="D5" t="s">
        <v>92</v>
      </c>
      <c r="E5">
        <v>0</v>
      </c>
      <c r="F5">
        <v>1</v>
      </c>
      <c r="G5">
        <v>2</v>
      </c>
      <c r="I5">
        <v>3.9590000000000001</v>
      </c>
      <c r="J5">
        <v>5823</v>
      </c>
      <c r="K5">
        <v>778</v>
      </c>
      <c r="L5">
        <v>821</v>
      </c>
      <c r="M5" t="s">
        <v>42</v>
      </c>
      <c r="O5">
        <v>0.40699999999999997</v>
      </c>
      <c r="P5">
        <v>6008</v>
      </c>
      <c r="Q5">
        <v>709</v>
      </c>
      <c r="R5">
        <v>752</v>
      </c>
      <c r="S5" t="s">
        <v>31</v>
      </c>
      <c r="U5">
        <v>5.5E-2</v>
      </c>
      <c r="V5">
        <v>0</v>
      </c>
      <c r="W5">
        <v>0</v>
      </c>
      <c r="X5">
        <v>0</v>
      </c>
      <c r="Y5" t="s">
        <v>32</v>
      </c>
      <c r="AA5">
        <v>1.2999999999999999E-2</v>
      </c>
      <c r="AB5">
        <v>0</v>
      </c>
      <c r="AC5">
        <v>0</v>
      </c>
      <c r="AD5">
        <v>0</v>
      </c>
      <c r="AE5" t="s">
        <v>32</v>
      </c>
    </row>
    <row r="6" spans="1:31" hidden="1" x14ac:dyDescent="0.35">
      <c r="A6" t="s">
        <v>91</v>
      </c>
      <c r="B6">
        <v>5</v>
      </c>
      <c r="C6">
        <v>908</v>
      </c>
      <c r="D6" t="s">
        <v>92</v>
      </c>
      <c r="E6">
        <v>0</v>
      </c>
      <c r="F6">
        <v>1</v>
      </c>
      <c r="G6">
        <v>3</v>
      </c>
      <c r="I6">
        <v>3.9590000000000001</v>
      </c>
      <c r="J6">
        <v>5823</v>
      </c>
      <c r="K6">
        <v>838</v>
      </c>
      <c r="L6">
        <v>875</v>
      </c>
      <c r="M6" t="s">
        <v>31</v>
      </c>
      <c r="O6">
        <v>0.40699999999999997</v>
      </c>
      <c r="P6">
        <v>6008</v>
      </c>
      <c r="Q6">
        <v>769</v>
      </c>
      <c r="R6">
        <v>816</v>
      </c>
      <c r="S6" t="s">
        <v>31</v>
      </c>
      <c r="U6">
        <v>5.5E-2</v>
      </c>
      <c r="V6">
        <v>0</v>
      </c>
      <c r="W6">
        <v>0</v>
      </c>
      <c r="X6">
        <v>0</v>
      </c>
      <c r="Y6" t="s">
        <v>32</v>
      </c>
      <c r="AA6">
        <v>1.2999999999999999E-2</v>
      </c>
      <c r="AB6">
        <v>0</v>
      </c>
      <c r="AC6">
        <v>0</v>
      </c>
      <c r="AD6">
        <v>0</v>
      </c>
      <c r="AE6" t="s">
        <v>32</v>
      </c>
    </row>
    <row r="7" spans="1:31" hidden="1" x14ac:dyDescent="0.35">
      <c r="A7" t="s">
        <v>93</v>
      </c>
      <c r="B7">
        <v>6</v>
      </c>
      <c r="C7">
        <v>901</v>
      </c>
      <c r="D7" t="s">
        <v>94</v>
      </c>
      <c r="E7">
        <v>0</v>
      </c>
      <c r="F7">
        <v>0</v>
      </c>
      <c r="G7">
        <v>0</v>
      </c>
      <c r="H7">
        <v>150</v>
      </c>
      <c r="I7">
        <v>149.42400000000001</v>
      </c>
      <c r="J7">
        <v>47059</v>
      </c>
      <c r="K7">
        <v>898</v>
      </c>
      <c r="L7">
        <v>936</v>
      </c>
      <c r="M7" t="s">
        <v>42</v>
      </c>
      <c r="N7">
        <v>15</v>
      </c>
      <c r="O7">
        <v>15.053000000000001</v>
      </c>
      <c r="P7">
        <v>51469</v>
      </c>
      <c r="Q7">
        <v>829</v>
      </c>
      <c r="R7">
        <v>875</v>
      </c>
      <c r="S7" t="s">
        <v>43</v>
      </c>
      <c r="U7">
        <v>2.093</v>
      </c>
      <c r="V7">
        <v>0</v>
      </c>
      <c r="W7">
        <v>0</v>
      </c>
      <c r="X7">
        <v>0</v>
      </c>
      <c r="Y7" t="s">
        <v>32</v>
      </c>
      <c r="AA7">
        <v>0.46600000000000003</v>
      </c>
      <c r="AB7">
        <v>0</v>
      </c>
      <c r="AC7">
        <v>0</v>
      </c>
      <c r="AD7">
        <v>0</v>
      </c>
      <c r="AE7" t="s">
        <v>32</v>
      </c>
    </row>
    <row r="8" spans="1:31" hidden="1" x14ac:dyDescent="0.35">
      <c r="A8" t="s">
        <v>95</v>
      </c>
      <c r="B8">
        <v>7</v>
      </c>
      <c r="C8">
        <v>902</v>
      </c>
      <c r="D8" t="s">
        <v>94</v>
      </c>
      <c r="E8">
        <v>0</v>
      </c>
      <c r="F8">
        <v>0</v>
      </c>
      <c r="G8">
        <v>0</v>
      </c>
      <c r="H8">
        <v>112.5</v>
      </c>
      <c r="I8">
        <v>112.41200000000001</v>
      </c>
      <c r="J8">
        <v>36567</v>
      </c>
      <c r="K8">
        <v>958</v>
      </c>
      <c r="L8">
        <v>995</v>
      </c>
      <c r="M8" t="s">
        <v>43</v>
      </c>
      <c r="N8">
        <v>11.25</v>
      </c>
      <c r="O8">
        <v>11.159000000000001</v>
      </c>
      <c r="P8">
        <v>39383</v>
      </c>
      <c r="Q8">
        <v>889</v>
      </c>
      <c r="R8">
        <v>936</v>
      </c>
      <c r="S8" t="s">
        <v>43</v>
      </c>
      <c r="U8">
        <v>1.575</v>
      </c>
      <c r="V8">
        <v>0</v>
      </c>
      <c r="W8">
        <v>0</v>
      </c>
      <c r="X8">
        <v>0</v>
      </c>
      <c r="Y8" t="s">
        <v>32</v>
      </c>
      <c r="AA8">
        <v>0.34499999999999997</v>
      </c>
      <c r="AB8">
        <v>0</v>
      </c>
      <c r="AC8">
        <v>0</v>
      </c>
      <c r="AD8">
        <v>0</v>
      </c>
      <c r="AE8" t="s">
        <v>32</v>
      </c>
    </row>
    <row r="9" spans="1:31" hidden="1" x14ac:dyDescent="0.35">
      <c r="A9" t="s">
        <v>96</v>
      </c>
      <c r="B9">
        <v>8</v>
      </c>
      <c r="C9">
        <v>903</v>
      </c>
      <c r="D9" t="s">
        <v>94</v>
      </c>
      <c r="E9">
        <v>0</v>
      </c>
      <c r="F9">
        <v>0</v>
      </c>
      <c r="G9">
        <v>0</v>
      </c>
      <c r="H9">
        <v>75</v>
      </c>
      <c r="I9">
        <v>76.105999999999995</v>
      </c>
      <c r="J9">
        <v>26275</v>
      </c>
      <c r="K9">
        <v>1018</v>
      </c>
      <c r="L9">
        <v>1056</v>
      </c>
      <c r="M9" t="s">
        <v>43</v>
      </c>
      <c r="N9">
        <v>7.5</v>
      </c>
      <c r="O9">
        <v>7.5519999999999996</v>
      </c>
      <c r="P9">
        <v>28186</v>
      </c>
      <c r="Q9">
        <v>949</v>
      </c>
      <c r="R9">
        <v>995</v>
      </c>
      <c r="S9" t="s">
        <v>31</v>
      </c>
      <c r="U9">
        <v>1.0660000000000001</v>
      </c>
      <c r="V9">
        <v>0</v>
      </c>
      <c r="W9">
        <v>0</v>
      </c>
      <c r="X9">
        <v>0</v>
      </c>
      <c r="Y9" t="s">
        <v>32</v>
      </c>
      <c r="AA9">
        <v>0.23400000000000001</v>
      </c>
      <c r="AB9">
        <v>0</v>
      </c>
      <c r="AC9">
        <v>0</v>
      </c>
      <c r="AD9">
        <v>0</v>
      </c>
      <c r="AE9" t="s">
        <v>32</v>
      </c>
    </row>
    <row r="10" spans="1:31" hidden="1" x14ac:dyDescent="0.35">
      <c r="A10" t="s">
        <v>97</v>
      </c>
      <c r="B10">
        <v>9</v>
      </c>
      <c r="C10">
        <v>904</v>
      </c>
      <c r="D10" t="s">
        <v>94</v>
      </c>
      <c r="E10">
        <v>0</v>
      </c>
      <c r="F10">
        <v>0</v>
      </c>
      <c r="G10">
        <v>0</v>
      </c>
      <c r="H10">
        <v>37.5</v>
      </c>
      <c r="I10">
        <v>37.975000000000001</v>
      </c>
      <c r="J10">
        <v>15466</v>
      </c>
      <c r="K10">
        <v>1078</v>
      </c>
      <c r="L10">
        <v>1116</v>
      </c>
      <c r="M10" t="s">
        <v>31</v>
      </c>
      <c r="N10">
        <v>3.75</v>
      </c>
      <c r="O10">
        <v>3.7360000000000002</v>
      </c>
      <c r="P10">
        <v>16339</v>
      </c>
      <c r="Q10">
        <v>1009</v>
      </c>
      <c r="R10">
        <v>1056</v>
      </c>
      <c r="S10" t="s">
        <v>31</v>
      </c>
      <c r="U10">
        <v>0.53200000000000003</v>
      </c>
      <c r="V10">
        <v>0</v>
      </c>
      <c r="W10">
        <v>0</v>
      </c>
      <c r="X10">
        <v>0</v>
      </c>
      <c r="Y10" t="s">
        <v>32</v>
      </c>
      <c r="AA10">
        <v>0.11600000000000001</v>
      </c>
      <c r="AB10">
        <v>0</v>
      </c>
      <c r="AC10">
        <v>0</v>
      </c>
      <c r="AD10">
        <v>0</v>
      </c>
      <c r="AE10" t="s">
        <v>32</v>
      </c>
    </row>
    <row r="11" spans="1:31" hidden="1" x14ac:dyDescent="0.35">
      <c r="A11" t="s">
        <v>98</v>
      </c>
      <c r="B11">
        <v>10</v>
      </c>
      <c r="C11">
        <v>905</v>
      </c>
      <c r="D11" t="s">
        <v>94</v>
      </c>
      <c r="E11">
        <v>0</v>
      </c>
      <c r="F11">
        <v>0</v>
      </c>
      <c r="G11">
        <v>0</v>
      </c>
      <c r="H11">
        <v>22.5</v>
      </c>
      <c r="I11">
        <v>22.542000000000002</v>
      </c>
      <c r="J11">
        <v>11091</v>
      </c>
      <c r="K11">
        <v>1138</v>
      </c>
      <c r="L11">
        <v>1176</v>
      </c>
      <c r="M11" t="s">
        <v>31</v>
      </c>
      <c r="N11">
        <v>2.25</v>
      </c>
      <c r="O11">
        <v>2.2200000000000002</v>
      </c>
      <c r="P11">
        <v>11635</v>
      </c>
      <c r="Q11">
        <v>1069</v>
      </c>
      <c r="R11">
        <v>1116</v>
      </c>
      <c r="S11" t="s">
        <v>31</v>
      </c>
      <c r="U11">
        <v>0.316</v>
      </c>
      <c r="V11">
        <v>0</v>
      </c>
      <c r="W11">
        <v>0</v>
      </c>
      <c r="X11">
        <v>0</v>
      </c>
      <c r="Y11" t="s">
        <v>32</v>
      </c>
      <c r="AA11">
        <v>6.9000000000000006E-2</v>
      </c>
      <c r="AB11">
        <v>0</v>
      </c>
      <c r="AC11">
        <v>0</v>
      </c>
      <c r="AD11">
        <v>0</v>
      </c>
      <c r="AE11" t="s">
        <v>32</v>
      </c>
    </row>
    <row r="12" spans="1:31" hidden="1" x14ac:dyDescent="0.35">
      <c r="A12" t="s">
        <v>99</v>
      </c>
      <c r="B12">
        <v>11</v>
      </c>
      <c r="C12">
        <v>906</v>
      </c>
      <c r="D12" t="s">
        <v>94</v>
      </c>
      <c r="E12">
        <v>0</v>
      </c>
      <c r="F12">
        <v>0</v>
      </c>
      <c r="G12">
        <v>0</v>
      </c>
      <c r="H12">
        <v>15</v>
      </c>
      <c r="I12">
        <v>14.608000000000001</v>
      </c>
      <c r="J12">
        <v>8842</v>
      </c>
      <c r="K12">
        <v>1198</v>
      </c>
      <c r="L12">
        <v>1235</v>
      </c>
      <c r="M12" t="s">
        <v>31</v>
      </c>
      <c r="N12">
        <v>1.5</v>
      </c>
      <c r="O12">
        <v>1.4530000000000001</v>
      </c>
      <c r="P12">
        <v>9253</v>
      </c>
      <c r="Q12">
        <v>1129</v>
      </c>
      <c r="R12">
        <v>1176</v>
      </c>
      <c r="S12" t="s">
        <v>31</v>
      </c>
      <c r="U12">
        <v>0.20499999999999999</v>
      </c>
      <c r="V12">
        <v>0</v>
      </c>
      <c r="W12">
        <v>0</v>
      </c>
      <c r="X12">
        <v>0</v>
      </c>
      <c r="Y12" t="s">
        <v>32</v>
      </c>
      <c r="AA12">
        <v>4.4999999999999998E-2</v>
      </c>
      <c r="AB12">
        <v>0</v>
      </c>
      <c r="AC12">
        <v>0</v>
      </c>
      <c r="AD12">
        <v>0</v>
      </c>
      <c r="AE12" t="s">
        <v>32</v>
      </c>
    </row>
    <row r="13" spans="1:31" hidden="1" x14ac:dyDescent="0.35">
      <c r="A13" t="s">
        <v>100</v>
      </c>
      <c r="B13">
        <v>12</v>
      </c>
      <c r="C13">
        <v>907</v>
      </c>
      <c r="D13" t="s">
        <v>94</v>
      </c>
      <c r="E13">
        <v>0</v>
      </c>
      <c r="F13">
        <v>0</v>
      </c>
      <c r="G13">
        <v>0</v>
      </c>
      <c r="H13">
        <v>7.5</v>
      </c>
      <c r="I13">
        <v>7.391</v>
      </c>
      <c r="J13">
        <v>6796</v>
      </c>
      <c r="K13">
        <v>1258</v>
      </c>
      <c r="L13">
        <v>1296</v>
      </c>
      <c r="M13" t="s">
        <v>31</v>
      </c>
      <c r="N13">
        <v>0.75</v>
      </c>
      <c r="O13">
        <v>0.76</v>
      </c>
      <c r="P13">
        <v>7101</v>
      </c>
      <c r="Q13">
        <v>1189</v>
      </c>
      <c r="R13">
        <v>1236</v>
      </c>
      <c r="S13" t="s">
        <v>31</v>
      </c>
      <c r="U13">
        <v>0.104</v>
      </c>
      <c r="V13">
        <v>0</v>
      </c>
      <c r="W13">
        <v>0</v>
      </c>
      <c r="X13">
        <v>0</v>
      </c>
      <c r="Y13" t="s">
        <v>32</v>
      </c>
      <c r="AA13">
        <v>2.3E-2</v>
      </c>
      <c r="AB13">
        <v>0</v>
      </c>
      <c r="AC13">
        <v>0</v>
      </c>
      <c r="AD13">
        <v>0</v>
      </c>
      <c r="AE13" t="s">
        <v>32</v>
      </c>
    </row>
    <row r="14" spans="1:31" hidden="1" x14ac:dyDescent="0.35">
      <c r="A14" t="s">
        <v>101</v>
      </c>
      <c r="B14">
        <v>13</v>
      </c>
      <c r="C14">
        <v>908</v>
      </c>
      <c r="D14" t="s">
        <v>94</v>
      </c>
      <c r="E14">
        <v>0</v>
      </c>
      <c r="F14">
        <v>0</v>
      </c>
      <c r="G14">
        <v>0</v>
      </c>
      <c r="H14">
        <v>3.75</v>
      </c>
      <c r="I14">
        <v>3.6230000000000002</v>
      </c>
      <c r="J14">
        <v>5728</v>
      </c>
      <c r="K14">
        <v>1318</v>
      </c>
      <c r="L14">
        <v>1355</v>
      </c>
      <c r="M14" t="s">
        <v>31</v>
      </c>
      <c r="N14">
        <v>0.375</v>
      </c>
      <c r="O14">
        <v>0.38700000000000001</v>
      </c>
      <c r="P14">
        <v>5945</v>
      </c>
      <c r="Q14">
        <v>1249</v>
      </c>
      <c r="R14">
        <v>1296</v>
      </c>
      <c r="S14" t="s">
        <v>31</v>
      </c>
      <c r="U14">
        <v>5.0999999999999997E-2</v>
      </c>
      <c r="V14">
        <v>0</v>
      </c>
      <c r="W14">
        <v>0</v>
      </c>
      <c r="X14">
        <v>0</v>
      </c>
      <c r="Y14" t="s">
        <v>32</v>
      </c>
      <c r="AA14">
        <v>1.2E-2</v>
      </c>
      <c r="AB14">
        <v>0</v>
      </c>
      <c r="AC14">
        <v>0</v>
      </c>
      <c r="AD14">
        <v>0</v>
      </c>
      <c r="AE14" t="s">
        <v>32</v>
      </c>
    </row>
    <row r="15" spans="1:31" hidden="1" x14ac:dyDescent="0.35">
      <c r="A15" t="s">
        <v>102</v>
      </c>
      <c r="B15">
        <v>14</v>
      </c>
      <c r="C15">
        <v>909</v>
      </c>
      <c r="D15" t="s">
        <v>94</v>
      </c>
      <c r="E15">
        <v>0</v>
      </c>
      <c r="F15">
        <v>0</v>
      </c>
      <c r="G15">
        <v>0</v>
      </c>
      <c r="H15">
        <v>1.5</v>
      </c>
      <c r="I15">
        <v>1.373</v>
      </c>
      <c r="J15">
        <v>5090</v>
      </c>
      <c r="K15">
        <v>1378</v>
      </c>
      <c r="L15">
        <v>1416</v>
      </c>
      <c r="M15" t="s">
        <v>31</v>
      </c>
      <c r="N15">
        <v>0.15</v>
      </c>
      <c r="O15">
        <v>0.17299999999999999</v>
      </c>
      <c r="P15">
        <v>5280</v>
      </c>
      <c r="Q15">
        <v>1309</v>
      </c>
      <c r="R15">
        <v>1356</v>
      </c>
      <c r="S15" t="s">
        <v>31</v>
      </c>
      <c r="U15">
        <v>1.9E-2</v>
      </c>
      <c r="V15">
        <v>0</v>
      </c>
      <c r="W15">
        <v>0</v>
      </c>
      <c r="X15">
        <v>0</v>
      </c>
      <c r="Y15" t="s">
        <v>32</v>
      </c>
      <c r="AA15">
        <v>5.0000000000000001E-3</v>
      </c>
      <c r="AB15">
        <v>0</v>
      </c>
      <c r="AC15">
        <v>0</v>
      </c>
      <c r="AD15">
        <v>0</v>
      </c>
      <c r="AE15" t="s">
        <v>32</v>
      </c>
    </row>
    <row r="16" spans="1:31" hidden="1" x14ac:dyDescent="0.35">
      <c r="A16" t="s">
        <v>103</v>
      </c>
      <c r="B16">
        <v>15</v>
      </c>
      <c r="C16">
        <v>910</v>
      </c>
      <c r="D16" t="s">
        <v>94</v>
      </c>
      <c r="E16">
        <v>0</v>
      </c>
      <c r="F16">
        <v>0</v>
      </c>
      <c r="G16">
        <v>0</v>
      </c>
      <c r="H16">
        <v>0</v>
      </c>
      <c r="I16">
        <v>-0.20399999999999999</v>
      </c>
      <c r="J16">
        <v>4643</v>
      </c>
      <c r="K16">
        <v>1438</v>
      </c>
      <c r="L16">
        <v>1476</v>
      </c>
      <c r="M16" t="s">
        <v>31</v>
      </c>
      <c r="N16">
        <v>0</v>
      </c>
      <c r="O16">
        <v>3.3000000000000002E-2</v>
      </c>
      <c r="P16">
        <v>4846</v>
      </c>
      <c r="Q16">
        <v>1369</v>
      </c>
      <c r="R16">
        <v>1416</v>
      </c>
      <c r="S16" t="s">
        <v>31</v>
      </c>
      <c r="U16">
        <v>-3.0000000000000001E-3</v>
      </c>
      <c r="V16">
        <v>0</v>
      </c>
      <c r="W16">
        <v>0</v>
      </c>
      <c r="X16">
        <v>0</v>
      </c>
      <c r="Y16" t="s">
        <v>32</v>
      </c>
      <c r="AA16">
        <v>1E-3</v>
      </c>
      <c r="AB16">
        <v>0</v>
      </c>
      <c r="AC16">
        <v>0</v>
      </c>
      <c r="AD16">
        <v>0</v>
      </c>
      <c r="AE16" t="s">
        <v>32</v>
      </c>
    </row>
    <row r="17" spans="1:31" hidden="1" x14ac:dyDescent="0.35">
      <c r="A17" t="s">
        <v>104</v>
      </c>
      <c r="B17">
        <v>16</v>
      </c>
      <c r="C17">
        <v>135</v>
      </c>
      <c r="D17" t="s">
        <v>105</v>
      </c>
      <c r="E17">
        <v>0</v>
      </c>
      <c r="F17">
        <v>7</v>
      </c>
      <c r="G17">
        <v>1</v>
      </c>
      <c r="I17">
        <v>169.79900000000001</v>
      </c>
      <c r="J17">
        <v>52835</v>
      </c>
      <c r="K17">
        <v>1498</v>
      </c>
      <c r="L17">
        <v>1535</v>
      </c>
      <c r="M17" t="s">
        <v>42</v>
      </c>
      <c r="O17">
        <v>-0.44400000000000001</v>
      </c>
      <c r="P17">
        <v>3366</v>
      </c>
      <c r="Q17">
        <v>1429</v>
      </c>
      <c r="R17">
        <v>1472</v>
      </c>
      <c r="S17" t="s">
        <v>31</v>
      </c>
      <c r="U17">
        <v>2.3780000000000001</v>
      </c>
      <c r="V17">
        <v>0</v>
      </c>
      <c r="W17">
        <v>0</v>
      </c>
      <c r="X17">
        <v>0</v>
      </c>
      <c r="Y17" t="s">
        <v>32</v>
      </c>
      <c r="AA17">
        <v>-1.4E-2</v>
      </c>
      <c r="AB17">
        <v>0</v>
      </c>
      <c r="AC17">
        <v>0</v>
      </c>
      <c r="AD17">
        <v>0</v>
      </c>
      <c r="AE17" t="s">
        <v>32</v>
      </c>
    </row>
    <row r="18" spans="1:31" hidden="1" x14ac:dyDescent="0.35">
      <c r="A18" t="s">
        <v>106</v>
      </c>
      <c r="B18">
        <v>17</v>
      </c>
      <c r="C18">
        <v>136</v>
      </c>
      <c r="D18" t="s">
        <v>105</v>
      </c>
      <c r="E18">
        <v>0</v>
      </c>
      <c r="F18">
        <v>7</v>
      </c>
      <c r="G18">
        <v>2</v>
      </c>
      <c r="I18">
        <v>173.517</v>
      </c>
      <c r="J18">
        <v>53889</v>
      </c>
      <c r="K18">
        <v>1558</v>
      </c>
      <c r="L18">
        <v>1595</v>
      </c>
      <c r="M18" t="s">
        <v>42</v>
      </c>
      <c r="O18">
        <v>17.074000000000002</v>
      </c>
      <c r="P18">
        <v>57745</v>
      </c>
      <c r="Q18">
        <v>1489</v>
      </c>
      <c r="R18">
        <v>1536</v>
      </c>
      <c r="S18" t="s">
        <v>31</v>
      </c>
      <c r="U18">
        <v>2.4300000000000002</v>
      </c>
      <c r="V18">
        <v>0</v>
      </c>
      <c r="W18">
        <v>0</v>
      </c>
      <c r="X18">
        <v>0</v>
      </c>
      <c r="Y18" t="s">
        <v>32</v>
      </c>
      <c r="AA18">
        <v>0.52800000000000002</v>
      </c>
      <c r="AB18">
        <v>0</v>
      </c>
      <c r="AC18">
        <v>0</v>
      </c>
      <c r="AD18">
        <v>0</v>
      </c>
      <c r="AE18" t="s">
        <v>32</v>
      </c>
    </row>
    <row r="19" spans="1:31" hidden="1" x14ac:dyDescent="0.35">
      <c r="A19" t="s">
        <v>107</v>
      </c>
      <c r="B19">
        <v>18</v>
      </c>
      <c r="C19">
        <v>130</v>
      </c>
      <c r="D19" t="s">
        <v>108</v>
      </c>
      <c r="E19">
        <v>0</v>
      </c>
      <c r="F19">
        <v>0</v>
      </c>
      <c r="G19">
        <v>0</v>
      </c>
      <c r="I19">
        <v>12.679</v>
      </c>
      <c r="J19">
        <v>8295</v>
      </c>
      <c r="K19">
        <v>1618</v>
      </c>
      <c r="L19">
        <v>1660</v>
      </c>
      <c r="M19" t="s">
        <v>42</v>
      </c>
      <c r="O19">
        <v>1.468</v>
      </c>
      <c r="P19">
        <v>9300</v>
      </c>
      <c r="Q19">
        <v>1549</v>
      </c>
      <c r="R19">
        <v>1581</v>
      </c>
      <c r="S19" t="s">
        <v>31</v>
      </c>
      <c r="U19">
        <v>0.17799999999999999</v>
      </c>
      <c r="V19">
        <v>0</v>
      </c>
      <c r="W19">
        <v>0</v>
      </c>
      <c r="X19">
        <v>0</v>
      </c>
      <c r="Y19" t="s">
        <v>32</v>
      </c>
      <c r="AA19">
        <v>4.4999999999999998E-2</v>
      </c>
      <c r="AB19">
        <v>0</v>
      </c>
      <c r="AC19">
        <v>0</v>
      </c>
      <c r="AD19">
        <v>0</v>
      </c>
      <c r="AE19" t="s">
        <v>32</v>
      </c>
    </row>
    <row r="20" spans="1:31" hidden="1" x14ac:dyDescent="0.35">
      <c r="A20" t="s">
        <v>107</v>
      </c>
      <c r="B20">
        <v>19</v>
      </c>
      <c r="C20">
        <v>133</v>
      </c>
      <c r="D20" t="s">
        <v>109</v>
      </c>
      <c r="E20">
        <v>0</v>
      </c>
      <c r="F20">
        <v>0</v>
      </c>
      <c r="G20">
        <v>0</v>
      </c>
      <c r="I20">
        <v>-4.4690000000000003</v>
      </c>
      <c r="J20">
        <v>3434</v>
      </c>
      <c r="K20">
        <v>1678</v>
      </c>
      <c r="L20">
        <v>1725</v>
      </c>
      <c r="M20" t="s">
        <v>31</v>
      </c>
      <c r="O20">
        <v>8.42</v>
      </c>
      <c r="P20">
        <v>30880</v>
      </c>
      <c r="Q20">
        <v>1609</v>
      </c>
      <c r="R20">
        <v>1657</v>
      </c>
      <c r="S20" t="s">
        <v>44</v>
      </c>
      <c r="U20">
        <v>-6.3E-2</v>
      </c>
      <c r="V20">
        <v>0</v>
      </c>
      <c r="W20">
        <v>0</v>
      </c>
      <c r="X20">
        <v>0</v>
      </c>
      <c r="Y20" t="s">
        <v>32</v>
      </c>
      <c r="AA20">
        <v>0.26100000000000001</v>
      </c>
      <c r="AB20">
        <v>0</v>
      </c>
      <c r="AC20">
        <v>0</v>
      </c>
      <c r="AD20">
        <v>0</v>
      </c>
      <c r="AE20" t="s">
        <v>32</v>
      </c>
    </row>
    <row r="21" spans="1:31" hidden="1" x14ac:dyDescent="0.35">
      <c r="A21" t="s">
        <v>107</v>
      </c>
      <c r="B21">
        <v>20</v>
      </c>
      <c r="C21">
        <v>131</v>
      </c>
      <c r="D21" t="s">
        <v>108</v>
      </c>
      <c r="E21">
        <v>0</v>
      </c>
      <c r="F21">
        <v>0</v>
      </c>
      <c r="G21">
        <v>0</v>
      </c>
      <c r="I21">
        <v>74.873999999999995</v>
      </c>
      <c r="J21">
        <v>25926</v>
      </c>
      <c r="K21">
        <v>1738</v>
      </c>
      <c r="L21">
        <v>1776</v>
      </c>
      <c r="M21" t="s">
        <v>43</v>
      </c>
      <c r="O21">
        <v>7.48</v>
      </c>
      <c r="P21">
        <v>27961</v>
      </c>
      <c r="Q21">
        <v>1669</v>
      </c>
      <c r="R21">
        <v>1713</v>
      </c>
      <c r="S21" t="s">
        <v>31</v>
      </c>
      <c r="U21">
        <v>1.0489999999999999</v>
      </c>
      <c r="V21">
        <v>0</v>
      </c>
      <c r="W21">
        <v>0</v>
      </c>
      <c r="X21">
        <v>0</v>
      </c>
      <c r="Y21" t="s">
        <v>32</v>
      </c>
      <c r="AA21">
        <v>0.23100000000000001</v>
      </c>
      <c r="AB21">
        <v>0</v>
      </c>
      <c r="AC21">
        <v>0</v>
      </c>
      <c r="AD21">
        <v>0</v>
      </c>
      <c r="AE21" t="s">
        <v>32</v>
      </c>
    </row>
    <row r="22" spans="1:31" hidden="1" x14ac:dyDescent="0.35">
      <c r="A22" t="s">
        <v>107</v>
      </c>
      <c r="B22">
        <v>21</v>
      </c>
      <c r="C22">
        <v>132</v>
      </c>
      <c r="D22" t="s">
        <v>109</v>
      </c>
      <c r="E22">
        <v>0</v>
      </c>
      <c r="F22">
        <v>0</v>
      </c>
      <c r="G22">
        <v>0</v>
      </c>
      <c r="I22">
        <v>1.6060000000000001</v>
      </c>
      <c r="J22">
        <v>5156</v>
      </c>
      <c r="K22">
        <v>1798</v>
      </c>
      <c r="L22">
        <v>1840</v>
      </c>
      <c r="M22" t="s">
        <v>43</v>
      </c>
      <c r="O22">
        <v>0.23300000000000001</v>
      </c>
      <c r="P22">
        <v>5468</v>
      </c>
      <c r="Q22">
        <v>1729</v>
      </c>
      <c r="R22">
        <v>1772</v>
      </c>
      <c r="S22" t="s">
        <v>31</v>
      </c>
      <c r="U22">
        <v>2.1999999999999999E-2</v>
      </c>
      <c r="V22">
        <v>0</v>
      </c>
      <c r="W22">
        <v>0</v>
      </c>
      <c r="X22">
        <v>0</v>
      </c>
      <c r="Y22" t="s">
        <v>32</v>
      </c>
      <c r="AA22">
        <v>7.0000000000000001E-3</v>
      </c>
      <c r="AB22">
        <v>0</v>
      </c>
      <c r="AC22">
        <v>0</v>
      </c>
      <c r="AD22">
        <v>0</v>
      </c>
      <c r="AE22" t="s">
        <v>32</v>
      </c>
    </row>
    <row r="23" spans="1:31" hidden="1" x14ac:dyDescent="0.35">
      <c r="A23" t="s">
        <v>87</v>
      </c>
      <c r="B23">
        <v>22</v>
      </c>
      <c r="C23">
        <v>138</v>
      </c>
      <c r="D23" t="s">
        <v>88</v>
      </c>
      <c r="E23">
        <v>0</v>
      </c>
      <c r="F23">
        <v>0</v>
      </c>
      <c r="G23">
        <v>0</v>
      </c>
      <c r="I23">
        <v>149.15600000000001</v>
      </c>
      <c r="J23">
        <v>46983</v>
      </c>
      <c r="K23">
        <v>1858</v>
      </c>
      <c r="L23">
        <v>1896</v>
      </c>
      <c r="M23" t="s">
        <v>42</v>
      </c>
      <c r="O23">
        <v>14.862</v>
      </c>
      <c r="P23">
        <v>50878</v>
      </c>
      <c r="Q23">
        <v>1789</v>
      </c>
      <c r="R23">
        <v>1833</v>
      </c>
      <c r="S23" t="s">
        <v>43</v>
      </c>
      <c r="U23">
        <v>2.089</v>
      </c>
      <c r="V23">
        <v>0</v>
      </c>
      <c r="W23">
        <v>0</v>
      </c>
      <c r="X23">
        <v>0</v>
      </c>
      <c r="Y23" t="s">
        <v>32</v>
      </c>
      <c r="AA23">
        <v>0.46</v>
      </c>
      <c r="AB23">
        <v>0</v>
      </c>
      <c r="AC23">
        <v>0</v>
      </c>
      <c r="AD23">
        <v>0</v>
      </c>
      <c r="AE23" t="s">
        <v>32</v>
      </c>
    </row>
    <row r="24" spans="1:31" hidden="1" x14ac:dyDescent="0.35">
      <c r="A24" t="s">
        <v>110</v>
      </c>
      <c r="B24">
        <v>23</v>
      </c>
      <c r="C24">
        <v>0</v>
      </c>
      <c r="D24" t="s">
        <v>111</v>
      </c>
      <c r="E24">
        <v>0</v>
      </c>
      <c r="F24">
        <v>0</v>
      </c>
      <c r="G24">
        <v>0</v>
      </c>
      <c r="I24">
        <v>-5.03</v>
      </c>
      <c r="J24">
        <v>3275</v>
      </c>
      <c r="K24">
        <v>2038</v>
      </c>
      <c r="L24">
        <v>2084</v>
      </c>
      <c r="M24" t="s">
        <v>31</v>
      </c>
      <c r="O24">
        <v>-0.48099999999999998</v>
      </c>
      <c r="P24">
        <v>3249</v>
      </c>
      <c r="Q24">
        <v>1969</v>
      </c>
      <c r="R24">
        <v>1999</v>
      </c>
      <c r="S24" t="s">
        <v>31</v>
      </c>
      <c r="U24">
        <v>-7.0000000000000007E-2</v>
      </c>
      <c r="V24">
        <v>0</v>
      </c>
      <c r="W24">
        <v>0</v>
      </c>
      <c r="X24">
        <v>0</v>
      </c>
      <c r="Y24" t="s">
        <v>32</v>
      </c>
      <c r="AA24">
        <v>-1.4999999999999999E-2</v>
      </c>
      <c r="AB24">
        <v>0</v>
      </c>
      <c r="AC24">
        <v>0</v>
      </c>
      <c r="AD24">
        <v>0</v>
      </c>
      <c r="AE24" t="s">
        <v>32</v>
      </c>
    </row>
    <row r="25" spans="1:31" hidden="1" x14ac:dyDescent="0.35">
      <c r="A25" t="s">
        <v>112</v>
      </c>
      <c r="B25">
        <v>24</v>
      </c>
      <c r="C25">
        <v>121</v>
      </c>
      <c r="D25" t="s">
        <v>30</v>
      </c>
      <c r="E25">
        <v>0</v>
      </c>
      <c r="F25">
        <v>0</v>
      </c>
      <c r="G25">
        <v>0</v>
      </c>
      <c r="I25">
        <v>0.61799999999999999</v>
      </c>
      <c r="J25">
        <v>4876</v>
      </c>
      <c r="K25">
        <v>2098</v>
      </c>
      <c r="L25">
        <v>2136</v>
      </c>
      <c r="M25" t="s">
        <v>31</v>
      </c>
      <c r="O25">
        <v>0.17499999999999999</v>
      </c>
      <c r="P25">
        <v>5287</v>
      </c>
      <c r="Q25">
        <v>2029</v>
      </c>
      <c r="R25">
        <v>2076</v>
      </c>
      <c r="S25" t="s">
        <v>31</v>
      </c>
      <c r="U25">
        <v>8.9999999999999993E-3</v>
      </c>
      <c r="V25">
        <v>0</v>
      </c>
      <c r="W25">
        <v>0</v>
      </c>
      <c r="X25">
        <v>0</v>
      </c>
      <c r="Y25" t="s">
        <v>32</v>
      </c>
      <c r="AA25">
        <v>5.0000000000000001E-3</v>
      </c>
      <c r="AB25">
        <v>0</v>
      </c>
      <c r="AC25">
        <v>0</v>
      </c>
      <c r="AD25">
        <v>0</v>
      </c>
      <c r="AE25" t="s">
        <v>32</v>
      </c>
    </row>
    <row r="26" spans="1:31" hidden="1" x14ac:dyDescent="0.35">
      <c r="A26" t="s">
        <v>113</v>
      </c>
      <c r="B26">
        <v>25</v>
      </c>
      <c r="C26">
        <v>122</v>
      </c>
      <c r="D26" t="s">
        <v>30</v>
      </c>
      <c r="E26">
        <v>0</v>
      </c>
      <c r="F26">
        <v>0</v>
      </c>
      <c r="G26">
        <v>0</v>
      </c>
      <c r="I26">
        <v>1.5840000000000001</v>
      </c>
      <c r="J26">
        <v>5150</v>
      </c>
      <c r="K26">
        <v>2158</v>
      </c>
      <c r="L26">
        <v>2196</v>
      </c>
      <c r="M26" t="s">
        <v>31</v>
      </c>
      <c r="O26">
        <v>0.247</v>
      </c>
      <c r="P26">
        <v>5511</v>
      </c>
      <c r="Q26">
        <v>2089</v>
      </c>
      <c r="R26">
        <v>2136</v>
      </c>
      <c r="S26" t="s">
        <v>31</v>
      </c>
      <c r="U26">
        <v>2.1999999999999999E-2</v>
      </c>
      <c r="V26">
        <v>0</v>
      </c>
      <c r="W26">
        <v>0</v>
      </c>
      <c r="X26">
        <v>0</v>
      </c>
      <c r="Y26" t="s">
        <v>32</v>
      </c>
      <c r="AA26">
        <v>8.0000000000000002E-3</v>
      </c>
      <c r="AB26">
        <v>0</v>
      </c>
      <c r="AC26">
        <v>0</v>
      </c>
      <c r="AD26">
        <v>0</v>
      </c>
      <c r="AE26" t="s">
        <v>32</v>
      </c>
    </row>
    <row r="27" spans="1:31" hidden="1" x14ac:dyDescent="0.35">
      <c r="A27" t="s">
        <v>114</v>
      </c>
      <c r="B27">
        <v>26</v>
      </c>
      <c r="C27">
        <v>123</v>
      </c>
      <c r="D27" t="s">
        <v>30</v>
      </c>
      <c r="E27">
        <v>0</v>
      </c>
      <c r="F27">
        <v>0</v>
      </c>
      <c r="G27">
        <v>0</v>
      </c>
      <c r="I27">
        <v>8.0860000000000003</v>
      </c>
      <c r="J27">
        <v>6993</v>
      </c>
      <c r="K27">
        <v>2218</v>
      </c>
      <c r="L27">
        <v>2256</v>
      </c>
      <c r="M27" t="s">
        <v>31</v>
      </c>
      <c r="O27">
        <v>0.97099999999999997</v>
      </c>
      <c r="P27">
        <v>7758</v>
      </c>
      <c r="Q27">
        <v>2149</v>
      </c>
      <c r="R27">
        <v>2196</v>
      </c>
      <c r="S27" t="s">
        <v>31</v>
      </c>
      <c r="U27">
        <v>0.113</v>
      </c>
      <c r="V27">
        <v>0</v>
      </c>
      <c r="W27">
        <v>0</v>
      </c>
      <c r="X27">
        <v>0</v>
      </c>
      <c r="Y27" t="s">
        <v>32</v>
      </c>
      <c r="AA27">
        <v>0.03</v>
      </c>
      <c r="AB27">
        <v>0</v>
      </c>
      <c r="AC27">
        <v>0</v>
      </c>
      <c r="AD27">
        <v>0</v>
      </c>
      <c r="AE27" t="s">
        <v>32</v>
      </c>
    </row>
    <row r="28" spans="1:31" x14ac:dyDescent="0.35">
      <c r="A28" t="s">
        <v>144</v>
      </c>
      <c r="B28">
        <v>27</v>
      </c>
      <c r="C28">
        <v>1</v>
      </c>
      <c r="D28" t="s">
        <v>37</v>
      </c>
      <c r="E28">
        <v>0</v>
      </c>
      <c r="F28">
        <v>1</v>
      </c>
      <c r="G28">
        <v>1</v>
      </c>
      <c r="I28">
        <v>32.444000000000003</v>
      </c>
      <c r="J28">
        <v>13898</v>
      </c>
      <c r="K28">
        <v>2278</v>
      </c>
      <c r="L28">
        <v>2317</v>
      </c>
      <c r="M28" t="s">
        <v>31</v>
      </c>
      <c r="O28">
        <v>0.247</v>
      </c>
      <c r="P28">
        <v>5509</v>
      </c>
      <c r="Q28">
        <v>2209</v>
      </c>
      <c r="R28">
        <v>2256</v>
      </c>
      <c r="S28" t="s">
        <v>31</v>
      </c>
      <c r="U28">
        <v>0.45400000000000001</v>
      </c>
      <c r="V28">
        <v>0</v>
      </c>
      <c r="W28">
        <v>0</v>
      </c>
      <c r="X28">
        <v>0</v>
      </c>
      <c r="Y28" t="s">
        <v>32</v>
      </c>
      <c r="AA28">
        <v>8.0000000000000002E-3</v>
      </c>
      <c r="AB28">
        <v>0</v>
      </c>
      <c r="AC28">
        <v>0</v>
      </c>
      <c r="AD28">
        <v>0</v>
      </c>
      <c r="AE28" t="s">
        <v>32</v>
      </c>
    </row>
    <row r="29" spans="1:31" x14ac:dyDescent="0.35">
      <c r="A29" t="s">
        <v>144</v>
      </c>
      <c r="B29">
        <v>28</v>
      </c>
      <c r="C29">
        <v>1</v>
      </c>
      <c r="D29" t="s">
        <v>37</v>
      </c>
      <c r="E29">
        <v>0</v>
      </c>
      <c r="F29">
        <v>1</v>
      </c>
      <c r="G29">
        <v>2</v>
      </c>
      <c r="I29">
        <v>32.762</v>
      </c>
      <c r="J29">
        <v>13988</v>
      </c>
      <c r="K29">
        <v>2338</v>
      </c>
      <c r="L29">
        <v>2376</v>
      </c>
      <c r="M29" t="s">
        <v>31</v>
      </c>
      <c r="O29">
        <v>0.308</v>
      </c>
      <c r="P29">
        <v>5699</v>
      </c>
      <c r="Q29">
        <v>2269</v>
      </c>
      <c r="R29">
        <v>2316</v>
      </c>
      <c r="S29" t="s">
        <v>31</v>
      </c>
      <c r="U29">
        <v>0.45900000000000002</v>
      </c>
      <c r="V29">
        <v>0</v>
      </c>
      <c r="W29">
        <v>0</v>
      </c>
      <c r="X29">
        <v>0</v>
      </c>
      <c r="Y29" t="s">
        <v>32</v>
      </c>
      <c r="AA29">
        <v>0.01</v>
      </c>
      <c r="AB29">
        <v>0</v>
      </c>
      <c r="AC29">
        <v>0</v>
      </c>
      <c r="AD29">
        <v>0</v>
      </c>
      <c r="AE29" t="s">
        <v>32</v>
      </c>
    </row>
    <row r="30" spans="1:31" x14ac:dyDescent="0.35">
      <c r="A30" t="s">
        <v>145</v>
      </c>
      <c r="B30">
        <v>29</v>
      </c>
      <c r="C30">
        <v>2</v>
      </c>
      <c r="D30" t="s">
        <v>30</v>
      </c>
      <c r="E30">
        <v>20</v>
      </c>
      <c r="F30">
        <v>0</v>
      </c>
      <c r="G30">
        <v>0</v>
      </c>
      <c r="I30">
        <v>31.141999999999999</v>
      </c>
      <c r="J30">
        <v>13529</v>
      </c>
      <c r="K30">
        <v>2398</v>
      </c>
      <c r="L30">
        <v>2436</v>
      </c>
      <c r="M30" t="s">
        <v>31</v>
      </c>
      <c r="O30">
        <v>0.28799999999999998</v>
      </c>
      <c r="P30">
        <v>5638</v>
      </c>
      <c r="Q30">
        <v>2329</v>
      </c>
      <c r="R30">
        <v>2376</v>
      </c>
      <c r="S30" t="s">
        <v>31</v>
      </c>
      <c r="U30">
        <v>0.436</v>
      </c>
      <c r="V30">
        <v>0</v>
      </c>
      <c r="W30">
        <v>0</v>
      </c>
      <c r="X30">
        <v>0</v>
      </c>
      <c r="Y30" t="s">
        <v>32</v>
      </c>
      <c r="AA30">
        <v>8.9999999999999993E-3</v>
      </c>
      <c r="AB30">
        <v>0</v>
      </c>
      <c r="AC30">
        <v>0</v>
      </c>
      <c r="AD30">
        <v>0</v>
      </c>
      <c r="AE30" t="s">
        <v>32</v>
      </c>
    </row>
    <row r="31" spans="1:31" x14ac:dyDescent="0.35">
      <c r="A31" t="s">
        <v>146</v>
      </c>
      <c r="B31">
        <v>30</v>
      </c>
      <c r="C31">
        <v>3</v>
      </c>
      <c r="D31" t="s">
        <v>30</v>
      </c>
      <c r="E31">
        <v>20</v>
      </c>
      <c r="F31">
        <v>0</v>
      </c>
      <c r="G31">
        <v>0</v>
      </c>
      <c r="I31">
        <v>31.76</v>
      </c>
      <c r="J31">
        <v>13704</v>
      </c>
      <c r="K31">
        <v>2458</v>
      </c>
      <c r="L31">
        <v>2496</v>
      </c>
      <c r="M31" t="s">
        <v>31</v>
      </c>
      <c r="O31">
        <v>0.32</v>
      </c>
      <c r="P31">
        <v>5738</v>
      </c>
      <c r="Q31">
        <v>2389</v>
      </c>
      <c r="R31">
        <v>2436</v>
      </c>
      <c r="S31" t="s">
        <v>31</v>
      </c>
      <c r="U31">
        <v>0.44500000000000001</v>
      </c>
      <c r="V31">
        <v>0</v>
      </c>
      <c r="W31">
        <v>0</v>
      </c>
      <c r="X31">
        <v>0</v>
      </c>
      <c r="Y31" t="s">
        <v>32</v>
      </c>
      <c r="AA31">
        <v>0.01</v>
      </c>
      <c r="AB31">
        <v>0</v>
      </c>
      <c r="AC31">
        <v>0</v>
      </c>
      <c r="AD31">
        <v>0</v>
      </c>
      <c r="AE31" t="s">
        <v>32</v>
      </c>
    </row>
    <row r="32" spans="1:31" x14ac:dyDescent="0.35">
      <c r="A32" t="s">
        <v>147</v>
      </c>
      <c r="B32">
        <v>31</v>
      </c>
      <c r="C32">
        <v>4</v>
      </c>
      <c r="D32" t="s">
        <v>30</v>
      </c>
      <c r="E32">
        <v>20</v>
      </c>
      <c r="F32">
        <v>0</v>
      </c>
      <c r="G32">
        <v>0</v>
      </c>
      <c r="I32">
        <v>33.741999999999997</v>
      </c>
      <c r="J32">
        <v>14266</v>
      </c>
      <c r="K32">
        <v>2518</v>
      </c>
      <c r="L32">
        <v>2556</v>
      </c>
      <c r="M32" t="s">
        <v>31</v>
      </c>
      <c r="O32">
        <v>0.29199999999999998</v>
      </c>
      <c r="P32">
        <v>5650</v>
      </c>
      <c r="Q32">
        <v>2449</v>
      </c>
      <c r="R32">
        <v>2496</v>
      </c>
      <c r="S32" t="s">
        <v>31</v>
      </c>
      <c r="U32">
        <v>0.47299999999999998</v>
      </c>
      <c r="V32">
        <v>0</v>
      </c>
      <c r="W32">
        <v>0</v>
      </c>
      <c r="X32">
        <v>0</v>
      </c>
      <c r="Y32" t="s">
        <v>32</v>
      </c>
      <c r="AA32">
        <v>8.9999999999999993E-3</v>
      </c>
      <c r="AB32">
        <v>0</v>
      </c>
      <c r="AC32">
        <v>0</v>
      </c>
      <c r="AD32">
        <v>0</v>
      </c>
      <c r="AE32" t="s">
        <v>32</v>
      </c>
    </row>
    <row r="33" spans="1:31" x14ac:dyDescent="0.35">
      <c r="A33" t="s">
        <v>148</v>
      </c>
      <c r="B33">
        <v>32</v>
      </c>
      <c r="C33">
        <v>5</v>
      </c>
      <c r="D33" t="s">
        <v>30</v>
      </c>
      <c r="E33">
        <v>20</v>
      </c>
      <c r="F33">
        <v>0</v>
      </c>
      <c r="G33">
        <v>0</v>
      </c>
      <c r="I33">
        <v>33.023000000000003</v>
      </c>
      <c r="J33">
        <v>14062</v>
      </c>
      <c r="K33">
        <v>2578</v>
      </c>
      <c r="L33">
        <v>2616</v>
      </c>
      <c r="M33" t="s">
        <v>31</v>
      </c>
      <c r="O33">
        <v>0.314</v>
      </c>
      <c r="P33">
        <v>5718</v>
      </c>
      <c r="Q33">
        <v>2509</v>
      </c>
      <c r="R33">
        <v>2556</v>
      </c>
      <c r="S33" t="s">
        <v>31</v>
      </c>
      <c r="U33">
        <v>0.46300000000000002</v>
      </c>
      <c r="V33">
        <v>0</v>
      </c>
      <c r="W33">
        <v>0</v>
      </c>
      <c r="X33">
        <v>0</v>
      </c>
      <c r="Y33" t="s">
        <v>32</v>
      </c>
      <c r="AA33">
        <v>0.01</v>
      </c>
      <c r="AB33">
        <v>0</v>
      </c>
      <c r="AC33">
        <v>0</v>
      </c>
      <c r="AD33">
        <v>0</v>
      </c>
      <c r="AE33" t="s">
        <v>32</v>
      </c>
    </row>
    <row r="34" spans="1:31" x14ac:dyDescent="0.35">
      <c r="A34" t="s">
        <v>149</v>
      </c>
      <c r="B34">
        <v>33</v>
      </c>
      <c r="C34">
        <v>6</v>
      </c>
      <c r="D34" t="s">
        <v>30</v>
      </c>
      <c r="E34">
        <v>20</v>
      </c>
      <c r="F34">
        <v>0</v>
      </c>
      <c r="G34">
        <v>0</v>
      </c>
      <c r="I34">
        <v>33.679000000000002</v>
      </c>
      <c r="J34">
        <v>14248</v>
      </c>
      <c r="K34">
        <v>2638</v>
      </c>
      <c r="L34">
        <v>2676</v>
      </c>
      <c r="M34" t="s">
        <v>31</v>
      </c>
      <c r="O34">
        <v>0.373</v>
      </c>
      <c r="P34">
        <v>5900</v>
      </c>
      <c r="Q34">
        <v>2569</v>
      </c>
      <c r="R34">
        <v>2616</v>
      </c>
      <c r="S34" t="s">
        <v>31</v>
      </c>
      <c r="U34">
        <v>0.47199999999999998</v>
      </c>
      <c r="V34">
        <v>0</v>
      </c>
      <c r="W34">
        <v>0</v>
      </c>
      <c r="X34">
        <v>0</v>
      </c>
      <c r="Y34" t="s">
        <v>32</v>
      </c>
      <c r="AA34">
        <v>1.2E-2</v>
      </c>
      <c r="AB34">
        <v>0</v>
      </c>
      <c r="AC34">
        <v>0</v>
      </c>
      <c r="AD34">
        <v>0</v>
      </c>
      <c r="AE34" t="s">
        <v>32</v>
      </c>
    </row>
    <row r="35" spans="1:31" x14ac:dyDescent="0.35">
      <c r="A35" t="s">
        <v>150</v>
      </c>
      <c r="B35">
        <v>34</v>
      </c>
      <c r="C35">
        <v>7</v>
      </c>
      <c r="D35" t="s">
        <v>30</v>
      </c>
      <c r="E35">
        <v>20</v>
      </c>
      <c r="F35">
        <v>0</v>
      </c>
      <c r="G35">
        <v>0</v>
      </c>
      <c r="I35">
        <v>33.643000000000001</v>
      </c>
      <c r="J35">
        <v>14238</v>
      </c>
      <c r="K35">
        <v>2698</v>
      </c>
      <c r="L35">
        <v>2736</v>
      </c>
      <c r="M35" t="s">
        <v>31</v>
      </c>
      <c r="O35">
        <v>0.35399999999999998</v>
      </c>
      <c r="P35">
        <v>5843</v>
      </c>
      <c r="Q35">
        <v>2629</v>
      </c>
      <c r="R35">
        <v>2676</v>
      </c>
      <c r="S35" t="s">
        <v>31</v>
      </c>
      <c r="U35">
        <v>0.47099999999999997</v>
      </c>
      <c r="V35">
        <v>0</v>
      </c>
      <c r="W35">
        <v>0</v>
      </c>
      <c r="X35">
        <v>0</v>
      </c>
      <c r="Y35" t="s">
        <v>32</v>
      </c>
      <c r="AA35">
        <v>1.0999999999999999E-2</v>
      </c>
      <c r="AB35">
        <v>0</v>
      </c>
      <c r="AC35">
        <v>0</v>
      </c>
      <c r="AD35">
        <v>0</v>
      </c>
      <c r="AE35" t="s">
        <v>32</v>
      </c>
    </row>
    <row r="36" spans="1:31" x14ac:dyDescent="0.35">
      <c r="A36" t="s">
        <v>151</v>
      </c>
      <c r="B36">
        <v>35</v>
      </c>
      <c r="C36">
        <v>8</v>
      </c>
      <c r="D36" t="s">
        <v>30</v>
      </c>
      <c r="E36">
        <v>20</v>
      </c>
      <c r="F36">
        <v>0</v>
      </c>
      <c r="G36">
        <v>0</v>
      </c>
      <c r="I36">
        <v>33.427999999999997</v>
      </c>
      <c r="J36">
        <v>14177</v>
      </c>
      <c r="K36">
        <v>2758</v>
      </c>
      <c r="L36">
        <v>2796</v>
      </c>
      <c r="M36" t="s">
        <v>31</v>
      </c>
      <c r="O36">
        <v>0.30399999999999999</v>
      </c>
      <c r="P36">
        <v>5688</v>
      </c>
      <c r="Q36">
        <v>2689</v>
      </c>
      <c r="R36">
        <v>2736</v>
      </c>
      <c r="S36" t="s">
        <v>31</v>
      </c>
      <c r="U36">
        <v>0.46800000000000003</v>
      </c>
      <c r="V36">
        <v>0</v>
      </c>
      <c r="W36">
        <v>0</v>
      </c>
      <c r="X36">
        <v>0</v>
      </c>
      <c r="Y36" t="s">
        <v>32</v>
      </c>
      <c r="AA36">
        <v>8.9999999999999993E-3</v>
      </c>
      <c r="AB36">
        <v>0</v>
      </c>
      <c r="AC36">
        <v>0</v>
      </c>
      <c r="AD36">
        <v>0</v>
      </c>
      <c r="AE36" t="s">
        <v>32</v>
      </c>
    </row>
    <row r="37" spans="1:31" x14ac:dyDescent="0.35">
      <c r="A37" t="s">
        <v>152</v>
      </c>
      <c r="B37">
        <v>36</v>
      </c>
      <c r="C37">
        <v>9</v>
      </c>
      <c r="D37" t="s">
        <v>30</v>
      </c>
      <c r="E37">
        <v>20</v>
      </c>
      <c r="F37">
        <v>0</v>
      </c>
      <c r="G37">
        <v>0</v>
      </c>
      <c r="I37">
        <v>34.268000000000001</v>
      </c>
      <c r="J37">
        <v>14415</v>
      </c>
      <c r="K37">
        <v>2818</v>
      </c>
      <c r="L37">
        <v>2856</v>
      </c>
      <c r="M37" t="s">
        <v>31</v>
      </c>
      <c r="O37">
        <v>0.33400000000000002</v>
      </c>
      <c r="P37">
        <v>5780</v>
      </c>
      <c r="Q37">
        <v>2749</v>
      </c>
      <c r="R37">
        <v>2796</v>
      </c>
      <c r="S37" t="s">
        <v>31</v>
      </c>
      <c r="U37">
        <v>0.48</v>
      </c>
      <c r="V37">
        <v>0</v>
      </c>
      <c r="W37">
        <v>0</v>
      </c>
      <c r="X37">
        <v>0</v>
      </c>
      <c r="Y37" t="s">
        <v>32</v>
      </c>
      <c r="AA37">
        <v>0.01</v>
      </c>
      <c r="AB37">
        <v>0</v>
      </c>
      <c r="AC37">
        <v>0</v>
      </c>
      <c r="AD37">
        <v>0</v>
      </c>
      <c r="AE37" t="s">
        <v>32</v>
      </c>
    </row>
    <row r="38" spans="1:31" x14ac:dyDescent="0.35">
      <c r="A38" t="s">
        <v>153</v>
      </c>
      <c r="B38">
        <v>37</v>
      </c>
      <c r="C38">
        <v>10</v>
      </c>
      <c r="D38" t="s">
        <v>30</v>
      </c>
      <c r="E38">
        <v>20</v>
      </c>
      <c r="F38">
        <v>0</v>
      </c>
      <c r="G38">
        <v>0</v>
      </c>
      <c r="I38">
        <v>33.520000000000003</v>
      </c>
      <c r="J38">
        <v>14203</v>
      </c>
      <c r="K38">
        <v>2878</v>
      </c>
      <c r="L38">
        <v>2916</v>
      </c>
      <c r="M38" t="s">
        <v>31</v>
      </c>
      <c r="O38">
        <v>0.30099999999999999</v>
      </c>
      <c r="P38">
        <v>5679</v>
      </c>
      <c r="Q38">
        <v>2809</v>
      </c>
      <c r="R38">
        <v>2856</v>
      </c>
      <c r="S38" t="s">
        <v>31</v>
      </c>
      <c r="U38">
        <v>0.47</v>
      </c>
      <c r="V38">
        <v>0</v>
      </c>
      <c r="W38">
        <v>0</v>
      </c>
      <c r="X38">
        <v>0</v>
      </c>
      <c r="Y38" t="s">
        <v>32</v>
      </c>
      <c r="AA38">
        <v>8.9999999999999993E-3</v>
      </c>
      <c r="AB38">
        <v>0</v>
      </c>
      <c r="AC38">
        <v>0</v>
      </c>
      <c r="AD38">
        <v>0</v>
      </c>
      <c r="AE38" t="s">
        <v>32</v>
      </c>
    </row>
    <row r="39" spans="1:31" ht="12.65" hidden="1" customHeight="1" x14ac:dyDescent="0.35">
      <c r="A39" t="s">
        <v>39</v>
      </c>
      <c r="B39">
        <v>38</v>
      </c>
      <c r="C39">
        <v>11</v>
      </c>
      <c r="D39" t="s">
        <v>30</v>
      </c>
      <c r="E39">
        <v>20</v>
      </c>
      <c r="F39">
        <v>0</v>
      </c>
      <c r="G39">
        <v>0</v>
      </c>
      <c r="I39">
        <v>-0.14099999999999999</v>
      </c>
      <c r="J39">
        <v>4661</v>
      </c>
      <c r="K39">
        <v>2938</v>
      </c>
      <c r="L39">
        <v>2981</v>
      </c>
      <c r="M39" t="s">
        <v>43</v>
      </c>
      <c r="O39">
        <v>6.7000000000000004E-2</v>
      </c>
      <c r="P39">
        <v>4950</v>
      </c>
      <c r="Q39">
        <v>2869</v>
      </c>
      <c r="R39">
        <v>2916</v>
      </c>
      <c r="S39" t="s">
        <v>31</v>
      </c>
      <c r="U39">
        <v>-2E-3</v>
      </c>
      <c r="V39">
        <v>0</v>
      </c>
      <c r="W39">
        <v>0</v>
      </c>
      <c r="X39">
        <v>0</v>
      </c>
      <c r="Y39" t="s">
        <v>32</v>
      </c>
      <c r="AA39">
        <v>2E-3</v>
      </c>
      <c r="AB39">
        <v>0</v>
      </c>
      <c r="AC39">
        <v>0</v>
      </c>
      <c r="AD39">
        <v>0</v>
      </c>
      <c r="AE39" t="s">
        <v>32</v>
      </c>
    </row>
    <row r="40" spans="1:31" ht="12.65" hidden="1" customHeight="1" x14ac:dyDescent="0.35">
      <c r="A40" t="s">
        <v>39</v>
      </c>
      <c r="B40">
        <v>56</v>
      </c>
      <c r="C40">
        <v>23</v>
      </c>
      <c r="D40" t="s">
        <v>30</v>
      </c>
      <c r="E40">
        <v>20</v>
      </c>
      <c r="F40">
        <v>0</v>
      </c>
      <c r="G40">
        <v>0</v>
      </c>
      <c r="I40">
        <v>8.2000000000000003E-2</v>
      </c>
      <c r="J40">
        <v>4724</v>
      </c>
      <c r="K40">
        <v>4138</v>
      </c>
      <c r="L40">
        <v>4181</v>
      </c>
      <c r="M40" t="s">
        <v>43</v>
      </c>
      <c r="O40">
        <v>6.0999999999999999E-2</v>
      </c>
      <c r="P40">
        <v>4934</v>
      </c>
      <c r="Q40">
        <v>4069</v>
      </c>
      <c r="R40">
        <v>4116</v>
      </c>
      <c r="S40" t="s">
        <v>31</v>
      </c>
      <c r="U40">
        <v>1E-3</v>
      </c>
      <c r="V40">
        <v>0</v>
      </c>
      <c r="W40">
        <v>0</v>
      </c>
      <c r="X40">
        <v>0</v>
      </c>
      <c r="Y40" t="s">
        <v>32</v>
      </c>
      <c r="AA40">
        <v>2E-3</v>
      </c>
      <c r="AB40">
        <v>0</v>
      </c>
      <c r="AC40">
        <v>0</v>
      </c>
      <c r="AD40">
        <v>0</v>
      </c>
      <c r="AE40" t="s">
        <v>32</v>
      </c>
    </row>
    <row r="41" spans="1:31" hidden="1" x14ac:dyDescent="0.35">
      <c r="A41" t="s">
        <v>107</v>
      </c>
      <c r="B41">
        <v>40</v>
      </c>
      <c r="C41">
        <v>130</v>
      </c>
      <c r="D41" t="s">
        <v>108</v>
      </c>
      <c r="E41">
        <v>0</v>
      </c>
      <c r="F41">
        <v>0</v>
      </c>
      <c r="G41">
        <v>0</v>
      </c>
      <c r="I41">
        <v>13.021000000000001</v>
      </c>
      <c r="J41">
        <v>8392</v>
      </c>
      <c r="K41">
        <v>3058</v>
      </c>
      <c r="L41">
        <v>3089</v>
      </c>
      <c r="M41" t="s">
        <v>31</v>
      </c>
      <c r="O41">
        <v>1.4570000000000001</v>
      </c>
      <c r="P41">
        <v>9267</v>
      </c>
      <c r="Q41">
        <v>2989</v>
      </c>
      <c r="R41">
        <v>3035</v>
      </c>
      <c r="S41" t="s">
        <v>31</v>
      </c>
      <c r="U41">
        <v>0.182</v>
      </c>
      <c r="V41">
        <v>0</v>
      </c>
      <c r="W41">
        <v>0</v>
      </c>
      <c r="X41">
        <v>0</v>
      </c>
      <c r="Y41" t="s">
        <v>32</v>
      </c>
      <c r="AA41">
        <v>4.4999999999999998E-2</v>
      </c>
      <c r="AB41">
        <v>0</v>
      </c>
      <c r="AC41">
        <v>0</v>
      </c>
      <c r="AD41">
        <v>0</v>
      </c>
      <c r="AE41" t="s">
        <v>32</v>
      </c>
    </row>
    <row r="42" spans="1:31" hidden="1" x14ac:dyDescent="0.35">
      <c r="A42" t="s">
        <v>107</v>
      </c>
      <c r="B42">
        <v>41</v>
      </c>
      <c r="C42">
        <v>133</v>
      </c>
      <c r="D42" t="s">
        <v>109</v>
      </c>
      <c r="E42">
        <v>0</v>
      </c>
      <c r="F42">
        <v>0</v>
      </c>
      <c r="G42">
        <v>0</v>
      </c>
      <c r="I42">
        <v>-4.5919999999999996</v>
      </c>
      <c r="J42">
        <v>3399</v>
      </c>
      <c r="K42">
        <v>3118</v>
      </c>
      <c r="L42">
        <v>3161</v>
      </c>
      <c r="M42" t="s">
        <v>31</v>
      </c>
      <c r="O42">
        <v>1.175</v>
      </c>
      <c r="P42">
        <v>8391</v>
      </c>
      <c r="Q42">
        <v>3049</v>
      </c>
      <c r="R42">
        <v>3094</v>
      </c>
      <c r="S42" t="s">
        <v>154</v>
      </c>
      <c r="U42">
        <v>-6.4000000000000001E-2</v>
      </c>
      <c r="V42">
        <v>0</v>
      </c>
      <c r="W42">
        <v>0</v>
      </c>
      <c r="X42">
        <v>0</v>
      </c>
      <c r="Y42" t="s">
        <v>32</v>
      </c>
      <c r="AA42">
        <v>3.5999999999999997E-2</v>
      </c>
      <c r="AB42">
        <v>0</v>
      </c>
      <c r="AC42">
        <v>0</v>
      </c>
      <c r="AD42">
        <v>0</v>
      </c>
      <c r="AE42" t="s">
        <v>32</v>
      </c>
    </row>
    <row r="43" spans="1:31" hidden="1" x14ac:dyDescent="0.35">
      <c r="A43" t="s">
        <v>107</v>
      </c>
      <c r="B43">
        <v>42</v>
      </c>
      <c r="C43">
        <v>131</v>
      </c>
      <c r="D43" t="s">
        <v>108</v>
      </c>
      <c r="E43">
        <v>0</v>
      </c>
      <c r="F43">
        <v>0</v>
      </c>
      <c r="G43">
        <v>0</v>
      </c>
      <c r="I43">
        <v>74.662999999999997</v>
      </c>
      <c r="J43">
        <v>25866</v>
      </c>
      <c r="K43">
        <v>3178</v>
      </c>
      <c r="L43">
        <v>3216</v>
      </c>
      <c r="M43" t="s">
        <v>31</v>
      </c>
      <c r="O43">
        <v>7.4320000000000004</v>
      </c>
      <c r="P43">
        <v>27812</v>
      </c>
      <c r="Q43">
        <v>3109</v>
      </c>
      <c r="R43">
        <v>3153</v>
      </c>
      <c r="S43" t="s">
        <v>31</v>
      </c>
      <c r="U43">
        <v>1.046</v>
      </c>
      <c r="V43">
        <v>0</v>
      </c>
      <c r="W43">
        <v>0</v>
      </c>
      <c r="X43">
        <v>0</v>
      </c>
      <c r="Y43" t="s">
        <v>32</v>
      </c>
      <c r="AA43">
        <v>0.23</v>
      </c>
      <c r="AB43">
        <v>0</v>
      </c>
      <c r="AC43">
        <v>0</v>
      </c>
      <c r="AD43">
        <v>0</v>
      </c>
      <c r="AE43" t="s">
        <v>32</v>
      </c>
    </row>
    <row r="44" spans="1:31" hidden="1" x14ac:dyDescent="0.35">
      <c r="A44" t="s">
        <v>107</v>
      </c>
      <c r="B44">
        <v>43</v>
      </c>
      <c r="C44">
        <v>132</v>
      </c>
      <c r="D44" t="s">
        <v>109</v>
      </c>
      <c r="E44">
        <v>0</v>
      </c>
      <c r="F44">
        <v>0</v>
      </c>
      <c r="G44">
        <v>0</v>
      </c>
      <c r="I44">
        <v>1.8</v>
      </c>
      <c r="J44">
        <v>5211</v>
      </c>
      <c r="K44">
        <v>3238</v>
      </c>
      <c r="L44">
        <v>3280</v>
      </c>
      <c r="M44" t="s">
        <v>43</v>
      </c>
      <c r="O44">
        <v>0.193</v>
      </c>
      <c r="P44">
        <v>5343</v>
      </c>
      <c r="Q44">
        <v>3169</v>
      </c>
      <c r="R44">
        <v>3212</v>
      </c>
      <c r="S44" t="s">
        <v>31</v>
      </c>
      <c r="U44">
        <v>2.5000000000000001E-2</v>
      </c>
      <c r="V44">
        <v>0</v>
      </c>
      <c r="W44">
        <v>0</v>
      </c>
      <c r="X44">
        <v>0</v>
      </c>
      <c r="Y44" t="s">
        <v>32</v>
      </c>
      <c r="AA44">
        <v>6.0000000000000001E-3</v>
      </c>
      <c r="AB44">
        <v>0</v>
      </c>
      <c r="AC44">
        <v>0</v>
      </c>
      <c r="AD44">
        <v>0</v>
      </c>
      <c r="AE44" t="s">
        <v>32</v>
      </c>
    </row>
    <row r="45" spans="1:31" hidden="1" x14ac:dyDescent="0.35">
      <c r="A45" t="s">
        <v>110</v>
      </c>
      <c r="B45">
        <v>44</v>
      </c>
      <c r="C45">
        <v>0</v>
      </c>
      <c r="D45" t="s">
        <v>111</v>
      </c>
      <c r="E45">
        <v>0</v>
      </c>
      <c r="F45">
        <v>0</v>
      </c>
      <c r="G45">
        <v>0</v>
      </c>
      <c r="I45">
        <v>-5.03</v>
      </c>
      <c r="J45">
        <v>3275</v>
      </c>
      <c r="K45">
        <v>3418</v>
      </c>
      <c r="L45">
        <v>3463</v>
      </c>
      <c r="M45" t="s">
        <v>31</v>
      </c>
      <c r="O45">
        <v>-0.48099999999999998</v>
      </c>
      <c r="P45">
        <v>3249</v>
      </c>
      <c r="Q45">
        <v>3349</v>
      </c>
      <c r="R45">
        <v>3391</v>
      </c>
      <c r="S45" t="s">
        <v>31</v>
      </c>
      <c r="U45">
        <v>-7.0000000000000007E-2</v>
      </c>
      <c r="V45">
        <v>0</v>
      </c>
      <c r="W45">
        <v>0</v>
      </c>
      <c r="X45">
        <v>0</v>
      </c>
      <c r="Y45" t="s">
        <v>32</v>
      </c>
      <c r="AA45">
        <v>-1.4999999999999999E-2</v>
      </c>
      <c r="AB45">
        <v>0</v>
      </c>
      <c r="AC45">
        <v>0</v>
      </c>
      <c r="AD45">
        <v>0</v>
      </c>
      <c r="AE45" t="s">
        <v>32</v>
      </c>
    </row>
    <row r="46" spans="1:31" x14ac:dyDescent="0.35">
      <c r="A46" t="s">
        <v>155</v>
      </c>
      <c r="B46">
        <v>45</v>
      </c>
      <c r="C46">
        <v>13</v>
      </c>
      <c r="D46" t="s">
        <v>37</v>
      </c>
      <c r="E46">
        <v>0</v>
      </c>
      <c r="F46">
        <v>2</v>
      </c>
      <c r="G46">
        <v>1</v>
      </c>
      <c r="I46">
        <v>32.518000000000001</v>
      </c>
      <c r="J46">
        <v>13919</v>
      </c>
      <c r="K46">
        <v>3478</v>
      </c>
      <c r="L46">
        <v>3517</v>
      </c>
      <c r="M46" t="s">
        <v>31</v>
      </c>
      <c r="O46">
        <v>0.309</v>
      </c>
      <c r="P46">
        <v>5703</v>
      </c>
      <c r="Q46">
        <v>3409</v>
      </c>
      <c r="R46">
        <v>3456</v>
      </c>
      <c r="S46" t="s">
        <v>31</v>
      </c>
      <c r="U46">
        <v>0.45500000000000002</v>
      </c>
      <c r="V46">
        <v>0</v>
      </c>
      <c r="W46">
        <v>0</v>
      </c>
      <c r="X46">
        <v>0</v>
      </c>
      <c r="Y46" t="s">
        <v>32</v>
      </c>
      <c r="AA46">
        <v>0.01</v>
      </c>
      <c r="AB46">
        <v>0</v>
      </c>
      <c r="AC46">
        <v>0</v>
      </c>
      <c r="AD46">
        <v>0</v>
      </c>
      <c r="AE46" t="s">
        <v>32</v>
      </c>
    </row>
    <row r="47" spans="1:31" x14ac:dyDescent="0.35">
      <c r="A47" t="s">
        <v>155</v>
      </c>
      <c r="B47">
        <v>46</v>
      </c>
      <c r="C47">
        <v>13</v>
      </c>
      <c r="D47" t="s">
        <v>37</v>
      </c>
      <c r="E47">
        <v>0</v>
      </c>
      <c r="F47">
        <v>2</v>
      </c>
      <c r="G47">
        <v>2</v>
      </c>
      <c r="I47">
        <v>32.927</v>
      </c>
      <c r="J47">
        <v>14035</v>
      </c>
      <c r="K47">
        <v>3538</v>
      </c>
      <c r="L47">
        <v>3576</v>
      </c>
      <c r="M47" t="s">
        <v>31</v>
      </c>
      <c r="O47">
        <v>0.312</v>
      </c>
      <c r="P47">
        <v>5711</v>
      </c>
      <c r="Q47">
        <v>3469</v>
      </c>
      <c r="R47">
        <v>3516</v>
      </c>
      <c r="S47" t="s">
        <v>31</v>
      </c>
      <c r="U47">
        <v>0.46100000000000002</v>
      </c>
      <c r="V47">
        <v>0</v>
      </c>
      <c r="W47">
        <v>0</v>
      </c>
      <c r="X47">
        <v>0</v>
      </c>
      <c r="Y47" t="s">
        <v>32</v>
      </c>
      <c r="AA47">
        <v>0.01</v>
      </c>
      <c r="AB47">
        <v>0</v>
      </c>
      <c r="AC47">
        <v>0</v>
      </c>
      <c r="AD47">
        <v>0</v>
      </c>
      <c r="AE47" t="s">
        <v>32</v>
      </c>
    </row>
    <row r="48" spans="1:31" x14ac:dyDescent="0.35">
      <c r="A48" t="s">
        <v>156</v>
      </c>
      <c r="B48">
        <v>47</v>
      </c>
      <c r="C48">
        <v>14</v>
      </c>
      <c r="D48" t="s">
        <v>30</v>
      </c>
      <c r="E48">
        <v>20</v>
      </c>
      <c r="F48">
        <v>0</v>
      </c>
      <c r="G48">
        <v>0</v>
      </c>
      <c r="I48">
        <v>33.090000000000003</v>
      </c>
      <c r="J48">
        <v>14081</v>
      </c>
      <c r="K48">
        <v>3598</v>
      </c>
      <c r="L48">
        <v>3636</v>
      </c>
      <c r="M48" t="s">
        <v>31</v>
      </c>
      <c r="O48">
        <v>0.33700000000000002</v>
      </c>
      <c r="P48">
        <v>5788</v>
      </c>
      <c r="Q48">
        <v>3529</v>
      </c>
      <c r="R48">
        <v>3576</v>
      </c>
      <c r="S48" t="s">
        <v>31</v>
      </c>
      <c r="U48">
        <v>0.46300000000000002</v>
      </c>
      <c r="V48">
        <v>0</v>
      </c>
      <c r="W48">
        <v>0</v>
      </c>
      <c r="X48">
        <v>0</v>
      </c>
      <c r="Y48" t="s">
        <v>32</v>
      </c>
      <c r="AA48">
        <v>0.01</v>
      </c>
      <c r="AB48">
        <v>0</v>
      </c>
      <c r="AC48">
        <v>0</v>
      </c>
      <c r="AD48">
        <v>0</v>
      </c>
      <c r="AE48" t="s">
        <v>32</v>
      </c>
    </row>
    <row r="49" spans="1:31" x14ac:dyDescent="0.35">
      <c r="A49" t="s">
        <v>157</v>
      </c>
      <c r="B49">
        <v>48</v>
      </c>
      <c r="C49">
        <v>15</v>
      </c>
      <c r="D49" t="s">
        <v>30</v>
      </c>
      <c r="E49">
        <v>20</v>
      </c>
      <c r="F49">
        <v>0</v>
      </c>
      <c r="G49">
        <v>0</v>
      </c>
      <c r="I49">
        <v>32.832000000000001</v>
      </c>
      <c r="J49">
        <v>14008</v>
      </c>
      <c r="K49">
        <v>3658</v>
      </c>
      <c r="L49">
        <v>3696</v>
      </c>
      <c r="M49" t="s">
        <v>31</v>
      </c>
      <c r="O49">
        <v>0.28599999999999998</v>
      </c>
      <c r="P49">
        <v>5631</v>
      </c>
      <c r="Q49">
        <v>3589</v>
      </c>
      <c r="R49">
        <v>3636</v>
      </c>
      <c r="S49" t="s">
        <v>31</v>
      </c>
      <c r="U49">
        <v>0.46</v>
      </c>
      <c r="V49">
        <v>0</v>
      </c>
      <c r="W49">
        <v>0</v>
      </c>
      <c r="X49">
        <v>0</v>
      </c>
      <c r="Y49" t="s">
        <v>32</v>
      </c>
      <c r="AA49">
        <v>8.9999999999999993E-3</v>
      </c>
      <c r="AB49">
        <v>0</v>
      </c>
      <c r="AC49">
        <v>0</v>
      </c>
      <c r="AD49">
        <v>0</v>
      </c>
      <c r="AE49" t="s">
        <v>32</v>
      </c>
    </row>
    <row r="50" spans="1:31" x14ac:dyDescent="0.35">
      <c r="A50" t="s">
        <v>158</v>
      </c>
      <c r="B50">
        <v>49</v>
      </c>
      <c r="C50">
        <v>16</v>
      </c>
      <c r="D50" t="s">
        <v>30</v>
      </c>
      <c r="E50">
        <v>20</v>
      </c>
      <c r="F50">
        <v>0</v>
      </c>
      <c r="G50">
        <v>0</v>
      </c>
      <c r="I50">
        <v>33.067999999999998</v>
      </c>
      <c r="J50">
        <v>14075</v>
      </c>
      <c r="K50">
        <v>3718</v>
      </c>
      <c r="L50">
        <v>3756</v>
      </c>
      <c r="M50" t="s">
        <v>31</v>
      </c>
      <c r="O50">
        <v>0.28499999999999998</v>
      </c>
      <c r="P50">
        <v>5628</v>
      </c>
      <c r="Q50">
        <v>3649</v>
      </c>
      <c r="R50">
        <v>3696</v>
      </c>
      <c r="S50" t="s">
        <v>31</v>
      </c>
      <c r="U50">
        <v>0.46300000000000002</v>
      </c>
      <c r="V50">
        <v>0</v>
      </c>
      <c r="W50">
        <v>0</v>
      </c>
      <c r="X50">
        <v>0</v>
      </c>
      <c r="Y50" t="s">
        <v>32</v>
      </c>
      <c r="AA50">
        <v>8.9999999999999993E-3</v>
      </c>
      <c r="AB50">
        <v>0</v>
      </c>
      <c r="AC50">
        <v>0</v>
      </c>
      <c r="AD50">
        <v>0</v>
      </c>
      <c r="AE50" t="s">
        <v>32</v>
      </c>
    </row>
    <row r="51" spans="1:31" x14ac:dyDescent="0.35">
      <c r="A51" t="s">
        <v>159</v>
      </c>
      <c r="B51">
        <v>50</v>
      </c>
      <c r="C51">
        <v>17</v>
      </c>
      <c r="D51" t="s">
        <v>30</v>
      </c>
      <c r="E51">
        <v>20</v>
      </c>
      <c r="F51">
        <v>0</v>
      </c>
      <c r="G51">
        <v>0</v>
      </c>
      <c r="I51">
        <v>32.838999999999999</v>
      </c>
      <c r="J51">
        <v>14010</v>
      </c>
      <c r="K51">
        <v>3778</v>
      </c>
      <c r="L51">
        <v>3816</v>
      </c>
      <c r="M51" t="s">
        <v>31</v>
      </c>
      <c r="O51">
        <v>0.28599999999999998</v>
      </c>
      <c r="P51">
        <v>5632</v>
      </c>
      <c r="Q51">
        <v>3709</v>
      </c>
      <c r="R51">
        <v>3756</v>
      </c>
      <c r="S51" t="s">
        <v>31</v>
      </c>
      <c r="U51">
        <v>0.46</v>
      </c>
      <c r="V51">
        <v>0</v>
      </c>
      <c r="W51">
        <v>0</v>
      </c>
      <c r="X51">
        <v>0</v>
      </c>
      <c r="Y51" t="s">
        <v>32</v>
      </c>
      <c r="AA51">
        <v>8.9999999999999993E-3</v>
      </c>
      <c r="AB51">
        <v>0</v>
      </c>
      <c r="AC51">
        <v>0</v>
      </c>
      <c r="AD51">
        <v>0</v>
      </c>
      <c r="AE51" t="s">
        <v>32</v>
      </c>
    </row>
    <row r="52" spans="1:31" x14ac:dyDescent="0.35">
      <c r="A52" t="s">
        <v>160</v>
      </c>
      <c r="B52">
        <v>51</v>
      </c>
      <c r="C52">
        <v>18</v>
      </c>
      <c r="D52" t="s">
        <v>30</v>
      </c>
      <c r="E52">
        <v>20</v>
      </c>
      <c r="F52">
        <v>0</v>
      </c>
      <c r="G52">
        <v>0</v>
      </c>
      <c r="I52">
        <v>33.262999999999998</v>
      </c>
      <c r="J52">
        <v>14130</v>
      </c>
      <c r="K52">
        <v>3838</v>
      </c>
      <c r="L52">
        <v>3876</v>
      </c>
      <c r="M52" t="s">
        <v>31</v>
      </c>
      <c r="O52">
        <v>0.317</v>
      </c>
      <c r="P52">
        <v>5728</v>
      </c>
      <c r="Q52">
        <v>3769</v>
      </c>
      <c r="R52">
        <v>3816</v>
      </c>
      <c r="S52" t="s">
        <v>31</v>
      </c>
      <c r="U52">
        <v>0.46600000000000003</v>
      </c>
      <c r="V52">
        <v>0</v>
      </c>
      <c r="W52">
        <v>0</v>
      </c>
      <c r="X52">
        <v>0</v>
      </c>
      <c r="Y52" t="s">
        <v>32</v>
      </c>
      <c r="AA52">
        <v>0.01</v>
      </c>
      <c r="AB52">
        <v>0</v>
      </c>
      <c r="AC52">
        <v>0</v>
      </c>
      <c r="AD52">
        <v>0</v>
      </c>
      <c r="AE52" t="s">
        <v>32</v>
      </c>
    </row>
    <row r="53" spans="1:31" x14ac:dyDescent="0.35">
      <c r="A53" t="s">
        <v>161</v>
      </c>
      <c r="B53">
        <v>52</v>
      </c>
      <c r="C53">
        <v>19</v>
      </c>
      <c r="D53" t="s">
        <v>30</v>
      </c>
      <c r="E53">
        <v>20</v>
      </c>
      <c r="F53">
        <v>0</v>
      </c>
      <c r="G53">
        <v>0</v>
      </c>
      <c r="I53">
        <v>33.378999999999998</v>
      </c>
      <c r="J53">
        <v>14163</v>
      </c>
      <c r="K53">
        <v>3898</v>
      </c>
      <c r="L53">
        <v>3937</v>
      </c>
      <c r="M53" t="s">
        <v>31</v>
      </c>
      <c r="O53">
        <v>0.29399999999999998</v>
      </c>
      <c r="P53">
        <v>5655</v>
      </c>
      <c r="Q53">
        <v>3829</v>
      </c>
      <c r="R53">
        <v>3876</v>
      </c>
      <c r="S53" t="s">
        <v>31</v>
      </c>
      <c r="U53">
        <v>0.46800000000000003</v>
      </c>
      <c r="V53">
        <v>0</v>
      </c>
      <c r="W53">
        <v>0</v>
      </c>
      <c r="X53">
        <v>0</v>
      </c>
      <c r="Y53" t="s">
        <v>32</v>
      </c>
      <c r="AA53">
        <v>8.9999999999999993E-3</v>
      </c>
      <c r="AB53">
        <v>0</v>
      </c>
      <c r="AC53">
        <v>0</v>
      </c>
      <c r="AD53">
        <v>0</v>
      </c>
      <c r="AE53" t="s">
        <v>32</v>
      </c>
    </row>
    <row r="54" spans="1:31" x14ac:dyDescent="0.35">
      <c r="A54" t="s">
        <v>162</v>
      </c>
      <c r="B54">
        <v>53</v>
      </c>
      <c r="C54">
        <v>20</v>
      </c>
      <c r="D54" t="s">
        <v>30</v>
      </c>
      <c r="E54">
        <v>20</v>
      </c>
      <c r="F54">
        <v>0</v>
      </c>
      <c r="G54">
        <v>0</v>
      </c>
      <c r="I54">
        <v>34.374000000000002</v>
      </c>
      <c r="J54">
        <v>14445</v>
      </c>
      <c r="K54">
        <v>3958</v>
      </c>
      <c r="L54">
        <v>3997</v>
      </c>
      <c r="M54" t="s">
        <v>31</v>
      </c>
      <c r="O54">
        <v>0.312</v>
      </c>
      <c r="P54">
        <v>5712</v>
      </c>
      <c r="Q54">
        <v>3889</v>
      </c>
      <c r="R54">
        <v>3936</v>
      </c>
      <c r="S54" t="s">
        <v>31</v>
      </c>
      <c r="U54">
        <v>0.48099999999999998</v>
      </c>
      <c r="V54">
        <v>0</v>
      </c>
      <c r="W54">
        <v>0</v>
      </c>
      <c r="X54">
        <v>0</v>
      </c>
      <c r="Y54" t="s">
        <v>32</v>
      </c>
      <c r="AA54">
        <v>0.01</v>
      </c>
      <c r="AB54">
        <v>0</v>
      </c>
      <c r="AC54">
        <v>0</v>
      </c>
      <c r="AD54">
        <v>0</v>
      </c>
      <c r="AE54" t="s">
        <v>32</v>
      </c>
    </row>
    <row r="55" spans="1:31" x14ac:dyDescent="0.35">
      <c r="A55" t="s">
        <v>163</v>
      </c>
      <c r="B55">
        <v>54</v>
      </c>
      <c r="C55">
        <v>21</v>
      </c>
      <c r="D55" t="s">
        <v>30</v>
      </c>
      <c r="E55">
        <v>20</v>
      </c>
      <c r="F55">
        <v>0</v>
      </c>
      <c r="G55">
        <v>0</v>
      </c>
      <c r="I55">
        <v>32.732999999999997</v>
      </c>
      <c r="J55">
        <v>13980</v>
      </c>
      <c r="K55">
        <v>4018</v>
      </c>
      <c r="L55">
        <v>4056</v>
      </c>
      <c r="M55" t="s">
        <v>31</v>
      </c>
      <c r="O55">
        <v>0.28899999999999998</v>
      </c>
      <c r="P55">
        <v>5641</v>
      </c>
      <c r="Q55">
        <v>3949</v>
      </c>
      <c r="R55">
        <v>3996</v>
      </c>
      <c r="S55" t="s">
        <v>31</v>
      </c>
      <c r="U55">
        <v>0.45800000000000002</v>
      </c>
      <c r="V55">
        <v>0</v>
      </c>
      <c r="W55">
        <v>0</v>
      </c>
      <c r="X55">
        <v>0</v>
      </c>
      <c r="Y55" t="s">
        <v>32</v>
      </c>
      <c r="AA55">
        <v>8.9999999999999993E-3</v>
      </c>
      <c r="AB55">
        <v>0</v>
      </c>
      <c r="AC55">
        <v>0</v>
      </c>
      <c r="AD55">
        <v>0</v>
      </c>
      <c r="AE55" t="s">
        <v>32</v>
      </c>
    </row>
    <row r="56" spans="1:31" x14ac:dyDescent="0.35">
      <c r="A56" t="s">
        <v>164</v>
      </c>
      <c r="B56">
        <v>55</v>
      </c>
      <c r="C56">
        <v>22</v>
      </c>
      <c r="D56" t="s">
        <v>30</v>
      </c>
      <c r="E56">
        <v>20</v>
      </c>
      <c r="F56">
        <v>0</v>
      </c>
      <c r="G56">
        <v>0</v>
      </c>
      <c r="I56">
        <v>32.665999999999997</v>
      </c>
      <c r="J56">
        <v>13961</v>
      </c>
      <c r="K56">
        <v>4078</v>
      </c>
      <c r="L56">
        <v>4116</v>
      </c>
      <c r="M56" t="s">
        <v>31</v>
      </c>
      <c r="O56">
        <v>0.33800000000000002</v>
      </c>
      <c r="P56">
        <v>5792</v>
      </c>
      <c r="Q56">
        <v>4009</v>
      </c>
      <c r="R56">
        <v>4056</v>
      </c>
      <c r="S56" t="s">
        <v>31</v>
      </c>
      <c r="U56">
        <v>0.45800000000000002</v>
      </c>
      <c r="V56">
        <v>0</v>
      </c>
      <c r="W56">
        <v>0</v>
      </c>
      <c r="X56">
        <v>0</v>
      </c>
      <c r="Y56" t="s">
        <v>32</v>
      </c>
      <c r="AA56">
        <v>0.01</v>
      </c>
      <c r="AB56">
        <v>0</v>
      </c>
      <c r="AC56">
        <v>0</v>
      </c>
      <c r="AD56">
        <v>0</v>
      </c>
      <c r="AE56" t="s">
        <v>32</v>
      </c>
    </row>
    <row r="57" spans="1:31" ht="12.65" hidden="1" customHeight="1" x14ac:dyDescent="0.35">
      <c r="A57" t="s">
        <v>39</v>
      </c>
      <c r="B57">
        <v>74</v>
      </c>
      <c r="C57">
        <v>35</v>
      </c>
      <c r="D57" t="s">
        <v>30</v>
      </c>
      <c r="E57">
        <v>20</v>
      </c>
      <c r="F57">
        <v>0</v>
      </c>
      <c r="G57">
        <v>0</v>
      </c>
      <c r="I57">
        <v>0.14199999999999999</v>
      </c>
      <c r="J57">
        <v>4741</v>
      </c>
      <c r="K57">
        <v>5338</v>
      </c>
      <c r="L57">
        <v>5380</v>
      </c>
      <c r="M57" t="s">
        <v>31</v>
      </c>
      <c r="O57">
        <v>6.0999999999999999E-2</v>
      </c>
      <c r="P57">
        <v>4934</v>
      </c>
      <c r="Q57">
        <v>5269</v>
      </c>
      <c r="R57">
        <v>5316</v>
      </c>
      <c r="S57" t="s">
        <v>31</v>
      </c>
      <c r="U57">
        <v>2E-3</v>
      </c>
      <c r="V57">
        <v>0</v>
      </c>
      <c r="W57">
        <v>0</v>
      </c>
      <c r="X57">
        <v>0</v>
      </c>
      <c r="Y57" t="s">
        <v>32</v>
      </c>
      <c r="AA57">
        <v>2E-3</v>
      </c>
      <c r="AB57">
        <v>0</v>
      </c>
      <c r="AC57">
        <v>0</v>
      </c>
      <c r="AD57">
        <v>0</v>
      </c>
      <c r="AE57" t="s">
        <v>32</v>
      </c>
    </row>
    <row r="58" spans="1:31" ht="12.65" hidden="1" customHeight="1" x14ac:dyDescent="0.35">
      <c r="A58" t="s">
        <v>39</v>
      </c>
      <c r="B58">
        <v>93</v>
      </c>
      <c r="C58">
        <v>47</v>
      </c>
      <c r="D58" t="s">
        <v>30</v>
      </c>
      <c r="E58">
        <v>20</v>
      </c>
      <c r="F58">
        <v>0</v>
      </c>
      <c r="G58">
        <v>0</v>
      </c>
      <c r="I58">
        <v>0.441</v>
      </c>
      <c r="J58">
        <v>4826</v>
      </c>
      <c r="K58">
        <v>6598</v>
      </c>
      <c r="L58">
        <v>6640</v>
      </c>
      <c r="M58" t="s">
        <v>31</v>
      </c>
      <c r="O58">
        <v>0.123</v>
      </c>
      <c r="P58">
        <v>5126</v>
      </c>
      <c r="Q58">
        <v>6529</v>
      </c>
      <c r="R58">
        <v>6576</v>
      </c>
      <c r="S58" t="s">
        <v>31</v>
      </c>
      <c r="U58">
        <v>6.0000000000000001E-3</v>
      </c>
      <c r="V58">
        <v>0</v>
      </c>
      <c r="W58">
        <v>0</v>
      </c>
      <c r="X58">
        <v>0</v>
      </c>
      <c r="Y58" t="s">
        <v>32</v>
      </c>
      <c r="AA58">
        <v>4.0000000000000001E-3</v>
      </c>
      <c r="AB58">
        <v>0</v>
      </c>
      <c r="AC58">
        <v>0</v>
      </c>
      <c r="AD58">
        <v>0</v>
      </c>
      <c r="AE58" t="s">
        <v>32</v>
      </c>
    </row>
    <row r="59" spans="1:31" hidden="1" x14ac:dyDescent="0.35">
      <c r="A59" t="s">
        <v>107</v>
      </c>
      <c r="B59">
        <v>58</v>
      </c>
      <c r="C59">
        <v>130</v>
      </c>
      <c r="D59" t="s">
        <v>108</v>
      </c>
      <c r="E59">
        <v>0</v>
      </c>
      <c r="F59">
        <v>0</v>
      </c>
      <c r="G59">
        <v>0</v>
      </c>
      <c r="I59">
        <v>12.742000000000001</v>
      </c>
      <c r="J59">
        <v>8313</v>
      </c>
      <c r="K59">
        <v>4258</v>
      </c>
      <c r="L59">
        <v>4290</v>
      </c>
      <c r="M59" t="s">
        <v>31</v>
      </c>
      <c r="O59">
        <v>1.4419999999999999</v>
      </c>
      <c r="P59">
        <v>9219</v>
      </c>
      <c r="Q59">
        <v>4189</v>
      </c>
      <c r="R59">
        <v>4236</v>
      </c>
      <c r="S59" t="s">
        <v>31</v>
      </c>
      <c r="U59">
        <v>0.17799999999999999</v>
      </c>
      <c r="V59">
        <v>0</v>
      </c>
      <c r="W59">
        <v>0</v>
      </c>
      <c r="X59">
        <v>0</v>
      </c>
      <c r="Y59" t="s">
        <v>32</v>
      </c>
      <c r="AA59">
        <v>4.4999999999999998E-2</v>
      </c>
      <c r="AB59">
        <v>0</v>
      </c>
      <c r="AC59">
        <v>0</v>
      </c>
      <c r="AD59">
        <v>0</v>
      </c>
      <c r="AE59" t="s">
        <v>32</v>
      </c>
    </row>
    <row r="60" spans="1:31" hidden="1" x14ac:dyDescent="0.35">
      <c r="A60" t="s">
        <v>107</v>
      </c>
      <c r="B60">
        <v>59</v>
      </c>
      <c r="C60">
        <v>133</v>
      </c>
      <c r="D60" t="s">
        <v>109</v>
      </c>
      <c r="E60">
        <v>0</v>
      </c>
      <c r="F60">
        <v>0</v>
      </c>
      <c r="G60">
        <v>0</v>
      </c>
      <c r="I60">
        <v>-4.6239999999999997</v>
      </c>
      <c r="J60">
        <v>3390</v>
      </c>
      <c r="K60">
        <v>4318</v>
      </c>
      <c r="L60">
        <v>4361</v>
      </c>
      <c r="M60" t="s">
        <v>31</v>
      </c>
      <c r="O60">
        <v>16.718</v>
      </c>
      <c r="P60">
        <v>56640</v>
      </c>
      <c r="Q60">
        <v>4249</v>
      </c>
      <c r="R60">
        <v>4279</v>
      </c>
      <c r="S60" t="s">
        <v>165</v>
      </c>
      <c r="U60">
        <v>-6.5000000000000002E-2</v>
      </c>
      <c r="V60">
        <v>0</v>
      </c>
      <c r="W60">
        <v>0</v>
      </c>
      <c r="X60">
        <v>0</v>
      </c>
      <c r="Y60" t="s">
        <v>32</v>
      </c>
      <c r="AA60">
        <v>0.51700000000000002</v>
      </c>
      <c r="AB60">
        <v>0</v>
      </c>
      <c r="AC60">
        <v>0</v>
      </c>
      <c r="AD60">
        <v>0</v>
      </c>
      <c r="AE60" t="s">
        <v>32</v>
      </c>
    </row>
    <row r="61" spans="1:31" hidden="1" x14ac:dyDescent="0.35">
      <c r="A61" t="s">
        <v>107</v>
      </c>
      <c r="B61">
        <v>60</v>
      </c>
      <c r="C61">
        <v>131</v>
      </c>
      <c r="D61" t="s">
        <v>108</v>
      </c>
      <c r="E61">
        <v>0</v>
      </c>
      <c r="F61">
        <v>0</v>
      </c>
      <c r="G61">
        <v>0</v>
      </c>
      <c r="I61">
        <v>74.194000000000003</v>
      </c>
      <c r="J61">
        <v>25733</v>
      </c>
      <c r="K61">
        <v>4378</v>
      </c>
      <c r="L61">
        <v>4418</v>
      </c>
      <c r="M61" t="s">
        <v>31</v>
      </c>
      <c r="O61">
        <v>7.3330000000000002</v>
      </c>
      <c r="P61">
        <v>27507</v>
      </c>
      <c r="Q61">
        <v>4309</v>
      </c>
      <c r="R61">
        <v>4355</v>
      </c>
      <c r="S61" t="s">
        <v>31</v>
      </c>
      <c r="U61">
        <v>1.0389999999999999</v>
      </c>
      <c r="V61">
        <v>0</v>
      </c>
      <c r="W61">
        <v>0</v>
      </c>
      <c r="X61">
        <v>0</v>
      </c>
      <c r="Y61" t="s">
        <v>32</v>
      </c>
      <c r="AA61">
        <v>0.22700000000000001</v>
      </c>
      <c r="AB61">
        <v>0</v>
      </c>
      <c r="AC61">
        <v>0</v>
      </c>
      <c r="AD61">
        <v>0</v>
      </c>
      <c r="AE61" t="s">
        <v>32</v>
      </c>
    </row>
    <row r="62" spans="1:31" hidden="1" x14ac:dyDescent="0.35">
      <c r="A62" t="s">
        <v>107</v>
      </c>
      <c r="B62">
        <v>61</v>
      </c>
      <c r="C62">
        <v>132</v>
      </c>
      <c r="D62" t="s">
        <v>109</v>
      </c>
      <c r="E62">
        <v>0</v>
      </c>
      <c r="F62">
        <v>0</v>
      </c>
      <c r="G62">
        <v>0</v>
      </c>
      <c r="I62">
        <v>1.8</v>
      </c>
      <c r="J62">
        <v>5211</v>
      </c>
      <c r="K62">
        <v>4438</v>
      </c>
      <c r="L62">
        <v>4480</v>
      </c>
      <c r="M62" t="s">
        <v>43</v>
      </c>
      <c r="O62">
        <v>0.156</v>
      </c>
      <c r="P62">
        <v>5227</v>
      </c>
      <c r="Q62">
        <v>4369</v>
      </c>
      <c r="R62">
        <v>4412</v>
      </c>
      <c r="S62" t="s">
        <v>31</v>
      </c>
      <c r="U62">
        <v>2.5000000000000001E-2</v>
      </c>
      <c r="V62">
        <v>0</v>
      </c>
      <c r="W62">
        <v>0</v>
      </c>
      <c r="X62">
        <v>0</v>
      </c>
      <c r="Y62" t="s">
        <v>32</v>
      </c>
      <c r="AA62">
        <v>5.0000000000000001E-3</v>
      </c>
      <c r="AB62">
        <v>0</v>
      </c>
      <c r="AC62">
        <v>0</v>
      </c>
      <c r="AD62">
        <v>0</v>
      </c>
      <c r="AE62" t="s">
        <v>32</v>
      </c>
    </row>
    <row r="63" spans="1:31" hidden="1" x14ac:dyDescent="0.35">
      <c r="A63" t="s">
        <v>110</v>
      </c>
      <c r="B63">
        <v>62</v>
      </c>
      <c r="C63">
        <v>0</v>
      </c>
      <c r="D63" t="s">
        <v>111</v>
      </c>
      <c r="E63">
        <v>0</v>
      </c>
      <c r="F63">
        <v>0</v>
      </c>
      <c r="G63">
        <v>0</v>
      </c>
      <c r="I63">
        <v>-5.03</v>
      </c>
      <c r="J63">
        <v>3275</v>
      </c>
      <c r="K63">
        <v>4618</v>
      </c>
      <c r="L63">
        <v>4662</v>
      </c>
      <c r="M63" t="s">
        <v>31</v>
      </c>
      <c r="O63">
        <v>-0.48099999999999998</v>
      </c>
      <c r="P63">
        <v>3249</v>
      </c>
      <c r="Q63">
        <v>4549</v>
      </c>
      <c r="R63">
        <v>4579</v>
      </c>
      <c r="S63" t="s">
        <v>31</v>
      </c>
      <c r="U63">
        <v>-7.0000000000000007E-2</v>
      </c>
      <c r="V63">
        <v>0</v>
      </c>
      <c r="W63">
        <v>0</v>
      </c>
      <c r="X63">
        <v>0</v>
      </c>
      <c r="Y63" t="s">
        <v>32</v>
      </c>
      <c r="AA63">
        <v>-1.4999999999999999E-2</v>
      </c>
      <c r="AB63">
        <v>0</v>
      </c>
      <c r="AC63">
        <v>0</v>
      </c>
      <c r="AD63">
        <v>0</v>
      </c>
      <c r="AE63" t="s">
        <v>32</v>
      </c>
    </row>
    <row r="64" spans="1:31" x14ac:dyDescent="0.35">
      <c r="A64" t="s">
        <v>166</v>
      </c>
      <c r="B64">
        <v>63</v>
      </c>
      <c r="C64">
        <v>25</v>
      </c>
      <c r="D64" t="s">
        <v>37</v>
      </c>
      <c r="E64">
        <v>0</v>
      </c>
      <c r="F64">
        <v>3</v>
      </c>
      <c r="G64">
        <v>1</v>
      </c>
      <c r="I64">
        <v>41.073</v>
      </c>
      <c r="J64">
        <v>16344</v>
      </c>
      <c r="K64">
        <v>4678</v>
      </c>
      <c r="L64">
        <v>4718</v>
      </c>
      <c r="M64" t="s">
        <v>31</v>
      </c>
      <c r="O64">
        <v>0.317</v>
      </c>
      <c r="P64">
        <v>5726</v>
      </c>
      <c r="Q64">
        <v>4609</v>
      </c>
      <c r="R64">
        <v>4656</v>
      </c>
      <c r="S64" t="s">
        <v>31</v>
      </c>
      <c r="U64">
        <v>0.57499999999999996</v>
      </c>
      <c r="V64">
        <v>0</v>
      </c>
      <c r="W64">
        <v>0</v>
      </c>
      <c r="X64">
        <v>0</v>
      </c>
      <c r="Y64" t="s">
        <v>32</v>
      </c>
      <c r="AA64">
        <v>0.01</v>
      </c>
      <c r="AB64">
        <v>0</v>
      </c>
      <c r="AC64">
        <v>0</v>
      </c>
      <c r="AD64">
        <v>0</v>
      </c>
      <c r="AE64" t="s">
        <v>32</v>
      </c>
    </row>
    <row r="65" spans="1:31" x14ac:dyDescent="0.35">
      <c r="A65" t="s">
        <v>166</v>
      </c>
      <c r="B65">
        <v>64</v>
      </c>
      <c r="C65">
        <v>25</v>
      </c>
      <c r="D65" t="s">
        <v>37</v>
      </c>
      <c r="E65">
        <v>0</v>
      </c>
      <c r="F65">
        <v>3</v>
      </c>
      <c r="G65">
        <v>2</v>
      </c>
      <c r="I65">
        <v>41.44</v>
      </c>
      <c r="J65">
        <v>16448</v>
      </c>
      <c r="K65">
        <v>4738</v>
      </c>
      <c r="L65">
        <v>4778</v>
      </c>
      <c r="M65" t="s">
        <v>31</v>
      </c>
      <c r="O65">
        <v>0.318</v>
      </c>
      <c r="P65">
        <v>5730</v>
      </c>
      <c r="Q65">
        <v>4669</v>
      </c>
      <c r="R65">
        <v>4716</v>
      </c>
      <c r="S65" t="s">
        <v>31</v>
      </c>
      <c r="U65">
        <v>0.57999999999999996</v>
      </c>
      <c r="V65">
        <v>0</v>
      </c>
      <c r="W65">
        <v>0</v>
      </c>
      <c r="X65">
        <v>0</v>
      </c>
      <c r="Y65" t="s">
        <v>32</v>
      </c>
      <c r="AA65">
        <v>0.01</v>
      </c>
      <c r="AB65">
        <v>0</v>
      </c>
      <c r="AC65">
        <v>0</v>
      </c>
      <c r="AD65">
        <v>0</v>
      </c>
      <c r="AE65" t="s">
        <v>32</v>
      </c>
    </row>
    <row r="66" spans="1:31" x14ac:dyDescent="0.35">
      <c r="A66" t="s">
        <v>167</v>
      </c>
      <c r="B66">
        <v>65</v>
      </c>
      <c r="C66">
        <v>26</v>
      </c>
      <c r="D66" t="s">
        <v>30</v>
      </c>
      <c r="E66">
        <v>20</v>
      </c>
      <c r="F66">
        <v>0</v>
      </c>
      <c r="G66">
        <v>0</v>
      </c>
      <c r="I66">
        <v>31.731999999999999</v>
      </c>
      <c r="J66">
        <v>13696</v>
      </c>
      <c r="K66">
        <v>4798</v>
      </c>
      <c r="L66">
        <v>4838</v>
      </c>
      <c r="M66" t="s">
        <v>31</v>
      </c>
      <c r="O66">
        <v>0.27900000000000003</v>
      </c>
      <c r="P66">
        <v>5610</v>
      </c>
      <c r="Q66">
        <v>4729</v>
      </c>
      <c r="R66">
        <v>4776</v>
      </c>
      <c r="S66" t="s">
        <v>31</v>
      </c>
      <c r="U66">
        <v>0.44400000000000001</v>
      </c>
      <c r="V66">
        <v>0</v>
      </c>
      <c r="W66">
        <v>0</v>
      </c>
      <c r="X66">
        <v>0</v>
      </c>
      <c r="Y66" t="s">
        <v>32</v>
      </c>
      <c r="AA66">
        <v>8.9999999999999993E-3</v>
      </c>
      <c r="AB66">
        <v>0</v>
      </c>
      <c r="AC66">
        <v>0</v>
      </c>
      <c r="AD66">
        <v>0</v>
      </c>
      <c r="AE66" t="s">
        <v>32</v>
      </c>
    </row>
    <row r="67" spans="1:31" x14ac:dyDescent="0.35">
      <c r="A67" t="s">
        <v>168</v>
      </c>
      <c r="B67">
        <v>66</v>
      </c>
      <c r="C67">
        <v>27</v>
      </c>
      <c r="D67" t="s">
        <v>30</v>
      </c>
      <c r="E67">
        <v>20</v>
      </c>
      <c r="F67">
        <v>0</v>
      </c>
      <c r="G67">
        <v>0</v>
      </c>
      <c r="I67">
        <v>31.608000000000001</v>
      </c>
      <c r="J67">
        <v>13661</v>
      </c>
      <c r="K67">
        <v>4858</v>
      </c>
      <c r="L67">
        <v>4898</v>
      </c>
      <c r="M67" t="s">
        <v>31</v>
      </c>
      <c r="O67">
        <v>0.25600000000000001</v>
      </c>
      <c r="P67">
        <v>5537</v>
      </c>
      <c r="Q67">
        <v>4789</v>
      </c>
      <c r="R67">
        <v>4836</v>
      </c>
      <c r="S67" t="s">
        <v>31</v>
      </c>
      <c r="U67">
        <v>0.443</v>
      </c>
      <c r="V67">
        <v>0</v>
      </c>
      <c r="W67">
        <v>0</v>
      </c>
      <c r="X67">
        <v>0</v>
      </c>
      <c r="Y67" t="s">
        <v>32</v>
      </c>
      <c r="AA67">
        <v>8.0000000000000002E-3</v>
      </c>
      <c r="AB67">
        <v>0</v>
      </c>
      <c r="AC67">
        <v>0</v>
      </c>
      <c r="AD67">
        <v>0</v>
      </c>
      <c r="AE67" t="s">
        <v>32</v>
      </c>
    </row>
    <row r="68" spans="1:31" x14ac:dyDescent="0.35">
      <c r="A68" t="s">
        <v>169</v>
      </c>
      <c r="B68">
        <v>67</v>
      </c>
      <c r="C68">
        <v>28</v>
      </c>
      <c r="D68" t="s">
        <v>30</v>
      </c>
      <c r="E68">
        <v>20</v>
      </c>
      <c r="F68">
        <v>0</v>
      </c>
      <c r="G68">
        <v>0</v>
      </c>
      <c r="I68">
        <v>39.036999999999999</v>
      </c>
      <c r="J68">
        <v>15767</v>
      </c>
      <c r="K68">
        <v>4918</v>
      </c>
      <c r="L68">
        <v>4958</v>
      </c>
      <c r="M68" t="s">
        <v>31</v>
      </c>
      <c r="O68">
        <v>0.44</v>
      </c>
      <c r="P68">
        <v>6108</v>
      </c>
      <c r="Q68">
        <v>4849</v>
      </c>
      <c r="R68">
        <v>4896</v>
      </c>
      <c r="S68" t="s">
        <v>31</v>
      </c>
      <c r="U68">
        <v>0.54700000000000004</v>
      </c>
      <c r="V68">
        <v>0</v>
      </c>
      <c r="W68">
        <v>0</v>
      </c>
      <c r="X68">
        <v>0</v>
      </c>
      <c r="Y68" t="s">
        <v>32</v>
      </c>
      <c r="AA68">
        <v>1.4E-2</v>
      </c>
      <c r="AB68">
        <v>0</v>
      </c>
      <c r="AC68">
        <v>0</v>
      </c>
      <c r="AD68">
        <v>0</v>
      </c>
      <c r="AE68" t="s">
        <v>32</v>
      </c>
    </row>
    <row r="69" spans="1:31" x14ac:dyDescent="0.35">
      <c r="A69" t="s">
        <v>170</v>
      </c>
      <c r="B69">
        <v>68</v>
      </c>
      <c r="C69">
        <v>29</v>
      </c>
      <c r="D69" t="s">
        <v>30</v>
      </c>
      <c r="E69">
        <v>20</v>
      </c>
      <c r="F69">
        <v>0</v>
      </c>
      <c r="G69">
        <v>0</v>
      </c>
      <c r="I69">
        <v>32.783000000000001</v>
      </c>
      <c r="J69">
        <v>13994</v>
      </c>
      <c r="K69">
        <v>4978</v>
      </c>
      <c r="L69">
        <v>5018</v>
      </c>
      <c r="M69" t="s">
        <v>31</v>
      </c>
      <c r="O69">
        <v>0.308</v>
      </c>
      <c r="P69">
        <v>5698</v>
      </c>
      <c r="Q69">
        <v>4909</v>
      </c>
      <c r="R69">
        <v>4956</v>
      </c>
      <c r="S69" t="s">
        <v>31</v>
      </c>
      <c r="U69">
        <v>0.45900000000000002</v>
      </c>
      <c r="V69">
        <v>0</v>
      </c>
      <c r="W69">
        <v>0</v>
      </c>
      <c r="X69">
        <v>0</v>
      </c>
      <c r="Y69" t="s">
        <v>32</v>
      </c>
      <c r="AA69">
        <v>0.01</v>
      </c>
      <c r="AB69">
        <v>0</v>
      </c>
      <c r="AC69">
        <v>0</v>
      </c>
      <c r="AD69">
        <v>0</v>
      </c>
      <c r="AE69" t="s">
        <v>32</v>
      </c>
    </row>
    <row r="70" spans="1:31" x14ac:dyDescent="0.35">
      <c r="A70" t="s">
        <v>171</v>
      </c>
      <c r="B70">
        <v>69</v>
      </c>
      <c r="C70">
        <v>30</v>
      </c>
      <c r="D70" t="s">
        <v>30</v>
      </c>
      <c r="E70">
        <v>20</v>
      </c>
      <c r="F70">
        <v>0</v>
      </c>
      <c r="G70">
        <v>0</v>
      </c>
      <c r="I70">
        <v>32.457999999999998</v>
      </c>
      <c r="J70">
        <v>13902</v>
      </c>
      <c r="K70">
        <v>5038</v>
      </c>
      <c r="L70">
        <v>5079</v>
      </c>
      <c r="M70" t="s">
        <v>31</v>
      </c>
      <c r="O70">
        <v>0.27</v>
      </c>
      <c r="P70">
        <v>5580</v>
      </c>
      <c r="Q70">
        <v>4969</v>
      </c>
      <c r="R70">
        <v>5016</v>
      </c>
      <c r="S70" t="s">
        <v>31</v>
      </c>
      <c r="U70">
        <v>0.45500000000000002</v>
      </c>
      <c r="V70">
        <v>0</v>
      </c>
      <c r="W70">
        <v>0</v>
      </c>
      <c r="X70">
        <v>0</v>
      </c>
      <c r="Y70" t="s">
        <v>32</v>
      </c>
      <c r="AA70">
        <v>8.0000000000000002E-3</v>
      </c>
      <c r="AB70">
        <v>0</v>
      </c>
      <c r="AC70">
        <v>0</v>
      </c>
      <c r="AD70">
        <v>0</v>
      </c>
      <c r="AE70" t="s">
        <v>32</v>
      </c>
    </row>
    <row r="71" spans="1:31" x14ac:dyDescent="0.35">
      <c r="A71" t="s">
        <v>172</v>
      </c>
      <c r="B71">
        <v>70</v>
      </c>
      <c r="C71">
        <v>31</v>
      </c>
      <c r="D71" t="s">
        <v>30</v>
      </c>
      <c r="E71">
        <v>20</v>
      </c>
      <c r="F71">
        <v>0</v>
      </c>
      <c r="G71">
        <v>0</v>
      </c>
      <c r="I71">
        <v>31.065000000000001</v>
      </c>
      <c r="J71">
        <v>13507</v>
      </c>
      <c r="K71">
        <v>5098</v>
      </c>
      <c r="L71">
        <v>5138</v>
      </c>
      <c r="M71" t="s">
        <v>31</v>
      </c>
      <c r="O71">
        <v>0.27400000000000002</v>
      </c>
      <c r="P71">
        <v>5594</v>
      </c>
      <c r="Q71">
        <v>5029</v>
      </c>
      <c r="R71">
        <v>5076</v>
      </c>
      <c r="S71" t="s">
        <v>31</v>
      </c>
      <c r="U71">
        <v>0.435</v>
      </c>
      <c r="V71">
        <v>0</v>
      </c>
      <c r="W71">
        <v>0</v>
      </c>
      <c r="X71">
        <v>0</v>
      </c>
      <c r="Y71" t="s">
        <v>32</v>
      </c>
      <c r="AA71">
        <v>8.0000000000000002E-3</v>
      </c>
      <c r="AB71">
        <v>0</v>
      </c>
      <c r="AC71">
        <v>0</v>
      </c>
      <c r="AD71">
        <v>0</v>
      </c>
      <c r="AE71" t="s">
        <v>32</v>
      </c>
    </row>
    <row r="72" spans="1:31" x14ac:dyDescent="0.35">
      <c r="A72" t="s">
        <v>173</v>
      </c>
      <c r="B72">
        <v>71</v>
      </c>
      <c r="C72">
        <v>32</v>
      </c>
      <c r="D72" t="s">
        <v>30</v>
      </c>
      <c r="E72">
        <v>20</v>
      </c>
      <c r="F72">
        <v>0</v>
      </c>
      <c r="G72">
        <v>0</v>
      </c>
      <c r="I72">
        <v>29.731000000000002</v>
      </c>
      <c r="J72">
        <v>13129</v>
      </c>
      <c r="K72">
        <v>5158</v>
      </c>
      <c r="L72">
        <v>5199</v>
      </c>
      <c r="M72" t="s">
        <v>31</v>
      </c>
      <c r="O72">
        <v>0.3</v>
      </c>
      <c r="P72">
        <v>5673</v>
      </c>
      <c r="Q72">
        <v>5089</v>
      </c>
      <c r="R72">
        <v>5136</v>
      </c>
      <c r="S72" t="s">
        <v>31</v>
      </c>
      <c r="U72">
        <v>0.41599999999999998</v>
      </c>
      <c r="V72">
        <v>0</v>
      </c>
      <c r="W72">
        <v>0</v>
      </c>
      <c r="X72">
        <v>0</v>
      </c>
      <c r="Y72" t="s">
        <v>32</v>
      </c>
      <c r="AA72">
        <v>8.9999999999999993E-3</v>
      </c>
      <c r="AB72">
        <v>0</v>
      </c>
      <c r="AC72">
        <v>0</v>
      </c>
      <c r="AD72">
        <v>0</v>
      </c>
      <c r="AE72" t="s">
        <v>32</v>
      </c>
    </row>
    <row r="73" spans="1:31" x14ac:dyDescent="0.35">
      <c r="A73" t="s">
        <v>174</v>
      </c>
      <c r="B73">
        <v>72</v>
      </c>
      <c r="C73">
        <v>33</v>
      </c>
      <c r="D73" t="s">
        <v>30</v>
      </c>
      <c r="E73">
        <v>20</v>
      </c>
      <c r="F73">
        <v>0</v>
      </c>
      <c r="G73">
        <v>0</v>
      </c>
      <c r="I73">
        <v>30.623999999999999</v>
      </c>
      <c r="J73">
        <v>13382</v>
      </c>
      <c r="K73">
        <v>5218</v>
      </c>
      <c r="L73">
        <v>5259</v>
      </c>
      <c r="M73" t="s">
        <v>31</v>
      </c>
      <c r="O73">
        <v>0.28999999999999998</v>
      </c>
      <c r="P73">
        <v>5644</v>
      </c>
      <c r="Q73">
        <v>5149</v>
      </c>
      <c r="R73">
        <v>5196</v>
      </c>
      <c r="S73" t="s">
        <v>31</v>
      </c>
      <c r="U73">
        <v>0.42899999999999999</v>
      </c>
      <c r="V73">
        <v>0</v>
      </c>
      <c r="W73">
        <v>0</v>
      </c>
      <c r="X73">
        <v>0</v>
      </c>
      <c r="Y73" t="s">
        <v>32</v>
      </c>
      <c r="AA73">
        <v>8.9999999999999993E-3</v>
      </c>
      <c r="AB73">
        <v>0</v>
      </c>
      <c r="AC73">
        <v>0</v>
      </c>
      <c r="AD73">
        <v>0</v>
      </c>
      <c r="AE73" t="s">
        <v>32</v>
      </c>
    </row>
    <row r="74" spans="1:31" x14ac:dyDescent="0.35">
      <c r="A74" t="s">
        <v>175</v>
      </c>
      <c r="B74">
        <v>73</v>
      </c>
      <c r="C74">
        <v>34</v>
      </c>
      <c r="D74" t="s">
        <v>30</v>
      </c>
      <c r="E74">
        <v>0</v>
      </c>
      <c r="F74">
        <v>0</v>
      </c>
      <c r="G74">
        <v>0</v>
      </c>
      <c r="I74">
        <v>29.428000000000001</v>
      </c>
      <c r="J74">
        <v>13043</v>
      </c>
      <c r="K74">
        <v>5278</v>
      </c>
      <c r="L74">
        <v>5319</v>
      </c>
      <c r="M74" t="s">
        <v>31</v>
      </c>
      <c r="O74">
        <v>0.27900000000000003</v>
      </c>
      <c r="P74">
        <v>5608</v>
      </c>
      <c r="Q74">
        <v>5209</v>
      </c>
      <c r="R74">
        <v>5256</v>
      </c>
      <c r="S74" t="s">
        <v>31</v>
      </c>
      <c r="U74">
        <v>0.41199999999999998</v>
      </c>
      <c r="V74">
        <v>0</v>
      </c>
      <c r="W74">
        <v>0</v>
      </c>
      <c r="X74">
        <v>0</v>
      </c>
      <c r="Y74" t="s">
        <v>32</v>
      </c>
      <c r="AA74">
        <v>8.9999999999999993E-3</v>
      </c>
      <c r="AB74">
        <v>0</v>
      </c>
      <c r="AC74">
        <v>0</v>
      </c>
      <c r="AD74">
        <v>0</v>
      </c>
      <c r="AE74" t="s">
        <v>32</v>
      </c>
    </row>
    <row r="75" spans="1:31" ht="12.65" hidden="1" customHeight="1" x14ac:dyDescent="0.35">
      <c r="A75" t="s">
        <v>39</v>
      </c>
      <c r="B75">
        <v>113</v>
      </c>
      <c r="C75">
        <v>59</v>
      </c>
      <c r="D75" t="s">
        <v>30</v>
      </c>
      <c r="E75">
        <v>20</v>
      </c>
      <c r="F75">
        <v>0</v>
      </c>
      <c r="G75">
        <v>0</v>
      </c>
      <c r="I75">
        <v>1.4999999999999999E-2</v>
      </c>
      <c r="J75">
        <v>4705</v>
      </c>
      <c r="K75">
        <v>7918</v>
      </c>
      <c r="L75">
        <v>7960</v>
      </c>
      <c r="M75" t="s">
        <v>31</v>
      </c>
      <c r="O75">
        <v>1E-3</v>
      </c>
      <c r="P75">
        <v>4745</v>
      </c>
      <c r="Q75">
        <v>7849</v>
      </c>
      <c r="R75">
        <v>7896</v>
      </c>
      <c r="S75" t="s">
        <v>31</v>
      </c>
      <c r="U75">
        <v>0</v>
      </c>
      <c r="V75">
        <v>0</v>
      </c>
      <c r="W75">
        <v>0</v>
      </c>
      <c r="X75">
        <v>0</v>
      </c>
      <c r="Y75" t="s">
        <v>32</v>
      </c>
      <c r="AA75">
        <v>0</v>
      </c>
      <c r="AB75">
        <v>0</v>
      </c>
      <c r="AC75">
        <v>0</v>
      </c>
      <c r="AD75">
        <v>0</v>
      </c>
      <c r="AE75" t="s">
        <v>32</v>
      </c>
    </row>
    <row r="76" spans="1:31" ht="12.65" hidden="1" customHeight="1" x14ac:dyDescent="0.35">
      <c r="A76" t="s">
        <v>39</v>
      </c>
      <c r="B76">
        <v>131</v>
      </c>
      <c r="C76">
        <v>71</v>
      </c>
      <c r="D76" t="s">
        <v>30</v>
      </c>
      <c r="E76">
        <v>20</v>
      </c>
      <c r="F76">
        <v>0</v>
      </c>
      <c r="G76">
        <v>0</v>
      </c>
      <c r="I76">
        <v>0.47</v>
      </c>
      <c r="J76">
        <v>4834</v>
      </c>
      <c r="K76">
        <v>9118</v>
      </c>
      <c r="L76">
        <v>9161</v>
      </c>
      <c r="M76" t="s">
        <v>43</v>
      </c>
      <c r="O76">
        <v>6.5000000000000002E-2</v>
      </c>
      <c r="P76">
        <v>4946</v>
      </c>
      <c r="Q76">
        <v>9049</v>
      </c>
      <c r="R76">
        <v>9096</v>
      </c>
      <c r="S76" t="s">
        <v>31</v>
      </c>
      <c r="U76">
        <v>7.0000000000000001E-3</v>
      </c>
      <c r="V76">
        <v>0</v>
      </c>
      <c r="W76">
        <v>0</v>
      </c>
      <c r="X76">
        <v>0</v>
      </c>
      <c r="Y76" t="s">
        <v>32</v>
      </c>
      <c r="AA76">
        <v>2E-3</v>
      </c>
      <c r="AB76">
        <v>0</v>
      </c>
      <c r="AC76">
        <v>0</v>
      </c>
      <c r="AD76">
        <v>0</v>
      </c>
      <c r="AE76" t="s">
        <v>32</v>
      </c>
    </row>
    <row r="77" spans="1:31" hidden="1" x14ac:dyDescent="0.35">
      <c r="A77" t="s">
        <v>107</v>
      </c>
      <c r="B77">
        <v>76</v>
      </c>
      <c r="C77">
        <v>130</v>
      </c>
      <c r="D77" t="s">
        <v>108</v>
      </c>
      <c r="E77">
        <v>0</v>
      </c>
      <c r="F77">
        <v>0</v>
      </c>
      <c r="G77">
        <v>0</v>
      </c>
      <c r="I77">
        <v>12.661</v>
      </c>
      <c r="J77">
        <v>8290</v>
      </c>
      <c r="K77">
        <v>5458</v>
      </c>
      <c r="L77">
        <v>5491</v>
      </c>
      <c r="M77" t="s">
        <v>31</v>
      </c>
      <c r="O77">
        <v>1.462</v>
      </c>
      <c r="P77">
        <v>9282</v>
      </c>
      <c r="Q77">
        <v>5389</v>
      </c>
      <c r="R77">
        <v>5436</v>
      </c>
      <c r="S77" t="s">
        <v>31</v>
      </c>
      <c r="U77">
        <v>0.17699999999999999</v>
      </c>
      <c r="V77">
        <v>0</v>
      </c>
      <c r="W77">
        <v>0</v>
      </c>
      <c r="X77">
        <v>0</v>
      </c>
      <c r="Y77" t="s">
        <v>32</v>
      </c>
      <c r="AA77">
        <v>4.4999999999999998E-2</v>
      </c>
      <c r="AB77">
        <v>0</v>
      </c>
      <c r="AC77">
        <v>0</v>
      </c>
      <c r="AD77">
        <v>0</v>
      </c>
      <c r="AE77" t="s">
        <v>32</v>
      </c>
    </row>
    <row r="78" spans="1:31" hidden="1" x14ac:dyDescent="0.35">
      <c r="A78" t="s">
        <v>107</v>
      </c>
      <c r="B78">
        <v>77</v>
      </c>
      <c r="C78">
        <v>133</v>
      </c>
      <c r="D78" t="s">
        <v>109</v>
      </c>
      <c r="E78">
        <v>0</v>
      </c>
      <c r="F78">
        <v>0</v>
      </c>
      <c r="G78">
        <v>0</v>
      </c>
      <c r="I78">
        <v>-4.681</v>
      </c>
      <c r="J78">
        <v>3374</v>
      </c>
      <c r="K78">
        <v>5518</v>
      </c>
      <c r="L78">
        <v>5561</v>
      </c>
      <c r="M78" t="s">
        <v>31</v>
      </c>
      <c r="O78">
        <v>8.0719999999999992</v>
      </c>
      <c r="P78">
        <v>29799</v>
      </c>
      <c r="Q78">
        <v>5449</v>
      </c>
      <c r="R78">
        <v>5497</v>
      </c>
      <c r="S78" t="s">
        <v>176</v>
      </c>
      <c r="U78">
        <v>-6.6000000000000003E-2</v>
      </c>
      <c r="V78">
        <v>0</v>
      </c>
      <c r="W78">
        <v>0</v>
      </c>
      <c r="X78">
        <v>0</v>
      </c>
      <c r="Y78" t="s">
        <v>32</v>
      </c>
      <c r="AA78">
        <v>0.25</v>
      </c>
      <c r="AB78">
        <v>0</v>
      </c>
      <c r="AC78">
        <v>0</v>
      </c>
      <c r="AD78">
        <v>0</v>
      </c>
      <c r="AE78" t="s">
        <v>32</v>
      </c>
    </row>
    <row r="79" spans="1:31" hidden="1" x14ac:dyDescent="0.35">
      <c r="A79" t="s">
        <v>107</v>
      </c>
      <c r="B79">
        <v>78</v>
      </c>
      <c r="C79">
        <v>131</v>
      </c>
      <c r="D79" t="s">
        <v>108</v>
      </c>
      <c r="E79">
        <v>0</v>
      </c>
      <c r="F79">
        <v>0</v>
      </c>
      <c r="G79">
        <v>0</v>
      </c>
      <c r="I79">
        <v>74.31</v>
      </c>
      <c r="J79">
        <v>25766</v>
      </c>
      <c r="K79">
        <v>5578</v>
      </c>
      <c r="L79">
        <v>5618</v>
      </c>
      <c r="M79" t="s">
        <v>43</v>
      </c>
      <c r="O79">
        <v>7.444</v>
      </c>
      <c r="P79">
        <v>27852</v>
      </c>
      <c r="Q79">
        <v>5509</v>
      </c>
      <c r="R79">
        <v>5556</v>
      </c>
      <c r="S79" t="s">
        <v>43</v>
      </c>
      <c r="U79">
        <v>1.0409999999999999</v>
      </c>
      <c r="V79">
        <v>0</v>
      </c>
      <c r="W79">
        <v>0</v>
      </c>
      <c r="X79">
        <v>0</v>
      </c>
      <c r="Y79" t="s">
        <v>32</v>
      </c>
      <c r="AA79">
        <v>0.23</v>
      </c>
      <c r="AB79">
        <v>0</v>
      </c>
      <c r="AC79">
        <v>0</v>
      </c>
      <c r="AD79">
        <v>0</v>
      </c>
      <c r="AE79" t="s">
        <v>32</v>
      </c>
    </row>
    <row r="80" spans="1:31" hidden="1" x14ac:dyDescent="0.35">
      <c r="A80" t="s">
        <v>107</v>
      </c>
      <c r="B80">
        <v>79</v>
      </c>
      <c r="C80">
        <v>132</v>
      </c>
      <c r="D80" t="s">
        <v>109</v>
      </c>
      <c r="E80">
        <v>0</v>
      </c>
      <c r="F80">
        <v>0</v>
      </c>
      <c r="G80">
        <v>0</v>
      </c>
      <c r="I80">
        <v>1.7929999999999999</v>
      </c>
      <c r="J80">
        <v>5209</v>
      </c>
      <c r="K80">
        <v>5638</v>
      </c>
      <c r="L80">
        <v>5680</v>
      </c>
      <c r="M80" t="s">
        <v>43</v>
      </c>
      <c r="O80">
        <v>0.28100000000000003</v>
      </c>
      <c r="P80">
        <v>5616</v>
      </c>
      <c r="Q80">
        <v>5569</v>
      </c>
      <c r="R80">
        <v>5612</v>
      </c>
      <c r="S80" t="s">
        <v>31</v>
      </c>
      <c r="U80">
        <v>2.5000000000000001E-2</v>
      </c>
      <c r="V80">
        <v>0</v>
      </c>
      <c r="W80">
        <v>0</v>
      </c>
      <c r="X80">
        <v>0</v>
      </c>
      <c r="Y80" t="s">
        <v>32</v>
      </c>
      <c r="AA80">
        <v>8.9999999999999993E-3</v>
      </c>
      <c r="AB80">
        <v>0</v>
      </c>
      <c r="AC80">
        <v>0</v>
      </c>
      <c r="AD80">
        <v>0</v>
      </c>
      <c r="AE80" t="s">
        <v>32</v>
      </c>
    </row>
    <row r="81" spans="1:31" hidden="1" x14ac:dyDescent="0.35">
      <c r="A81" t="s">
        <v>87</v>
      </c>
      <c r="B81">
        <v>80</v>
      </c>
      <c r="C81">
        <v>138</v>
      </c>
      <c r="D81" t="s">
        <v>88</v>
      </c>
      <c r="E81">
        <v>0</v>
      </c>
      <c r="F81">
        <v>0</v>
      </c>
      <c r="G81">
        <v>0</v>
      </c>
      <c r="I81">
        <v>149.15600000000001</v>
      </c>
      <c r="J81">
        <v>46983</v>
      </c>
      <c r="K81">
        <v>5698</v>
      </c>
      <c r="L81">
        <v>5738</v>
      </c>
      <c r="M81" t="s">
        <v>42</v>
      </c>
      <c r="O81">
        <v>14.862</v>
      </c>
      <c r="P81">
        <v>50878</v>
      </c>
      <c r="Q81">
        <v>5629</v>
      </c>
      <c r="R81">
        <v>5674</v>
      </c>
      <c r="S81" t="s">
        <v>31</v>
      </c>
      <c r="U81">
        <v>2.089</v>
      </c>
      <c r="V81">
        <v>0</v>
      </c>
      <c r="W81">
        <v>0</v>
      </c>
      <c r="X81">
        <v>0</v>
      </c>
      <c r="Y81" t="s">
        <v>32</v>
      </c>
      <c r="AA81">
        <v>0.46</v>
      </c>
      <c r="AB81">
        <v>0</v>
      </c>
      <c r="AC81">
        <v>0</v>
      </c>
      <c r="AD81">
        <v>0</v>
      </c>
      <c r="AE81" t="s">
        <v>32</v>
      </c>
    </row>
    <row r="82" spans="1:31" hidden="1" x14ac:dyDescent="0.35">
      <c r="A82" t="s">
        <v>110</v>
      </c>
      <c r="B82">
        <v>81</v>
      </c>
      <c r="C82">
        <v>0</v>
      </c>
      <c r="D82" t="s">
        <v>111</v>
      </c>
      <c r="E82">
        <v>0</v>
      </c>
      <c r="F82">
        <v>0</v>
      </c>
      <c r="G82">
        <v>0</v>
      </c>
      <c r="I82">
        <v>-5.03</v>
      </c>
      <c r="J82">
        <v>3275</v>
      </c>
      <c r="K82">
        <v>5878</v>
      </c>
      <c r="L82">
        <v>5924</v>
      </c>
      <c r="M82" t="s">
        <v>31</v>
      </c>
      <c r="O82">
        <v>-0.48099999999999998</v>
      </c>
      <c r="P82">
        <v>3249</v>
      </c>
      <c r="Q82">
        <v>5809</v>
      </c>
      <c r="R82">
        <v>5853</v>
      </c>
      <c r="S82" t="s">
        <v>31</v>
      </c>
      <c r="U82">
        <v>-7.0000000000000007E-2</v>
      </c>
      <c r="V82">
        <v>0</v>
      </c>
      <c r="W82">
        <v>0</v>
      </c>
      <c r="X82">
        <v>0</v>
      </c>
      <c r="Y82" t="s">
        <v>32</v>
      </c>
      <c r="AA82">
        <v>-1.4999999999999999E-2</v>
      </c>
      <c r="AB82">
        <v>0</v>
      </c>
      <c r="AC82">
        <v>0</v>
      </c>
      <c r="AD82">
        <v>0</v>
      </c>
      <c r="AE82" t="s">
        <v>32</v>
      </c>
    </row>
    <row r="83" spans="1:31" x14ac:dyDescent="0.35">
      <c r="A83" t="s">
        <v>177</v>
      </c>
      <c r="B83">
        <v>82</v>
      </c>
      <c r="C83">
        <v>37</v>
      </c>
      <c r="D83" t="s">
        <v>37</v>
      </c>
      <c r="E83">
        <v>0</v>
      </c>
      <c r="F83">
        <v>4</v>
      </c>
      <c r="G83">
        <v>1</v>
      </c>
      <c r="I83">
        <v>28.32</v>
      </c>
      <c r="J83">
        <v>12729</v>
      </c>
      <c r="K83">
        <v>5938</v>
      </c>
      <c r="L83">
        <v>5979</v>
      </c>
      <c r="M83" t="s">
        <v>31</v>
      </c>
      <c r="O83">
        <v>0.254</v>
      </c>
      <c r="P83">
        <v>5531</v>
      </c>
      <c r="Q83">
        <v>5869</v>
      </c>
      <c r="R83">
        <v>5916</v>
      </c>
      <c r="S83" t="s">
        <v>31</v>
      </c>
      <c r="U83">
        <v>0.39700000000000002</v>
      </c>
      <c r="V83">
        <v>0</v>
      </c>
      <c r="W83">
        <v>0</v>
      </c>
      <c r="X83">
        <v>0</v>
      </c>
      <c r="Y83" t="s">
        <v>32</v>
      </c>
      <c r="AA83">
        <v>8.0000000000000002E-3</v>
      </c>
      <c r="AB83">
        <v>0</v>
      </c>
      <c r="AC83">
        <v>0</v>
      </c>
      <c r="AD83">
        <v>0</v>
      </c>
      <c r="AE83" t="s">
        <v>32</v>
      </c>
    </row>
    <row r="84" spans="1:31" x14ac:dyDescent="0.35">
      <c r="A84" t="s">
        <v>177</v>
      </c>
      <c r="B84">
        <v>83</v>
      </c>
      <c r="C84">
        <v>37</v>
      </c>
      <c r="D84" t="s">
        <v>37</v>
      </c>
      <c r="E84">
        <v>0</v>
      </c>
      <c r="F84">
        <v>4</v>
      </c>
      <c r="G84">
        <v>2</v>
      </c>
      <c r="I84">
        <v>28.594999999999999</v>
      </c>
      <c r="J84">
        <v>12807</v>
      </c>
      <c r="K84">
        <v>5998</v>
      </c>
      <c r="L84">
        <v>6039</v>
      </c>
      <c r="M84" t="s">
        <v>31</v>
      </c>
      <c r="O84">
        <v>0.375</v>
      </c>
      <c r="P84">
        <v>5907</v>
      </c>
      <c r="Q84">
        <v>5929</v>
      </c>
      <c r="R84">
        <v>5976</v>
      </c>
      <c r="S84" t="s">
        <v>31</v>
      </c>
      <c r="U84">
        <v>0.40100000000000002</v>
      </c>
      <c r="V84">
        <v>0</v>
      </c>
      <c r="W84">
        <v>0</v>
      </c>
      <c r="X84">
        <v>0</v>
      </c>
      <c r="Y84" t="s">
        <v>32</v>
      </c>
      <c r="AA84">
        <v>1.2E-2</v>
      </c>
      <c r="AB84">
        <v>0</v>
      </c>
      <c r="AC84">
        <v>0</v>
      </c>
      <c r="AD84">
        <v>0</v>
      </c>
      <c r="AE84" t="s">
        <v>32</v>
      </c>
    </row>
    <row r="85" spans="1:31" x14ac:dyDescent="0.35">
      <c r="A85" t="s">
        <v>178</v>
      </c>
      <c r="B85">
        <v>84</v>
      </c>
      <c r="C85">
        <v>38</v>
      </c>
      <c r="D85" t="s">
        <v>30</v>
      </c>
      <c r="E85">
        <v>20</v>
      </c>
      <c r="F85">
        <v>0</v>
      </c>
      <c r="G85">
        <v>0</v>
      </c>
      <c r="I85">
        <v>29.498999999999999</v>
      </c>
      <c r="J85">
        <v>13063</v>
      </c>
      <c r="K85">
        <v>6058</v>
      </c>
      <c r="L85">
        <v>6098</v>
      </c>
      <c r="M85" t="s">
        <v>31</v>
      </c>
      <c r="O85">
        <v>0.34899999999999998</v>
      </c>
      <c r="P85">
        <v>5828</v>
      </c>
      <c r="Q85">
        <v>5989</v>
      </c>
      <c r="R85">
        <v>6036</v>
      </c>
      <c r="S85" t="s">
        <v>31</v>
      </c>
      <c r="U85">
        <v>0.41299999999999998</v>
      </c>
      <c r="V85">
        <v>0</v>
      </c>
      <c r="W85">
        <v>0</v>
      </c>
      <c r="X85">
        <v>0</v>
      </c>
      <c r="Y85" t="s">
        <v>32</v>
      </c>
      <c r="AA85">
        <v>1.0999999999999999E-2</v>
      </c>
      <c r="AB85">
        <v>0</v>
      </c>
      <c r="AC85">
        <v>0</v>
      </c>
      <c r="AD85">
        <v>0</v>
      </c>
      <c r="AE85" t="s">
        <v>32</v>
      </c>
    </row>
    <row r="86" spans="1:31" x14ac:dyDescent="0.35">
      <c r="A86" t="s">
        <v>179</v>
      </c>
      <c r="B86">
        <v>85</v>
      </c>
      <c r="C86">
        <v>39</v>
      </c>
      <c r="D86" t="s">
        <v>30</v>
      </c>
      <c r="E86">
        <v>20</v>
      </c>
      <c r="F86">
        <v>0</v>
      </c>
      <c r="G86">
        <v>0</v>
      </c>
      <c r="I86">
        <v>28.44</v>
      </c>
      <c r="J86">
        <v>12763</v>
      </c>
      <c r="K86">
        <v>6118</v>
      </c>
      <c r="L86">
        <v>6158</v>
      </c>
      <c r="M86" t="s">
        <v>31</v>
      </c>
      <c r="O86">
        <v>0.32500000000000001</v>
      </c>
      <c r="P86">
        <v>5752</v>
      </c>
      <c r="Q86">
        <v>6049</v>
      </c>
      <c r="R86">
        <v>6096</v>
      </c>
      <c r="S86" t="s">
        <v>31</v>
      </c>
      <c r="U86">
        <v>0.39800000000000002</v>
      </c>
      <c r="V86">
        <v>0</v>
      </c>
      <c r="W86">
        <v>0</v>
      </c>
      <c r="X86">
        <v>0</v>
      </c>
      <c r="Y86" t="s">
        <v>32</v>
      </c>
      <c r="AA86">
        <v>0.01</v>
      </c>
      <c r="AB86">
        <v>0</v>
      </c>
      <c r="AC86">
        <v>0</v>
      </c>
      <c r="AD86">
        <v>0</v>
      </c>
      <c r="AE86" t="s">
        <v>32</v>
      </c>
    </row>
    <row r="87" spans="1:31" x14ac:dyDescent="0.35">
      <c r="A87" t="s">
        <v>180</v>
      </c>
      <c r="B87">
        <v>86</v>
      </c>
      <c r="C87">
        <v>40</v>
      </c>
      <c r="D87" t="s">
        <v>30</v>
      </c>
      <c r="E87">
        <v>20</v>
      </c>
      <c r="F87">
        <v>0</v>
      </c>
      <c r="G87">
        <v>0</v>
      </c>
      <c r="I87">
        <v>29.305</v>
      </c>
      <c r="J87">
        <v>13008</v>
      </c>
      <c r="K87">
        <v>6178</v>
      </c>
      <c r="L87">
        <v>6217</v>
      </c>
      <c r="M87" t="s">
        <v>31</v>
      </c>
      <c r="O87">
        <v>0.33300000000000002</v>
      </c>
      <c r="P87">
        <v>5776</v>
      </c>
      <c r="Q87">
        <v>6109</v>
      </c>
      <c r="R87">
        <v>6156</v>
      </c>
      <c r="S87" t="s">
        <v>31</v>
      </c>
      <c r="U87">
        <v>0.41</v>
      </c>
      <c r="V87">
        <v>0</v>
      </c>
      <c r="W87">
        <v>0</v>
      </c>
      <c r="X87">
        <v>0</v>
      </c>
      <c r="Y87" t="s">
        <v>32</v>
      </c>
      <c r="AA87">
        <v>0.01</v>
      </c>
      <c r="AB87">
        <v>0</v>
      </c>
      <c r="AC87">
        <v>0</v>
      </c>
      <c r="AD87">
        <v>0</v>
      </c>
      <c r="AE87" t="s">
        <v>32</v>
      </c>
    </row>
    <row r="88" spans="1:31" x14ac:dyDescent="0.35">
      <c r="A88" t="s">
        <v>181</v>
      </c>
      <c r="B88">
        <v>87</v>
      </c>
      <c r="C88">
        <v>41</v>
      </c>
      <c r="D88" t="s">
        <v>30</v>
      </c>
      <c r="E88">
        <v>20</v>
      </c>
      <c r="F88">
        <v>0</v>
      </c>
      <c r="G88">
        <v>0</v>
      </c>
      <c r="I88">
        <v>29.76</v>
      </c>
      <c r="J88">
        <v>13137</v>
      </c>
      <c r="K88">
        <v>6238</v>
      </c>
      <c r="L88">
        <v>6277</v>
      </c>
      <c r="M88" t="s">
        <v>31</v>
      </c>
      <c r="O88">
        <v>0.32900000000000001</v>
      </c>
      <c r="P88">
        <v>5766</v>
      </c>
      <c r="Q88">
        <v>6169</v>
      </c>
      <c r="R88">
        <v>6216</v>
      </c>
      <c r="S88" t="s">
        <v>31</v>
      </c>
      <c r="U88">
        <v>0.41699999999999998</v>
      </c>
      <c r="V88">
        <v>0</v>
      </c>
      <c r="W88">
        <v>0</v>
      </c>
      <c r="X88">
        <v>0</v>
      </c>
      <c r="Y88" t="s">
        <v>32</v>
      </c>
      <c r="AA88">
        <v>0.01</v>
      </c>
      <c r="AB88">
        <v>0</v>
      </c>
      <c r="AC88">
        <v>0</v>
      </c>
      <c r="AD88">
        <v>0</v>
      </c>
      <c r="AE88" t="s">
        <v>32</v>
      </c>
    </row>
    <row r="89" spans="1:31" x14ac:dyDescent="0.35">
      <c r="A89" t="s">
        <v>182</v>
      </c>
      <c r="B89">
        <v>88</v>
      </c>
      <c r="C89">
        <v>42</v>
      </c>
      <c r="D89" t="s">
        <v>30</v>
      </c>
      <c r="E89">
        <v>20</v>
      </c>
      <c r="F89">
        <v>0</v>
      </c>
      <c r="G89">
        <v>0</v>
      </c>
      <c r="I89">
        <v>30.164999999999999</v>
      </c>
      <c r="J89">
        <v>13252</v>
      </c>
      <c r="K89">
        <v>6298</v>
      </c>
      <c r="L89">
        <v>6337</v>
      </c>
      <c r="M89" t="s">
        <v>31</v>
      </c>
      <c r="O89">
        <v>0.33700000000000002</v>
      </c>
      <c r="P89">
        <v>5789</v>
      </c>
      <c r="Q89">
        <v>6229</v>
      </c>
      <c r="R89">
        <v>6276</v>
      </c>
      <c r="S89" t="s">
        <v>31</v>
      </c>
      <c r="U89">
        <v>0.42299999999999999</v>
      </c>
      <c r="V89">
        <v>0</v>
      </c>
      <c r="W89">
        <v>0</v>
      </c>
      <c r="X89">
        <v>0</v>
      </c>
      <c r="Y89" t="s">
        <v>32</v>
      </c>
      <c r="AA89">
        <v>0.01</v>
      </c>
      <c r="AB89">
        <v>0</v>
      </c>
      <c r="AC89">
        <v>0</v>
      </c>
      <c r="AD89">
        <v>0</v>
      </c>
      <c r="AE89" t="s">
        <v>32</v>
      </c>
    </row>
    <row r="90" spans="1:31" x14ac:dyDescent="0.35">
      <c r="A90" t="s">
        <v>183</v>
      </c>
      <c r="B90">
        <v>89</v>
      </c>
      <c r="C90">
        <v>43</v>
      </c>
      <c r="D90" t="s">
        <v>30</v>
      </c>
      <c r="E90">
        <v>20</v>
      </c>
      <c r="F90">
        <v>0</v>
      </c>
      <c r="G90">
        <v>0</v>
      </c>
      <c r="I90">
        <v>31.138999999999999</v>
      </c>
      <c r="J90">
        <v>13528</v>
      </c>
      <c r="K90">
        <v>6358</v>
      </c>
      <c r="L90">
        <v>6398</v>
      </c>
      <c r="M90" t="s">
        <v>31</v>
      </c>
      <c r="O90">
        <v>0.46</v>
      </c>
      <c r="P90">
        <v>6170</v>
      </c>
      <c r="Q90">
        <v>6289</v>
      </c>
      <c r="R90">
        <v>6336</v>
      </c>
      <c r="S90" t="s">
        <v>31</v>
      </c>
      <c r="U90">
        <v>0.436</v>
      </c>
      <c r="V90">
        <v>0</v>
      </c>
      <c r="W90">
        <v>0</v>
      </c>
      <c r="X90">
        <v>0</v>
      </c>
      <c r="Y90" t="s">
        <v>32</v>
      </c>
      <c r="AA90">
        <v>1.4E-2</v>
      </c>
      <c r="AB90">
        <v>0</v>
      </c>
      <c r="AC90">
        <v>0</v>
      </c>
      <c r="AD90">
        <v>0</v>
      </c>
      <c r="AE90" t="s">
        <v>32</v>
      </c>
    </row>
    <row r="91" spans="1:31" x14ac:dyDescent="0.35">
      <c r="A91" t="s">
        <v>184</v>
      </c>
      <c r="B91">
        <v>90</v>
      </c>
      <c r="C91">
        <v>44</v>
      </c>
      <c r="D91" t="s">
        <v>30</v>
      </c>
      <c r="E91">
        <v>20</v>
      </c>
      <c r="F91">
        <v>0</v>
      </c>
      <c r="G91">
        <v>0</v>
      </c>
      <c r="I91">
        <v>29.756</v>
      </c>
      <c r="J91">
        <v>13136</v>
      </c>
      <c r="K91">
        <v>6418</v>
      </c>
      <c r="L91">
        <v>6458</v>
      </c>
      <c r="M91" t="s">
        <v>31</v>
      </c>
      <c r="O91">
        <v>0.34899999999999998</v>
      </c>
      <c r="P91">
        <v>5826</v>
      </c>
      <c r="Q91">
        <v>6349</v>
      </c>
      <c r="R91">
        <v>6396</v>
      </c>
      <c r="S91" t="s">
        <v>31</v>
      </c>
      <c r="U91">
        <v>0.41699999999999998</v>
      </c>
      <c r="V91">
        <v>0</v>
      </c>
      <c r="W91">
        <v>0</v>
      </c>
      <c r="X91">
        <v>0</v>
      </c>
      <c r="Y91" t="s">
        <v>32</v>
      </c>
      <c r="AA91">
        <v>1.0999999999999999E-2</v>
      </c>
      <c r="AB91">
        <v>0</v>
      </c>
      <c r="AC91">
        <v>0</v>
      </c>
      <c r="AD91">
        <v>0</v>
      </c>
      <c r="AE91" t="s">
        <v>32</v>
      </c>
    </row>
    <row r="92" spans="1:31" x14ac:dyDescent="0.35">
      <c r="A92" t="s">
        <v>185</v>
      </c>
      <c r="B92">
        <v>91</v>
      </c>
      <c r="C92">
        <v>45</v>
      </c>
      <c r="D92" t="s">
        <v>30</v>
      </c>
      <c r="E92">
        <v>20</v>
      </c>
      <c r="F92">
        <v>0</v>
      </c>
      <c r="G92">
        <v>0</v>
      </c>
      <c r="I92">
        <v>29.975000000000001</v>
      </c>
      <c r="J92">
        <v>13198</v>
      </c>
      <c r="K92">
        <v>6478</v>
      </c>
      <c r="L92">
        <v>6519</v>
      </c>
      <c r="M92" t="s">
        <v>31</v>
      </c>
      <c r="O92">
        <v>0.32800000000000001</v>
      </c>
      <c r="P92">
        <v>5762</v>
      </c>
      <c r="Q92">
        <v>6409</v>
      </c>
      <c r="R92">
        <v>6456</v>
      </c>
      <c r="S92" t="s">
        <v>31</v>
      </c>
      <c r="U92">
        <v>0.42</v>
      </c>
      <c r="V92">
        <v>0</v>
      </c>
      <c r="W92">
        <v>0</v>
      </c>
      <c r="X92">
        <v>0</v>
      </c>
      <c r="Y92" t="s">
        <v>32</v>
      </c>
      <c r="AA92">
        <v>0.01</v>
      </c>
      <c r="AB92">
        <v>0</v>
      </c>
      <c r="AC92">
        <v>0</v>
      </c>
      <c r="AD92">
        <v>0</v>
      </c>
      <c r="AE92" t="s">
        <v>32</v>
      </c>
    </row>
    <row r="93" spans="1:31" x14ac:dyDescent="0.35">
      <c r="A93" t="s">
        <v>186</v>
      </c>
      <c r="B93">
        <v>92</v>
      </c>
      <c r="C93">
        <v>46</v>
      </c>
      <c r="D93" t="s">
        <v>30</v>
      </c>
      <c r="E93">
        <v>20</v>
      </c>
      <c r="F93">
        <v>0</v>
      </c>
      <c r="G93">
        <v>0</v>
      </c>
      <c r="I93">
        <v>29.95</v>
      </c>
      <c r="J93">
        <v>13191</v>
      </c>
      <c r="K93">
        <v>6538</v>
      </c>
      <c r="L93">
        <v>6579</v>
      </c>
      <c r="M93" t="s">
        <v>31</v>
      </c>
      <c r="O93">
        <v>0.35199999999999998</v>
      </c>
      <c r="P93">
        <v>5836</v>
      </c>
      <c r="Q93">
        <v>6469</v>
      </c>
      <c r="R93">
        <v>6516</v>
      </c>
      <c r="S93" t="s">
        <v>31</v>
      </c>
      <c r="U93">
        <v>0.42</v>
      </c>
      <c r="V93">
        <v>0</v>
      </c>
      <c r="W93">
        <v>0</v>
      </c>
      <c r="X93">
        <v>0</v>
      </c>
      <c r="Y93" t="s">
        <v>32</v>
      </c>
      <c r="AA93">
        <v>1.0999999999999999E-2</v>
      </c>
      <c r="AB93">
        <v>0</v>
      </c>
      <c r="AC93">
        <v>0</v>
      </c>
      <c r="AD93">
        <v>0</v>
      </c>
      <c r="AE93" t="s">
        <v>32</v>
      </c>
    </row>
    <row r="94" spans="1:31" ht="12.65" hidden="1" customHeight="1" x14ac:dyDescent="0.35">
      <c r="A94" t="s">
        <v>39</v>
      </c>
      <c r="B94">
        <v>150</v>
      </c>
      <c r="C94">
        <v>83</v>
      </c>
      <c r="D94" t="s">
        <v>30</v>
      </c>
      <c r="E94">
        <v>20</v>
      </c>
      <c r="F94">
        <v>0</v>
      </c>
      <c r="G94">
        <v>0</v>
      </c>
      <c r="I94">
        <v>0.13800000000000001</v>
      </c>
      <c r="J94">
        <v>4740</v>
      </c>
      <c r="K94">
        <v>10378</v>
      </c>
      <c r="L94">
        <v>10420</v>
      </c>
      <c r="M94" t="s">
        <v>31</v>
      </c>
      <c r="O94">
        <v>5.8999999999999997E-2</v>
      </c>
      <c r="P94">
        <v>4927</v>
      </c>
      <c r="Q94">
        <v>10309</v>
      </c>
      <c r="R94">
        <v>10356</v>
      </c>
      <c r="S94" t="s">
        <v>31</v>
      </c>
      <c r="U94">
        <v>2E-3</v>
      </c>
      <c r="V94">
        <v>0</v>
      </c>
      <c r="W94">
        <v>0</v>
      </c>
      <c r="X94">
        <v>0</v>
      </c>
      <c r="Y94" t="s">
        <v>32</v>
      </c>
      <c r="AA94">
        <v>2E-3</v>
      </c>
      <c r="AB94">
        <v>0</v>
      </c>
      <c r="AC94">
        <v>0</v>
      </c>
      <c r="AD94">
        <v>0</v>
      </c>
      <c r="AE94" t="s">
        <v>32</v>
      </c>
    </row>
    <row r="95" spans="1:31" ht="12.65" hidden="1" customHeight="1" x14ac:dyDescent="0.35">
      <c r="A95" t="s">
        <v>39</v>
      </c>
      <c r="B95">
        <v>168</v>
      </c>
      <c r="C95">
        <v>95</v>
      </c>
      <c r="D95" t="s">
        <v>30</v>
      </c>
      <c r="E95">
        <v>0</v>
      </c>
      <c r="F95">
        <v>0</v>
      </c>
      <c r="G95">
        <v>0</v>
      </c>
      <c r="I95">
        <v>0.34599999999999997</v>
      </c>
      <c r="J95">
        <v>4799</v>
      </c>
      <c r="K95">
        <v>11578</v>
      </c>
      <c r="L95">
        <v>11620</v>
      </c>
      <c r="M95" t="s">
        <v>31</v>
      </c>
      <c r="O95">
        <v>7.0000000000000007E-2</v>
      </c>
      <c r="P95">
        <v>4961</v>
      </c>
      <c r="Q95">
        <v>11509</v>
      </c>
      <c r="R95">
        <v>11555</v>
      </c>
      <c r="S95" t="s">
        <v>31</v>
      </c>
      <c r="U95">
        <v>5.0000000000000001E-3</v>
      </c>
      <c r="V95">
        <v>0</v>
      </c>
      <c r="W95">
        <v>0</v>
      </c>
      <c r="X95">
        <v>0</v>
      </c>
      <c r="Y95" t="s">
        <v>32</v>
      </c>
      <c r="AA95">
        <v>2E-3</v>
      </c>
      <c r="AB95">
        <v>0</v>
      </c>
      <c r="AC95">
        <v>0</v>
      </c>
      <c r="AD95">
        <v>0</v>
      </c>
      <c r="AE95" t="s">
        <v>32</v>
      </c>
    </row>
    <row r="96" spans="1:31" hidden="1" x14ac:dyDescent="0.35">
      <c r="A96" t="s">
        <v>107</v>
      </c>
      <c r="B96">
        <v>95</v>
      </c>
      <c r="C96">
        <v>130</v>
      </c>
      <c r="D96" t="s">
        <v>108</v>
      </c>
      <c r="E96">
        <v>0</v>
      </c>
      <c r="F96">
        <v>0</v>
      </c>
      <c r="G96">
        <v>0</v>
      </c>
      <c r="I96">
        <v>12.464</v>
      </c>
      <c r="J96">
        <v>8234</v>
      </c>
      <c r="K96">
        <v>6718</v>
      </c>
      <c r="L96">
        <v>6752</v>
      </c>
      <c r="M96" t="s">
        <v>31</v>
      </c>
      <c r="O96">
        <v>1.5009999999999999</v>
      </c>
      <c r="P96">
        <v>9402</v>
      </c>
      <c r="Q96">
        <v>6649</v>
      </c>
      <c r="R96">
        <v>6696</v>
      </c>
      <c r="S96" t="s">
        <v>31</v>
      </c>
      <c r="U96">
        <v>0.17499999999999999</v>
      </c>
      <c r="V96">
        <v>0</v>
      </c>
      <c r="W96">
        <v>0</v>
      </c>
      <c r="X96">
        <v>0</v>
      </c>
      <c r="Y96" t="s">
        <v>32</v>
      </c>
      <c r="AA96">
        <v>4.5999999999999999E-2</v>
      </c>
      <c r="AB96">
        <v>0</v>
      </c>
      <c r="AC96">
        <v>0</v>
      </c>
      <c r="AD96">
        <v>0</v>
      </c>
      <c r="AE96" t="s">
        <v>32</v>
      </c>
    </row>
    <row r="97" spans="1:31" hidden="1" x14ac:dyDescent="0.35">
      <c r="A97" t="s">
        <v>107</v>
      </c>
      <c r="B97">
        <v>96</v>
      </c>
      <c r="C97">
        <v>133</v>
      </c>
      <c r="D97" t="s">
        <v>109</v>
      </c>
      <c r="E97">
        <v>0</v>
      </c>
      <c r="F97">
        <v>0</v>
      </c>
      <c r="G97">
        <v>0</v>
      </c>
      <c r="I97">
        <v>-4.532</v>
      </c>
      <c r="J97">
        <v>3416</v>
      </c>
      <c r="K97">
        <v>6778</v>
      </c>
      <c r="L97">
        <v>6821</v>
      </c>
      <c r="M97" t="s">
        <v>31</v>
      </c>
      <c r="O97">
        <v>11.696999999999999</v>
      </c>
      <c r="P97">
        <v>41053</v>
      </c>
      <c r="Q97">
        <v>6709</v>
      </c>
      <c r="R97">
        <v>6757</v>
      </c>
      <c r="S97" t="s">
        <v>165</v>
      </c>
      <c r="U97">
        <v>-6.3E-2</v>
      </c>
      <c r="V97">
        <v>0</v>
      </c>
      <c r="W97">
        <v>0</v>
      </c>
      <c r="X97">
        <v>0</v>
      </c>
      <c r="Y97" t="s">
        <v>32</v>
      </c>
      <c r="AA97">
        <v>0.36199999999999999</v>
      </c>
      <c r="AB97">
        <v>0</v>
      </c>
      <c r="AC97">
        <v>0</v>
      </c>
      <c r="AD97">
        <v>0</v>
      </c>
      <c r="AE97" t="s">
        <v>32</v>
      </c>
    </row>
    <row r="98" spans="1:31" hidden="1" x14ac:dyDescent="0.35">
      <c r="A98" t="s">
        <v>107</v>
      </c>
      <c r="B98">
        <v>97</v>
      </c>
      <c r="C98">
        <v>131</v>
      </c>
      <c r="D98" t="s">
        <v>108</v>
      </c>
      <c r="E98">
        <v>0</v>
      </c>
      <c r="F98">
        <v>0</v>
      </c>
      <c r="G98">
        <v>0</v>
      </c>
      <c r="I98">
        <v>74.292000000000002</v>
      </c>
      <c r="J98">
        <v>25761</v>
      </c>
      <c r="K98">
        <v>6838</v>
      </c>
      <c r="L98">
        <v>6880</v>
      </c>
      <c r="M98" t="s">
        <v>43</v>
      </c>
      <c r="O98">
        <v>7.3529999999999998</v>
      </c>
      <c r="P98">
        <v>27569</v>
      </c>
      <c r="Q98">
        <v>6769</v>
      </c>
      <c r="R98">
        <v>6815</v>
      </c>
      <c r="S98" t="s">
        <v>31</v>
      </c>
      <c r="U98">
        <v>1.0409999999999999</v>
      </c>
      <c r="V98">
        <v>0</v>
      </c>
      <c r="W98">
        <v>0</v>
      </c>
      <c r="X98">
        <v>0</v>
      </c>
      <c r="Y98" t="s">
        <v>32</v>
      </c>
      <c r="AA98">
        <v>0.22800000000000001</v>
      </c>
      <c r="AB98">
        <v>0</v>
      </c>
      <c r="AC98">
        <v>0</v>
      </c>
      <c r="AD98">
        <v>0</v>
      </c>
      <c r="AE98" t="s">
        <v>32</v>
      </c>
    </row>
    <row r="99" spans="1:31" hidden="1" x14ac:dyDescent="0.35">
      <c r="A99" t="s">
        <v>107</v>
      </c>
      <c r="B99">
        <v>98</v>
      </c>
      <c r="C99">
        <v>132</v>
      </c>
      <c r="D99" t="s">
        <v>109</v>
      </c>
      <c r="E99">
        <v>0</v>
      </c>
      <c r="F99">
        <v>0</v>
      </c>
      <c r="G99">
        <v>0</v>
      </c>
      <c r="I99">
        <v>2.177</v>
      </c>
      <c r="J99">
        <v>5318</v>
      </c>
      <c r="K99">
        <v>6898</v>
      </c>
      <c r="L99">
        <v>6940</v>
      </c>
      <c r="M99" t="s">
        <v>43</v>
      </c>
      <c r="O99">
        <v>0.154</v>
      </c>
      <c r="P99">
        <v>5221</v>
      </c>
      <c r="Q99">
        <v>6829</v>
      </c>
      <c r="R99">
        <v>6872</v>
      </c>
      <c r="S99" t="s">
        <v>31</v>
      </c>
      <c r="U99">
        <v>0.03</v>
      </c>
      <c r="V99">
        <v>0</v>
      </c>
      <c r="W99">
        <v>0</v>
      </c>
      <c r="X99">
        <v>0</v>
      </c>
      <c r="Y99" t="s">
        <v>32</v>
      </c>
      <c r="AA99">
        <v>5.0000000000000001E-3</v>
      </c>
      <c r="AB99">
        <v>0</v>
      </c>
      <c r="AC99">
        <v>0</v>
      </c>
      <c r="AD99">
        <v>0</v>
      </c>
      <c r="AE99" t="s">
        <v>32</v>
      </c>
    </row>
    <row r="100" spans="1:31" hidden="1" x14ac:dyDescent="0.35">
      <c r="A100" t="s">
        <v>110</v>
      </c>
      <c r="B100">
        <v>99</v>
      </c>
      <c r="C100">
        <v>0</v>
      </c>
      <c r="D100" t="s">
        <v>111</v>
      </c>
      <c r="E100">
        <v>0</v>
      </c>
      <c r="F100">
        <v>0</v>
      </c>
      <c r="G100">
        <v>0</v>
      </c>
      <c r="I100">
        <v>-5.03</v>
      </c>
      <c r="J100">
        <v>3275</v>
      </c>
      <c r="K100">
        <v>7078</v>
      </c>
      <c r="L100">
        <v>7121</v>
      </c>
      <c r="M100" t="s">
        <v>31</v>
      </c>
      <c r="O100">
        <v>-0.48099999999999998</v>
      </c>
      <c r="P100">
        <v>3249</v>
      </c>
      <c r="Q100">
        <v>7009</v>
      </c>
      <c r="R100">
        <v>7041</v>
      </c>
      <c r="S100" t="s">
        <v>31</v>
      </c>
      <c r="U100">
        <v>-7.0000000000000007E-2</v>
      </c>
      <c r="V100">
        <v>0</v>
      </c>
      <c r="W100">
        <v>0</v>
      </c>
      <c r="X100">
        <v>0</v>
      </c>
      <c r="Y100" t="s">
        <v>32</v>
      </c>
      <c r="AA100">
        <v>-1.4999999999999999E-2</v>
      </c>
      <c r="AB100">
        <v>0</v>
      </c>
      <c r="AC100">
        <v>0</v>
      </c>
      <c r="AD100">
        <v>0</v>
      </c>
      <c r="AE100" t="s">
        <v>32</v>
      </c>
    </row>
    <row r="101" spans="1:31" hidden="1" x14ac:dyDescent="0.35">
      <c r="A101" t="s">
        <v>115</v>
      </c>
      <c r="B101">
        <v>100</v>
      </c>
      <c r="C101">
        <v>135</v>
      </c>
      <c r="D101" t="s">
        <v>105</v>
      </c>
      <c r="E101">
        <v>0</v>
      </c>
      <c r="F101">
        <v>8</v>
      </c>
      <c r="G101">
        <v>1</v>
      </c>
      <c r="I101">
        <v>173.119</v>
      </c>
      <c r="J101">
        <v>53776</v>
      </c>
      <c r="K101">
        <v>7138</v>
      </c>
      <c r="L101">
        <v>7179</v>
      </c>
      <c r="M101" t="s">
        <v>42</v>
      </c>
      <c r="O101">
        <v>-0.44600000000000001</v>
      </c>
      <c r="P101">
        <v>3358</v>
      </c>
      <c r="Q101">
        <v>7069</v>
      </c>
      <c r="R101">
        <v>7116</v>
      </c>
      <c r="S101" t="s">
        <v>31</v>
      </c>
      <c r="U101">
        <v>2.4249999999999998</v>
      </c>
      <c r="V101">
        <v>0</v>
      </c>
      <c r="W101">
        <v>0</v>
      </c>
      <c r="X101">
        <v>0</v>
      </c>
      <c r="Y101" t="s">
        <v>32</v>
      </c>
      <c r="AA101">
        <v>-1.4E-2</v>
      </c>
      <c r="AB101">
        <v>0</v>
      </c>
      <c r="AC101">
        <v>0</v>
      </c>
      <c r="AD101">
        <v>0</v>
      </c>
      <c r="AE101" t="s">
        <v>32</v>
      </c>
    </row>
    <row r="102" spans="1:31" hidden="1" x14ac:dyDescent="0.35">
      <c r="A102" t="s">
        <v>106</v>
      </c>
      <c r="B102">
        <v>101</v>
      </c>
      <c r="C102">
        <v>136</v>
      </c>
      <c r="D102" t="s">
        <v>105</v>
      </c>
      <c r="E102">
        <v>0</v>
      </c>
      <c r="F102">
        <v>8</v>
      </c>
      <c r="G102">
        <v>2</v>
      </c>
      <c r="I102">
        <v>171.51</v>
      </c>
      <c r="J102">
        <v>53320</v>
      </c>
      <c r="K102">
        <v>7198</v>
      </c>
      <c r="L102">
        <v>7238</v>
      </c>
      <c r="M102" t="s">
        <v>42</v>
      </c>
      <c r="O102">
        <v>17.084</v>
      </c>
      <c r="P102">
        <v>57775</v>
      </c>
      <c r="Q102">
        <v>7129</v>
      </c>
      <c r="R102">
        <v>7177</v>
      </c>
      <c r="S102" t="s">
        <v>43</v>
      </c>
      <c r="U102">
        <v>2.4020000000000001</v>
      </c>
      <c r="V102">
        <v>0</v>
      </c>
      <c r="W102">
        <v>0</v>
      </c>
      <c r="X102">
        <v>0</v>
      </c>
      <c r="Y102" t="s">
        <v>32</v>
      </c>
      <c r="AA102">
        <v>0.52900000000000003</v>
      </c>
      <c r="AB102">
        <v>0</v>
      </c>
      <c r="AC102">
        <v>0</v>
      </c>
      <c r="AD102">
        <v>0</v>
      </c>
      <c r="AE102" t="s">
        <v>32</v>
      </c>
    </row>
    <row r="103" spans="1:31" x14ac:dyDescent="0.35">
      <c r="A103" t="s">
        <v>187</v>
      </c>
      <c r="B103">
        <v>102</v>
      </c>
      <c r="C103">
        <v>49</v>
      </c>
      <c r="D103" t="s">
        <v>37</v>
      </c>
      <c r="E103">
        <v>0</v>
      </c>
      <c r="F103">
        <v>5</v>
      </c>
      <c r="G103">
        <v>1</v>
      </c>
      <c r="I103">
        <v>31.141999999999999</v>
      </c>
      <c r="J103">
        <v>13529</v>
      </c>
      <c r="K103">
        <v>7258</v>
      </c>
      <c r="L103">
        <v>7301</v>
      </c>
      <c r="M103" t="s">
        <v>44</v>
      </c>
      <c r="O103">
        <v>0.251</v>
      </c>
      <c r="P103">
        <v>5522</v>
      </c>
      <c r="Q103">
        <v>7189</v>
      </c>
      <c r="R103">
        <v>7232</v>
      </c>
      <c r="S103" t="s">
        <v>31</v>
      </c>
      <c r="U103">
        <v>0.436</v>
      </c>
      <c r="V103">
        <v>0</v>
      </c>
      <c r="W103">
        <v>0</v>
      </c>
      <c r="X103">
        <v>0</v>
      </c>
      <c r="Y103" t="s">
        <v>32</v>
      </c>
      <c r="AA103">
        <v>8.0000000000000002E-3</v>
      </c>
      <c r="AB103">
        <v>0</v>
      </c>
      <c r="AC103">
        <v>0</v>
      </c>
      <c r="AD103">
        <v>0</v>
      </c>
      <c r="AE103" t="s">
        <v>32</v>
      </c>
    </row>
    <row r="104" spans="1:31" x14ac:dyDescent="0.35">
      <c r="A104" t="s">
        <v>187</v>
      </c>
      <c r="B104">
        <v>103</v>
      </c>
      <c r="C104">
        <v>49</v>
      </c>
      <c r="D104" t="s">
        <v>37</v>
      </c>
      <c r="E104">
        <v>0</v>
      </c>
      <c r="F104">
        <v>5</v>
      </c>
      <c r="G104">
        <v>2</v>
      </c>
      <c r="I104">
        <v>30.062999999999999</v>
      </c>
      <c r="J104">
        <v>13223</v>
      </c>
      <c r="K104">
        <v>7318</v>
      </c>
      <c r="L104">
        <v>7358</v>
      </c>
      <c r="M104" t="s">
        <v>31</v>
      </c>
      <c r="O104">
        <v>0.25700000000000001</v>
      </c>
      <c r="P104">
        <v>5542</v>
      </c>
      <c r="Q104">
        <v>7249</v>
      </c>
      <c r="R104">
        <v>7296</v>
      </c>
      <c r="S104" t="s">
        <v>31</v>
      </c>
      <c r="U104">
        <v>0.42099999999999999</v>
      </c>
      <c r="V104">
        <v>0</v>
      </c>
      <c r="W104">
        <v>0</v>
      </c>
      <c r="X104">
        <v>0</v>
      </c>
      <c r="Y104" t="s">
        <v>32</v>
      </c>
      <c r="AA104">
        <v>8.0000000000000002E-3</v>
      </c>
      <c r="AB104">
        <v>0</v>
      </c>
      <c r="AC104">
        <v>0</v>
      </c>
      <c r="AD104">
        <v>0</v>
      </c>
      <c r="AE104" t="s">
        <v>32</v>
      </c>
    </row>
    <row r="105" spans="1:31" x14ac:dyDescent="0.35">
      <c r="A105" t="s">
        <v>188</v>
      </c>
      <c r="B105">
        <v>104</v>
      </c>
      <c r="C105">
        <v>50</v>
      </c>
      <c r="D105" t="s">
        <v>30</v>
      </c>
      <c r="E105">
        <v>20</v>
      </c>
      <c r="F105">
        <v>0</v>
      </c>
      <c r="G105">
        <v>0</v>
      </c>
      <c r="I105">
        <v>29.95</v>
      </c>
      <c r="J105">
        <v>13191</v>
      </c>
      <c r="K105">
        <v>7378</v>
      </c>
      <c r="L105">
        <v>7419</v>
      </c>
      <c r="M105" t="s">
        <v>31</v>
      </c>
      <c r="O105">
        <v>0.24</v>
      </c>
      <c r="P105">
        <v>5489</v>
      </c>
      <c r="Q105">
        <v>7309</v>
      </c>
      <c r="R105">
        <v>7356</v>
      </c>
      <c r="S105" t="s">
        <v>31</v>
      </c>
      <c r="U105">
        <v>0.42</v>
      </c>
      <c r="V105">
        <v>0</v>
      </c>
      <c r="W105">
        <v>0</v>
      </c>
      <c r="X105">
        <v>0</v>
      </c>
      <c r="Y105" t="s">
        <v>32</v>
      </c>
      <c r="AA105">
        <v>7.0000000000000001E-3</v>
      </c>
      <c r="AB105">
        <v>0</v>
      </c>
      <c r="AC105">
        <v>0</v>
      </c>
      <c r="AD105">
        <v>0</v>
      </c>
      <c r="AE105" t="s">
        <v>32</v>
      </c>
    </row>
    <row r="106" spans="1:31" x14ac:dyDescent="0.35">
      <c r="A106" t="s">
        <v>189</v>
      </c>
      <c r="B106">
        <v>105</v>
      </c>
      <c r="C106">
        <v>51</v>
      </c>
      <c r="D106" t="s">
        <v>30</v>
      </c>
      <c r="E106">
        <v>20</v>
      </c>
      <c r="F106">
        <v>0</v>
      </c>
      <c r="G106">
        <v>0</v>
      </c>
      <c r="I106">
        <v>29.335999999999999</v>
      </c>
      <c r="J106">
        <v>13017</v>
      </c>
      <c r="K106">
        <v>7438</v>
      </c>
      <c r="L106">
        <v>7479</v>
      </c>
      <c r="M106" t="s">
        <v>31</v>
      </c>
      <c r="O106">
        <v>0.246</v>
      </c>
      <c r="P106">
        <v>5506</v>
      </c>
      <c r="Q106">
        <v>7369</v>
      </c>
      <c r="R106">
        <v>7416</v>
      </c>
      <c r="S106" t="s">
        <v>31</v>
      </c>
      <c r="U106">
        <v>0.41099999999999998</v>
      </c>
      <c r="V106">
        <v>0</v>
      </c>
      <c r="W106">
        <v>0</v>
      </c>
      <c r="X106">
        <v>0</v>
      </c>
      <c r="Y106" t="s">
        <v>32</v>
      </c>
      <c r="AA106">
        <v>8.0000000000000002E-3</v>
      </c>
      <c r="AB106">
        <v>0</v>
      </c>
      <c r="AC106">
        <v>0</v>
      </c>
      <c r="AD106">
        <v>0</v>
      </c>
      <c r="AE106" t="s">
        <v>32</v>
      </c>
    </row>
    <row r="107" spans="1:31" x14ac:dyDescent="0.35">
      <c r="A107" t="s">
        <v>190</v>
      </c>
      <c r="B107">
        <v>106</v>
      </c>
      <c r="C107">
        <v>52</v>
      </c>
      <c r="D107" t="s">
        <v>30</v>
      </c>
      <c r="E107">
        <v>20</v>
      </c>
      <c r="F107">
        <v>0</v>
      </c>
      <c r="G107">
        <v>0</v>
      </c>
      <c r="I107">
        <v>29.872</v>
      </c>
      <c r="J107">
        <v>13169</v>
      </c>
      <c r="K107">
        <v>7498</v>
      </c>
      <c r="L107">
        <v>7539</v>
      </c>
      <c r="M107" t="s">
        <v>31</v>
      </c>
      <c r="O107">
        <v>0.26400000000000001</v>
      </c>
      <c r="P107">
        <v>5563</v>
      </c>
      <c r="Q107">
        <v>7429</v>
      </c>
      <c r="R107">
        <v>7476</v>
      </c>
      <c r="S107" t="s">
        <v>31</v>
      </c>
      <c r="U107">
        <v>0.41799999999999998</v>
      </c>
      <c r="V107">
        <v>0</v>
      </c>
      <c r="W107">
        <v>0</v>
      </c>
      <c r="X107">
        <v>0</v>
      </c>
      <c r="Y107" t="s">
        <v>32</v>
      </c>
      <c r="AA107">
        <v>8.0000000000000002E-3</v>
      </c>
      <c r="AB107">
        <v>0</v>
      </c>
      <c r="AC107">
        <v>0</v>
      </c>
      <c r="AD107">
        <v>0</v>
      </c>
      <c r="AE107" t="s">
        <v>32</v>
      </c>
    </row>
    <row r="108" spans="1:31" x14ac:dyDescent="0.35">
      <c r="A108" t="s">
        <v>191</v>
      </c>
      <c r="B108">
        <v>107</v>
      </c>
      <c r="C108">
        <v>53</v>
      </c>
      <c r="D108" t="s">
        <v>30</v>
      </c>
      <c r="E108">
        <v>20</v>
      </c>
      <c r="F108">
        <v>0</v>
      </c>
      <c r="G108">
        <v>0</v>
      </c>
      <c r="I108">
        <v>32.423000000000002</v>
      </c>
      <c r="J108">
        <v>13892</v>
      </c>
      <c r="K108">
        <v>7558</v>
      </c>
      <c r="L108">
        <v>7599</v>
      </c>
      <c r="M108" t="s">
        <v>31</v>
      </c>
      <c r="O108">
        <v>0.23899999999999999</v>
      </c>
      <c r="P108">
        <v>5485</v>
      </c>
      <c r="Q108">
        <v>7489</v>
      </c>
      <c r="R108">
        <v>7536</v>
      </c>
      <c r="S108" t="s">
        <v>31</v>
      </c>
      <c r="U108">
        <v>0.45400000000000001</v>
      </c>
      <c r="V108">
        <v>0</v>
      </c>
      <c r="W108">
        <v>0</v>
      </c>
      <c r="X108">
        <v>0</v>
      </c>
      <c r="Y108" t="s">
        <v>32</v>
      </c>
      <c r="AA108">
        <v>7.0000000000000001E-3</v>
      </c>
      <c r="AB108">
        <v>0</v>
      </c>
      <c r="AC108">
        <v>0</v>
      </c>
      <c r="AD108">
        <v>0</v>
      </c>
      <c r="AE108" t="s">
        <v>32</v>
      </c>
    </row>
    <row r="109" spans="1:31" x14ac:dyDescent="0.35">
      <c r="A109" t="s">
        <v>192</v>
      </c>
      <c r="B109">
        <v>108</v>
      </c>
      <c r="C109">
        <v>54</v>
      </c>
      <c r="D109" t="s">
        <v>30</v>
      </c>
      <c r="E109">
        <v>20</v>
      </c>
      <c r="F109">
        <v>0</v>
      </c>
      <c r="G109">
        <v>0</v>
      </c>
      <c r="I109">
        <v>30.948</v>
      </c>
      <c r="J109">
        <v>13474</v>
      </c>
      <c r="K109">
        <v>7618</v>
      </c>
      <c r="L109">
        <v>7659</v>
      </c>
      <c r="M109" t="s">
        <v>31</v>
      </c>
      <c r="O109">
        <v>0.224</v>
      </c>
      <c r="P109">
        <v>5439</v>
      </c>
      <c r="Q109">
        <v>7549</v>
      </c>
      <c r="R109">
        <v>7596</v>
      </c>
      <c r="S109" t="s">
        <v>31</v>
      </c>
      <c r="U109">
        <v>0.433</v>
      </c>
      <c r="V109">
        <v>0</v>
      </c>
      <c r="W109">
        <v>0</v>
      </c>
      <c r="X109">
        <v>0</v>
      </c>
      <c r="Y109" t="s">
        <v>32</v>
      </c>
      <c r="AA109">
        <v>7.0000000000000001E-3</v>
      </c>
      <c r="AB109">
        <v>0</v>
      </c>
      <c r="AC109">
        <v>0</v>
      </c>
      <c r="AD109">
        <v>0</v>
      </c>
      <c r="AE109" t="s">
        <v>32</v>
      </c>
    </row>
    <row r="110" spans="1:31" x14ac:dyDescent="0.35">
      <c r="A110" t="s">
        <v>193</v>
      </c>
      <c r="B110">
        <v>109</v>
      </c>
      <c r="C110">
        <v>55</v>
      </c>
      <c r="D110" t="s">
        <v>30</v>
      </c>
      <c r="E110">
        <v>20</v>
      </c>
      <c r="F110">
        <v>0</v>
      </c>
      <c r="G110">
        <v>0</v>
      </c>
      <c r="I110">
        <v>30.574000000000002</v>
      </c>
      <c r="J110">
        <v>13368</v>
      </c>
      <c r="K110">
        <v>7678</v>
      </c>
      <c r="L110">
        <v>7720</v>
      </c>
      <c r="M110" t="s">
        <v>31</v>
      </c>
      <c r="O110">
        <v>0.214</v>
      </c>
      <c r="P110">
        <v>5407</v>
      </c>
      <c r="Q110">
        <v>7609</v>
      </c>
      <c r="R110">
        <v>7656</v>
      </c>
      <c r="S110" t="s">
        <v>31</v>
      </c>
      <c r="U110">
        <v>0.42799999999999999</v>
      </c>
      <c r="V110">
        <v>0</v>
      </c>
      <c r="W110">
        <v>0</v>
      </c>
      <c r="X110">
        <v>0</v>
      </c>
      <c r="Y110" t="s">
        <v>32</v>
      </c>
      <c r="AA110">
        <v>7.0000000000000001E-3</v>
      </c>
      <c r="AB110">
        <v>0</v>
      </c>
      <c r="AC110">
        <v>0</v>
      </c>
      <c r="AD110">
        <v>0</v>
      </c>
      <c r="AE110" t="s">
        <v>32</v>
      </c>
    </row>
    <row r="111" spans="1:31" x14ac:dyDescent="0.35">
      <c r="A111" t="s">
        <v>194</v>
      </c>
      <c r="B111">
        <v>110</v>
      </c>
      <c r="C111">
        <v>56</v>
      </c>
      <c r="D111" t="s">
        <v>30</v>
      </c>
      <c r="E111">
        <v>20</v>
      </c>
      <c r="F111">
        <v>0</v>
      </c>
      <c r="G111">
        <v>0</v>
      </c>
      <c r="I111">
        <v>31.074999999999999</v>
      </c>
      <c r="J111">
        <v>13510</v>
      </c>
      <c r="K111">
        <v>7738</v>
      </c>
      <c r="L111">
        <v>7779</v>
      </c>
      <c r="M111" t="s">
        <v>31</v>
      </c>
      <c r="O111">
        <v>0.20499999999999999</v>
      </c>
      <c r="P111">
        <v>5381</v>
      </c>
      <c r="Q111">
        <v>7669</v>
      </c>
      <c r="R111">
        <v>7716</v>
      </c>
      <c r="S111" t="s">
        <v>31</v>
      </c>
      <c r="U111">
        <v>0.435</v>
      </c>
      <c r="V111">
        <v>0</v>
      </c>
      <c r="W111">
        <v>0</v>
      </c>
      <c r="X111">
        <v>0</v>
      </c>
      <c r="Y111" t="s">
        <v>32</v>
      </c>
      <c r="AA111">
        <v>6.0000000000000001E-3</v>
      </c>
      <c r="AB111">
        <v>0</v>
      </c>
      <c r="AC111">
        <v>0</v>
      </c>
      <c r="AD111">
        <v>0</v>
      </c>
      <c r="AE111" t="s">
        <v>32</v>
      </c>
    </row>
    <row r="112" spans="1:31" x14ac:dyDescent="0.35">
      <c r="A112" t="s">
        <v>195</v>
      </c>
      <c r="B112">
        <v>111</v>
      </c>
      <c r="C112">
        <v>57</v>
      </c>
      <c r="D112" t="s">
        <v>30</v>
      </c>
      <c r="E112">
        <v>20</v>
      </c>
      <c r="F112">
        <v>0</v>
      </c>
      <c r="G112">
        <v>0</v>
      </c>
      <c r="I112">
        <v>33.337000000000003</v>
      </c>
      <c r="J112">
        <v>14151</v>
      </c>
      <c r="K112">
        <v>7798</v>
      </c>
      <c r="L112">
        <v>7840</v>
      </c>
      <c r="M112" t="s">
        <v>31</v>
      </c>
      <c r="O112">
        <v>0.45100000000000001</v>
      </c>
      <c r="P112">
        <v>6144</v>
      </c>
      <c r="Q112">
        <v>7729</v>
      </c>
      <c r="R112">
        <v>7776</v>
      </c>
      <c r="S112" t="s">
        <v>31</v>
      </c>
      <c r="U112">
        <v>0.46700000000000003</v>
      </c>
      <c r="V112">
        <v>0</v>
      </c>
      <c r="W112">
        <v>0</v>
      </c>
      <c r="X112">
        <v>0</v>
      </c>
      <c r="Y112" t="s">
        <v>32</v>
      </c>
      <c r="AA112">
        <v>1.4E-2</v>
      </c>
      <c r="AB112">
        <v>0</v>
      </c>
      <c r="AC112">
        <v>0</v>
      </c>
      <c r="AD112">
        <v>0</v>
      </c>
      <c r="AE112" t="s">
        <v>32</v>
      </c>
    </row>
    <row r="113" spans="1:31" x14ac:dyDescent="0.35">
      <c r="A113" t="s">
        <v>196</v>
      </c>
      <c r="B113">
        <v>112</v>
      </c>
      <c r="C113">
        <v>58</v>
      </c>
      <c r="D113" t="s">
        <v>30</v>
      </c>
      <c r="E113">
        <v>20</v>
      </c>
      <c r="F113">
        <v>0</v>
      </c>
      <c r="G113">
        <v>0</v>
      </c>
      <c r="I113">
        <v>34.286000000000001</v>
      </c>
      <c r="J113">
        <v>14420</v>
      </c>
      <c r="K113">
        <v>7858</v>
      </c>
      <c r="L113">
        <v>7899</v>
      </c>
      <c r="M113" t="s">
        <v>31</v>
      </c>
      <c r="O113">
        <v>0.41199999999999998</v>
      </c>
      <c r="P113">
        <v>6022</v>
      </c>
      <c r="Q113">
        <v>7789</v>
      </c>
      <c r="R113">
        <v>7836</v>
      </c>
      <c r="S113" t="s">
        <v>31</v>
      </c>
      <c r="U113">
        <v>0.48</v>
      </c>
      <c r="V113">
        <v>0</v>
      </c>
      <c r="W113">
        <v>0</v>
      </c>
      <c r="X113">
        <v>0</v>
      </c>
      <c r="Y113" t="s">
        <v>32</v>
      </c>
      <c r="AA113">
        <v>1.2999999999999999E-2</v>
      </c>
      <c r="AB113">
        <v>0</v>
      </c>
      <c r="AC113">
        <v>0</v>
      </c>
      <c r="AD113">
        <v>0</v>
      </c>
      <c r="AE113" t="s">
        <v>32</v>
      </c>
    </row>
    <row r="114" spans="1:31" ht="12.65" hidden="1" customHeight="1" x14ac:dyDescent="0.35">
      <c r="A114" t="s">
        <v>39</v>
      </c>
      <c r="B114">
        <v>186</v>
      </c>
      <c r="C114">
        <v>107</v>
      </c>
      <c r="D114" t="s">
        <v>30</v>
      </c>
      <c r="E114">
        <v>0</v>
      </c>
      <c r="F114">
        <v>0</v>
      </c>
      <c r="G114">
        <v>0</v>
      </c>
      <c r="I114">
        <v>0.187</v>
      </c>
      <c r="J114">
        <v>4754</v>
      </c>
      <c r="K114">
        <v>12778</v>
      </c>
      <c r="L114">
        <v>12820</v>
      </c>
      <c r="M114" t="s">
        <v>31</v>
      </c>
      <c r="O114">
        <v>0.03</v>
      </c>
      <c r="P114">
        <v>4835</v>
      </c>
      <c r="Q114">
        <v>12709</v>
      </c>
      <c r="R114">
        <v>12756</v>
      </c>
      <c r="S114" t="s">
        <v>31</v>
      </c>
      <c r="U114">
        <v>3.0000000000000001E-3</v>
      </c>
      <c r="V114">
        <v>0</v>
      </c>
      <c r="W114">
        <v>0</v>
      </c>
      <c r="X114">
        <v>0</v>
      </c>
      <c r="Y114" t="s">
        <v>32</v>
      </c>
      <c r="AA114">
        <v>1E-3</v>
      </c>
      <c r="AB114">
        <v>0</v>
      </c>
      <c r="AC114">
        <v>0</v>
      </c>
      <c r="AD114">
        <v>0</v>
      </c>
      <c r="AE114" t="s">
        <v>32</v>
      </c>
    </row>
    <row r="115" spans="1:31" ht="12.65" hidden="1" customHeight="1" x14ac:dyDescent="0.35">
      <c r="A115" t="s">
        <v>39</v>
      </c>
      <c r="B115">
        <v>199</v>
      </c>
      <c r="C115">
        <v>119</v>
      </c>
      <c r="D115" t="s">
        <v>30</v>
      </c>
      <c r="E115">
        <v>0</v>
      </c>
      <c r="F115">
        <v>0</v>
      </c>
      <c r="G115">
        <v>0</v>
      </c>
      <c r="I115">
        <v>8.5000000000000006E-2</v>
      </c>
      <c r="J115">
        <v>4725</v>
      </c>
      <c r="K115">
        <v>13678</v>
      </c>
      <c r="L115">
        <v>13720</v>
      </c>
      <c r="M115" t="s">
        <v>31</v>
      </c>
      <c r="O115">
        <v>5.0999999999999997E-2</v>
      </c>
      <c r="P115">
        <v>4902</v>
      </c>
      <c r="Q115">
        <v>13609</v>
      </c>
      <c r="R115">
        <v>13656</v>
      </c>
      <c r="S115" t="s">
        <v>31</v>
      </c>
      <c r="U115">
        <v>1E-3</v>
      </c>
      <c r="V115">
        <v>0</v>
      </c>
      <c r="W115">
        <v>0</v>
      </c>
      <c r="X115">
        <v>0</v>
      </c>
      <c r="Y115" t="s">
        <v>32</v>
      </c>
      <c r="AA115">
        <v>2E-3</v>
      </c>
      <c r="AB115">
        <v>0</v>
      </c>
      <c r="AC115">
        <v>0</v>
      </c>
      <c r="AD115">
        <v>0</v>
      </c>
      <c r="AE115" t="s">
        <v>32</v>
      </c>
    </row>
    <row r="116" spans="1:31" hidden="1" x14ac:dyDescent="0.35">
      <c r="A116" t="s">
        <v>107</v>
      </c>
      <c r="B116">
        <v>115</v>
      </c>
      <c r="C116">
        <v>130</v>
      </c>
      <c r="D116" t="s">
        <v>108</v>
      </c>
      <c r="E116">
        <v>0</v>
      </c>
      <c r="F116">
        <v>0</v>
      </c>
      <c r="G116">
        <v>0</v>
      </c>
      <c r="I116">
        <v>-3.5000000000000003E-2</v>
      </c>
      <c r="J116">
        <v>4691</v>
      </c>
      <c r="K116">
        <v>8038</v>
      </c>
      <c r="L116">
        <v>8077</v>
      </c>
      <c r="M116" t="s">
        <v>31</v>
      </c>
      <c r="O116">
        <v>-8.9999999999999993E-3</v>
      </c>
      <c r="P116">
        <v>4714</v>
      </c>
      <c r="Q116">
        <v>7969</v>
      </c>
      <c r="R116">
        <v>8016</v>
      </c>
      <c r="S116" t="s">
        <v>31</v>
      </c>
      <c r="U116">
        <v>0</v>
      </c>
      <c r="V116">
        <v>0</v>
      </c>
      <c r="W116">
        <v>0</v>
      </c>
      <c r="X116">
        <v>0</v>
      </c>
      <c r="Y116" t="s">
        <v>32</v>
      </c>
      <c r="AA116">
        <v>0</v>
      </c>
      <c r="AB116">
        <v>0</v>
      </c>
      <c r="AC116">
        <v>0</v>
      </c>
      <c r="AD116">
        <v>0</v>
      </c>
      <c r="AE116" t="s">
        <v>32</v>
      </c>
    </row>
    <row r="117" spans="1:31" hidden="1" x14ac:dyDescent="0.35">
      <c r="A117" t="s">
        <v>107</v>
      </c>
      <c r="B117">
        <v>116</v>
      </c>
      <c r="C117">
        <v>133</v>
      </c>
      <c r="D117" t="s">
        <v>109</v>
      </c>
      <c r="E117">
        <v>0</v>
      </c>
      <c r="F117">
        <v>0</v>
      </c>
      <c r="G117">
        <v>0</v>
      </c>
      <c r="I117">
        <v>1.27</v>
      </c>
      <c r="J117">
        <v>5061</v>
      </c>
      <c r="K117">
        <v>8098</v>
      </c>
      <c r="L117">
        <v>8139</v>
      </c>
      <c r="M117" t="s">
        <v>31</v>
      </c>
      <c r="O117">
        <v>0.13</v>
      </c>
      <c r="P117">
        <v>5148</v>
      </c>
      <c r="Q117">
        <v>8029</v>
      </c>
      <c r="R117">
        <v>8076</v>
      </c>
      <c r="S117" t="s">
        <v>31</v>
      </c>
      <c r="U117">
        <v>1.7999999999999999E-2</v>
      </c>
      <c r="V117">
        <v>0</v>
      </c>
      <c r="W117">
        <v>0</v>
      </c>
      <c r="X117">
        <v>0</v>
      </c>
      <c r="Y117" t="s">
        <v>32</v>
      </c>
      <c r="AA117">
        <v>4.0000000000000001E-3</v>
      </c>
      <c r="AB117">
        <v>0</v>
      </c>
      <c r="AC117">
        <v>0</v>
      </c>
      <c r="AD117">
        <v>0</v>
      </c>
      <c r="AE117" t="s">
        <v>32</v>
      </c>
    </row>
    <row r="118" spans="1:31" hidden="1" x14ac:dyDescent="0.35">
      <c r="A118" t="s">
        <v>107</v>
      </c>
      <c r="B118">
        <v>117</v>
      </c>
      <c r="C118">
        <v>131</v>
      </c>
      <c r="D118" t="s">
        <v>108</v>
      </c>
      <c r="E118">
        <v>0</v>
      </c>
      <c r="F118">
        <v>0</v>
      </c>
      <c r="G118">
        <v>0</v>
      </c>
      <c r="I118">
        <v>14.086</v>
      </c>
      <c r="J118">
        <v>8694</v>
      </c>
      <c r="K118">
        <v>8158</v>
      </c>
      <c r="L118">
        <v>8200</v>
      </c>
      <c r="M118" t="s">
        <v>31</v>
      </c>
      <c r="O118">
        <v>1.4239999999999999</v>
      </c>
      <c r="P118">
        <v>9163</v>
      </c>
      <c r="Q118">
        <v>8089</v>
      </c>
      <c r="R118">
        <v>8135</v>
      </c>
      <c r="S118" t="s">
        <v>31</v>
      </c>
      <c r="U118">
        <v>0.19700000000000001</v>
      </c>
      <c r="V118">
        <v>0</v>
      </c>
      <c r="W118">
        <v>0</v>
      </c>
      <c r="X118">
        <v>0</v>
      </c>
      <c r="Y118" t="s">
        <v>32</v>
      </c>
      <c r="AA118">
        <v>4.3999999999999997E-2</v>
      </c>
      <c r="AB118">
        <v>0</v>
      </c>
      <c r="AC118">
        <v>0</v>
      </c>
      <c r="AD118">
        <v>0</v>
      </c>
      <c r="AE118" t="s">
        <v>32</v>
      </c>
    </row>
    <row r="119" spans="1:31" hidden="1" x14ac:dyDescent="0.35">
      <c r="A119" t="s">
        <v>107</v>
      </c>
      <c r="B119">
        <v>118</v>
      </c>
      <c r="C119">
        <v>132</v>
      </c>
      <c r="D119" t="s">
        <v>109</v>
      </c>
      <c r="E119">
        <v>0</v>
      </c>
      <c r="F119">
        <v>0</v>
      </c>
      <c r="G119">
        <v>0</v>
      </c>
      <c r="I119">
        <v>75.001000000000005</v>
      </c>
      <c r="J119">
        <v>25962</v>
      </c>
      <c r="K119">
        <v>8218</v>
      </c>
      <c r="L119">
        <v>8258</v>
      </c>
      <c r="M119" t="s">
        <v>31</v>
      </c>
      <c r="O119">
        <v>7.452</v>
      </c>
      <c r="P119">
        <v>27875</v>
      </c>
      <c r="Q119">
        <v>8149</v>
      </c>
      <c r="R119">
        <v>8195</v>
      </c>
      <c r="S119" t="s">
        <v>31</v>
      </c>
      <c r="U119">
        <v>1.0509999999999999</v>
      </c>
      <c r="V119">
        <v>0</v>
      </c>
      <c r="W119">
        <v>0</v>
      </c>
      <c r="X119">
        <v>0</v>
      </c>
      <c r="Y119" t="s">
        <v>32</v>
      </c>
      <c r="AA119">
        <v>0.23100000000000001</v>
      </c>
      <c r="AB119">
        <v>0</v>
      </c>
      <c r="AC119">
        <v>0</v>
      </c>
      <c r="AD119">
        <v>0</v>
      </c>
      <c r="AE119" t="s">
        <v>32</v>
      </c>
    </row>
    <row r="120" spans="1:31" hidden="1" x14ac:dyDescent="0.35">
      <c r="A120" t="s">
        <v>110</v>
      </c>
      <c r="B120">
        <v>119</v>
      </c>
      <c r="C120">
        <v>0</v>
      </c>
      <c r="D120" t="s">
        <v>111</v>
      </c>
      <c r="E120">
        <v>0</v>
      </c>
      <c r="F120">
        <v>0</v>
      </c>
      <c r="G120">
        <v>0</v>
      </c>
      <c r="I120">
        <v>-5.03</v>
      </c>
      <c r="J120">
        <v>3275</v>
      </c>
      <c r="K120">
        <v>8398</v>
      </c>
      <c r="L120">
        <v>8428</v>
      </c>
      <c r="M120" t="s">
        <v>31</v>
      </c>
      <c r="O120">
        <v>-0.48099999999999998</v>
      </c>
      <c r="P120">
        <v>3249</v>
      </c>
      <c r="Q120">
        <v>8329</v>
      </c>
      <c r="R120">
        <v>8359</v>
      </c>
      <c r="S120" t="s">
        <v>31</v>
      </c>
      <c r="U120">
        <v>-7.0000000000000007E-2</v>
      </c>
      <c r="V120">
        <v>0</v>
      </c>
      <c r="W120">
        <v>0</v>
      </c>
      <c r="X120">
        <v>0</v>
      </c>
      <c r="Y120" t="s">
        <v>32</v>
      </c>
      <c r="AA120">
        <v>-1.4999999999999999E-2</v>
      </c>
      <c r="AB120">
        <v>0</v>
      </c>
      <c r="AC120">
        <v>0</v>
      </c>
      <c r="AD120">
        <v>0</v>
      </c>
      <c r="AE120" t="s">
        <v>32</v>
      </c>
    </row>
    <row r="121" spans="1:31" x14ac:dyDescent="0.35">
      <c r="A121" t="s">
        <v>197</v>
      </c>
      <c r="B121">
        <v>120</v>
      </c>
      <c r="C121">
        <v>61</v>
      </c>
      <c r="D121" t="s">
        <v>37</v>
      </c>
      <c r="E121">
        <v>0</v>
      </c>
      <c r="F121">
        <v>6</v>
      </c>
      <c r="G121">
        <v>1</v>
      </c>
      <c r="I121">
        <v>33.512999999999998</v>
      </c>
      <c r="J121">
        <v>14201</v>
      </c>
      <c r="K121">
        <v>8458</v>
      </c>
      <c r="L121">
        <v>8499</v>
      </c>
      <c r="M121" t="s">
        <v>31</v>
      </c>
      <c r="O121">
        <v>0.44600000000000001</v>
      </c>
      <c r="P121">
        <v>6127</v>
      </c>
      <c r="Q121">
        <v>8389</v>
      </c>
      <c r="R121">
        <v>8436</v>
      </c>
      <c r="S121" t="s">
        <v>31</v>
      </c>
      <c r="U121">
        <v>0.46899999999999997</v>
      </c>
      <c r="V121">
        <v>0</v>
      </c>
      <c r="W121">
        <v>0</v>
      </c>
      <c r="X121">
        <v>0</v>
      </c>
      <c r="Y121" t="s">
        <v>32</v>
      </c>
      <c r="AA121">
        <v>1.4E-2</v>
      </c>
      <c r="AB121">
        <v>0</v>
      </c>
      <c r="AC121">
        <v>0</v>
      </c>
      <c r="AD121">
        <v>0</v>
      </c>
      <c r="AE121" t="s">
        <v>32</v>
      </c>
    </row>
    <row r="122" spans="1:31" x14ac:dyDescent="0.35">
      <c r="A122" t="s">
        <v>197</v>
      </c>
      <c r="B122">
        <v>121</v>
      </c>
      <c r="C122">
        <v>61</v>
      </c>
      <c r="D122" t="s">
        <v>37</v>
      </c>
      <c r="E122">
        <v>0</v>
      </c>
      <c r="F122">
        <v>6</v>
      </c>
      <c r="G122">
        <v>2</v>
      </c>
      <c r="I122">
        <v>33.978999999999999</v>
      </c>
      <c r="J122">
        <v>14333</v>
      </c>
      <c r="K122">
        <v>8518</v>
      </c>
      <c r="L122">
        <v>8557</v>
      </c>
      <c r="M122" t="s">
        <v>31</v>
      </c>
      <c r="O122">
        <v>0.45</v>
      </c>
      <c r="P122">
        <v>6141</v>
      </c>
      <c r="Q122">
        <v>8449</v>
      </c>
      <c r="R122">
        <v>8496</v>
      </c>
      <c r="S122" t="s">
        <v>31</v>
      </c>
      <c r="U122">
        <v>0.47599999999999998</v>
      </c>
      <c r="V122">
        <v>0</v>
      </c>
      <c r="W122">
        <v>0</v>
      </c>
      <c r="X122">
        <v>0</v>
      </c>
      <c r="Y122" t="s">
        <v>32</v>
      </c>
      <c r="AA122">
        <v>1.4E-2</v>
      </c>
      <c r="AB122">
        <v>0</v>
      </c>
      <c r="AC122">
        <v>0</v>
      </c>
      <c r="AD122">
        <v>0</v>
      </c>
      <c r="AE122" t="s">
        <v>32</v>
      </c>
    </row>
    <row r="123" spans="1:31" x14ac:dyDescent="0.35">
      <c r="A123" t="s">
        <v>198</v>
      </c>
      <c r="B123">
        <v>122</v>
      </c>
      <c r="C123">
        <v>62</v>
      </c>
      <c r="D123" t="s">
        <v>30</v>
      </c>
      <c r="E123">
        <v>20</v>
      </c>
      <c r="F123">
        <v>0</v>
      </c>
      <c r="G123">
        <v>0</v>
      </c>
      <c r="I123">
        <v>33.381999999999998</v>
      </c>
      <c r="J123">
        <v>14164</v>
      </c>
      <c r="K123">
        <v>8578</v>
      </c>
      <c r="L123">
        <v>8618</v>
      </c>
      <c r="M123" t="s">
        <v>31</v>
      </c>
      <c r="O123">
        <v>0.442</v>
      </c>
      <c r="P123">
        <v>6114</v>
      </c>
      <c r="Q123">
        <v>8509</v>
      </c>
      <c r="R123">
        <v>8556</v>
      </c>
      <c r="S123" t="s">
        <v>31</v>
      </c>
      <c r="U123">
        <v>0.46800000000000003</v>
      </c>
      <c r="V123">
        <v>0</v>
      </c>
      <c r="W123">
        <v>0</v>
      </c>
      <c r="X123">
        <v>0</v>
      </c>
      <c r="Y123" t="s">
        <v>32</v>
      </c>
      <c r="AA123">
        <v>1.4E-2</v>
      </c>
      <c r="AB123">
        <v>0</v>
      </c>
      <c r="AC123">
        <v>0</v>
      </c>
      <c r="AD123">
        <v>0</v>
      </c>
      <c r="AE123" t="s">
        <v>32</v>
      </c>
    </row>
    <row r="124" spans="1:31" x14ac:dyDescent="0.35">
      <c r="A124" t="s">
        <v>199</v>
      </c>
      <c r="B124">
        <v>123</v>
      </c>
      <c r="C124">
        <v>63</v>
      </c>
      <c r="D124" t="s">
        <v>30</v>
      </c>
      <c r="E124">
        <v>20</v>
      </c>
      <c r="F124">
        <v>0</v>
      </c>
      <c r="G124">
        <v>0</v>
      </c>
      <c r="I124">
        <v>32.444000000000003</v>
      </c>
      <c r="J124">
        <v>13898</v>
      </c>
      <c r="K124">
        <v>8638</v>
      </c>
      <c r="L124">
        <v>8678</v>
      </c>
      <c r="M124" t="s">
        <v>31</v>
      </c>
      <c r="O124">
        <v>0.41299999999999998</v>
      </c>
      <c r="P124">
        <v>6024</v>
      </c>
      <c r="Q124">
        <v>8569</v>
      </c>
      <c r="R124">
        <v>8616</v>
      </c>
      <c r="S124" t="s">
        <v>31</v>
      </c>
      <c r="U124">
        <v>0.45400000000000001</v>
      </c>
      <c r="V124">
        <v>0</v>
      </c>
      <c r="W124">
        <v>0</v>
      </c>
      <c r="X124">
        <v>0</v>
      </c>
      <c r="Y124" t="s">
        <v>32</v>
      </c>
      <c r="AA124">
        <v>1.2999999999999999E-2</v>
      </c>
      <c r="AB124">
        <v>0</v>
      </c>
      <c r="AC124">
        <v>0</v>
      </c>
      <c r="AD124">
        <v>0</v>
      </c>
      <c r="AE124" t="s">
        <v>32</v>
      </c>
    </row>
    <row r="125" spans="1:31" x14ac:dyDescent="0.35">
      <c r="A125" t="s">
        <v>200</v>
      </c>
      <c r="B125">
        <v>124</v>
      </c>
      <c r="C125">
        <v>64</v>
      </c>
      <c r="D125" t="s">
        <v>30</v>
      </c>
      <c r="E125">
        <v>20</v>
      </c>
      <c r="F125">
        <v>0</v>
      </c>
      <c r="G125">
        <v>0</v>
      </c>
      <c r="I125">
        <v>35.262999999999998</v>
      </c>
      <c r="J125">
        <v>14697</v>
      </c>
      <c r="K125">
        <v>8698</v>
      </c>
      <c r="L125">
        <v>8738</v>
      </c>
      <c r="M125" t="s">
        <v>31</v>
      </c>
      <c r="O125">
        <v>0.51</v>
      </c>
      <c r="P125">
        <v>6325</v>
      </c>
      <c r="Q125">
        <v>8629</v>
      </c>
      <c r="R125">
        <v>8676</v>
      </c>
      <c r="S125" t="s">
        <v>31</v>
      </c>
      <c r="U125">
        <v>0.49399999999999999</v>
      </c>
      <c r="V125">
        <v>0</v>
      </c>
      <c r="W125">
        <v>0</v>
      </c>
      <c r="X125">
        <v>0</v>
      </c>
      <c r="Y125" t="s">
        <v>32</v>
      </c>
      <c r="AA125">
        <v>1.6E-2</v>
      </c>
      <c r="AB125">
        <v>0</v>
      </c>
      <c r="AC125">
        <v>0</v>
      </c>
      <c r="AD125">
        <v>0</v>
      </c>
      <c r="AE125" t="s">
        <v>32</v>
      </c>
    </row>
    <row r="126" spans="1:31" x14ac:dyDescent="0.35">
      <c r="A126" t="s">
        <v>201</v>
      </c>
      <c r="B126">
        <v>125</v>
      </c>
      <c r="C126">
        <v>65</v>
      </c>
      <c r="D126" t="s">
        <v>30</v>
      </c>
      <c r="E126">
        <v>20</v>
      </c>
      <c r="F126">
        <v>0</v>
      </c>
      <c r="G126">
        <v>0</v>
      </c>
      <c r="I126">
        <v>33.058</v>
      </c>
      <c r="J126">
        <v>14072</v>
      </c>
      <c r="K126">
        <v>8758</v>
      </c>
      <c r="L126">
        <v>8799</v>
      </c>
      <c r="M126" t="s">
        <v>31</v>
      </c>
      <c r="O126">
        <v>0.43</v>
      </c>
      <c r="P126">
        <v>6079</v>
      </c>
      <c r="Q126">
        <v>8689</v>
      </c>
      <c r="R126">
        <v>8736</v>
      </c>
      <c r="S126" t="s">
        <v>31</v>
      </c>
      <c r="U126">
        <v>0.46300000000000002</v>
      </c>
      <c r="V126">
        <v>0</v>
      </c>
      <c r="W126">
        <v>0</v>
      </c>
      <c r="X126">
        <v>0</v>
      </c>
      <c r="Y126" t="s">
        <v>32</v>
      </c>
      <c r="AA126">
        <v>1.2999999999999999E-2</v>
      </c>
      <c r="AB126">
        <v>0</v>
      </c>
      <c r="AC126">
        <v>0</v>
      </c>
      <c r="AD126">
        <v>0</v>
      </c>
      <c r="AE126" t="s">
        <v>32</v>
      </c>
    </row>
    <row r="127" spans="1:31" x14ac:dyDescent="0.35">
      <c r="A127" t="s">
        <v>202</v>
      </c>
      <c r="B127">
        <v>126</v>
      </c>
      <c r="C127">
        <v>66</v>
      </c>
      <c r="D127" t="s">
        <v>30</v>
      </c>
      <c r="E127">
        <v>20</v>
      </c>
      <c r="F127">
        <v>0</v>
      </c>
      <c r="G127">
        <v>0</v>
      </c>
      <c r="I127">
        <v>34.045999999999999</v>
      </c>
      <c r="J127">
        <v>14352</v>
      </c>
      <c r="K127">
        <v>8818</v>
      </c>
      <c r="L127">
        <v>8858</v>
      </c>
      <c r="M127" t="s">
        <v>31</v>
      </c>
      <c r="O127">
        <v>0.47099999999999997</v>
      </c>
      <c r="P127">
        <v>6204</v>
      </c>
      <c r="Q127">
        <v>8749</v>
      </c>
      <c r="R127">
        <v>8796</v>
      </c>
      <c r="S127" t="s">
        <v>31</v>
      </c>
      <c r="U127">
        <v>0.47699999999999998</v>
      </c>
      <c r="V127">
        <v>0</v>
      </c>
      <c r="W127">
        <v>0</v>
      </c>
      <c r="X127">
        <v>0</v>
      </c>
      <c r="Y127" t="s">
        <v>32</v>
      </c>
      <c r="AA127">
        <v>1.4999999999999999E-2</v>
      </c>
      <c r="AB127">
        <v>0</v>
      </c>
      <c r="AC127">
        <v>0</v>
      </c>
      <c r="AD127">
        <v>0</v>
      </c>
      <c r="AE127" t="s">
        <v>32</v>
      </c>
    </row>
    <row r="128" spans="1:31" x14ac:dyDescent="0.35">
      <c r="A128" t="s">
        <v>203</v>
      </c>
      <c r="B128">
        <v>127</v>
      </c>
      <c r="C128">
        <v>67</v>
      </c>
      <c r="D128" t="s">
        <v>30</v>
      </c>
      <c r="E128">
        <v>20</v>
      </c>
      <c r="F128">
        <v>0</v>
      </c>
      <c r="G128">
        <v>0</v>
      </c>
      <c r="I128">
        <v>32.247</v>
      </c>
      <c r="J128">
        <v>13842</v>
      </c>
      <c r="K128">
        <v>8878</v>
      </c>
      <c r="L128">
        <v>8918</v>
      </c>
      <c r="M128" t="s">
        <v>31</v>
      </c>
      <c r="O128">
        <v>0.434</v>
      </c>
      <c r="P128">
        <v>6089</v>
      </c>
      <c r="Q128">
        <v>8809</v>
      </c>
      <c r="R128">
        <v>8856</v>
      </c>
      <c r="S128" t="s">
        <v>31</v>
      </c>
      <c r="U128">
        <v>0.45200000000000001</v>
      </c>
      <c r="V128">
        <v>0</v>
      </c>
      <c r="W128">
        <v>0</v>
      </c>
      <c r="X128">
        <v>0</v>
      </c>
      <c r="Y128" t="s">
        <v>32</v>
      </c>
      <c r="AA128">
        <v>1.2999999999999999E-2</v>
      </c>
      <c r="AB128">
        <v>0</v>
      </c>
      <c r="AC128">
        <v>0</v>
      </c>
      <c r="AD128">
        <v>0</v>
      </c>
      <c r="AE128" t="s">
        <v>32</v>
      </c>
    </row>
    <row r="129" spans="1:31" x14ac:dyDescent="0.35">
      <c r="A129" t="s">
        <v>204</v>
      </c>
      <c r="B129">
        <v>128</v>
      </c>
      <c r="C129">
        <v>68</v>
      </c>
      <c r="D129" t="s">
        <v>30</v>
      </c>
      <c r="E129">
        <v>20</v>
      </c>
      <c r="F129">
        <v>0</v>
      </c>
      <c r="G129">
        <v>0</v>
      </c>
      <c r="I129">
        <v>33.561999999999998</v>
      </c>
      <c r="J129">
        <v>14215</v>
      </c>
      <c r="K129">
        <v>8938</v>
      </c>
      <c r="L129">
        <v>8978</v>
      </c>
      <c r="M129" t="s">
        <v>31</v>
      </c>
      <c r="O129">
        <v>0.45500000000000002</v>
      </c>
      <c r="P129">
        <v>6156</v>
      </c>
      <c r="Q129">
        <v>8869</v>
      </c>
      <c r="R129">
        <v>8916</v>
      </c>
      <c r="S129" t="s">
        <v>31</v>
      </c>
      <c r="U129">
        <v>0.47</v>
      </c>
      <c r="V129">
        <v>0</v>
      </c>
      <c r="W129">
        <v>0</v>
      </c>
      <c r="X129">
        <v>0</v>
      </c>
      <c r="Y129" t="s">
        <v>32</v>
      </c>
      <c r="AA129">
        <v>1.4E-2</v>
      </c>
      <c r="AB129">
        <v>0</v>
      </c>
      <c r="AC129">
        <v>0</v>
      </c>
      <c r="AD129">
        <v>0</v>
      </c>
      <c r="AE129" t="s">
        <v>32</v>
      </c>
    </row>
    <row r="130" spans="1:31" x14ac:dyDescent="0.35">
      <c r="A130" t="s">
        <v>205</v>
      </c>
      <c r="B130">
        <v>129</v>
      </c>
      <c r="C130">
        <v>69</v>
      </c>
      <c r="D130" t="s">
        <v>30</v>
      </c>
      <c r="E130">
        <v>20</v>
      </c>
      <c r="F130">
        <v>0</v>
      </c>
      <c r="G130">
        <v>0</v>
      </c>
      <c r="I130">
        <v>32.856999999999999</v>
      </c>
      <c r="J130">
        <v>14015</v>
      </c>
      <c r="K130">
        <v>8998</v>
      </c>
      <c r="L130">
        <v>9038</v>
      </c>
      <c r="M130" t="s">
        <v>31</v>
      </c>
      <c r="O130">
        <v>0.443</v>
      </c>
      <c r="P130">
        <v>6119</v>
      </c>
      <c r="Q130">
        <v>8929</v>
      </c>
      <c r="R130">
        <v>8976</v>
      </c>
      <c r="S130" t="s">
        <v>31</v>
      </c>
      <c r="U130">
        <v>0.46</v>
      </c>
      <c r="V130">
        <v>0</v>
      </c>
      <c r="W130">
        <v>0</v>
      </c>
      <c r="X130">
        <v>0</v>
      </c>
      <c r="Y130" t="s">
        <v>32</v>
      </c>
      <c r="AA130">
        <v>1.4E-2</v>
      </c>
      <c r="AB130">
        <v>0</v>
      </c>
      <c r="AC130">
        <v>0</v>
      </c>
      <c r="AD130">
        <v>0</v>
      </c>
      <c r="AE130" t="s">
        <v>32</v>
      </c>
    </row>
    <row r="131" spans="1:31" x14ac:dyDescent="0.35">
      <c r="A131" t="s">
        <v>206</v>
      </c>
      <c r="B131">
        <v>130</v>
      </c>
      <c r="C131">
        <v>70</v>
      </c>
      <c r="D131" t="s">
        <v>30</v>
      </c>
      <c r="E131">
        <v>20</v>
      </c>
      <c r="F131">
        <v>0</v>
      </c>
      <c r="G131">
        <v>0</v>
      </c>
      <c r="I131">
        <v>35.805999999999997</v>
      </c>
      <c r="J131">
        <v>14851</v>
      </c>
      <c r="K131">
        <v>9058</v>
      </c>
      <c r="L131">
        <v>9097</v>
      </c>
      <c r="M131" t="s">
        <v>31</v>
      </c>
      <c r="O131">
        <v>0.44600000000000001</v>
      </c>
      <c r="P131">
        <v>6129</v>
      </c>
      <c r="Q131">
        <v>8989</v>
      </c>
      <c r="R131">
        <v>9036</v>
      </c>
      <c r="S131" t="s">
        <v>31</v>
      </c>
      <c r="U131">
        <v>0.502</v>
      </c>
      <c r="V131">
        <v>0</v>
      </c>
      <c r="W131">
        <v>0</v>
      </c>
      <c r="X131">
        <v>0</v>
      </c>
      <c r="Y131" t="s">
        <v>32</v>
      </c>
      <c r="AA131">
        <v>1.4E-2</v>
      </c>
      <c r="AB131">
        <v>0</v>
      </c>
      <c r="AC131">
        <v>0</v>
      </c>
      <c r="AD131">
        <v>0</v>
      </c>
      <c r="AE131" t="s">
        <v>32</v>
      </c>
    </row>
    <row r="132" spans="1:31" ht="12.65" hidden="1" customHeight="1" x14ac:dyDescent="0.35">
      <c r="A132" t="s">
        <v>41</v>
      </c>
      <c r="B132">
        <v>39</v>
      </c>
      <c r="C132">
        <v>12</v>
      </c>
      <c r="D132" t="s">
        <v>30</v>
      </c>
      <c r="E132">
        <v>20</v>
      </c>
      <c r="F132">
        <v>0</v>
      </c>
      <c r="G132">
        <v>0</v>
      </c>
      <c r="I132">
        <v>7.4720000000000004</v>
      </c>
      <c r="J132">
        <v>6819</v>
      </c>
      <c r="K132">
        <v>2998</v>
      </c>
      <c r="L132">
        <v>3035</v>
      </c>
      <c r="M132" t="s">
        <v>31</v>
      </c>
      <c r="O132">
        <v>0.75700000000000001</v>
      </c>
      <c r="P132">
        <v>7094</v>
      </c>
      <c r="Q132">
        <v>2929</v>
      </c>
      <c r="R132">
        <v>2976</v>
      </c>
      <c r="S132" t="s">
        <v>31</v>
      </c>
      <c r="U132">
        <v>0.105</v>
      </c>
      <c r="V132">
        <v>0</v>
      </c>
      <c r="W132">
        <v>0</v>
      </c>
      <c r="X132">
        <v>0</v>
      </c>
      <c r="Y132" t="s">
        <v>32</v>
      </c>
      <c r="AA132">
        <v>2.3E-2</v>
      </c>
      <c r="AB132">
        <v>0</v>
      </c>
      <c r="AC132">
        <v>0</v>
      </c>
      <c r="AD132">
        <v>0</v>
      </c>
      <c r="AE132" t="s">
        <v>32</v>
      </c>
    </row>
    <row r="133" spans="1:31" ht="12.65" hidden="1" customHeight="1" x14ac:dyDescent="0.35">
      <c r="A133" t="s">
        <v>41</v>
      </c>
      <c r="B133">
        <v>57</v>
      </c>
      <c r="C133">
        <v>24</v>
      </c>
      <c r="D133" t="s">
        <v>30</v>
      </c>
      <c r="E133">
        <v>20</v>
      </c>
      <c r="F133">
        <v>0</v>
      </c>
      <c r="G133">
        <v>0</v>
      </c>
      <c r="I133">
        <v>7.3310000000000004</v>
      </c>
      <c r="J133">
        <v>6779</v>
      </c>
      <c r="K133">
        <v>4198</v>
      </c>
      <c r="L133">
        <v>4237</v>
      </c>
      <c r="M133" t="s">
        <v>31</v>
      </c>
      <c r="O133">
        <v>0.77</v>
      </c>
      <c r="P133">
        <v>7132</v>
      </c>
      <c r="Q133">
        <v>4129</v>
      </c>
      <c r="R133">
        <v>4176</v>
      </c>
      <c r="S133" t="s">
        <v>31</v>
      </c>
      <c r="U133">
        <v>0.10299999999999999</v>
      </c>
      <c r="V133">
        <v>0</v>
      </c>
      <c r="W133">
        <v>0</v>
      </c>
      <c r="X133">
        <v>0</v>
      </c>
      <c r="Y133" t="s">
        <v>32</v>
      </c>
      <c r="AA133">
        <v>2.4E-2</v>
      </c>
      <c r="AB133">
        <v>0</v>
      </c>
      <c r="AC133">
        <v>0</v>
      </c>
      <c r="AD133">
        <v>0</v>
      </c>
      <c r="AE133" t="s">
        <v>32</v>
      </c>
    </row>
    <row r="134" spans="1:31" hidden="1" x14ac:dyDescent="0.35">
      <c r="A134" t="s">
        <v>107</v>
      </c>
      <c r="B134">
        <v>133</v>
      </c>
      <c r="C134">
        <v>130</v>
      </c>
      <c r="D134" t="s">
        <v>108</v>
      </c>
      <c r="E134">
        <v>0</v>
      </c>
      <c r="F134">
        <v>0</v>
      </c>
      <c r="G134">
        <v>0</v>
      </c>
      <c r="I134">
        <v>2.5000000000000001E-2</v>
      </c>
      <c r="J134">
        <v>4708</v>
      </c>
      <c r="K134">
        <v>9238</v>
      </c>
      <c r="L134">
        <v>9275</v>
      </c>
      <c r="M134" t="s">
        <v>31</v>
      </c>
      <c r="O134">
        <v>3.9E-2</v>
      </c>
      <c r="P134">
        <v>4863</v>
      </c>
      <c r="Q134">
        <v>9169</v>
      </c>
      <c r="R134">
        <v>9216</v>
      </c>
      <c r="S134" t="s">
        <v>31</v>
      </c>
      <c r="U134">
        <v>0</v>
      </c>
      <c r="V134">
        <v>0</v>
      </c>
      <c r="W134">
        <v>0</v>
      </c>
      <c r="X134">
        <v>0</v>
      </c>
      <c r="Y134" t="s">
        <v>32</v>
      </c>
      <c r="AA134">
        <v>1E-3</v>
      </c>
      <c r="AB134">
        <v>0</v>
      </c>
      <c r="AC134">
        <v>0</v>
      </c>
      <c r="AD134">
        <v>0</v>
      </c>
      <c r="AE134" t="s">
        <v>32</v>
      </c>
    </row>
    <row r="135" spans="1:31" hidden="1" x14ac:dyDescent="0.35">
      <c r="A135" t="s">
        <v>107</v>
      </c>
      <c r="B135">
        <v>134</v>
      </c>
      <c r="C135">
        <v>133</v>
      </c>
      <c r="D135" t="s">
        <v>109</v>
      </c>
      <c r="E135">
        <v>0</v>
      </c>
      <c r="F135">
        <v>0</v>
      </c>
      <c r="G135">
        <v>0</v>
      </c>
      <c r="I135">
        <v>1.3660000000000001</v>
      </c>
      <c r="J135">
        <v>5088</v>
      </c>
      <c r="K135">
        <v>9298</v>
      </c>
      <c r="L135">
        <v>9337</v>
      </c>
      <c r="M135" t="s">
        <v>31</v>
      </c>
      <c r="O135">
        <v>0.17699999999999999</v>
      </c>
      <c r="P135">
        <v>5293</v>
      </c>
      <c r="Q135">
        <v>9229</v>
      </c>
      <c r="R135">
        <v>9276</v>
      </c>
      <c r="S135" t="s">
        <v>31</v>
      </c>
      <c r="U135">
        <v>1.9E-2</v>
      </c>
      <c r="V135">
        <v>0</v>
      </c>
      <c r="W135">
        <v>0</v>
      </c>
      <c r="X135">
        <v>0</v>
      </c>
      <c r="Y135" t="s">
        <v>32</v>
      </c>
      <c r="AA135">
        <v>5.0000000000000001E-3</v>
      </c>
      <c r="AB135">
        <v>0</v>
      </c>
      <c r="AC135">
        <v>0</v>
      </c>
      <c r="AD135">
        <v>0</v>
      </c>
      <c r="AE135" t="s">
        <v>32</v>
      </c>
    </row>
    <row r="136" spans="1:31" hidden="1" x14ac:dyDescent="0.35">
      <c r="A136" t="s">
        <v>107</v>
      </c>
      <c r="B136">
        <v>135</v>
      </c>
      <c r="C136">
        <v>131</v>
      </c>
      <c r="D136" t="s">
        <v>108</v>
      </c>
      <c r="E136">
        <v>0</v>
      </c>
      <c r="F136">
        <v>0</v>
      </c>
      <c r="G136">
        <v>0</v>
      </c>
      <c r="I136">
        <v>14.404</v>
      </c>
      <c r="J136">
        <v>8784</v>
      </c>
      <c r="K136">
        <v>9358</v>
      </c>
      <c r="L136">
        <v>9399</v>
      </c>
      <c r="M136" t="s">
        <v>31</v>
      </c>
      <c r="O136">
        <v>1.4610000000000001</v>
      </c>
      <c r="P136">
        <v>9278</v>
      </c>
      <c r="Q136">
        <v>9289</v>
      </c>
      <c r="R136">
        <v>9336</v>
      </c>
      <c r="S136" t="s">
        <v>31</v>
      </c>
      <c r="U136">
        <v>0.20200000000000001</v>
      </c>
      <c r="V136">
        <v>0</v>
      </c>
      <c r="W136">
        <v>0</v>
      </c>
      <c r="X136">
        <v>0</v>
      </c>
      <c r="Y136" t="s">
        <v>32</v>
      </c>
      <c r="AA136">
        <v>4.4999999999999998E-2</v>
      </c>
      <c r="AB136">
        <v>0</v>
      </c>
      <c r="AC136">
        <v>0</v>
      </c>
      <c r="AD136">
        <v>0</v>
      </c>
      <c r="AE136" t="s">
        <v>32</v>
      </c>
    </row>
    <row r="137" spans="1:31" hidden="1" x14ac:dyDescent="0.35">
      <c r="A137" t="s">
        <v>107</v>
      </c>
      <c r="B137">
        <v>136</v>
      </c>
      <c r="C137">
        <v>132</v>
      </c>
      <c r="D137" t="s">
        <v>109</v>
      </c>
      <c r="E137">
        <v>0</v>
      </c>
      <c r="F137">
        <v>0</v>
      </c>
      <c r="G137">
        <v>0</v>
      </c>
      <c r="I137">
        <v>74.430000000000007</v>
      </c>
      <c r="J137">
        <v>25800</v>
      </c>
      <c r="K137">
        <v>9418</v>
      </c>
      <c r="L137">
        <v>9458</v>
      </c>
      <c r="M137" t="s">
        <v>31</v>
      </c>
      <c r="O137">
        <v>7.484</v>
      </c>
      <c r="P137">
        <v>27976</v>
      </c>
      <c r="Q137">
        <v>9349</v>
      </c>
      <c r="R137">
        <v>9395</v>
      </c>
      <c r="S137" t="s">
        <v>31</v>
      </c>
      <c r="U137">
        <v>1.0429999999999999</v>
      </c>
      <c r="V137">
        <v>0</v>
      </c>
      <c r="W137">
        <v>0</v>
      </c>
      <c r="X137">
        <v>0</v>
      </c>
      <c r="Y137" t="s">
        <v>32</v>
      </c>
      <c r="AA137">
        <v>0.23200000000000001</v>
      </c>
      <c r="AB137">
        <v>0</v>
      </c>
      <c r="AC137">
        <v>0</v>
      </c>
      <c r="AD137">
        <v>0</v>
      </c>
      <c r="AE137" t="s">
        <v>32</v>
      </c>
    </row>
    <row r="138" spans="1:31" hidden="1" x14ac:dyDescent="0.35">
      <c r="A138" t="s">
        <v>87</v>
      </c>
      <c r="B138">
        <v>137</v>
      </c>
      <c r="C138">
        <v>138</v>
      </c>
      <c r="D138" t="s">
        <v>88</v>
      </c>
      <c r="E138">
        <v>0</v>
      </c>
      <c r="F138">
        <v>0</v>
      </c>
      <c r="G138">
        <v>0</v>
      </c>
      <c r="I138">
        <v>149.15600000000001</v>
      </c>
      <c r="J138">
        <v>46983</v>
      </c>
      <c r="K138">
        <v>9478</v>
      </c>
      <c r="L138">
        <v>9517</v>
      </c>
      <c r="M138" t="s">
        <v>43</v>
      </c>
      <c r="O138">
        <v>14.862</v>
      </c>
      <c r="P138">
        <v>50878</v>
      </c>
      <c r="Q138">
        <v>9409</v>
      </c>
      <c r="R138">
        <v>9454</v>
      </c>
      <c r="S138" t="s">
        <v>43</v>
      </c>
      <c r="U138">
        <v>2.089</v>
      </c>
      <c r="V138">
        <v>0</v>
      </c>
      <c r="W138">
        <v>0</v>
      </c>
      <c r="X138">
        <v>0</v>
      </c>
      <c r="Y138" t="s">
        <v>32</v>
      </c>
      <c r="AA138">
        <v>0.46</v>
      </c>
      <c r="AB138">
        <v>0</v>
      </c>
      <c r="AC138">
        <v>0</v>
      </c>
      <c r="AD138">
        <v>0</v>
      </c>
      <c r="AE138" t="s">
        <v>32</v>
      </c>
    </row>
    <row r="139" spans="1:31" hidden="1" x14ac:dyDescent="0.35">
      <c r="A139" t="s">
        <v>110</v>
      </c>
      <c r="B139">
        <v>138</v>
      </c>
      <c r="C139">
        <v>0</v>
      </c>
      <c r="D139" t="s">
        <v>111</v>
      </c>
      <c r="E139">
        <v>0</v>
      </c>
      <c r="F139">
        <v>0</v>
      </c>
      <c r="G139">
        <v>0</v>
      </c>
      <c r="I139">
        <v>-5.03</v>
      </c>
      <c r="J139">
        <v>3275</v>
      </c>
      <c r="K139">
        <v>9658</v>
      </c>
      <c r="L139">
        <v>9704</v>
      </c>
      <c r="M139" t="s">
        <v>31</v>
      </c>
      <c r="O139">
        <v>-0.48099999999999998</v>
      </c>
      <c r="P139">
        <v>3249</v>
      </c>
      <c r="Q139">
        <v>9589</v>
      </c>
      <c r="R139">
        <v>9636</v>
      </c>
      <c r="S139" t="s">
        <v>31</v>
      </c>
      <c r="U139">
        <v>-7.0000000000000007E-2</v>
      </c>
      <c r="V139">
        <v>0</v>
      </c>
      <c r="W139">
        <v>0</v>
      </c>
      <c r="X139">
        <v>0</v>
      </c>
      <c r="Y139" t="s">
        <v>32</v>
      </c>
      <c r="AA139">
        <v>-1.4999999999999999E-2</v>
      </c>
      <c r="AB139">
        <v>0</v>
      </c>
      <c r="AC139">
        <v>0</v>
      </c>
      <c r="AD139">
        <v>0</v>
      </c>
      <c r="AE139" t="s">
        <v>32</v>
      </c>
    </row>
    <row r="140" spans="1:31" x14ac:dyDescent="0.35">
      <c r="A140" t="s">
        <v>207</v>
      </c>
      <c r="B140">
        <v>139</v>
      </c>
      <c r="C140">
        <v>73</v>
      </c>
      <c r="D140" t="s">
        <v>37</v>
      </c>
      <c r="E140">
        <v>0</v>
      </c>
      <c r="F140">
        <v>7</v>
      </c>
      <c r="G140">
        <v>1</v>
      </c>
      <c r="I140">
        <v>32.122999999999998</v>
      </c>
      <c r="J140">
        <v>13807</v>
      </c>
      <c r="K140">
        <v>9718</v>
      </c>
      <c r="L140">
        <v>9759</v>
      </c>
      <c r="M140" t="s">
        <v>31</v>
      </c>
      <c r="O140">
        <v>0.44700000000000001</v>
      </c>
      <c r="P140">
        <v>6132</v>
      </c>
      <c r="Q140">
        <v>9649</v>
      </c>
      <c r="R140">
        <v>9696</v>
      </c>
      <c r="S140" t="s">
        <v>31</v>
      </c>
      <c r="U140">
        <v>0.45</v>
      </c>
      <c r="V140">
        <v>0</v>
      </c>
      <c r="W140">
        <v>0</v>
      </c>
      <c r="X140">
        <v>0</v>
      </c>
      <c r="Y140" t="s">
        <v>32</v>
      </c>
      <c r="AA140">
        <v>1.4E-2</v>
      </c>
      <c r="AB140">
        <v>0</v>
      </c>
      <c r="AC140">
        <v>0</v>
      </c>
      <c r="AD140">
        <v>0</v>
      </c>
      <c r="AE140" t="s">
        <v>32</v>
      </c>
    </row>
    <row r="141" spans="1:31" x14ac:dyDescent="0.35">
      <c r="A141" t="s">
        <v>207</v>
      </c>
      <c r="B141">
        <v>140</v>
      </c>
      <c r="C141">
        <v>73</v>
      </c>
      <c r="D141" t="s">
        <v>37</v>
      </c>
      <c r="E141">
        <v>0</v>
      </c>
      <c r="F141">
        <v>7</v>
      </c>
      <c r="G141">
        <v>2</v>
      </c>
      <c r="I141">
        <v>32.817999999999998</v>
      </c>
      <c r="J141">
        <v>14004</v>
      </c>
      <c r="K141">
        <v>9778</v>
      </c>
      <c r="L141">
        <v>9818</v>
      </c>
      <c r="M141" t="s">
        <v>31</v>
      </c>
      <c r="O141">
        <v>0.45</v>
      </c>
      <c r="P141">
        <v>6140</v>
      </c>
      <c r="Q141">
        <v>9709</v>
      </c>
      <c r="R141">
        <v>9756</v>
      </c>
      <c r="S141" t="s">
        <v>31</v>
      </c>
      <c r="U141">
        <v>0.46</v>
      </c>
      <c r="V141">
        <v>0</v>
      </c>
      <c r="W141">
        <v>0</v>
      </c>
      <c r="X141">
        <v>0</v>
      </c>
      <c r="Y141" t="s">
        <v>32</v>
      </c>
      <c r="AA141">
        <v>1.4E-2</v>
      </c>
      <c r="AB141">
        <v>0</v>
      </c>
      <c r="AC141">
        <v>0</v>
      </c>
      <c r="AD141">
        <v>0</v>
      </c>
      <c r="AE141" t="s">
        <v>32</v>
      </c>
    </row>
    <row r="142" spans="1:31" x14ac:dyDescent="0.35">
      <c r="A142" t="s">
        <v>208</v>
      </c>
      <c r="B142">
        <v>141</v>
      </c>
      <c r="C142">
        <v>74</v>
      </c>
      <c r="D142" t="s">
        <v>30</v>
      </c>
      <c r="E142">
        <v>20</v>
      </c>
      <c r="F142">
        <v>0</v>
      </c>
      <c r="G142">
        <v>0</v>
      </c>
      <c r="I142">
        <v>33.076000000000001</v>
      </c>
      <c r="J142">
        <v>14077</v>
      </c>
      <c r="K142">
        <v>9838</v>
      </c>
      <c r="L142">
        <v>9878</v>
      </c>
      <c r="M142" t="s">
        <v>31</v>
      </c>
      <c r="O142">
        <v>0.45400000000000001</v>
      </c>
      <c r="P142">
        <v>6154</v>
      </c>
      <c r="Q142">
        <v>9769</v>
      </c>
      <c r="R142">
        <v>9816</v>
      </c>
      <c r="S142" t="s">
        <v>31</v>
      </c>
      <c r="U142">
        <v>0.46300000000000002</v>
      </c>
      <c r="V142">
        <v>0</v>
      </c>
      <c r="W142">
        <v>0</v>
      </c>
      <c r="X142">
        <v>0</v>
      </c>
      <c r="Y142" t="s">
        <v>32</v>
      </c>
      <c r="AA142">
        <v>1.4E-2</v>
      </c>
      <c r="AB142">
        <v>0</v>
      </c>
      <c r="AC142">
        <v>0</v>
      </c>
      <c r="AD142">
        <v>0</v>
      </c>
      <c r="AE142" t="s">
        <v>32</v>
      </c>
    </row>
    <row r="143" spans="1:31" x14ac:dyDescent="0.35">
      <c r="A143" t="s">
        <v>209</v>
      </c>
      <c r="B143">
        <v>142</v>
      </c>
      <c r="C143">
        <v>75</v>
      </c>
      <c r="D143" t="s">
        <v>30</v>
      </c>
      <c r="E143">
        <v>20</v>
      </c>
      <c r="F143">
        <v>0</v>
      </c>
      <c r="G143">
        <v>0</v>
      </c>
      <c r="I143">
        <v>33.643000000000001</v>
      </c>
      <c r="J143">
        <v>14238</v>
      </c>
      <c r="K143">
        <v>9898</v>
      </c>
      <c r="L143">
        <v>9939</v>
      </c>
      <c r="M143" t="s">
        <v>31</v>
      </c>
      <c r="O143">
        <v>0.47899999999999998</v>
      </c>
      <c r="P143">
        <v>6231</v>
      </c>
      <c r="Q143">
        <v>9829</v>
      </c>
      <c r="R143">
        <v>9876</v>
      </c>
      <c r="S143" t="s">
        <v>31</v>
      </c>
      <c r="U143">
        <v>0.47099999999999997</v>
      </c>
      <c r="V143">
        <v>0</v>
      </c>
      <c r="W143">
        <v>0</v>
      </c>
      <c r="X143">
        <v>0</v>
      </c>
      <c r="Y143" t="s">
        <v>32</v>
      </c>
      <c r="AA143">
        <v>1.4999999999999999E-2</v>
      </c>
      <c r="AB143">
        <v>0</v>
      </c>
      <c r="AC143">
        <v>0</v>
      </c>
      <c r="AD143">
        <v>0</v>
      </c>
      <c r="AE143" t="s">
        <v>32</v>
      </c>
    </row>
    <row r="144" spans="1:31" x14ac:dyDescent="0.35">
      <c r="A144" t="s">
        <v>210</v>
      </c>
      <c r="B144">
        <v>143</v>
      </c>
      <c r="C144">
        <v>76</v>
      </c>
      <c r="D144" t="s">
        <v>30</v>
      </c>
      <c r="E144">
        <v>20</v>
      </c>
      <c r="F144">
        <v>0</v>
      </c>
      <c r="G144">
        <v>0</v>
      </c>
      <c r="I144">
        <v>32.387999999999998</v>
      </c>
      <c r="J144">
        <v>13882</v>
      </c>
      <c r="K144">
        <v>9958</v>
      </c>
      <c r="L144">
        <v>9998</v>
      </c>
      <c r="M144" t="s">
        <v>31</v>
      </c>
      <c r="O144">
        <v>0.439</v>
      </c>
      <c r="P144">
        <v>6106</v>
      </c>
      <c r="Q144">
        <v>9889</v>
      </c>
      <c r="R144">
        <v>9936</v>
      </c>
      <c r="S144" t="s">
        <v>31</v>
      </c>
      <c r="U144">
        <v>0.45400000000000001</v>
      </c>
      <c r="V144">
        <v>0</v>
      </c>
      <c r="W144">
        <v>0</v>
      </c>
      <c r="X144">
        <v>0</v>
      </c>
      <c r="Y144" t="s">
        <v>32</v>
      </c>
      <c r="AA144">
        <v>1.4E-2</v>
      </c>
      <c r="AB144">
        <v>0</v>
      </c>
      <c r="AC144">
        <v>0</v>
      </c>
      <c r="AD144">
        <v>0</v>
      </c>
      <c r="AE144" t="s">
        <v>32</v>
      </c>
    </row>
    <row r="145" spans="1:31" x14ac:dyDescent="0.35">
      <c r="A145" t="s">
        <v>211</v>
      </c>
      <c r="B145">
        <v>144</v>
      </c>
      <c r="C145">
        <v>77</v>
      </c>
      <c r="D145" t="s">
        <v>30</v>
      </c>
      <c r="E145">
        <v>20</v>
      </c>
      <c r="F145">
        <v>0</v>
      </c>
      <c r="G145">
        <v>0</v>
      </c>
      <c r="I145">
        <v>32.616999999999997</v>
      </c>
      <c r="J145">
        <v>13947</v>
      </c>
      <c r="K145">
        <v>10018</v>
      </c>
      <c r="L145">
        <v>10058</v>
      </c>
      <c r="M145" t="s">
        <v>31</v>
      </c>
      <c r="O145">
        <v>0.45300000000000001</v>
      </c>
      <c r="P145">
        <v>6149</v>
      </c>
      <c r="Q145">
        <v>9949</v>
      </c>
      <c r="R145">
        <v>9996</v>
      </c>
      <c r="S145" t="s">
        <v>31</v>
      </c>
      <c r="U145">
        <v>0.45700000000000002</v>
      </c>
      <c r="V145">
        <v>0</v>
      </c>
      <c r="W145">
        <v>0</v>
      </c>
      <c r="X145">
        <v>0</v>
      </c>
      <c r="Y145" t="s">
        <v>32</v>
      </c>
      <c r="AA145">
        <v>1.4E-2</v>
      </c>
      <c r="AB145">
        <v>0</v>
      </c>
      <c r="AC145">
        <v>0</v>
      </c>
      <c r="AD145">
        <v>0</v>
      </c>
      <c r="AE145" t="s">
        <v>32</v>
      </c>
    </row>
    <row r="146" spans="1:31" x14ac:dyDescent="0.35">
      <c r="A146" t="s">
        <v>212</v>
      </c>
      <c r="B146">
        <v>145</v>
      </c>
      <c r="C146">
        <v>78</v>
      </c>
      <c r="D146" t="s">
        <v>30</v>
      </c>
      <c r="E146">
        <v>20</v>
      </c>
      <c r="F146">
        <v>0</v>
      </c>
      <c r="G146">
        <v>0</v>
      </c>
      <c r="I146">
        <v>33.520000000000003</v>
      </c>
      <c r="J146">
        <v>14203</v>
      </c>
      <c r="K146">
        <v>10078</v>
      </c>
      <c r="L146">
        <v>10118</v>
      </c>
      <c r="M146" t="s">
        <v>31</v>
      </c>
      <c r="O146">
        <v>0.41499999999999998</v>
      </c>
      <c r="P146">
        <v>6030</v>
      </c>
      <c r="Q146">
        <v>10009</v>
      </c>
      <c r="R146">
        <v>10056</v>
      </c>
      <c r="S146" t="s">
        <v>31</v>
      </c>
      <c r="U146">
        <v>0.47</v>
      </c>
      <c r="V146">
        <v>0</v>
      </c>
      <c r="W146">
        <v>0</v>
      </c>
      <c r="X146">
        <v>0</v>
      </c>
      <c r="Y146" t="s">
        <v>32</v>
      </c>
      <c r="AA146">
        <v>1.2999999999999999E-2</v>
      </c>
      <c r="AB146">
        <v>0</v>
      </c>
      <c r="AC146">
        <v>0</v>
      </c>
      <c r="AD146">
        <v>0</v>
      </c>
      <c r="AE146" t="s">
        <v>32</v>
      </c>
    </row>
    <row r="147" spans="1:31" x14ac:dyDescent="0.35">
      <c r="A147" t="s">
        <v>213</v>
      </c>
      <c r="B147">
        <v>146</v>
      </c>
      <c r="C147">
        <v>79</v>
      </c>
      <c r="D147" t="s">
        <v>30</v>
      </c>
      <c r="E147">
        <v>20</v>
      </c>
      <c r="F147">
        <v>0</v>
      </c>
      <c r="G147">
        <v>0</v>
      </c>
      <c r="I147">
        <v>33.561999999999998</v>
      </c>
      <c r="J147">
        <v>14215</v>
      </c>
      <c r="K147">
        <v>10138</v>
      </c>
      <c r="L147">
        <v>10179</v>
      </c>
      <c r="M147" t="s">
        <v>31</v>
      </c>
      <c r="O147">
        <v>0.46300000000000002</v>
      </c>
      <c r="P147">
        <v>6181</v>
      </c>
      <c r="Q147">
        <v>10069</v>
      </c>
      <c r="R147">
        <v>10116</v>
      </c>
      <c r="S147" t="s">
        <v>31</v>
      </c>
      <c r="U147">
        <v>0.47</v>
      </c>
      <c r="V147">
        <v>0</v>
      </c>
      <c r="W147">
        <v>0</v>
      </c>
      <c r="X147">
        <v>0</v>
      </c>
      <c r="Y147" t="s">
        <v>32</v>
      </c>
      <c r="AA147">
        <v>1.4E-2</v>
      </c>
      <c r="AB147">
        <v>0</v>
      </c>
      <c r="AC147">
        <v>0</v>
      </c>
      <c r="AD147">
        <v>0</v>
      </c>
      <c r="AE147" t="s">
        <v>32</v>
      </c>
    </row>
    <row r="148" spans="1:31" x14ac:dyDescent="0.35">
      <c r="A148" t="s">
        <v>214</v>
      </c>
      <c r="B148">
        <v>147</v>
      </c>
      <c r="C148">
        <v>80</v>
      </c>
      <c r="D148" t="s">
        <v>30</v>
      </c>
      <c r="E148">
        <v>20</v>
      </c>
      <c r="F148">
        <v>0</v>
      </c>
      <c r="G148">
        <v>0</v>
      </c>
      <c r="I148">
        <v>33.569000000000003</v>
      </c>
      <c r="J148">
        <v>14217</v>
      </c>
      <c r="K148">
        <v>10198</v>
      </c>
      <c r="L148">
        <v>10239</v>
      </c>
      <c r="M148" t="s">
        <v>31</v>
      </c>
      <c r="O148">
        <v>0.501</v>
      </c>
      <c r="P148">
        <v>6298</v>
      </c>
      <c r="Q148">
        <v>10129</v>
      </c>
      <c r="R148">
        <v>10176</v>
      </c>
      <c r="S148" t="s">
        <v>31</v>
      </c>
      <c r="U148">
        <v>0.47</v>
      </c>
      <c r="V148">
        <v>0</v>
      </c>
      <c r="W148">
        <v>0</v>
      </c>
      <c r="X148">
        <v>0</v>
      </c>
      <c r="Y148" t="s">
        <v>32</v>
      </c>
      <c r="AA148">
        <v>1.4999999999999999E-2</v>
      </c>
      <c r="AB148">
        <v>0</v>
      </c>
      <c r="AC148">
        <v>0</v>
      </c>
      <c r="AD148">
        <v>0</v>
      </c>
      <c r="AE148" t="s">
        <v>32</v>
      </c>
    </row>
    <row r="149" spans="1:31" x14ac:dyDescent="0.35">
      <c r="A149" t="s">
        <v>215</v>
      </c>
      <c r="B149">
        <v>148</v>
      </c>
      <c r="C149">
        <v>81</v>
      </c>
      <c r="D149" t="s">
        <v>30</v>
      </c>
      <c r="E149">
        <v>20</v>
      </c>
      <c r="F149">
        <v>0</v>
      </c>
      <c r="G149">
        <v>0</v>
      </c>
      <c r="I149">
        <v>33.146000000000001</v>
      </c>
      <c r="J149">
        <v>14097</v>
      </c>
      <c r="K149">
        <v>10258</v>
      </c>
      <c r="L149">
        <v>10299</v>
      </c>
      <c r="M149" t="s">
        <v>31</v>
      </c>
      <c r="O149">
        <v>0.44500000000000001</v>
      </c>
      <c r="P149">
        <v>6124</v>
      </c>
      <c r="Q149">
        <v>10189</v>
      </c>
      <c r="R149">
        <v>10236</v>
      </c>
      <c r="S149" t="s">
        <v>31</v>
      </c>
      <c r="U149">
        <v>0.46400000000000002</v>
      </c>
      <c r="V149">
        <v>0</v>
      </c>
      <c r="W149">
        <v>0</v>
      </c>
      <c r="X149">
        <v>0</v>
      </c>
      <c r="Y149" t="s">
        <v>32</v>
      </c>
      <c r="AA149">
        <v>1.4E-2</v>
      </c>
      <c r="AB149">
        <v>0</v>
      </c>
      <c r="AC149">
        <v>0</v>
      </c>
      <c r="AD149">
        <v>0</v>
      </c>
      <c r="AE149" t="s">
        <v>32</v>
      </c>
    </row>
    <row r="150" spans="1:31" x14ac:dyDescent="0.35">
      <c r="A150" t="s">
        <v>216</v>
      </c>
      <c r="B150">
        <v>149</v>
      </c>
      <c r="C150">
        <v>82</v>
      </c>
      <c r="D150" t="s">
        <v>30</v>
      </c>
      <c r="E150">
        <v>20</v>
      </c>
      <c r="F150">
        <v>0</v>
      </c>
      <c r="G150">
        <v>0</v>
      </c>
      <c r="I150">
        <v>32.67</v>
      </c>
      <c r="J150">
        <v>13962</v>
      </c>
      <c r="K150">
        <v>10318</v>
      </c>
      <c r="L150">
        <v>10357</v>
      </c>
      <c r="M150" t="s">
        <v>31</v>
      </c>
      <c r="O150">
        <v>0.44</v>
      </c>
      <c r="P150">
        <v>6108</v>
      </c>
      <c r="Q150">
        <v>10249</v>
      </c>
      <c r="R150">
        <v>10296</v>
      </c>
      <c r="S150" t="s">
        <v>31</v>
      </c>
      <c r="U150">
        <v>0.45800000000000002</v>
      </c>
      <c r="V150">
        <v>0</v>
      </c>
      <c r="W150">
        <v>0</v>
      </c>
      <c r="X150">
        <v>0</v>
      </c>
      <c r="Y150" t="s">
        <v>32</v>
      </c>
      <c r="AA150">
        <v>1.4E-2</v>
      </c>
      <c r="AB150">
        <v>0</v>
      </c>
      <c r="AC150">
        <v>0</v>
      </c>
      <c r="AD150">
        <v>0</v>
      </c>
      <c r="AE150" t="s">
        <v>32</v>
      </c>
    </row>
    <row r="151" spans="1:31" ht="12.65" hidden="1" customHeight="1" x14ac:dyDescent="0.35">
      <c r="A151" t="s">
        <v>41</v>
      </c>
      <c r="B151">
        <v>75</v>
      </c>
      <c r="C151">
        <v>36</v>
      </c>
      <c r="D151" t="s">
        <v>30</v>
      </c>
      <c r="E151">
        <v>20</v>
      </c>
      <c r="F151">
        <v>0</v>
      </c>
      <c r="G151">
        <v>0</v>
      </c>
      <c r="I151">
        <v>7.5179999999999998</v>
      </c>
      <c r="J151">
        <v>6832</v>
      </c>
      <c r="K151">
        <v>5398</v>
      </c>
      <c r="L151">
        <v>5438</v>
      </c>
      <c r="M151" t="s">
        <v>31</v>
      </c>
      <c r="O151">
        <v>0.77800000000000002</v>
      </c>
      <c r="P151">
        <v>7158</v>
      </c>
      <c r="Q151">
        <v>5329</v>
      </c>
      <c r="R151">
        <v>5376</v>
      </c>
      <c r="S151" t="s">
        <v>31</v>
      </c>
      <c r="U151">
        <v>0.105</v>
      </c>
      <c r="V151">
        <v>0</v>
      </c>
      <c r="W151">
        <v>0</v>
      </c>
      <c r="X151">
        <v>0</v>
      </c>
      <c r="Y151" t="s">
        <v>32</v>
      </c>
      <c r="AA151">
        <v>2.4E-2</v>
      </c>
      <c r="AB151">
        <v>0</v>
      </c>
      <c r="AC151">
        <v>0</v>
      </c>
      <c r="AD151">
        <v>0</v>
      </c>
      <c r="AE151" t="s">
        <v>32</v>
      </c>
    </row>
    <row r="152" spans="1:31" ht="12.65" hidden="1" customHeight="1" x14ac:dyDescent="0.35">
      <c r="A152" t="s">
        <v>41</v>
      </c>
      <c r="B152">
        <v>94</v>
      </c>
      <c r="C152">
        <v>48</v>
      </c>
      <c r="D152" t="s">
        <v>30</v>
      </c>
      <c r="E152">
        <v>20</v>
      </c>
      <c r="F152">
        <v>0</v>
      </c>
      <c r="G152">
        <v>0</v>
      </c>
      <c r="I152">
        <v>7.3170000000000002</v>
      </c>
      <c r="J152">
        <v>6775</v>
      </c>
      <c r="K152">
        <v>6658</v>
      </c>
      <c r="L152">
        <v>6699</v>
      </c>
      <c r="M152" t="s">
        <v>31</v>
      </c>
      <c r="O152">
        <v>0.81799999999999995</v>
      </c>
      <c r="P152">
        <v>7281</v>
      </c>
      <c r="Q152">
        <v>6589</v>
      </c>
      <c r="R152">
        <v>6636</v>
      </c>
      <c r="S152" t="s">
        <v>31</v>
      </c>
      <c r="U152">
        <v>0.10199999999999999</v>
      </c>
      <c r="V152">
        <v>0</v>
      </c>
      <c r="W152">
        <v>0</v>
      </c>
      <c r="X152">
        <v>0</v>
      </c>
      <c r="Y152" t="s">
        <v>32</v>
      </c>
      <c r="AA152">
        <v>2.5000000000000001E-2</v>
      </c>
      <c r="AB152">
        <v>0</v>
      </c>
      <c r="AC152">
        <v>0</v>
      </c>
      <c r="AD152">
        <v>0</v>
      </c>
      <c r="AE152" t="s">
        <v>32</v>
      </c>
    </row>
    <row r="153" spans="1:31" hidden="1" x14ac:dyDescent="0.35">
      <c r="A153" t="s">
        <v>107</v>
      </c>
      <c r="B153">
        <v>152</v>
      </c>
      <c r="C153">
        <v>130</v>
      </c>
      <c r="D153" t="s">
        <v>108</v>
      </c>
      <c r="E153">
        <v>0</v>
      </c>
      <c r="F153">
        <v>0</v>
      </c>
      <c r="G153">
        <v>0</v>
      </c>
      <c r="I153">
        <v>0.124</v>
      </c>
      <c r="J153">
        <v>4736</v>
      </c>
      <c r="K153">
        <v>10498</v>
      </c>
      <c r="L153">
        <v>10535</v>
      </c>
      <c r="M153" t="s">
        <v>31</v>
      </c>
      <c r="O153">
        <v>5.0999999999999997E-2</v>
      </c>
      <c r="P153">
        <v>4902</v>
      </c>
      <c r="Q153">
        <v>10429</v>
      </c>
      <c r="R153">
        <v>10476</v>
      </c>
      <c r="S153" t="s">
        <v>31</v>
      </c>
      <c r="U153">
        <v>2E-3</v>
      </c>
      <c r="V153">
        <v>0</v>
      </c>
      <c r="W153">
        <v>0</v>
      </c>
      <c r="X153">
        <v>0</v>
      </c>
      <c r="Y153" t="s">
        <v>32</v>
      </c>
      <c r="AA153">
        <v>2E-3</v>
      </c>
      <c r="AB153">
        <v>0</v>
      </c>
      <c r="AC153">
        <v>0</v>
      </c>
      <c r="AD153">
        <v>0</v>
      </c>
      <c r="AE153" t="s">
        <v>32</v>
      </c>
    </row>
    <row r="154" spans="1:31" hidden="1" x14ac:dyDescent="0.35">
      <c r="A154" t="s">
        <v>107</v>
      </c>
      <c r="B154">
        <v>153</v>
      </c>
      <c r="C154">
        <v>133</v>
      </c>
      <c r="D154" t="s">
        <v>109</v>
      </c>
      <c r="E154">
        <v>0</v>
      </c>
      <c r="F154">
        <v>0</v>
      </c>
      <c r="G154">
        <v>0</v>
      </c>
      <c r="I154">
        <v>1.419</v>
      </c>
      <c r="J154">
        <v>5103</v>
      </c>
      <c r="K154">
        <v>10558</v>
      </c>
      <c r="L154">
        <v>10597</v>
      </c>
      <c r="M154" t="s">
        <v>31</v>
      </c>
      <c r="O154">
        <v>0.186</v>
      </c>
      <c r="P154">
        <v>5322</v>
      </c>
      <c r="Q154">
        <v>10489</v>
      </c>
      <c r="R154">
        <v>10534</v>
      </c>
      <c r="S154" t="s">
        <v>31</v>
      </c>
      <c r="U154">
        <v>0.02</v>
      </c>
      <c r="V154">
        <v>0</v>
      </c>
      <c r="W154">
        <v>0</v>
      </c>
      <c r="X154">
        <v>0</v>
      </c>
      <c r="Y154" t="s">
        <v>32</v>
      </c>
      <c r="AA154">
        <v>6.0000000000000001E-3</v>
      </c>
      <c r="AB154">
        <v>0</v>
      </c>
      <c r="AC154">
        <v>0</v>
      </c>
      <c r="AD154">
        <v>0</v>
      </c>
      <c r="AE154" t="s">
        <v>32</v>
      </c>
    </row>
    <row r="155" spans="1:31" hidden="1" x14ac:dyDescent="0.35">
      <c r="A155" t="s">
        <v>107</v>
      </c>
      <c r="B155">
        <v>154</v>
      </c>
      <c r="C155">
        <v>131</v>
      </c>
      <c r="D155" t="s">
        <v>108</v>
      </c>
      <c r="E155">
        <v>0</v>
      </c>
      <c r="F155">
        <v>0</v>
      </c>
      <c r="G155">
        <v>0</v>
      </c>
      <c r="I155">
        <v>14.474</v>
      </c>
      <c r="J155">
        <v>8804</v>
      </c>
      <c r="K155">
        <v>10618</v>
      </c>
      <c r="L155">
        <v>10657</v>
      </c>
      <c r="M155" t="s">
        <v>31</v>
      </c>
      <c r="O155">
        <v>1.472</v>
      </c>
      <c r="P155">
        <v>9312</v>
      </c>
      <c r="Q155">
        <v>10549</v>
      </c>
      <c r="R155">
        <v>10594</v>
      </c>
      <c r="S155" t="s">
        <v>31</v>
      </c>
      <c r="U155">
        <v>0.20300000000000001</v>
      </c>
      <c r="V155">
        <v>0</v>
      </c>
      <c r="W155">
        <v>0</v>
      </c>
      <c r="X155">
        <v>0</v>
      </c>
      <c r="Y155" t="s">
        <v>32</v>
      </c>
      <c r="AA155">
        <v>4.5999999999999999E-2</v>
      </c>
      <c r="AB155">
        <v>0</v>
      </c>
      <c r="AC155">
        <v>0</v>
      </c>
      <c r="AD155">
        <v>0</v>
      </c>
      <c r="AE155" t="s">
        <v>32</v>
      </c>
    </row>
    <row r="156" spans="1:31" hidden="1" x14ac:dyDescent="0.35">
      <c r="A156" t="s">
        <v>107</v>
      </c>
      <c r="B156">
        <v>155</v>
      </c>
      <c r="C156">
        <v>132</v>
      </c>
      <c r="D156" t="s">
        <v>109</v>
      </c>
      <c r="E156">
        <v>0</v>
      </c>
      <c r="F156">
        <v>0</v>
      </c>
      <c r="G156">
        <v>0</v>
      </c>
      <c r="I156">
        <v>74.941000000000003</v>
      </c>
      <c r="J156">
        <v>25945</v>
      </c>
      <c r="K156">
        <v>10678</v>
      </c>
      <c r="L156">
        <v>10717</v>
      </c>
      <c r="M156" t="s">
        <v>43</v>
      </c>
      <c r="O156">
        <v>7.5170000000000003</v>
      </c>
      <c r="P156">
        <v>28077</v>
      </c>
      <c r="Q156">
        <v>10609</v>
      </c>
      <c r="R156">
        <v>10654</v>
      </c>
      <c r="S156" t="s">
        <v>31</v>
      </c>
      <c r="U156">
        <v>1.05</v>
      </c>
      <c r="V156">
        <v>0</v>
      </c>
      <c r="W156">
        <v>0</v>
      </c>
      <c r="X156">
        <v>0</v>
      </c>
      <c r="Y156" t="s">
        <v>32</v>
      </c>
      <c r="AA156">
        <v>0.23300000000000001</v>
      </c>
      <c r="AB156">
        <v>0</v>
      </c>
      <c r="AC156">
        <v>0</v>
      </c>
      <c r="AD156">
        <v>0</v>
      </c>
      <c r="AE156" t="s">
        <v>32</v>
      </c>
    </row>
    <row r="157" spans="1:31" hidden="1" x14ac:dyDescent="0.35">
      <c r="A157" t="s">
        <v>110</v>
      </c>
      <c r="B157">
        <v>156</v>
      </c>
      <c r="C157">
        <v>0</v>
      </c>
      <c r="D157" t="s">
        <v>111</v>
      </c>
      <c r="E157">
        <v>0</v>
      </c>
      <c r="F157">
        <v>0</v>
      </c>
      <c r="G157">
        <v>0</v>
      </c>
      <c r="I157">
        <v>-5.03</v>
      </c>
      <c r="J157">
        <v>3275</v>
      </c>
      <c r="K157">
        <v>10858</v>
      </c>
      <c r="L157">
        <v>10901</v>
      </c>
      <c r="M157" t="s">
        <v>31</v>
      </c>
      <c r="O157">
        <v>-0.48099999999999998</v>
      </c>
      <c r="P157">
        <v>3249</v>
      </c>
      <c r="Q157">
        <v>10789</v>
      </c>
      <c r="R157">
        <v>10821</v>
      </c>
      <c r="S157" t="s">
        <v>31</v>
      </c>
      <c r="U157">
        <v>-7.0000000000000007E-2</v>
      </c>
      <c r="V157">
        <v>0</v>
      </c>
      <c r="W157">
        <v>0</v>
      </c>
      <c r="X157">
        <v>0</v>
      </c>
      <c r="Y157" t="s">
        <v>32</v>
      </c>
      <c r="AA157">
        <v>-1.4999999999999999E-2</v>
      </c>
      <c r="AB157">
        <v>0</v>
      </c>
      <c r="AC157">
        <v>0</v>
      </c>
      <c r="AD157">
        <v>0</v>
      </c>
      <c r="AE157" t="s">
        <v>32</v>
      </c>
    </row>
    <row r="158" spans="1:31" x14ac:dyDescent="0.35">
      <c r="A158" t="s">
        <v>217</v>
      </c>
      <c r="B158">
        <v>157</v>
      </c>
      <c r="C158">
        <v>85</v>
      </c>
      <c r="D158" t="s">
        <v>37</v>
      </c>
      <c r="E158">
        <v>0</v>
      </c>
      <c r="F158">
        <v>8</v>
      </c>
      <c r="G158">
        <v>1</v>
      </c>
      <c r="I158">
        <v>32.176000000000002</v>
      </c>
      <c r="J158">
        <v>13822</v>
      </c>
      <c r="K158">
        <v>10918</v>
      </c>
      <c r="L158">
        <v>10959</v>
      </c>
      <c r="M158" t="s">
        <v>31</v>
      </c>
      <c r="O158">
        <v>0.437</v>
      </c>
      <c r="P158">
        <v>6100</v>
      </c>
      <c r="Q158">
        <v>10849</v>
      </c>
      <c r="R158">
        <v>10896</v>
      </c>
      <c r="S158" t="s">
        <v>31</v>
      </c>
      <c r="U158">
        <v>0.45100000000000001</v>
      </c>
      <c r="V158">
        <v>0</v>
      </c>
      <c r="W158">
        <v>0</v>
      </c>
      <c r="X158">
        <v>0</v>
      </c>
      <c r="Y158" t="s">
        <v>32</v>
      </c>
      <c r="AA158">
        <v>1.4E-2</v>
      </c>
      <c r="AB158">
        <v>0</v>
      </c>
      <c r="AC158">
        <v>0</v>
      </c>
      <c r="AD158">
        <v>0</v>
      </c>
      <c r="AE158" t="s">
        <v>32</v>
      </c>
    </row>
    <row r="159" spans="1:31" x14ac:dyDescent="0.35">
      <c r="A159" t="s">
        <v>217</v>
      </c>
      <c r="B159">
        <v>158</v>
      </c>
      <c r="C159">
        <v>85</v>
      </c>
      <c r="D159" t="s">
        <v>37</v>
      </c>
      <c r="E159">
        <v>0</v>
      </c>
      <c r="F159">
        <v>8</v>
      </c>
      <c r="G159">
        <v>2</v>
      </c>
      <c r="I159">
        <v>32.688000000000002</v>
      </c>
      <c r="J159">
        <v>13967</v>
      </c>
      <c r="K159">
        <v>10978</v>
      </c>
      <c r="L159">
        <v>11018</v>
      </c>
      <c r="M159" t="s">
        <v>31</v>
      </c>
      <c r="O159">
        <v>0.44800000000000001</v>
      </c>
      <c r="P159">
        <v>6133</v>
      </c>
      <c r="Q159">
        <v>10909</v>
      </c>
      <c r="R159">
        <v>10956</v>
      </c>
      <c r="S159" t="s">
        <v>31</v>
      </c>
      <c r="U159">
        <v>0.45800000000000002</v>
      </c>
      <c r="V159">
        <v>0</v>
      </c>
      <c r="W159">
        <v>0</v>
      </c>
      <c r="X159">
        <v>0</v>
      </c>
      <c r="Y159" t="s">
        <v>32</v>
      </c>
      <c r="AA159">
        <v>1.4E-2</v>
      </c>
      <c r="AB159">
        <v>0</v>
      </c>
      <c r="AC159">
        <v>0</v>
      </c>
      <c r="AD159">
        <v>0</v>
      </c>
      <c r="AE159" t="s">
        <v>32</v>
      </c>
    </row>
    <row r="160" spans="1:31" x14ac:dyDescent="0.35">
      <c r="A160" t="s">
        <v>218</v>
      </c>
      <c r="B160">
        <v>159</v>
      </c>
      <c r="C160">
        <v>86</v>
      </c>
      <c r="D160" t="s">
        <v>30</v>
      </c>
      <c r="E160">
        <v>20</v>
      </c>
      <c r="F160">
        <v>0</v>
      </c>
      <c r="G160">
        <v>0</v>
      </c>
      <c r="I160">
        <v>32.228999999999999</v>
      </c>
      <c r="J160">
        <v>13837</v>
      </c>
      <c r="K160">
        <v>11038</v>
      </c>
      <c r="L160">
        <v>11078</v>
      </c>
      <c r="M160" t="s">
        <v>31</v>
      </c>
      <c r="O160">
        <v>0.43099999999999999</v>
      </c>
      <c r="P160">
        <v>6080</v>
      </c>
      <c r="Q160">
        <v>10969</v>
      </c>
      <c r="R160">
        <v>11016</v>
      </c>
      <c r="S160" t="s">
        <v>31</v>
      </c>
      <c r="U160">
        <v>0.45100000000000001</v>
      </c>
      <c r="V160">
        <v>0</v>
      </c>
      <c r="W160">
        <v>0</v>
      </c>
      <c r="X160">
        <v>0</v>
      </c>
      <c r="Y160" t="s">
        <v>32</v>
      </c>
      <c r="AA160">
        <v>1.2999999999999999E-2</v>
      </c>
      <c r="AB160">
        <v>0</v>
      </c>
      <c r="AC160">
        <v>0</v>
      </c>
      <c r="AD160">
        <v>0</v>
      </c>
      <c r="AE160" t="s">
        <v>32</v>
      </c>
    </row>
    <row r="161" spans="1:31" x14ac:dyDescent="0.35">
      <c r="A161" t="s">
        <v>219</v>
      </c>
      <c r="B161">
        <v>160</v>
      </c>
      <c r="C161">
        <v>87</v>
      </c>
      <c r="D161" t="s">
        <v>30</v>
      </c>
      <c r="E161">
        <v>20</v>
      </c>
      <c r="F161">
        <v>0</v>
      </c>
      <c r="G161">
        <v>0</v>
      </c>
      <c r="I161">
        <v>32.811</v>
      </c>
      <c r="J161">
        <v>14002</v>
      </c>
      <c r="K161">
        <v>11098</v>
      </c>
      <c r="L161">
        <v>11138</v>
      </c>
      <c r="M161" t="s">
        <v>31</v>
      </c>
      <c r="O161">
        <v>0.442</v>
      </c>
      <c r="P161">
        <v>6115</v>
      </c>
      <c r="Q161">
        <v>11029</v>
      </c>
      <c r="R161">
        <v>11076</v>
      </c>
      <c r="S161" t="s">
        <v>31</v>
      </c>
      <c r="U161">
        <v>0.46</v>
      </c>
      <c r="V161">
        <v>0</v>
      </c>
      <c r="W161">
        <v>0</v>
      </c>
      <c r="X161">
        <v>0</v>
      </c>
      <c r="Y161" t="s">
        <v>32</v>
      </c>
      <c r="AA161">
        <v>1.4E-2</v>
      </c>
      <c r="AB161">
        <v>0</v>
      </c>
      <c r="AC161">
        <v>0</v>
      </c>
      <c r="AD161">
        <v>0</v>
      </c>
      <c r="AE161" t="s">
        <v>32</v>
      </c>
    </row>
    <row r="162" spans="1:31" x14ac:dyDescent="0.35">
      <c r="A162" t="s">
        <v>220</v>
      </c>
      <c r="B162">
        <v>161</v>
      </c>
      <c r="C162">
        <v>88</v>
      </c>
      <c r="D162" t="s">
        <v>30</v>
      </c>
      <c r="E162">
        <v>20</v>
      </c>
      <c r="F162">
        <v>0</v>
      </c>
      <c r="G162">
        <v>0</v>
      </c>
      <c r="I162">
        <v>32.79</v>
      </c>
      <c r="J162">
        <v>13996</v>
      </c>
      <c r="K162">
        <v>11158</v>
      </c>
      <c r="L162">
        <v>11199</v>
      </c>
      <c r="M162" t="s">
        <v>31</v>
      </c>
      <c r="O162">
        <v>0.439</v>
      </c>
      <c r="P162">
        <v>6107</v>
      </c>
      <c r="Q162">
        <v>11089</v>
      </c>
      <c r="R162">
        <v>11136</v>
      </c>
      <c r="S162" t="s">
        <v>31</v>
      </c>
      <c r="U162">
        <v>0.45900000000000002</v>
      </c>
      <c r="V162">
        <v>0</v>
      </c>
      <c r="W162">
        <v>0</v>
      </c>
      <c r="X162">
        <v>0</v>
      </c>
      <c r="Y162" t="s">
        <v>32</v>
      </c>
      <c r="AA162">
        <v>1.4E-2</v>
      </c>
      <c r="AB162">
        <v>0</v>
      </c>
      <c r="AC162">
        <v>0</v>
      </c>
      <c r="AD162">
        <v>0</v>
      </c>
      <c r="AE162" t="s">
        <v>32</v>
      </c>
    </row>
    <row r="163" spans="1:31" x14ac:dyDescent="0.35">
      <c r="A163" t="s">
        <v>221</v>
      </c>
      <c r="B163">
        <v>162</v>
      </c>
      <c r="C163">
        <v>89</v>
      </c>
      <c r="D163" t="s">
        <v>30</v>
      </c>
      <c r="E163">
        <v>20</v>
      </c>
      <c r="F163">
        <v>0</v>
      </c>
      <c r="G163">
        <v>0</v>
      </c>
      <c r="I163">
        <v>32.959000000000003</v>
      </c>
      <c r="J163">
        <v>14044</v>
      </c>
      <c r="K163">
        <v>11218</v>
      </c>
      <c r="L163">
        <v>11258</v>
      </c>
      <c r="M163" t="s">
        <v>31</v>
      </c>
      <c r="O163">
        <v>0.47399999999999998</v>
      </c>
      <c r="P163">
        <v>6216</v>
      </c>
      <c r="Q163">
        <v>11149</v>
      </c>
      <c r="R163">
        <v>11196</v>
      </c>
      <c r="S163" t="s">
        <v>31</v>
      </c>
      <c r="U163">
        <v>0.46200000000000002</v>
      </c>
      <c r="V163">
        <v>0</v>
      </c>
      <c r="W163">
        <v>0</v>
      </c>
      <c r="X163">
        <v>0</v>
      </c>
      <c r="Y163" t="s">
        <v>32</v>
      </c>
      <c r="AA163">
        <v>1.4999999999999999E-2</v>
      </c>
      <c r="AB163">
        <v>0</v>
      </c>
      <c r="AC163">
        <v>0</v>
      </c>
      <c r="AD163">
        <v>0</v>
      </c>
      <c r="AE163" t="s">
        <v>32</v>
      </c>
    </row>
    <row r="164" spans="1:31" x14ac:dyDescent="0.35">
      <c r="A164" t="s">
        <v>222</v>
      </c>
      <c r="B164">
        <v>163</v>
      </c>
      <c r="C164">
        <v>90</v>
      </c>
      <c r="D164" t="s">
        <v>30</v>
      </c>
      <c r="E164">
        <v>20</v>
      </c>
      <c r="F164">
        <v>0</v>
      </c>
      <c r="G164">
        <v>0</v>
      </c>
      <c r="I164">
        <v>32.984000000000002</v>
      </c>
      <c r="J164">
        <v>14051</v>
      </c>
      <c r="K164">
        <v>11278</v>
      </c>
      <c r="L164">
        <v>11318</v>
      </c>
      <c r="M164" t="s">
        <v>31</v>
      </c>
      <c r="O164">
        <v>0.44400000000000001</v>
      </c>
      <c r="P164">
        <v>6121</v>
      </c>
      <c r="Q164">
        <v>11209</v>
      </c>
      <c r="R164">
        <v>11256</v>
      </c>
      <c r="S164" t="s">
        <v>31</v>
      </c>
      <c r="U164">
        <v>0.46200000000000002</v>
      </c>
      <c r="V164">
        <v>0</v>
      </c>
      <c r="W164">
        <v>0</v>
      </c>
      <c r="X164">
        <v>0</v>
      </c>
      <c r="Y164" t="s">
        <v>32</v>
      </c>
      <c r="AA164">
        <v>1.4E-2</v>
      </c>
      <c r="AB164">
        <v>0</v>
      </c>
      <c r="AC164">
        <v>0</v>
      </c>
      <c r="AD164">
        <v>0</v>
      </c>
      <c r="AE164" t="s">
        <v>32</v>
      </c>
    </row>
    <row r="165" spans="1:31" x14ac:dyDescent="0.35">
      <c r="A165" t="s">
        <v>223</v>
      </c>
      <c r="B165">
        <v>164</v>
      </c>
      <c r="C165">
        <v>91</v>
      </c>
      <c r="D165" t="s">
        <v>30</v>
      </c>
      <c r="E165">
        <v>0</v>
      </c>
      <c r="F165">
        <v>0</v>
      </c>
      <c r="G165">
        <v>0</v>
      </c>
      <c r="I165">
        <v>33.947000000000003</v>
      </c>
      <c r="J165">
        <v>14324</v>
      </c>
      <c r="K165">
        <v>11338</v>
      </c>
      <c r="L165">
        <v>11379</v>
      </c>
      <c r="M165" t="s">
        <v>31</v>
      </c>
      <c r="O165">
        <v>0.47199999999999998</v>
      </c>
      <c r="P165">
        <v>6210</v>
      </c>
      <c r="Q165">
        <v>11269</v>
      </c>
      <c r="R165">
        <v>11316</v>
      </c>
      <c r="S165" t="s">
        <v>31</v>
      </c>
      <c r="U165">
        <v>0.47499999999999998</v>
      </c>
      <c r="V165">
        <v>0</v>
      </c>
      <c r="W165">
        <v>0</v>
      </c>
      <c r="X165">
        <v>0</v>
      </c>
      <c r="Y165" t="s">
        <v>32</v>
      </c>
      <c r="AA165">
        <v>1.4999999999999999E-2</v>
      </c>
      <c r="AB165">
        <v>0</v>
      </c>
      <c r="AC165">
        <v>0</v>
      </c>
      <c r="AD165">
        <v>0</v>
      </c>
      <c r="AE165" t="s">
        <v>32</v>
      </c>
    </row>
    <row r="166" spans="1:31" x14ac:dyDescent="0.35">
      <c r="A166" t="s">
        <v>224</v>
      </c>
      <c r="B166">
        <v>165</v>
      </c>
      <c r="C166">
        <v>92</v>
      </c>
      <c r="D166" t="s">
        <v>30</v>
      </c>
      <c r="E166">
        <v>0</v>
      </c>
      <c r="F166">
        <v>0</v>
      </c>
      <c r="G166">
        <v>0</v>
      </c>
      <c r="I166">
        <v>32.86</v>
      </c>
      <c r="J166">
        <v>14016</v>
      </c>
      <c r="K166">
        <v>11398</v>
      </c>
      <c r="L166">
        <v>11439</v>
      </c>
      <c r="M166" t="s">
        <v>31</v>
      </c>
      <c r="O166">
        <v>0.433</v>
      </c>
      <c r="P166">
        <v>6088</v>
      </c>
      <c r="Q166">
        <v>11329</v>
      </c>
      <c r="R166">
        <v>11376</v>
      </c>
      <c r="S166" t="s">
        <v>31</v>
      </c>
      <c r="U166">
        <v>0.46</v>
      </c>
      <c r="V166">
        <v>0</v>
      </c>
      <c r="W166">
        <v>0</v>
      </c>
      <c r="X166">
        <v>0</v>
      </c>
      <c r="Y166" t="s">
        <v>32</v>
      </c>
      <c r="AA166">
        <v>1.2999999999999999E-2</v>
      </c>
      <c r="AB166">
        <v>0</v>
      </c>
      <c r="AC166">
        <v>0</v>
      </c>
      <c r="AD166">
        <v>0</v>
      </c>
      <c r="AE166" t="s">
        <v>32</v>
      </c>
    </row>
    <row r="167" spans="1:31" x14ac:dyDescent="0.35">
      <c r="A167" t="s">
        <v>225</v>
      </c>
      <c r="B167">
        <v>166</v>
      </c>
      <c r="C167">
        <v>93</v>
      </c>
      <c r="D167" t="s">
        <v>30</v>
      </c>
      <c r="E167">
        <v>0</v>
      </c>
      <c r="F167">
        <v>0</v>
      </c>
      <c r="G167">
        <v>0</v>
      </c>
      <c r="I167">
        <v>33.085999999999999</v>
      </c>
      <c r="J167">
        <v>14080</v>
      </c>
      <c r="K167">
        <v>11458</v>
      </c>
      <c r="L167">
        <v>11499</v>
      </c>
      <c r="M167" t="s">
        <v>31</v>
      </c>
      <c r="O167">
        <v>0.42899999999999999</v>
      </c>
      <c r="P167">
        <v>6075</v>
      </c>
      <c r="Q167">
        <v>11389</v>
      </c>
      <c r="R167">
        <v>11436</v>
      </c>
      <c r="S167" t="s">
        <v>31</v>
      </c>
      <c r="U167">
        <v>0.46300000000000002</v>
      </c>
      <c r="V167">
        <v>0</v>
      </c>
      <c r="W167">
        <v>0</v>
      </c>
      <c r="X167">
        <v>0</v>
      </c>
      <c r="Y167" t="s">
        <v>32</v>
      </c>
      <c r="AA167">
        <v>1.2999999999999999E-2</v>
      </c>
      <c r="AB167">
        <v>0</v>
      </c>
      <c r="AC167">
        <v>0</v>
      </c>
      <c r="AD167">
        <v>0</v>
      </c>
      <c r="AE167" t="s">
        <v>32</v>
      </c>
    </row>
    <row r="168" spans="1:31" x14ac:dyDescent="0.35">
      <c r="A168" t="s">
        <v>226</v>
      </c>
      <c r="B168">
        <v>167</v>
      </c>
      <c r="C168">
        <v>94</v>
      </c>
      <c r="D168" t="s">
        <v>30</v>
      </c>
      <c r="E168">
        <v>0</v>
      </c>
      <c r="F168">
        <v>0</v>
      </c>
      <c r="G168">
        <v>0</v>
      </c>
      <c r="I168">
        <v>36.140999999999998</v>
      </c>
      <c r="J168">
        <v>14946</v>
      </c>
      <c r="K168">
        <v>11518</v>
      </c>
      <c r="L168">
        <v>11558</v>
      </c>
      <c r="M168" t="s">
        <v>31</v>
      </c>
      <c r="O168">
        <v>0.76500000000000001</v>
      </c>
      <c r="P168">
        <v>7118</v>
      </c>
      <c r="Q168">
        <v>11449</v>
      </c>
      <c r="R168">
        <v>11496</v>
      </c>
      <c r="S168" t="s">
        <v>31</v>
      </c>
      <c r="U168">
        <v>0.50600000000000001</v>
      </c>
      <c r="V168">
        <v>0</v>
      </c>
      <c r="W168">
        <v>0</v>
      </c>
      <c r="X168">
        <v>0</v>
      </c>
      <c r="Y168" t="s">
        <v>32</v>
      </c>
      <c r="AA168">
        <v>2.4E-2</v>
      </c>
      <c r="AB168">
        <v>0</v>
      </c>
      <c r="AC168">
        <v>0</v>
      </c>
      <c r="AD168">
        <v>0</v>
      </c>
      <c r="AE168" t="s">
        <v>32</v>
      </c>
    </row>
    <row r="169" spans="1:31" ht="12.65" hidden="1" customHeight="1" x14ac:dyDescent="0.35">
      <c r="A169" t="s">
        <v>41</v>
      </c>
      <c r="B169">
        <v>114</v>
      </c>
      <c r="C169">
        <v>60</v>
      </c>
      <c r="D169" t="s">
        <v>30</v>
      </c>
      <c r="E169">
        <v>20</v>
      </c>
      <c r="F169">
        <v>0</v>
      </c>
      <c r="G169">
        <v>0</v>
      </c>
      <c r="I169">
        <v>6.9569999999999999</v>
      </c>
      <c r="J169">
        <v>6673</v>
      </c>
      <c r="K169">
        <v>7978</v>
      </c>
      <c r="L169">
        <v>8019</v>
      </c>
      <c r="M169" t="s">
        <v>31</v>
      </c>
      <c r="O169">
        <v>0.70799999999999996</v>
      </c>
      <c r="P169">
        <v>6941</v>
      </c>
      <c r="Q169">
        <v>7909</v>
      </c>
      <c r="R169">
        <v>7956</v>
      </c>
      <c r="S169" t="s">
        <v>31</v>
      </c>
      <c r="U169">
        <v>9.7000000000000003E-2</v>
      </c>
      <c r="V169">
        <v>0</v>
      </c>
      <c r="W169">
        <v>0</v>
      </c>
      <c r="X169">
        <v>0</v>
      </c>
      <c r="Y169" t="s">
        <v>32</v>
      </c>
      <c r="AA169">
        <v>2.1999999999999999E-2</v>
      </c>
      <c r="AB169">
        <v>0</v>
      </c>
      <c r="AC169">
        <v>0</v>
      </c>
      <c r="AD169">
        <v>0</v>
      </c>
      <c r="AE169" t="s">
        <v>32</v>
      </c>
    </row>
    <row r="170" spans="1:31" ht="12.65" hidden="1" customHeight="1" x14ac:dyDescent="0.35">
      <c r="A170" t="s">
        <v>41</v>
      </c>
      <c r="B170">
        <v>132</v>
      </c>
      <c r="C170">
        <v>72</v>
      </c>
      <c r="D170" t="s">
        <v>30</v>
      </c>
      <c r="E170">
        <v>20</v>
      </c>
      <c r="F170">
        <v>0</v>
      </c>
      <c r="G170">
        <v>0</v>
      </c>
      <c r="I170">
        <v>7.0730000000000004</v>
      </c>
      <c r="J170">
        <v>6706</v>
      </c>
      <c r="K170">
        <v>9178</v>
      </c>
      <c r="L170">
        <v>9217</v>
      </c>
      <c r="M170" t="s">
        <v>31</v>
      </c>
      <c r="O170">
        <v>0.76700000000000002</v>
      </c>
      <c r="P170">
        <v>7125</v>
      </c>
      <c r="Q170">
        <v>9109</v>
      </c>
      <c r="R170">
        <v>9156</v>
      </c>
      <c r="S170" t="s">
        <v>31</v>
      </c>
      <c r="U170">
        <v>9.9000000000000005E-2</v>
      </c>
      <c r="V170">
        <v>0</v>
      </c>
      <c r="W170">
        <v>0</v>
      </c>
      <c r="X170">
        <v>0</v>
      </c>
      <c r="Y170" t="s">
        <v>32</v>
      </c>
      <c r="AA170">
        <v>2.4E-2</v>
      </c>
      <c r="AB170">
        <v>0</v>
      </c>
      <c r="AC170">
        <v>0</v>
      </c>
      <c r="AD170">
        <v>0</v>
      </c>
      <c r="AE170" t="s">
        <v>32</v>
      </c>
    </row>
    <row r="171" spans="1:31" hidden="1" x14ac:dyDescent="0.35">
      <c r="A171" t="s">
        <v>107</v>
      </c>
      <c r="B171">
        <v>170</v>
      </c>
      <c r="C171">
        <v>130</v>
      </c>
      <c r="D171" t="s">
        <v>108</v>
      </c>
      <c r="E171">
        <v>0</v>
      </c>
      <c r="F171">
        <v>0</v>
      </c>
      <c r="G171">
        <v>0</v>
      </c>
      <c r="I171">
        <v>0.16600000000000001</v>
      </c>
      <c r="J171">
        <v>4748</v>
      </c>
      <c r="K171">
        <v>11698</v>
      </c>
      <c r="L171">
        <v>11737</v>
      </c>
      <c r="M171" t="s">
        <v>31</v>
      </c>
      <c r="O171">
        <v>5.7000000000000002E-2</v>
      </c>
      <c r="P171">
        <v>4920</v>
      </c>
      <c r="Q171">
        <v>11629</v>
      </c>
      <c r="R171">
        <v>11676</v>
      </c>
      <c r="S171" t="s">
        <v>31</v>
      </c>
      <c r="U171">
        <v>2E-3</v>
      </c>
      <c r="V171">
        <v>0</v>
      </c>
      <c r="W171">
        <v>0</v>
      </c>
      <c r="X171">
        <v>0</v>
      </c>
      <c r="Y171" t="s">
        <v>32</v>
      </c>
      <c r="AA171">
        <v>2E-3</v>
      </c>
      <c r="AB171">
        <v>0</v>
      </c>
      <c r="AC171">
        <v>0</v>
      </c>
      <c r="AD171">
        <v>0</v>
      </c>
      <c r="AE171" t="s">
        <v>32</v>
      </c>
    </row>
    <row r="172" spans="1:31" hidden="1" x14ac:dyDescent="0.35">
      <c r="A172" t="s">
        <v>107</v>
      </c>
      <c r="B172">
        <v>171</v>
      </c>
      <c r="C172">
        <v>133</v>
      </c>
      <c r="D172" t="s">
        <v>109</v>
      </c>
      <c r="E172">
        <v>0</v>
      </c>
      <c r="F172">
        <v>0</v>
      </c>
      <c r="G172">
        <v>0</v>
      </c>
      <c r="I172">
        <v>1.4610000000000001</v>
      </c>
      <c r="J172">
        <v>5115</v>
      </c>
      <c r="K172">
        <v>11758</v>
      </c>
      <c r="L172">
        <v>11798</v>
      </c>
      <c r="M172" t="s">
        <v>31</v>
      </c>
      <c r="O172">
        <v>0.192</v>
      </c>
      <c r="P172">
        <v>5338</v>
      </c>
      <c r="Q172">
        <v>11689</v>
      </c>
      <c r="R172">
        <v>11734</v>
      </c>
      <c r="S172" t="s">
        <v>31</v>
      </c>
      <c r="U172">
        <v>0.02</v>
      </c>
      <c r="V172">
        <v>0</v>
      </c>
      <c r="W172">
        <v>0</v>
      </c>
      <c r="X172">
        <v>0</v>
      </c>
      <c r="Y172" t="s">
        <v>32</v>
      </c>
      <c r="AA172">
        <v>6.0000000000000001E-3</v>
      </c>
      <c r="AB172">
        <v>0</v>
      </c>
      <c r="AC172">
        <v>0</v>
      </c>
      <c r="AD172">
        <v>0</v>
      </c>
      <c r="AE172" t="s">
        <v>32</v>
      </c>
    </row>
    <row r="173" spans="1:31" hidden="1" x14ac:dyDescent="0.35">
      <c r="A173" t="s">
        <v>107</v>
      </c>
      <c r="B173">
        <v>172</v>
      </c>
      <c r="C173">
        <v>131</v>
      </c>
      <c r="D173" t="s">
        <v>108</v>
      </c>
      <c r="E173">
        <v>0</v>
      </c>
      <c r="F173">
        <v>0</v>
      </c>
      <c r="G173">
        <v>0</v>
      </c>
      <c r="I173">
        <v>14.548</v>
      </c>
      <c r="J173">
        <v>8825</v>
      </c>
      <c r="K173">
        <v>11818</v>
      </c>
      <c r="L173">
        <v>11860</v>
      </c>
      <c r="M173" t="s">
        <v>31</v>
      </c>
      <c r="O173">
        <v>1.4790000000000001</v>
      </c>
      <c r="P173">
        <v>9334</v>
      </c>
      <c r="Q173">
        <v>11749</v>
      </c>
      <c r="R173">
        <v>11794</v>
      </c>
      <c r="S173" t="s">
        <v>31</v>
      </c>
      <c r="U173">
        <v>0.20399999999999999</v>
      </c>
      <c r="V173">
        <v>0</v>
      </c>
      <c r="W173">
        <v>0</v>
      </c>
      <c r="X173">
        <v>0</v>
      </c>
      <c r="Y173" t="s">
        <v>32</v>
      </c>
      <c r="AA173">
        <v>4.5999999999999999E-2</v>
      </c>
      <c r="AB173">
        <v>0</v>
      </c>
      <c r="AC173">
        <v>0</v>
      </c>
      <c r="AD173">
        <v>0</v>
      </c>
      <c r="AE173" t="s">
        <v>32</v>
      </c>
    </row>
    <row r="174" spans="1:31" hidden="1" x14ac:dyDescent="0.35">
      <c r="A174" t="s">
        <v>107</v>
      </c>
      <c r="B174">
        <v>173</v>
      </c>
      <c r="C174">
        <v>132</v>
      </c>
      <c r="D174" t="s">
        <v>109</v>
      </c>
      <c r="E174">
        <v>0</v>
      </c>
      <c r="F174">
        <v>0</v>
      </c>
      <c r="G174">
        <v>0</v>
      </c>
      <c r="I174">
        <v>75.566000000000003</v>
      </c>
      <c r="J174">
        <v>26122</v>
      </c>
      <c r="K174">
        <v>11878</v>
      </c>
      <c r="L174">
        <v>11919</v>
      </c>
      <c r="M174" t="s">
        <v>43</v>
      </c>
      <c r="O174">
        <v>7.5090000000000003</v>
      </c>
      <c r="P174">
        <v>28052</v>
      </c>
      <c r="Q174">
        <v>11809</v>
      </c>
      <c r="R174">
        <v>11854</v>
      </c>
      <c r="S174" t="s">
        <v>31</v>
      </c>
      <c r="U174">
        <v>1.0580000000000001</v>
      </c>
      <c r="V174">
        <v>0</v>
      </c>
      <c r="W174">
        <v>0</v>
      </c>
      <c r="X174">
        <v>0</v>
      </c>
      <c r="Y174" t="s">
        <v>32</v>
      </c>
      <c r="AA174">
        <v>0.23200000000000001</v>
      </c>
      <c r="AB174">
        <v>0</v>
      </c>
      <c r="AC174">
        <v>0</v>
      </c>
      <c r="AD174">
        <v>0</v>
      </c>
      <c r="AE174" t="s">
        <v>32</v>
      </c>
    </row>
    <row r="175" spans="1:31" hidden="1" x14ac:dyDescent="0.35">
      <c r="A175" t="s">
        <v>110</v>
      </c>
      <c r="B175">
        <v>174</v>
      </c>
      <c r="C175">
        <v>0</v>
      </c>
      <c r="D175" t="s">
        <v>111</v>
      </c>
      <c r="E175">
        <v>0</v>
      </c>
      <c r="F175">
        <v>0</v>
      </c>
      <c r="G175">
        <v>0</v>
      </c>
      <c r="I175">
        <v>-5.03</v>
      </c>
      <c r="J175">
        <v>3275</v>
      </c>
      <c r="K175">
        <v>12058</v>
      </c>
      <c r="L175">
        <v>12101</v>
      </c>
      <c r="M175" t="s">
        <v>31</v>
      </c>
      <c r="O175">
        <v>-0.48099999999999998</v>
      </c>
      <c r="P175">
        <v>3249</v>
      </c>
      <c r="Q175">
        <v>11989</v>
      </c>
      <c r="R175">
        <v>12019</v>
      </c>
      <c r="S175" t="s">
        <v>31</v>
      </c>
      <c r="U175">
        <v>-7.0000000000000007E-2</v>
      </c>
      <c r="V175">
        <v>0</v>
      </c>
      <c r="W175">
        <v>0</v>
      </c>
      <c r="X175">
        <v>0</v>
      </c>
      <c r="Y175" t="s">
        <v>32</v>
      </c>
      <c r="AA175">
        <v>-1.4999999999999999E-2</v>
      </c>
      <c r="AB175">
        <v>0</v>
      </c>
      <c r="AC175">
        <v>0</v>
      </c>
      <c r="AD175">
        <v>0</v>
      </c>
      <c r="AE175" t="s">
        <v>32</v>
      </c>
    </row>
    <row r="176" spans="1:31" x14ac:dyDescent="0.35">
      <c r="A176" t="s">
        <v>227</v>
      </c>
      <c r="B176">
        <v>175</v>
      </c>
      <c r="C176">
        <v>97</v>
      </c>
      <c r="D176" t="s">
        <v>37</v>
      </c>
      <c r="E176">
        <v>0</v>
      </c>
      <c r="F176">
        <v>9</v>
      </c>
      <c r="G176">
        <v>1</v>
      </c>
      <c r="I176">
        <v>32.871000000000002</v>
      </c>
      <c r="J176">
        <v>14019</v>
      </c>
      <c r="K176">
        <v>12118</v>
      </c>
      <c r="L176">
        <v>12160</v>
      </c>
      <c r="M176" t="s">
        <v>31</v>
      </c>
      <c r="O176">
        <v>0.438</v>
      </c>
      <c r="P176">
        <v>6104</v>
      </c>
      <c r="Q176">
        <v>12049</v>
      </c>
      <c r="R176">
        <v>12096</v>
      </c>
      <c r="S176" t="s">
        <v>31</v>
      </c>
      <c r="U176">
        <v>0.46</v>
      </c>
      <c r="V176">
        <v>0</v>
      </c>
      <c r="W176">
        <v>0</v>
      </c>
      <c r="X176">
        <v>0</v>
      </c>
      <c r="Y176" t="s">
        <v>32</v>
      </c>
      <c r="AA176">
        <v>1.4E-2</v>
      </c>
      <c r="AB176">
        <v>0</v>
      </c>
      <c r="AC176">
        <v>0</v>
      </c>
      <c r="AD176">
        <v>0</v>
      </c>
      <c r="AE176" t="s">
        <v>32</v>
      </c>
    </row>
    <row r="177" spans="1:31" x14ac:dyDescent="0.35">
      <c r="A177" t="s">
        <v>227</v>
      </c>
      <c r="B177">
        <v>176</v>
      </c>
      <c r="C177">
        <v>97</v>
      </c>
      <c r="D177" t="s">
        <v>37</v>
      </c>
      <c r="E177">
        <v>0</v>
      </c>
      <c r="F177">
        <v>9</v>
      </c>
      <c r="G177">
        <v>2</v>
      </c>
      <c r="I177">
        <v>33.259</v>
      </c>
      <c r="J177">
        <v>14129</v>
      </c>
      <c r="K177">
        <v>12178</v>
      </c>
      <c r="L177">
        <v>12219</v>
      </c>
      <c r="M177" t="s">
        <v>31</v>
      </c>
      <c r="O177">
        <v>0.439</v>
      </c>
      <c r="P177">
        <v>6107</v>
      </c>
      <c r="Q177">
        <v>12109</v>
      </c>
      <c r="R177">
        <v>12156</v>
      </c>
      <c r="S177" t="s">
        <v>31</v>
      </c>
      <c r="U177">
        <v>0.46600000000000003</v>
      </c>
      <c r="V177">
        <v>0</v>
      </c>
      <c r="W177">
        <v>0</v>
      </c>
      <c r="X177">
        <v>0</v>
      </c>
      <c r="Y177" t="s">
        <v>32</v>
      </c>
      <c r="AA177">
        <v>1.4E-2</v>
      </c>
      <c r="AB177">
        <v>0</v>
      </c>
      <c r="AC177">
        <v>0</v>
      </c>
      <c r="AD177">
        <v>0</v>
      </c>
      <c r="AE177" t="s">
        <v>32</v>
      </c>
    </row>
    <row r="178" spans="1:31" x14ac:dyDescent="0.35">
      <c r="A178" t="s">
        <v>228</v>
      </c>
      <c r="B178">
        <v>177</v>
      </c>
      <c r="C178">
        <v>98</v>
      </c>
      <c r="D178" t="s">
        <v>30</v>
      </c>
      <c r="E178">
        <v>0</v>
      </c>
      <c r="F178">
        <v>0</v>
      </c>
      <c r="G178">
        <v>0</v>
      </c>
      <c r="I178">
        <v>34.127000000000002</v>
      </c>
      <c r="J178">
        <v>14375</v>
      </c>
      <c r="K178">
        <v>12238</v>
      </c>
      <c r="L178">
        <v>12280</v>
      </c>
      <c r="M178" t="s">
        <v>31</v>
      </c>
      <c r="O178">
        <v>0.71499999999999997</v>
      </c>
      <c r="P178">
        <v>6962</v>
      </c>
      <c r="Q178">
        <v>12169</v>
      </c>
      <c r="R178">
        <v>12216</v>
      </c>
      <c r="S178" t="s">
        <v>31</v>
      </c>
      <c r="U178">
        <v>0.47799999999999998</v>
      </c>
      <c r="V178">
        <v>0</v>
      </c>
      <c r="W178">
        <v>0</v>
      </c>
      <c r="X178">
        <v>0</v>
      </c>
      <c r="Y178" t="s">
        <v>32</v>
      </c>
      <c r="AA178">
        <v>2.1999999999999999E-2</v>
      </c>
      <c r="AB178">
        <v>0</v>
      </c>
      <c r="AC178">
        <v>0</v>
      </c>
      <c r="AD178">
        <v>0</v>
      </c>
      <c r="AE178" t="s">
        <v>32</v>
      </c>
    </row>
    <row r="179" spans="1:31" x14ac:dyDescent="0.35">
      <c r="A179" t="s">
        <v>229</v>
      </c>
      <c r="B179">
        <v>178</v>
      </c>
      <c r="C179">
        <v>99</v>
      </c>
      <c r="D179" t="s">
        <v>30</v>
      </c>
      <c r="E179">
        <v>0</v>
      </c>
      <c r="F179">
        <v>0</v>
      </c>
      <c r="G179">
        <v>0</v>
      </c>
      <c r="I179">
        <v>32.991</v>
      </c>
      <c r="J179">
        <v>14053</v>
      </c>
      <c r="K179">
        <v>12298</v>
      </c>
      <c r="L179">
        <v>12339</v>
      </c>
      <c r="M179" t="s">
        <v>31</v>
      </c>
      <c r="O179">
        <v>0.64</v>
      </c>
      <c r="P179">
        <v>6729</v>
      </c>
      <c r="Q179">
        <v>12229</v>
      </c>
      <c r="R179">
        <v>12276</v>
      </c>
      <c r="S179" t="s">
        <v>31</v>
      </c>
      <c r="U179">
        <v>0.46200000000000002</v>
      </c>
      <c r="V179">
        <v>0</v>
      </c>
      <c r="W179">
        <v>0</v>
      </c>
      <c r="X179">
        <v>0</v>
      </c>
      <c r="Y179" t="s">
        <v>32</v>
      </c>
      <c r="AA179">
        <v>0.02</v>
      </c>
      <c r="AB179">
        <v>0</v>
      </c>
      <c r="AC179">
        <v>0</v>
      </c>
      <c r="AD179">
        <v>0</v>
      </c>
      <c r="AE179" t="s">
        <v>32</v>
      </c>
    </row>
    <row r="180" spans="1:31" x14ac:dyDescent="0.35">
      <c r="A180" t="s">
        <v>230</v>
      </c>
      <c r="B180">
        <v>179</v>
      </c>
      <c r="C180">
        <v>100</v>
      </c>
      <c r="D180" t="s">
        <v>30</v>
      </c>
      <c r="E180">
        <v>0</v>
      </c>
      <c r="F180">
        <v>0</v>
      </c>
      <c r="G180">
        <v>0</v>
      </c>
      <c r="I180">
        <v>32.298999999999999</v>
      </c>
      <c r="J180">
        <v>13857</v>
      </c>
      <c r="K180">
        <v>12358</v>
      </c>
      <c r="L180">
        <v>12399</v>
      </c>
      <c r="M180" t="s">
        <v>31</v>
      </c>
      <c r="O180">
        <v>0.45100000000000001</v>
      </c>
      <c r="P180">
        <v>6142</v>
      </c>
      <c r="Q180">
        <v>12289</v>
      </c>
      <c r="R180">
        <v>12336</v>
      </c>
      <c r="S180" t="s">
        <v>31</v>
      </c>
      <c r="U180">
        <v>0.45200000000000001</v>
      </c>
      <c r="V180">
        <v>0</v>
      </c>
      <c r="W180">
        <v>0</v>
      </c>
      <c r="X180">
        <v>0</v>
      </c>
      <c r="Y180" t="s">
        <v>32</v>
      </c>
      <c r="AA180">
        <v>1.4E-2</v>
      </c>
      <c r="AB180">
        <v>0</v>
      </c>
      <c r="AC180">
        <v>0</v>
      </c>
      <c r="AD180">
        <v>0</v>
      </c>
      <c r="AE180" t="s">
        <v>32</v>
      </c>
    </row>
    <row r="181" spans="1:31" x14ac:dyDescent="0.35">
      <c r="A181" t="s">
        <v>231</v>
      </c>
      <c r="B181">
        <v>180</v>
      </c>
      <c r="C181">
        <v>101</v>
      </c>
      <c r="D181" t="s">
        <v>30</v>
      </c>
      <c r="E181">
        <v>0</v>
      </c>
      <c r="F181">
        <v>0</v>
      </c>
      <c r="G181">
        <v>0</v>
      </c>
      <c r="I181">
        <v>32.927</v>
      </c>
      <c r="J181">
        <v>14035</v>
      </c>
      <c r="K181">
        <v>12418</v>
      </c>
      <c r="L181">
        <v>12459</v>
      </c>
      <c r="M181" t="s">
        <v>31</v>
      </c>
      <c r="O181">
        <v>0.435</v>
      </c>
      <c r="P181">
        <v>6093</v>
      </c>
      <c r="Q181">
        <v>12349</v>
      </c>
      <c r="R181">
        <v>12396</v>
      </c>
      <c r="S181" t="s">
        <v>31</v>
      </c>
      <c r="U181">
        <v>0.46100000000000002</v>
      </c>
      <c r="V181">
        <v>0</v>
      </c>
      <c r="W181">
        <v>0</v>
      </c>
      <c r="X181">
        <v>0</v>
      </c>
      <c r="Y181" t="s">
        <v>32</v>
      </c>
      <c r="AA181">
        <v>1.2999999999999999E-2</v>
      </c>
      <c r="AB181">
        <v>0</v>
      </c>
      <c r="AC181">
        <v>0</v>
      </c>
      <c r="AD181">
        <v>0</v>
      </c>
      <c r="AE181" t="s">
        <v>32</v>
      </c>
    </row>
    <row r="182" spans="1:31" x14ac:dyDescent="0.35">
      <c r="A182" t="s">
        <v>232</v>
      </c>
      <c r="B182">
        <v>181</v>
      </c>
      <c r="C182">
        <v>102</v>
      </c>
      <c r="D182" t="s">
        <v>30</v>
      </c>
      <c r="E182">
        <v>0</v>
      </c>
      <c r="F182">
        <v>0</v>
      </c>
      <c r="G182">
        <v>0</v>
      </c>
      <c r="I182">
        <v>32.155000000000001</v>
      </c>
      <c r="J182">
        <v>13816</v>
      </c>
      <c r="K182">
        <v>12478</v>
      </c>
      <c r="L182">
        <v>12519</v>
      </c>
      <c r="M182" t="s">
        <v>31</v>
      </c>
      <c r="O182">
        <v>0.41199999999999998</v>
      </c>
      <c r="P182">
        <v>6021</v>
      </c>
      <c r="Q182">
        <v>12409</v>
      </c>
      <c r="R182">
        <v>12456</v>
      </c>
      <c r="S182" t="s">
        <v>31</v>
      </c>
      <c r="U182">
        <v>0.45</v>
      </c>
      <c r="V182">
        <v>0</v>
      </c>
      <c r="W182">
        <v>0</v>
      </c>
      <c r="X182">
        <v>0</v>
      </c>
      <c r="Y182" t="s">
        <v>32</v>
      </c>
      <c r="AA182">
        <v>1.2999999999999999E-2</v>
      </c>
      <c r="AB182">
        <v>0</v>
      </c>
      <c r="AC182">
        <v>0</v>
      </c>
      <c r="AD182">
        <v>0</v>
      </c>
      <c r="AE182" t="s">
        <v>32</v>
      </c>
    </row>
    <row r="183" spans="1:31" x14ac:dyDescent="0.35">
      <c r="A183" t="s">
        <v>233</v>
      </c>
      <c r="B183">
        <v>182</v>
      </c>
      <c r="C183">
        <v>103</v>
      </c>
      <c r="D183" t="s">
        <v>30</v>
      </c>
      <c r="E183">
        <v>0</v>
      </c>
      <c r="F183">
        <v>0</v>
      </c>
      <c r="G183">
        <v>0</v>
      </c>
      <c r="I183">
        <v>31.908000000000001</v>
      </c>
      <c r="J183">
        <v>13746</v>
      </c>
      <c r="K183">
        <v>12538</v>
      </c>
      <c r="L183">
        <v>12579</v>
      </c>
      <c r="M183" t="s">
        <v>31</v>
      </c>
      <c r="O183">
        <v>0.47899999999999998</v>
      </c>
      <c r="P183">
        <v>6229</v>
      </c>
      <c r="Q183">
        <v>12469</v>
      </c>
      <c r="R183">
        <v>12516</v>
      </c>
      <c r="S183" t="s">
        <v>31</v>
      </c>
      <c r="U183">
        <v>0.44700000000000001</v>
      </c>
      <c r="V183">
        <v>0</v>
      </c>
      <c r="W183">
        <v>0</v>
      </c>
      <c r="X183">
        <v>0</v>
      </c>
      <c r="Y183" t="s">
        <v>32</v>
      </c>
      <c r="AA183">
        <v>1.4999999999999999E-2</v>
      </c>
      <c r="AB183">
        <v>0</v>
      </c>
      <c r="AC183">
        <v>0</v>
      </c>
      <c r="AD183">
        <v>0</v>
      </c>
      <c r="AE183" t="s">
        <v>32</v>
      </c>
    </row>
    <row r="184" spans="1:31" x14ac:dyDescent="0.35">
      <c r="A184" t="s">
        <v>234</v>
      </c>
      <c r="B184">
        <v>183</v>
      </c>
      <c r="C184">
        <v>104</v>
      </c>
      <c r="D184" t="s">
        <v>30</v>
      </c>
      <c r="E184">
        <v>0</v>
      </c>
      <c r="F184">
        <v>0</v>
      </c>
      <c r="G184">
        <v>0</v>
      </c>
      <c r="I184">
        <v>32.07</v>
      </c>
      <c r="J184">
        <v>13792</v>
      </c>
      <c r="K184">
        <v>12598</v>
      </c>
      <c r="L184">
        <v>12639</v>
      </c>
      <c r="M184" t="s">
        <v>31</v>
      </c>
      <c r="O184">
        <v>0.42</v>
      </c>
      <c r="P184">
        <v>6046</v>
      </c>
      <c r="Q184">
        <v>12529</v>
      </c>
      <c r="R184">
        <v>12576</v>
      </c>
      <c r="S184" t="s">
        <v>31</v>
      </c>
      <c r="U184">
        <v>0.44900000000000001</v>
      </c>
      <c r="V184">
        <v>0</v>
      </c>
      <c r="W184">
        <v>0</v>
      </c>
      <c r="X184">
        <v>0</v>
      </c>
      <c r="Y184" t="s">
        <v>32</v>
      </c>
      <c r="AA184">
        <v>1.2999999999999999E-2</v>
      </c>
      <c r="AB184">
        <v>0</v>
      </c>
      <c r="AC184">
        <v>0</v>
      </c>
      <c r="AD184">
        <v>0</v>
      </c>
      <c r="AE184" t="s">
        <v>32</v>
      </c>
    </row>
    <row r="185" spans="1:31" x14ac:dyDescent="0.35">
      <c r="A185" t="s">
        <v>235</v>
      </c>
      <c r="B185">
        <v>184</v>
      </c>
      <c r="C185">
        <v>105</v>
      </c>
      <c r="D185" t="s">
        <v>30</v>
      </c>
      <c r="E185">
        <v>0</v>
      </c>
      <c r="F185">
        <v>0</v>
      </c>
      <c r="G185">
        <v>0</v>
      </c>
      <c r="I185">
        <v>32.415999999999997</v>
      </c>
      <c r="J185">
        <v>13890</v>
      </c>
      <c r="K185">
        <v>12658</v>
      </c>
      <c r="L185">
        <v>12699</v>
      </c>
      <c r="M185" t="s">
        <v>31</v>
      </c>
      <c r="O185">
        <v>0.40699999999999997</v>
      </c>
      <c r="P185">
        <v>6006</v>
      </c>
      <c r="Q185">
        <v>12589</v>
      </c>
      <c r="R185">
        <v>12636</v>
      </c>
      <c r="S185" t="s">
        <v>31</v>
      </c>
      <c r="U185">
        <v>0.45400000000000001</v>
      </c>
      <c r="V185">
        <v>0</v>
      </c>
      <c r="W185">
        <v>0</v>
      </c>
      <c r="X185">
        <v>0</v>
      </c>
      <c r="Y185" t="s">
        <v>32</v>
      </c>
      <c r="AA185">
        <v>1.2999999999999999E-2</v>
      </c>
      <c r="AB185">
        <v>0</v>
      </c>
      <c r="AC185">
        <v>0</v>
      </c>
      <c r="AD185">
        <v>0</v>
      </c>
      <c r="AE185" t="s">
        <v>32</v>
      </c>
    </row>
    <row r="186" spans="1:31" x14ac:dyDescent="0.35">
      <c r="A186" t="s">
        <v>236</v>
      </c>
      <c r="B186">
        <v>185</v>
      </c>
      <c r="C186">
        <v>106</v>
      </c>
      <c r="D186" t="s">
        <v>30</v>
      </c>
      <c r="E186">
        <v>0</v>
      </c>
      <c r="F186">
        <v>0</v>
      </c>
      <c r="G186">
        <v>0</v>
      </c>
      <c r="I186">
        <v>32.889000000000003</v>
      </c>
      <c r="J186">
        <v>14024</v>
      </c>
      <c r="K186">
        <v>12718</v>
      </c>
      <c r="L186">
        <v>12759</v>
      </c>
      <c r="M186" t="s">
        <v>31</v>
      </c>
      <c r="O186">
        <v>0.40200000000000002</v>
      </c>
      <c r="P186">
        <v>5990</v>
      </c>
      <c r="Q186">
        <v>12649</v>
      </c>
      <c r="R186">
        <v>12696</v>
      </c>
      <c r="S186" t="s">
        <v>31</v>
      </c>
      <c r="U186">
        <v>0.46100000000000002</v>
      </c>
      <c r="V186">
        <v>0</v>
      </c>
      <c r="W186">
        <v>0</v>
      </c>
      <c r="X186">
        <v>0</v>
      </c>
      <c r="Y186" t="s">
        <v>32</v>
      </c>
      <c r="AA186">
        <v>1.2E-2</v>
      </c>
      <c r="AB186">
        <v>0</v>
      </c>
      <c r="AC186">
        <v>0</v>
      </c>
      <c r="AD186">
        <v>0</v>
      </c>
      <c r="AE186" t="s">
        <v>32</v>
      </c>
    </row>
    <row r="187" spans="1:31" ht="12.65" hidden="1" customHeight="1" x14ac:dyDescent="0.35">
      <c r="A187" t="s">
        <v>41</v>
      </c>
      <c r="B187">
        <v>151</v>
      </c>
      <c r="C187">
        <v>84</v>
      </c>
      <c r="D187" t="s">
        <v>30</v>
      </c>
      <c r="E187">
        <v>20</v>
      </c>
      <c r="F187">
        <v>0</v>
      </c>
      <c r="G187">
        <v>0</v>
      </c>
      <c r="I187">
        <v>7.2850000000000001</v>
      </c>
      <c r="J187">
        <v>6766</v>
      </c>
      <c r="K187">
        <v>10438</v>
      </c>
      <c r="L187">
        <v>10477</v>
      </c>
      <c r="M187" t="s">
        <v>31</v>
      </c>
      <c r="O187">
        <v>0.78200000000000003</v>
      </c>
      <c r="P187">
        <v>7172</v>
      </c>
      <c r="Q187">
        <v>10369</v>
      </c>
      <c r="R187">
        <v>10416</v>
      </c>
      <c r="S187" t="s">
        <v>31</v>
      </c>
      <c r="U187">
        <v>0.10199999999999999</v>
      </c>
      <c r="V187">
        <v>0</v>
      </c>
      <c r="W187">
        <v>0</v>
      </c>
      <c r="X187">
        <v>0</v>
      </c>
      <c r="Y187" t="s">
        <v>32</v>
      </c>
      <c r="AA187">
        <v>2.4E-2</v>
      </c>
      <c r="AB187">
        <v>0</v>
      </c>
      <c r="AC187">
        <v>0</v>
      </c>
      <c r="AD187">
        <v>0</v>
      </c>
      <c r="AE187" t="s">
        <v>32</v>
      </c>
    </row>
    <row r="188" spans="1:31" ht="12.65" hidden="1" customHeight="1" x14ac:dyDescent="0.35">
      <c r="A188" t="s">
        <v>41</v>
      </c>
      <c r="B188">
        <v>169</v>
      </c>
      <c r="C188">
        <v>96</v>
      </c>
      <c r="D188" t="s">
        <v>30</v>
      </c>
      <c r="E188">
        <v>0</v>
      </c>
      <c r="F188">
        <v>0</v>
      </c>
      <c r="G188">
        <v>0</v>
      </c>
      <c r="I188">
        <v>7.274</v>
      </c>
      <c r="J188">
        <v>6763</v>
      </c>
      <c r="K188">
        <v>11638</v>
      </c>
      <c r="L188">
        <v>11679</v>
      </c>
      <c r="M188" t="s">
        <v>31</v>
      </c>
      <c r="O188">
        <v>0.78900000000000003</v>
      </c>
      <c r="P188">
        <v>7191</v>
      </c>
      <c r="Q188">
        <v>11569</v>
      </c>
      <c r="R188">
        <v>11616</v>
      </c>
      <c r="S188" t="s">
        <v>31</v>
      </c>
      <c r="U188">
        <v>0.10199999999999999</v>
      </c>
      <c r="V188">
        <v>0</v>
      </c>
      <c r="W188">
        <v>0</v>
      </c>
      <c r="X188">
        <v>0</v>
      </c>
      <c r="Y188" t="s">
        <v>32</v>
      </c>
      <c r="AA188">
        <v>2.4E-2</v>
      </c>
      <c r="AB188">
        <v>0</v>
      </c>
      <c r="AC188">
        <v>0</v>
      </c>
      <c r="AD188">
        <v>0</v>
      </c>
      <c r="AE188" t="s">
        <v>32</v>
      </c>
    </row>
    <row r="189" spans="1:31" hidden="1" x14ac:dyDescent="0.35">
      <c r="A189" t="s">
        <v>107</v>
      </c>
      <c r="B189">
        <v>188</v>
      </c>
      <c r="C189">
        <v>130</v>
      </c>
      <c r="D189" t="s">
        <v>108</v>
      </c>
      <c r="E189">
        <v>0</v>
      </c>
      <c r="F189">
        <v>0</v>
      </c>
      <c r="G189">
        <v>0</v>
      </c>
      <c r="I189">
        <v>-4.4999999999999998E-2</v>
      </c>
      <c r="J189">
        <v>4688</v>
      </c>
      <c r="K189">
        <v>12898</v>
      </c>
      <c r="L189">
        <v>12937</v>
      </c>
      <c r="M189" t="s">
        <v>31</v>
      </c>
      <c r="O189">
        <v>8.9999999999999993E-3</v>
      </c>
      <c r="P189">
        <v>4770</v>
      </c>
      <c r="Q189">
        <v>12829</v>
      </c>
      <c r="R189">
        <v>12875</v>
      </c>
      <c r="S189" t="s">
        <v>31</v>
      </c>
      <c r="U189">
        <v>-1E-3</v>
      </c>
      <c r="V189">
        <v>0</v>
      </c>
      <c r="W189">
        <v>0</v>
      </c>
      <c r="X189">
        <v>0</v>
      </c>
      <c r="Y189" t="s">
        <v>32</v>
      </c>
      <c r="AA189">
        <v>0</v>
      </c>
      <c r="AB189">
        <v>0</v>
      </c>
      <c r="AC189">
        <v>0</v>
      </c>
      <c r="AD189">
        <v>0</v>
      </c>
      <c r="AE189" t="s">
        <v>32</v>
      </c>
    </row>
    <row r="190" spans="1:31" hidden="1" x14ac:dyDescent="0.35">
      <c r="A190" t="s">
        <v>107</v>
      </c>
      <c r="B190">
        <v>189</v>
      </c>
      <c r="C190">
        <v>133</v>
      </c>
      <c r="D190" t="s">
        <v>109</v>
      </c>
      <c r="E190">
        <v>0</v>
      </c>
      <c r="F190">
        <v>0</v>
      </c>
      <c r="G190">
        <v>0</v>
      </c>
      <c r="I190">
        <v>1.2</v>
      </c>
      <c r="J190">
        <v>5041</v>
      </c>
      <c r="K190">
        <v>12958</v>
      </c>
      <c r="L190">
        <v>12999</v>
      </c>
      <c r="M190" t="s">
        <v>31</v>
      </c>
      <c r="O190">
        <v>0.14599999999999999</v>
      </c>
      <c r="P190">
        <v>5198</v>
      </c>
      <c r="Q190">
        <v>12889</v>
      </c>
      <c r="R190">
        <v>12936</v>
      </c>
      <c r="S190" t="s">
        <v>31</v>
      </c>
      <c r="U190">
        <v>1.7000000000000001E-2</v>
      </c>
      <c r="V190">
        <v>0</v>
      </c>
      <c r="W190">
        <v>0</v>
      </c>
      <c r="X190">
        <v>0</v>
      </c>
      <c r="Y190" t="s">
        <v>32</v>
      </c>
      <c r="AA190">
        <v>5.0000000000000001E-3</v>
      </c>
      <c r="AB190">
        <v>0</v>
      </c>
      <c r="AC190">
        <v>0</v>
      </c>
      <c r="AD190">
        <v>0</v>
      </c>
      <c r="AE190" t="s">
        <v>32</v>
      </c>
    </row>
    <row r="191" spans="1:31" hidden="1" x14ac:dyDescent="0.35">
      <c r="A191" t="s">
        <v>107</v>
      </c>
      <c r="B191">
        <v>190</v>
      </c>
      <c r="C191">
        <v>131</v>
      </c>
      <c r="D191" t="s">
        <v>108</v>
      </c>
      <c r="E191">
        <v>0</v>
      </c>
      <c r="F191">
        <v>0</v>
      </c>
      <c r="G191">
        <v>0</v>
      </c>
      <c r="I191">
        <v>14.28</v>
      </c>
      <c r="J191">
        <v>8749</v>
      </c>
      <c r="K191">
        <v>13018</v>
      </c>
      <c r="L191">
        <v>13060</v>
      </c>
      <c r="M191" t="s">
        <v>31</v>
      </c>
      <c r="O191">
        <v>1.4319999999999999</v>
      </c>
      <c r="P191">
        <v>9187</v>
      </c>
      <c r="Q191">
        <v>12949</v>
      </c>
      <c r="R191">
        <v>12994</v>
      </c>
      <c r="S191" t="s">
        <v>31</v>
      </c>
      <c r="U191">
        <v>0.2</v>
      </c>
      <c r="V191">
        <v>0</v>
      </c>
      <c r="W191">
        <v>0</v>
      </c>
      <c r="X191">
        <v>0</v>
      </c>
      <c r="Y191" t="s">
        <v>32</v>
      </c>
      <c r="AA191">
        <v>4.3999999999999997E-2</v>
      </c>
      <c r="AB191">
        <v>0</v>
      </c>
      <c r="AC191">
        <v>0</v>
      </c>
      <c r="AD191">
        <v>0</v>
      </c>
      <c r="AE191" t="s">
        <v>32</v>
      </c>
    </row>
    <row r="192" spans="1:31" hidden="1" x14ac:dyDescent="0.35">
      <c r="A192" t="s">
        <v>107</v>
      </c>
      <c r="B192">
        <v>191</v>
      </c>
      <c r="C192">
        <v>132</v>
      </c>
      <c r="D192" t="s">
        <v>109</v>
      </c>
      <c r="E192">
        <v>0</v>
      </c>
      <c r="F192">
        <v>0</v>
      </c>
      <c r="G192">
        <v>0</v>
      </c>
      <c r="I192">
        <v>74.137</v>
      </c>
      <c r="J192">
        <v>25717</v>
      </c>
      <c r="K192">
        <v>13078</v>
      </c>
      <c r="L192">
        <v>13119</v>
      </c>
      <c r="M192" t="s">
        <v>31</v>
      </c>
      <c r="O192">
        <v>7.4740000000000002</v>
      </c>
      <c r="P192">
        <v>27945</v>
      </c>
      <c r="Q192">
        <v>13009</v>
      </c>
      <c r="R192">
        <v>13054</v>
      </c>
      <c r="S192" t="s">
        <v>31</v>
      </c>
      <c r="U192">
        <v>1.038</v>
      </c>
      <c r="V192">
        <v>0</v>
      </c>
      <c r="W192">
        <v>0</v>
      </c>
      <c r="X192">
        <v>0</v>
      </c>
      <c r="Y192" t="s">
        <v>32</v>
      </c>
      <c r="AA192">
        <v>0.23100000000000001</v>
      </c>
      <c r="AB192">
        <v>0</v>
      </c>
      <c r="AC192">
        <v>0</v>
      </c>
      <c r="AD192">
        <v>0</v>
      </c>
      <c r="AE192" t="s">
        <v>32</v>
      </c>
    </row>
    <row r="193" spans="1:31" hidden="1" x14ac:dyDescent="0.35">
      <c r="A193" t="s">
        <v>87</v>
      </c>
      <c r="B193">
        <v>192</v>
      </c>
      <c r="C193">
        <v>138</v>
      </c>
      <c r="D193" t="s">
        <v>88</v>
      </c>
      <c r="E193">
        <v>0</v>
      </c>
      <c r="F193">
        <v>0</v>
      </c>
      <c r="G193">
        <v>0</v>
      </c>
      <c r="I193">
        <v>149.15600000000001</v>
      </c>
      <c r="J193">
        <v>46983</v>
      </c>
      <c r="K193">
        <v>13138</v>
      </c>
      <c r="L193">
        <v>13178</v>
      </c>
      <c r="M193" t="s">
        <v>42</v>
      </c>
      <c r="O193">
        <v>14.862</v>
      </c>
      <c r="P193">
        <v>50878</v>
      </c>
      <c r="Q193">
        <v>13069</v>
      </c>
      <c r="R193">
        <v>13114</v>
      </c>
      <c r="S193" t="s">
        <v>43</v>
      </c>
      <c r="U193">
        <v>2.089</v>
      </c>
      <c r="V193">
        <v>0</v>
      </c>
      <c r="W193">
        <v>0</v>
      </c>
      <c r="X193">
        <v>0</v>
      </c>
      <c r="Y193" t="s">
        <v>32</v>
      </c>
      <c r="AA193">
        <v>0.46</v>
      </c>
      <c r="AB193">
        <v>0</v>
      </c>
      <c r="AC193">
        <v>0</v>
      </c>
      <c r="AD193">
        <v>0</v>
      </c>
      <c r="AE193" t="s">
        <v>32</v>
      </c>
    </row>
    <row r="194" spans="1:31" hidden="1" x14ac:dyDescent="0.35">
      <c r="A194" t="s">
        <v>110</v>
      </c>
      <c r="B194">
        <v>193</v>
      </c>
      <c r="C194">
        <v>0</v>
      </c>
      <c r="D194" t="s">
        <v>111</v>
      </c>
      <c r="E194">
        <v>0</v>
      </c>
      <c r="F194">
        <v>0</v>
      </c>
      <c r="G194">
        <v>0</v>
      </c>
      <c r="I194">
        <v>-5.03</v>
      </c>
      <c r="J194">
        <v>3275</v>
      </c>
      <c r="K194">
        <v>13318</v>
      </c>
      <c r="L194">
        <v>13361</v>
      </c>
      <c r="M194" t="s">
        <v>31</v>
      </c>
      <c r="O194">
        <v>-0.48099999999999998</v>
      </c>
      <c r="P194">
        <v>3249</v>
      </c>
      <c r="Q194">
        <v>13249</v>
      </c>
      <c r="R194">
        <v>13296</v>
      </c>
      <c r="S194" t="s">
        <v>31</v>
      </c>
      <c r="U194">
        <v>-7.0000000000000007E-2</v>
      </c>
      <c r="V194">
        <v>0</v>
      </c>
      <c r="W194">
        <v>0</v>
      </c>
      <c r="X194">
        <v>0</v>
      </c>
      <c r="Y194" t="s">
        <v>32</v>
      </c>
      <c r="AA194">
        <v>-1.4999999999999999E-2</v>
      </c>
      <c r="AB194">
        <v>0</v>
      </c>
      <c r="AC194">
        <v>0</v>
      </c>
      <c r="AD194">
        <v>0</v>
      </c>
      <c r="AE194" t="s">
        <v>32</v>
      </c>
    </row>
    <row r="195" spans="1:31" x14ac:dyDescent="0.35">
      <c r="A195" t="s">
        <v>237</v>
      </c>
      <c r="B195">
        <v>194</v>
      </c>
      <c r="C195">
        <v>109</v>
      </c>
      <c r="D195" t="s">
        <v>37</v>
      </c>
      <c r="E195">
        <v>0</v>
      </c>
      <c r="F195">
        <v>10</v>
      </c>
      <c r="G195">
        <v>1</v>
      </c>
      <c r="I195">
        <v>33.125</v>
      </c>
      <c r="J195">
        <v>14091</v>
      </c>
      <c r="K195">
        <v>13378</v>
      </c>
      <c r="L195">
        <v>13420</v>
      </c>
      <c r="M195" t="s">
        <v>31</v>
      </c>
      <c r="O195">
        <v>0.46800000000000003</v>
      </c>
      <c r="P195">
        <v>6196</v>
      </c>
      <c r="Q195">
        <v>13309</v>
      </c>
      <c r="R195">
        <v>13356</v>
      </c>
      <c r="S195" t="s">
        <v>31</v>
      </c>
      <c r="U195">
        <v>0.46400000000000002</v>
      </c>
      <c r="V195">
        <v>0</v>
      </c>
      <c r="W195">
        <v>0</v>
      </c>
      <c r="X195">
        <v>0</v>
      </c>
      <c r="Y195" t="s">
        <v>32</v>
      </c>
      <c r="AA195">
        <v>1.4E-2</v>
      </c>
      <c r="AB195">
        <v>0</v>
      </c>
      <c r="AC195">
        <v>0</v>
      </c>
      <c r="AD195">
        <v>0</v>
      </c>
      <c r="AE195" t="s">
        <v>32</v>
      </c>
    </row>
    <row r="196" spans="1:31" x14ac:dyDescent="0.35">
      <c r="A196" t="s">
        <v>237</v>
      </c>
      <c r="B196">
        <v>195</v>
      </c>
      <c r="C196">
        <v>109</v>
      </c>
      <c r="D196" t="s">
        <v>37</v>
      </c>
      <c r="E196">
        <v>0</v>
      </c>
      <c r="F196">
        <v>10</v>
      </c>
      <c r="G196">
        <v>2</v>
      </c>
      <c r="I196">
        <v>33.615000000000002</v>
      </c>
      <c r="J196">
        <v>14230</v>
      </c>
      <c r="K196">
        <v>13438</v>
      </c>
      <c r="L196">
        <v>13478</v>
      </c>
      <c r="M196" t="s">
        <v>31</v>
      </c>
      <c r="O196">
        <v>0.46100000000000002</v>
      </c>
      <c r="P196">
        <v>6175</v>
      </c>
      <c r="Q196">
        <v>13369</v>
      </c>
      <c r="R196">
        <v>13416</v>
      </c>
      <c r="S196" t="s">
        <v>31</v>
      </c>
      <c r="U196">
        <v>0.47099999999999997</v>
      </c>
      <c r="V196">
        <v>0</v>
      </c>
      <c r="W196">
        <v>0</v>
      </c>
      <c r="X196">
        <v>0</v>
      </c>
      <c r="Y196" t="s">
        <v>32</v>
      </c>
      <c r="AA196">
        <v>1.4E-2</v>
      </c>
      <c r="AB196">
        <v>0</v>
      </c>
      <c r="AC196">
        <v>0</v>
      </c>
      <c r="AD196">
        <v>0</v>
      </c>
      <c r="AE196" t="s">
        <v>32</v>
      </c>
    </row>
    <row r="197" spans="1:31" x14ac:dyDescent="0.35">
      <c r="A197" t="s">
        <v>238</v>
      </c>
      <c r="B197">
        <v>196</v>
      </c>
      <c r="C197">
        <v>110</v>
      </c>
      <c r="D197" t="s">
        <v>30</v>
      </c>
      <c r="E197">
        <v>0</v>
      </c>
      <c r="F197">
        <v>0</v>
      </c>
      <c r="G197">
        <v>0</v>
      </c>
      <c r="I197">
        <v>32.570999999999998</v>
      </c>
      <c r="J197">
        <v>13934</v>
      </c>
      <c r="K197">
        <v>13498</v>
      </c>
      <c r="L197">
        <v>13537</v>
      </c>
      <c r="M197" t="s">
        <v>31</v>
      </c>
      <c r="O197">
        <v>0.44900000000000001</v>
      </c>
      <c r="P197">
        <v>6137</v>
      </c>
      <c r="Q197">
        <v>13429</v>
      </c>
      <c r="R197">
        <v>13476</v>
      </c>
      <c r="S197" t="s">
        <v>31</v>
      </c>
      <c r="U197">
        <v>0.45600000000000002</v>
      </c>
      <c r="V197">
        <v>0</v>
      </c>
      <c r="W197">
        <v>0</v>
      </c>
      <c r="X197">
        <v>0</v>
      </c>
      <c r="Y197" t="s">
        <v>32</v>
      </c>
      <c r="AA197">
        <v>1.4E-2</v>
      </c>
      <c r="AB197">
        <v>0</v>
      </c>
      <c r="AC197">
        <v>0</v>
      </c>
      <c r="AD197">
        <v>0</v>
      </c>
      <c r="AE197" t="s">
        <v>32</v>
      </c>
    </row>
    <row r="198" spans="1:31" x14ac:dyDescent="0.35">
      <c r="A198" t="s">
        <v>239</v>
      </c>
      <c r="B198">
        <v>197</v>
      </c>
      <c r="C198">
        <v>111</v>
      </c>
      <c r="D198" t="s">
        <v>30</v>
      </c>
      <c r="E198">
        <v>0</v>
      </c>
      <c r="F198">
        <v>0</v>
      </c>
      <c r="G198">
        <v>0</v>
      </c>
      <c r="I198">
        <v>32.536000000000001</v>
      </c>
      <c r="J198">
        <v>13924</v>
      </c>
      <c r="K198">
        <v>13558</v>
      </c>
      <c r="L198">
        <v>13598</v>
      </c>
      <c r="M198" t="s">
        <v>31</v>
      </c>
      <c r="O198">
        <v>0.46400000000000002</v>
      </c>
      <c r="P198">
        <v>6183</v>
      </c>
      <c r="Q198">
        <v>13489</v>
      </c>
      <c r="R198">
        <v>13536</v>
      </c>
      <c r="S198" t="s">
        <v>31</v>
      </c>
      <c r="U198">
        <v>0.45600000000000002</v>
      </c>
      <c r="V198">
        <v>0</v>
      </c>
      <c r="W198">
        <v>0</v>
      </c>
      <c r="X198">
        <v>0</v>
      </c>
      <c r="Y198" t="s">
        <v>32</v>
      </c>
      <c r="AA198">
        <v>1.4E-2</v>
      </c>
      <c r="AB198">
        <v>0</v>
      </c>
      <c r="AC198">
        <v>0</v>
      </c>
      <c r="AD198">
        <v>0</v>
      </c>
      <c r="AE198" t="s">
        <v>32</v>
      </c>
    </row>
    <row r="199" spans="1:31" x14ac:dyDescent="0.35">
      <c r="A199" t="s">
        <v>240</v>
      </c>
      <c r="B199">
        <v>198</v>
      </c>
      <c r="C199">
        <v>112</v>
      </c>
      <c r="D199" t="s">
        <v>30</v>
      </c>
      <c r="E199">
        <v>0</v>
      </c>
      <c r="F199">
        <v>0</v>
      </c>
      <c r="G199">
        <v>0</v>
      </c>
      <c r="I199">
        <v>31.305</v>
      </c>
      <c r="J199">
        <v>13575</v>
      </c>
      <c r="K199">
        <v>13618</v>
      </c>
      <c r="L199">
        <v>13657</v>
      </c>
      <c r="M199" t="s">
        <v>31</v>
      </c>
      <c r="O199">
        <v>0.42</v>
      </c>
      <c r="P199">
        <v>6048</v>
      </c>
      <c r="Q199">
        <v>13549</v>
      </c>
      <c r="R199">
        <v>13596</v>
      </c>
      <c r="S199" t="s">
        <v>31</v>
      </c>
      <c r="U199">
        <v>0.438</v>
      </c>
      <c r="V199">
        <v>0</v>
      </c>
      <c r="W199">
        <v>0</v>
      </c>
      <c r="X199">
        <v>0</v>
      </c>
      <c r="Y199" t="s">
        <v>32</v>
      </c>
      <c r="AA199">
        <v>1.2999999999999999E-2</v>
      </c>
      <c r="AB199">
        <v>0</v>
      </c>
      <c r="AC199">
        <v>0</v>
      </c>
      <c r="AD199">
        <v>0</v>
      </c>
      <c r="AE199" t="s">
        <v>32</v>
      </c>
    </row>
    <row r="200" spans="1:31" hidden="1" x14ac:dyDescent="0.35">
      <c r="A200" t="s">
        <v>41</v>
      </c>
      <c r="B200">
        <v>187</v>
      </c>
      <c r="C200">
        <v>108</v>
      </c>
      <c r="D200" t="s">
        <v>30</v>
      </c>
      <c r="E200">
        <v>0</v>
      </c>
      <c r="F200">
        <v>0</v>
      </c>
      <c r="G200">
        <v>0</v>
      </c>
      <c r="I200">
        <v>6.7809999999999997</v>
      </c>
      <c r="J200">
        <v>6623</v>
      </c>
      <c r="K200">
        <v>12838</v>
      </c>
      <c r="L200">
        <v>12879</v>
      </c>
      <c r="M200" t="s">
        <v>31</v>
      </c>
      <c r="O200">
        <v>0.73799999999999999</v>
      </c>
      <c r="P200">
        <v>7035</v>
      </c>
      <c r="Q200">
        <v>12769</v>
      </c>
      <c r="R200">
        <v>12815</v>
      </c>
      <c r="S200" t="s">
        <v>31</v>
      </c>
      <c r="U200">
        <v>9.5000000000000001E-2</v>
      </c>
      <c r="V200">
        <v>0</v>
      </c>
      <c r="W200">
        <v>0</v>
      </c>
      <c r="X200">
        <v>0</v>
      </c>
      <c r="Y200" t="s">
        <v>32</v>
      </c>
      <c r="AA200">
        <v>2.3E-2</v>
      </c>
      <c r="AB200">
        <v>0</v>
      </c>
      <c r="AC200">
        <v>0</v>
      </c>
      <c r="AD200">
        <v>0</v>
      </c>
      <c r="AE200" t="s">
        <v>32</v>
      </c>
    </row>
    <row r="201" spans="1:31" hidden="1" x14ac:dyDescent="0.35">
      <c r="A201" t="s">
        <v>41</v>
      </c>
      <c r="B201">
        <v>200</v>
      </c>
      <c r="C201">
        <v>120</v>
      </c>
      <c r="D201" t="s">
        <v>30</v>
      </c>
      <c r="E201">
        <v>0</v>
      </c>
      <c r="F201">
        <v>0</v>
      </c>
      <c r="G201">
        <v>0</v>
      </c>
      <c r="I201">
        <v>8.3960000000000008</v>
      </c>
      <c r="J201">
        <v>7081</v>
      </c>
      <c r="K201">
        <v>13738</v>
      </c>
      <c r="L201">
        <v>13778</v>
      </c>
      <c r="M201" t="s">
        <v>31</v>
      </c>
      <c r="O201">
        <v>0.76700000000000002</v>
      </c>
      <c r="P201">
        <v>7124</v>
      </c>
      <c r="Q201">
        <v>13669</v>
      </c>
      <c r="R201">
        <v>13715</v>
      </c>
      <c r="S201" t="s">
        <v>31</v>
      </c>
      <c r="U201">
        <v>0.11799999999999999</v>
      </c>
      <c r="V201">
        <v>0</v>
      </c>
      <c r="W201">
        <v>0</v>
      </c>
      <c r="X201">
        <v>0</v>
      </c>
      <c r="Y201" t="s">
        <v>32</v>
      </c>
      <c r="AA201">
        <v>2.4E-2</v>
      </c>
      <c r="AB201">
        <v>0</v>
      </c>
      <c r="AC201">
        <v>0</v>
      </c>
      <c r="AD201">
        <v>0</v>
      </c>
      <c r="AE201" t="s">
        <v>32</v>
      </c>
    </row>
    <row r="202" spans="1:31" hidden="1" x14ac:dyDescent="0.35">
      <c r="A202" t="s">
        <v>107</v>
      </c>
      <c r="B202">
        <v>201</v>
      </c>
      <c r="C202">
        <v>130</v>
      </c>
      <c r="D202" t="s">
        <v>108</v>
      </c>
      <c r="E202">
        <v>0</v>
      </c>
      <c r="F202">
        <v>0</v>
      </c>
      <c r="G202">
        <v>0</v>
      </c>
      <c r="I202">
        <v>-4.2000000000000003E-2</v>
      </c>
      <c r="J202">
        <v>4689</v>
      </c>
      <c r="K202">
        <v>13798</v>
      </c>
      <c r="L202">
        <v>13835</v>
      </c>
      <c r="M202" t="s">
        <v>31</v>
      </c>
      <c r="O202">
        <v>2.3E-2</v>
      </c>
      <c r="P202">
        <v>4816</v>
      </c>
      <c r="Q202">
        <v>13729</v>
      </c>
      <c r="R202">
        <v>13774</v>
      </c>
      <c r="S202" t="s">
        <v>31</v>
      </c>
      <c r="U202">
        <v>-1E-3</v>
      </c>
      <c r="V202">
        <v>0</v>
      </c>
      <c r="W202">
        <v>0</v>
      </c>
      <c r="X202">
        <v>0</v>
      </c>
      <c r="Y202" t="s">
        <v>32</v>
      </c>
      <c r="AA202">
        <v>1E-3</v>
      </c>
      <c r="AB202">
        <v>0</v>
      </c>
      <c r="AC202">
        <v>0</v>
      </c>
      <c r="AD202">
        <v>0</v>
      </c>
      <c r="AE202" t="s">
        <v>32</v>
      </c>
    </row>
    <row r="203" spans="1:31" hidden="1" x14ac:dyDescent="0.35">
      <c r="A203" t="s">
        <v>107</v>
      </c>
      <c r="B203">
        <v>202</v>
      </c>
      <c r="C203">
        <v>133</v>
      </c>
      <c r="D203" t="s">
        <v>109</v>
      </c>
      <c r="E203">
        <v>0</v>
      </c>
      <c r="F203">
        <v>0</v>
      </c>
      <c r="G203">
        <v>0</v>
      </c>
      <c r="I203">
        <v>1.1890000000000001</v>
      </c>
      <c r="J203">
        <v>5038</v>
      </c>
      <c r="K203">
        <v>13858</v>
      </c>
      <c r="L203">
        <v>13899</v>
      </c>
      <c r="M203" t="s">
        <v>31</v>
      </c>
      <c r="O203">
        <v>0.154</v>
      </c>
      <c r="P203">
        <v>5222</v>
      </c>
      <c r="Q203">
        <v>13789</v>
      </c>
      <c r="R203">
        <v>13835</v>
      </c>
      <c r="S203" t="s">
        <v>31</v>
      </c>
      <c r="U203">
        <v>1.7000000000000001E-2</v>
      </c>
      <c r="V203">
        <v>0</v>
      </c>
      <c r="W203">
        <v>0</v>
      </c>
      <c r="X203">
        <v>0</v>
      </c>
      <c r="Y203" t="s">
        <v>32</v>
      </c>
      <c r="AA203">
        <v>5.0000000000000001E-3</v>
      </c>
      <c r="AB203">
        <v>0</v>
      </c>
      <c r="AC203">
        <v>0</v>
      </c>
      <c r="AD203">
        <v>0</v>
      </c>
      <c r="AE203" t="s">
        <v>32</v>
      </c>
    </row>
    <row r="204" spans="1:31" hidden="1" x14ac:dyDescent="0.35">
      <c r="A204" t="s">
        <v>107</v>
      </c>
      <c r="B204">
        <v>203</v>
      </c>
      <c r="C204">
        <v>131</v>
      </c>
      <c r="D204" t="s">
        <v>108</v>
      </c>
      <c r="E204">
        <v>0</v>
      </c>
      <c r="F204">
        <v>0</v>
      </c>
      <c r="G204">
        <v>0</v>
      </c>
      <c r="I204">
        <v>13.977</v>
      </c>
      <c r="J204">
        <v>8663</v>
      </c>
      <c r="K204">
        <v>13918</v>
      </c>
      <c r="L204">
        <v>13960</v>
      </c>
      <c r="M204" t="s">
        <v>31</v>
      </c>
      <c r="O204">
        <v>1.4450000000000001</v>
      </c>
      <c r="P204">
        <v>9229</v>
      </c>
      <c r="Q204">
        <v>13849</v>
      </c>
      <c r="R204">
        <v>13895</v>
      </c>
      <c r="S204" t="s">
        <v>31</v>
      </c>
      <c r="U204">
        <v>0.19600000000000001</v>
      </c>
      <c r="V204">
        <v>0</v>
      </c>
      <c r="W204">
        <v>0</v>
      </c>
      <c r="X204">
        <v>0</v>
      </c>
      <c r="Y204" t="s">
        <v>32</v>
      </c>
      <c r="AA204">
        <v>4.4999999999999998E-2</v>
      </c>
      <c r="AB204">
        <v>0</v>
      </c>
      <c r="AC204">
        <v>0</v>
      </c>
      <c r="AD204">
        <v>0</v>
      </c>
      <c r="AE204" t="s">
        <v>32</v>
      </c>
    </row>
    <row r="205" spans="1:31" hidden="1" x14ac:dyDescent="0.35">
      <c r="A205" t="s">
        <v>107</v>
      </c>
      <c r="B205">
        <v>204</v>
      </c>
      <c r="C205">
        <v>132</v>
      </c>
      <c r="D205" t="s">
        <v>109</v>
      </c>
      <c r="E205">
        <v>0</v>
      </c>
      <c r="F205">
        <v>0</v>
      </c>
      <c r="G205">
        <v>0</v>
      </c>
      <c r="I205">
        <v>73.477000000000004</v>
      </c>
      <c r="J205">
        <v>25530</v>
      </c>
      <c r="K205">
        <v>13978</v>
      </c>
      <c r="L205">
        <v>14019</v>
      </c>
      <c r="M205" t="s">
        <v>43</v>
      </c>
      <c r="O205">
        <v>7.4889999999999999</v>
      </c>
      <c r="P205">
        <v>27990</v>
      </c>
      <c r="Q205">
        <v>13909</v>
      </c>
      <c r="R205">
        <v>13953</v>
      </c>
      <c r="S205" t="s">
        <v>31</v>
      </c>
      <c r="U205">
        <v>1.0289999999999999</v>
      </c>
      <c r="V205">
        <v>0</v>
      </c>
      <c r="W205">
        <v>0</v>
      </c>
      <c r="X205">
        <v>0</v>
      </c>
      <c r="Y205" t="s">
        <v>32</v>
      </c>
      <c r="AA205">
        <v>0.23200000000000001</v>
      </c>
      <c r="AB205">
        <v>0</v>
      </c>
      <c r="AC205">
        <v>0</v>
      </c>
      <c r="AD205">
        <v>0</v>
      </c>
      <c r="AE205" t="s">
        <v>32</v>
      </c>
    </row>
    <row r="206" spans="1:31" hidden="1" x14ac:dyDescent="0.35">
      <c r="A206" t="s">
        <v>110</v>
      </c>
      <c r="B206">
        <v>205</v>
      </c>
      <c r="C206">
        <v>0</v>
      </c>
      <c r="D206" t="s">
        <v>111</v>
      </c>
      <c r="E206">
        <v>0</v>
      </c>
      <c r="F206">
        <v>0</v>
      </c>
      <c r="G206">
        <v>0</v>
      </c>
      <c r="I206">
        <v>-5.03</v>
      </c>
      <c r="J206">
        <v>3275</v>
      </c>
      <c r="K206">
        <v>14158</v>
      </c>
      <c r="L206">
        <v>14205</v>
      </c>
      <c r="M206" t="s">
        <v>31</v>
      </c>
      <c r="O206">
        <v>-0.48099999999999998</v>
      </c>
      <c r="P206">
        <v>3249</v>
      </c>
      <c r="Q206">
        <v>14089</v>
      </c>
      <c r="R206">
        <v>14118</v>
      </c>
      <c r="S206" t="s">
        <v>31</v>
      </c>
      <c r="U206">
        <v>-7.0000000000000007E-2</v>
      </c>
      <c r="V206">
        <v>0</v>
      </c>
      <c r="W206">
        <v>0</v>
      </c>
      <c r="X206">
        <v>0</v>
      </c>
      <c r="Y206" t="s">
        <v>32</v>
      </c>
      <c r="AA206">
        <v>-1.4999999999999999E-2</v>
      </c>
      <c r="AB206">
        <v>0</v>
      </c>
      <c r="AC206">
        <v>0</v>
      </c>
      <c r="AD206">
        <v>0</v>
      </c>
      <c r="AE206" t="s">
        <v>32</v>
      </c>
    </row>
    <row r="207" spans="1:31" hidden="1" x14ac:dyDescent="0.35">
      <c r="A207" t="s">
        <v>112</v>
      </c>
      <c r="B207">
        <v>206</v>
      </c>
      <c r="C207">
        <v>121</v>
      </c>
      <c r="D207" t="s">
        <v>30</v>
      </c>
      <c r="E207">
        <v>2</v>
      </c>
      <c r="F207">
        <v>0</v>
      </c>
      <c r="G207">
        <v>0</v>
      </c>
      <c r="I207">
        <v>0.58299999999999996</v>
      </c>
      <c r="J207">
        <v>4866</v>
      </c>
      <c r="K207">
        <v>14218</v>
      </c>
      <c r="L207">
        <v>14259</v>
      </c>
      <c r="M207" t="s">
        <v>31</v>
      </c>
      <c r="O207">
        <v>0.11</v>
      </c>
      <c r="P207">
        <v>5084</v>
      </c>
      <c r="Q207">
        <v>14149</v>
      </c>
      <c r="R207">
        <v>14196</v>
      </c>
      <c r="S207" t="s">
        <v>31</v>
      </c>
      <c r="U207">
        <v>8.0000000000000002E-3</v>
      </c>
      <c r="V207">
        <v>0</v>
      </c>
      <c r="W207">
        <v>0</v>
      </c>
      <c r="X207">
        <v>0</v>
      </c>
      <c r="Y207" t="s">
        <v>32</v>
      </c>
      <c r="AA207">
        <v>3.0000000000000001E-3</v>
      </c>
      <c r="AB207">
        <v>0</v>
      </c>
      <c r="AC207">
        <v>0</v>
      </c>
      <c r="AD207">
        <v>0</v>
      </c>
      <c r="AE207" t="s">
        <v>32</v>
      </c>
    </row>
    <row r="208" spans="1:31" hidden="1" x14ac:dyDescent="0.35">
      <c r="A208" t="s">
        <v>112</v>
      </c>
      <c r="B208">
        <v>207</v>
      </c>
      <c r="C208">
        <v>121</v>
      </c>
      <c r="D208" t="s">
        <v>30</v>
      </c>
      <c r="E208">
        <v>2</v>
      </c>
      <c r="F208">
        <v>0</v>
      </c>
      <c r="G208">
        <v>0</v>
      </c>
      <c r="I208">
        <v>0.57599999999999996</v>
      </c>
      <c r="J208">
        <v>4864</v>
      </c>
      <c r="K208">
        <v>14278</v>
      </c>
      <c r="L208">
        <v>14318</v>
      </c>
      <c r="M208" t="s">
        <v>31</v>
      </c>
      <c r="O208">
        <v>0.10299999999999999</v>
      </c>
      <c r="P208">
        <v>5063</v>
      </c>
      <c r="Q208">
        <v>14209</v>
      </c>
      <c r="R208">
        <v>14256</v>
      </c>
      <c r="S208" t="s">
        <v>31</v>
      </c>
      <c r="U208">
        <v>8.0000000000000002E-3</v>
      </c>
      <c r="V208">
        <v>0</v>
      </c>
      <c r="W208">
        <v>0</v>
      </c>
      <c r="X208">
        <v>0</v>
      </c>
      <c r="Y208" t="s">
        <v>32</v>
      </c>
      <c r="AA208">
        <v>3.0000000000000001E-3</v>
      </c>
      <c r="AB208">
        <v>0</v>
      </c>
      <c r="AC208">
        <v>0</v>
      </c>
      <c r="AD208">
        <v>0</v>
      </c>
      <c r="AE208" t="s">
        <v>32</v>
      </c>
    </row>
    <row r="209" spans="1:31" hidden="1" x14ac:dyDescent="0.35">
      <c r="A209" t="s">
        <v>112</v>
      </c>
      <c r="B209">
        <v>208</v>
      </c>
      <c r="C209">
        <v>121</v>
      </c>
      <c r="D209" t="s">
        <v>30</v>
      </c>
      <c r="E209">
        <v>2</v>
      </c>
      <c r="F209">
        <v>0</v>
      </c>
      <c r="G209">
        <v>0</v>
      </c>
      <c r="I209">
        <v>0.628</v>
      </c>
      <c r="J209">
        <v>4879</v>
      </c>
      <c r="K209">
        <v>14338</v>
      </c>
      <c r="L209">
        <v>14378</v>
      </c>
      <c r="M209" t="s">
        <v>31</v>
      </c>
      <c r="O209">
        <v>0.104</v>
      </c>
      <c r="P209">
        <v>5066</v>
      </c>
      <c r="Q209">
        <v>14269</v>
      </c>
      <c r="R209">
        <v>14316</v>
      </c>
      <c r="S209" t="s">
        <v>31</v>
      </c>
      <c r="U209">
        <v>8.9999999999999993E-3</v>
      </c>
      <c r="V209">
        <v>0</v>
      </c>
      <c r="W209">
        <v>0</v>
      </c>
      <c r="X209">
        <v>0</v>
      </c>
      <c r="Y209" t="s">
        <v>32</v>
      </c>
      <c r="AA209">
        <v>3.0000000000000001E-3</v>
      </c>
      <c r="AB209">
        <v>0</v>
      </c>
      <c r="AC209">
        <v>0</v>
      </c>
      <c r="AD209">
        <v>0</v>
      </c>
      <c r="AE209" t="s">
        <v>32</v>
      </c>
    </row>
    <row r="210" spans="1:31" hidden="1" x14ac:dyDescent="0.35">
      <c r="A210" t="s">
        <v>112</v>
      </c>
      <c r="B210">
        <v>209</v>
      </c>
      <c r="C210">
        <v>121</v>
      </c>
      <c r="D210" t="s">
        <v>30</v>
      </c>
      <c r="E210">
        <v>2</v>
      </c>
      <c r="F210">
        <v>0</v>
      </c>
      <c r="G210">
        <v>0</v>
      </c>
      <c r="I210">
        <v>0.58299999999999996</v>
      </c>
      <c r="J210">
        <v>4866</v>
      </c>
      <c r="K210">
        <v>14398</v>
      </c>
      <c r="L210">
        <v>14438</v>
      </c>
      <c r="M210" t="s">
        <v>31</v>
      </c>
      <c r="O210">
        <v>0.106</v>
      </c>
      <c r="P210">
        <v>5072</v>
      </c>
      <c r="Q210">
        <v>14329</v>
      </c>
      <c r="R210">
        <v>14376</v>
      </c>
      <c r="S210" t="s">
        <v>31</v>
      </c>
      <c r="U210">
        <v>8.0000000000000002E-3</v>
      </c>
      <c r="V210">
        <v>0</v>
      </c>
      <c r="W210">
        <v>0</v>
      </c>
      <c r="X210">
        <v>0</v>
      </c>
      <c r="Y210" t="s">
        <v>32</v>
      </c>
      <c r="AA210">
        <v>3.0000000000000001E-3</v>
      </c>
      <c r="AB210">
        <v>0</v>
      </c>
      <c r="AC210">
        <v>0</v>
      </c>
      <c r="AD210">
        <v>0</v>
      </c>
      <c r="AE210" t="s">
        <v>32</v>
      </c>
    </row>
    <row r="211" spans="1:31" hidden="1" x14ac:dyDescent="0.35">
      <c r="A211" t="s">
        <v>112</v>
      </c>
      <c r="B211">
        <v>210</v>
      </c>
      <c r="C211">
        <v>121</v>
      </c>
      <c r="D211" t="s">
        <v>30</v>
      </c>
      <c r="E211">
        <v>2</v>
      </c>
      <c r="F211">
        <v>0</v>
      </c>
      <c r="G211">
        <v>0</v>
      </c>
      <c r="I211">
        <v>0.54700000000000004</v>
      </c>
      <c r="J211">
        <v>4856</v>
      </c>
      <c r="K211">
        <v>14458</v>
      </c>
      <c r="L211">
        <v>14499</v>
      </c>
      <c r="M211" t="s">
        <v>31</v>
      </c>
      <c r="O211">
        <v>0.108</v>
      </c>
      <c r="P211">
        <v>5078</v>
      </c>
      <c r="Q211">
        <v>14389</v>
      </c>
      <c r="R211">
        <v>14436</v>
      </c>
      <c r="S211" t="s">
        <v>31</v>
      </c>
      <c r="U211">
        <v>8.0000000000000002E-3</v>
      </c>
      <c r="V211">
        <v>0</v>
      </c>
      <c r="W211">
        <v>0</v>
      </c>
      <c r="X211">
        <v>0</v>
      </c>
      <c r="Y211" t="s">
        <v>32</v>
      </c>
      <c r="AA211">
        <v>3.0000000000000001E-3</v>
      </c>
      <c r="AB211">
        <v>0</v>
      </c>
      <c r="AC211">
        <v>0</v>
      </c>
      <c r="AD211">
        <v>0</v>
      </c>
      <c r="AE211" t="s">
        <v>32</v>
      </c>
    </row>
    <row r="212" spans="1:31" hidden="1" x14ac:dyDescent="0.35">
      <c r="A212" t="s">
        <v>112</v>
      </c>
      <c r="B212">
        <v>211</v>
      </c>
      <c r="C212">
        <v>121</v>
      </c>
      <c r="D212" t="s">
        <v>30</v>
      </c>
      <c r="E212">
        <v>2</v>
      </c>
      <c r="F212">
        <v>0</v>
      </c>
      <c r="G212">
        <v>0</v>
      </c>
      <c r="I212">
        <v>0.55400000000000005</v>
      </c>
      <c r="J212">
        <v>4858</v>
      </c>
      <c r="K212">
        <v>14518</v>
      </c>
      <c r="L212">
        <v>14559</v>
      </c>
      <c r="M212" t="s">
        <v>31</v>
      </c>
      <c r="O212">
        <v>0.10299999999999999</v>
      </c>
      <c r="P212">
        <v>5062</v>
      </c>
      <c r="Q212">
        <v>14449</v>
      </c>
      <c r="R212">
        <v>14496</v>
      </c>
      <c r="S212" t="s">
        <v>31</v>
      </c>
      <c r="U212">
        <v>8.0000000000000002E-3</v>
      </c>
      <c r="V212">
        <v>0</v>
      </c>
      <c r="W212">
        <v>0</v>
      </c>
      <c r="X212">
        <v>0</v>
      </c>
      <c r="Y212" t="s">
        <v>32</v>
      </c>
      <c r="AA212">
        <v>3.0000000000000001E-3</v>
      </c>
      <c r="AB212">
        <v>0</v>
      </c>
      <c r="AC212">
        <v>0</v>
      </c>
      <c r="AD212">
        <v>0</v>
      </c>
      <c r="AE212" t="s">
        <v>32</v>
      </c>
    </row>
    <row r="213" spans="1:31" hidden="1" x14ac:dyDescent="0.35">
      <c r="A213" t="s">
        <v>112</v>
      </c>
      <c r="B213">
        <v>212</v>
      </c>
      <c r="C213">
        <v>121</v>
      </c>
      <c r="D213" t="s">
        <v>30</v>
      </c>
      <c r="E213">
        <v>2</v>
      </c>
      <c r="F213">
        <v>0</v>
      </c>
      <c r="G213">
        <v>0</v>
      </c>
      <c r="I213">
        <v>0.57199999999999995</v>
      </c>
      <c r="J213">
        <v>4863</v>
      </c>
      <c r="K213">
        <v>14578</v>
      </c>
      <c r="L213">
        <v>14618</v>
      </c>
      <c r="M213" t="s">
        <v>31</v>
      </c>
      <c r="O213">
        <v>0.105</v>
      </c>
      <c r="P213">
        <v>5069</v>
      </c>
      <c r="Q213">
        <v>14509</v>
      </c>
      <c r="R213">
        <v>14556</v>
      </c>
      <c r="S213" t="s">
        <v>31</v>
      </c>
      <c r="U213">
        <v>8.0000000000000002E-3</v>
      </c>
      <c r="V213">
        <v>0</v>
      </c>
      <c r="W213">
        <v>0</v>
      </c>
      <c r="X213">
        <v>0</v>
      </c>
      <c r="Y213" t="s">
        <v>32</v>
      </c>
      <c r="AA213">
        <v>3.0000000000000001E-3</v>
      </c>
      <c r="AB213">
        <v>0</v>
      </c>
      <c r="AC213">
        <v>0</v>
      </c>
      <c r="AD213">
        <v>0</v>
      </c>
      <c r="AE213" t="s">
        <v>32</v>
      </c>
    </row>
    <row r="214" spans="1:31" hidden="1" x14ac:dyDescent="0.35">
      <c r="A214" t="s">
        <v>113</v>
      </c>
      <c r="B214">
        <v>213</v>
      </c>
      <c r="C214">
        <v>122</v>
      </c>
      <c r="D214" t="s">
        <v>30</v>
      </c>
      <c r="E214">
        <v>4</v>
      </c>
      <c r="F214">
        <v>0</v>
      </c>
      <c r="G214">
        <v>0</v>
      </c>
      <c r="I214">
        <v>1.3340000000000001</v>
      </c>
      <c r="J214">
        <v>5079</v>
      </c>
      <c r="K214">
        <v>14638</v>
      </c>
      <c r="L214">
        <v>14679</v>
      </c>
      <c r="M214" t="s">
        <v>31</v>
      </c>
      <c r="O214">
        <v>0.154</v>
      </c>
      <c r="P214">
        <v>5220</v>
      </c>
      <c r="Q214">
        <v>14569</v>
      </c>
      <c r="R214">
        <v>14616</v>
      </c>
      <c r="S214" t="s">
        <v>31</v>
      </c>
      <c r="U214">
        <v>1.9E-2</v>
      </c>
      <c r="V214">
        <v>0</v>
      </c>
      <c r="W214">
        <v>0</v>
      </c>
      <c r="X214">
        <v>0</v>
      </c>
      <c r="Y214" t="s">
        <v>32</v>
      </c>
      <c r="AA214">
        <v>5.0000000000000001E-3</v>
      </c>
      <c r="AB214">
        <v>0</v>
      </c>
      <c r="AC214">
        <v>0</v>
      </c>
      <c r="AD214">
        <v>0</v>
      </c>
      <c r="AE214" t="s">
        <v>32</v>
      </c>
    </row>
    <row r="215" spans="1:31" hidden="1" x14ac:dyDescent="0.35">
      <c r="A215" t="s">
        <v>113</v>
      </c>
      <c r="B215">
        <v>214</v>
      </c>
      <c r="C215">
        <v>122</v>
      </c>
      <c r="D215" t="s">
        <v>30</v>
      </c>
      <c r="E215">
        <v>4</v>
      </c>
      <c r="F215">
        <v>0</v>
      </c>
      <c r="G215">
        <v>0</v>
      </c>
      <c r="I215">
        <v>1.3759999999999999</v>
      </c>
      <c r="J215">
        <v>5091</v>
      </c>
      <c r="K215">
        <v>14698</v>
      </c>
      <c r="L215">
        <v>14739</v>
      </c>
      <c r="M215" t="s">
        <v>31</v>
      </c>
      <c r="O215">
        <v>0.156</v>
      </c>
      <c r="P215">
        <v>5227</v>
      </c>
      <c r="Q215">
        <v>14629</v>
      </c>
      <c r="R215">
        <v>14676</v>
      </c>
      <c r="S215" t="s">
        <v>31</v>
      </c>
      <c r="U215">
        <v>1.9E-2</v>
      </c>
      <c r="V215">
        <v>0</v>
      </c>
      <c r="W215">
        <v>0</v>
      </c>
      <c r="X215">
        <v>0</v>
      </c>
      <c r="Y215" t="s">
        <v>32</v>
      </c>
      <c r="AA215">
        <v>5.0000000000000001E-3</v>
      </c>
      <c r="AB215">
        <v>0</v>
      </c>
      <c r="AC215">
        <v>0</v>
      </c>
      <c r="AD215">
        <v>0</v>
      </c>
      <c r="AE215" t="s">
        <v>32</v>
      </c>
    </row>
    <row r="216" spans="1:31" hidden="1" x14ac:dyDescent="0.35">
      <c r="A216" t="s">
        <v>113</v>
      </c>
      <c r="B216">
        <v>215</v>
      </c>
      <c r="C216">
        <v>122</v>
      </c>
      <c r="D216" t="s">
        <v>30</v>
      </c>
      <c r="E216">
        <v>4</v>
      </c>
      <c r="F216">
        <v>0</v>
      </c>
      <c r="G216">
        <v>0</v>
      </c>
      <c r="I216">
        <v>1.323</v>
      </c>
      <c r="J216">
        <v>5076</v>
      </c>
      <c r="K216">
        <v>14758</v>
      </c>
      <c r="L216">
        <v>14799</v>
      </c>
      <c r="M216" t="s">
        <v>31</v>
      </c>
      <c r="O216">
        <v>0.153</v>
      </c>
      <c r="P216">
        <v>5219</v>
      </c>
      <c r="Q216">
        <v>14689</v>
      </c>
      <c r="R216">
        <v>14736</v>
      </c>
      <c r="S216" t="s">
        <v>31</v>
      </c>
      <c r="U216">
        <v>1.9E-2</v>
      </c>
      <c r="V216">
        <v>0</v>
      </c>
      <c r="W216">
        <v>0</v>
      </c>
      <c r="X216">
        <v>0</v>
      </c>
      <c r="Y216" t="s">
        <v>32</v>
      </c>
      <c r="AA216">
        <v>5.0000000000000001E-3</v>
      </c>
      <c r="AB216">
        <v>0</v>
      </c>
      <c r="AC216">
        <v>0</v>
      </c>
      <c r="AD216">
        <v>0</v>
      </c>
      <c r="AE216" t="s">
        <v>32</v>
      </c>
    </row>
    <row r="217" spans="1:31" hidden="1" x14ac:dyDescent="0.35">
      <c r="A217" t="s">
        <v>113</v>
      </c>
      <c r="B217">
        <v>216</v>
      </c>
      <c r="C217">
        <v>122</v>
      </c>
      <c r="D217" t="s">
        <v>30</v>
      </c>
      <c r="E217">
        <v>4</v>
      </c>
      <c r="F217">
        <v>0</v>
      </c>
      <c r="G217">
        <v>0</v>
      </c>
      <c r="I217">
        <v>1.292</v>
      </c>
      <c r="J217">
        <v>5067</v>
      </c>
      <c r="K217">
        <v>14818</v>
      </c>
      <c r="L217">
        <v>14859</v>
      </c>
      <c r="M217" t="s">
        <v>31</v>
      </c>
      <c r="O217">
        <v>0.14000000000000001</v>
      </c>
      <c r="P217">
        <v>5179</v>
      </c>
      <c r="Q217">
        <v>14749</v>
      </c>
      <c r="R217">
        <v>14796</v>
      </c>
      <c r="S217" t="s">
        <v>31</v>
      </c>
      <c r="U217">
        <v>1.7999999999999999E-2</v>
      </c>
      <c r="V217">
        <v>0</v>
      </c>
      <c r="W217">
        <v>0</v>
      </c>
      <c r="X217">
        <v>0</v>
      </c>
      <c r="Y217" t="s">
        <v>32</v>
      </c>
      <c r="AA217">
        <v>4.0000000000000001E-3</v>
      </c>
      <c r="AB217">
        <v>0</v>
      </c>
      <c r="AC217">
        <v>0</v>
      </c>
      <c r="AD217">
        <v>0</v>
      </c>
      <c r="AE217" t="s">
        <v>32</v>
      </c>
    </row>
    <row r="218" spans="1:31" hidden="1" x14ac:dyDescent="0.35">
      <c r="A218" t="s">
        <v>113</v>
      </c>
      <c r="B218">
        <v>217</v>
      </c>
      <c r="C218">
        <v>122</v>
      </c>
      <c r="D218" t="s">
        <v>30</v>
      </c>
      <c r="E218">
        <v>4</v>
      </c>
      <c r="F218">
        <v>0</v>
      </c>
      <c r="G218">
        <v>0</v>
      </c>
      <c r="I218">
        <v>1.278</v>
      </c>
      <c r="J218">
        <v>5063</v>
      </c>
      <c r="K218">
        <v>14878</v>
      </c>
      <c r="L218">
        <v>14919</v>
      </c>
      <c r="M218" t="s">
        <v>31</v>
      </c>
      <c r="O218">
        <v>0.15</v>
      </c>
      <c r="P218">
        <v>5208</v>
      </c>
      <c r="Q218">
        <v>14809</v>
      </c>
      <c r="R218">
        <v>14856</v>
      </c>
      <c r="S218" t="s">
        <v>31</v>
      </c>
      <c r="U218">
        <v>1.7999999999999999E-2</v>
      </c>
      <c r="V218">
        <v>0</v>
      </c>
      <c r="W218">
        <v>0</v>
      </c>
      <c r="X218">
        <v>0</v>
      </c>
      <c r="Y218" t="s">
        <v>32</v>
      </c>
      <c r="AA218">
        <v>5.0000000000000001E-3</v>
      </c>
      <c r="AB218">
        <v>0</v>
      </c>
      <c r="AC218">
        <v>0</v>
      </c>
      <c r="AD218">
        <v>0</v>
      </c>
      <c r="AE218" t="s">
        <v>32</v>
      </c>
    </row>
    <row r="219" spans="1:31" hidden="1" x14ac:dyDescent="0.35">
      <c r="A219" t="s">
        <v>113</v>
      </c>
      <c r="B219">
        <v>218</v>
      </c>
      <c r="C219">
        <v>122</v>
      </c>
      <c r="D219" t="s">
        <v>30</v>
      </c>
      <c r="E219">
        <v>4</v>
      </c>
      <c r="F219">
        <v>0</v>
      </c>
      <c r="G219">
        <v>0</v>
      </c>
      <c r="I219">
        <v>1.2809999999999999</v>
      </c>
      <c r="J219">
        <v>5064</v>
      </c>
      <c r="K219">
        <v>14938</v>
      </c>
      <c r="L219">
        <v>14979</v>
      </c>
      <c r="M219" t="s">
        <v>31</v>
      </c>
      <c r="O219">
        <v>0.14599999999999999</v>
      </c>
      <c r="P219">
        <v>5195</v>
      </c>
      <c r="Q219">
        <v>14869</v>
      </c>
      <c r="R219">
        <v>14916</v>
      </c>
      <c r="S219" t="s">
        <v>31</v>
      </c>
      <c r="U219">
        <v>1.7999999999999999E-2</v>
      </c>
      <c r="V219">
        <v>0</v>
      </c>
      <c r="W219">
        <v>0</v>
      </c>
      <c r="X219">
        <v>0</v>
      </c>
      <c r="Y219" t="s">
        <v>32</v>
      </c>
      <c r="AA219">
        <v>5.0000000000000001E-3</v>
      </c>
      <c r="AB219">
        <v>0</v>
      </c>
      <c r="AC219">
        <v>0</v>
      </c>
      <c r="AD219">
        <v>0</v>
      </c>
      <c r="AE219" t="s">
        <v>32</v>
      </c>
    </row>
    <row r="220" spans="1:31" hidden="1" x14ac:dyDescent="0.35">
      <c r="A220" t="s">
        <v>113</v>
      </c>
      <c r="B220">
        <v>219</v>
      </c>
      <c r="C220">
        <v>122</v>
      </c>
      <c r="D220" t="s">
        <v>30</v>
      </c>
      <c r="E220">
        <v>4</v>
      </c>
      <c r="F220">
        <v>0</v>
      </c>
      <c r="G220">
        <v>0</v>
      </c>
      <c r="I220">
        <v>1.2070000000000001</v>
      </c>
      <c r="J220">
        <v>5043</v>
      </c>
      <c r="K220">
        <v>14998</v>
      </c>
      <c r="L220">
        <v>15039</v>
      </c>
      <c r="M220" t="s">
        <v>31</v>
      </c>
      <c r="O220">
        <v>0.14899999999999999</v>
      </c>
      <c r="P220">
        <v>5205</v>
      </c>
      <c r="Q220">
        <v>14929</v>
      </c>
      <c r="R220">
        <v>14976</v>
      </c>
      <c r="S220" t="s">
        <v>31</v>
      </c>
      <c r="U220">
        <v>1.7000000000000001E-2</v>
      </c>
      <c r="V220">
        <v>0</v>
      </c>
      <c r="W220">
        <v>0</v>
      </c>
      <c r="X220">
        <v>0</v>
      </c>
      <c r="Y220" t="s">
        <v>32</v>
      </c>
      <c r="AA220">
        <v>5.0000000000000001E-3</v>
      </c>
      <c r="AB220">
        <v>0</v>
      </c>
      <c r="AC220">
        <v>0</v>
      </c>
      <c r="AD220">
        <v>0</v>
      </c>
      <c r="AE220" t="s">
        <v>32</v>
      </c>
    </row>
    <row r="221" spans="1:31" hidden="1" x14ac:dyDescent="0.35">
      <c r="A221" t="s">
        <v>114</v>
      </c>
      <c r="B221">
        <v>220</v>
      </c>
      <c r="C221">
        <v>123</v>
      </c>
      <c r="D221" t="s">
        <v>30</v>
      </c>
      <c r="E221">
        <v>6</v>
      </c>
      <c r="F221">
        <v>0</v>
      </c>
      <c r="G221">
        <v>0</v>
      </c>
      <c r="I221">
        <v>7.5529999999999999</v>
      </c>
      <c r="J221">
        <v>6842</v>
      </c>
      <c r="K221">
        <v>15058</v>
      </c>
      <c r="L221">
        <v>15099</v>
      </c>
      <c r="M221" t="s">
        <v>31</v>
      </c>
      <c r="O221">
        <v>0.88700000000000001</v>
      </c>
      <c r="P221">
        <v>7497</v>
      </c>
      <c r="Q221">
        <v>14989</v>
      </c>
      <c r="R221">
        <v>15036</v>
      </c>
      <c r="S221" t="s">
        <v>31</v>
      </c>
      <c r="U221">
        <v>0.106</v>
      </c>
      <c r="V221">
        <v>0</v>
      </c>
      <c r="W221">
        <v>0</v>
      </c>
      <c r="X221">
        <v>0</v>
      </c>
      <c r="Y221" t="s">
        <v>32</v>
      </c>
      <c r="AA221">
        <v>2.7E-2</v>
      </c>
      <c r="AB221">
        <v>0</v>
      </c>
      <c r="AC221">
        <v>0</v>
      </c>
      <c r="AD221">
        <v>0</v>
      </c>
      <c r="AE221" t="s">
        <v>32</v>
      </c>
    </row>
    <row r="222" spans="1:31" hidden="1" x14ac:dyDescent="0.35">
      <c r="A222" t="s">
        <v>114</v>
      </c>
      <c r="B222">
        <v>221</v>
      </c>
      <c r="C222">
        <v>123</v>
      </c>
      <c r="D222" t="s">
        <v>30</v>
      </c>
      <c r="E222">
        <v>6</v>
      </c>
      <c r="F222">
        <v>0</v>
      </c>
      <c r="G222">
        <v>0</v>
      </c>
      <c r="I222">
        <v>7.6840000000000002</v>
      </c>
      <c r="J222">
        <v>6879</v>
      </c>
      <c r="K222">
        <v>15118</v>
      </c>
      <c r="L222">
        <v>15158</v>
      </c>
      <c r="M222" t="s">
        <v>31</v>
      </c>
      <c r="O222">
        <v>0.877</v>
      </c>
      <c r="P222">
        <v>7466</v>
      </c>
      <c r="Q222">
        <v>15049</v>
      </c>
      <c r="R222">
        <v>15096</v>
      </c>
      <c r="S222" t="s">
        <v>31</v>
      </c>
      <c r="U222">
        <v>0.108</v>
      </c>
      <c r="V222">
        <v>0</v>
      </c>
      <c r="W222">
        <v>0</v>
      </c>
      <c r="X222">
        <v>0</v>
      </c>
      <c r="Y222" t="s">
        <v>32</v>
      </c>
      <c r="AA222">
        <v>2.7E-2</v>
      </c>
      <c r="AB222">
        <v>0</v>
      </c>
      <c r="AC222">
        <v>0</v>
      </c>
      <c r="AD222">
        <v>0</v>
      </c>
      <c r="AE222" t="s">
        <v>32</v>
      </c>
    </row>
    <row r="223" spans="1:31" hidden="1" x14ac:dyDescent="0.35">
      <c r="A223" t="s">
        <v>114</v>
      </c>
      <c r="B223">
        <v>222</v>
      </c>
      <c r="C223">
        <v>123</v>
      </c>
      <c r="D223" t="s">
        <v>30</v>
      </c>
      <c r="E223">
        <v>6</v>
      </c>
      <c r="F223">
        <v>0</v>
      </c>
      <c r="G223">
        <v>0</v>
      </c>
      <c r="I223">
        <v>7.68</v>
      </c>
      <c r="J223">
        <v>6878</v>
      </c>
      <c r="K223">
        <v>15178</v>
      </c>
      <c r="L223">
        <v>15218</v>
      </c>
      <c r="M223" t="s">
        <v>31</v>
      </c>
      <c r="O223">
        <v>0.88400000000000001</v>
      </c>
      <c r="P223">
        <v>7487</v>
      </c>
      <c r="Q223">
        <v>15109</v>
      </c>
      <c r="R223">
        <v>15156</v>
      </c>
      <c r="S223" t="s">
        <v>31</v>
      </c>
      <c r="U223">
        <v>0.108</v>
      </c>
      <c r="V223">
        <v>0</v>
      </c>
      <c r="W223">
        <v>0</v>
      </c>
      <c r="X223">
        <v>0</v>
      </c>
      <c r="Y223" t="s">
        <v>32</v>
      </c>
      <c r="AA223">
        <v>2.7E-2</v>
      </c>
      <c r="AB223">
        <v>0</v>
      </c>
      <c r="AC223">
        <v>0</v>
      </c>
      <c r="AD223">
        <v>0</v>
      </c>
      <c r="AE223" t="s">
        <v>32</v>
      </c>
    </row>
    <row r="224" spans="1:31" hidden="1" x14ac:dyDescent="0.35">
      <c r="A224" t="s">
        <v>114</v>
      </c>
      <c r="B224">
        <v>223</v>
      </c>
      <c r="C224">
        <v>123</v>
      </c>
      <c r="D224" t="s">
        <v>30</v>
      </c>
      <c r="E224">
        <v>6</v>
      </c>
      <c r="F224">
        <v>0</v>
      </c>
      <c r="G224">
        <v>0</v>
      </c>
      <c r="I224">
        <v>7.6520000000000001</v>
      </c>
      <c r="J224">
        <v>6870</v>
      </c>
      <c r="K224">
        <v>15238</v>
      </c>
      <c r="L224">
        <v>15278</v>
      </c>
      <c r="M224" t="s">
        <v>31</v>
      </c>
      <c r="O224">
        <v>0.88300000000000001</v>
      </c>
      <c r="P224">
        <v>7484</v>
      </c>
      <c r="Q224">
        <v>15169</v>
      </c>
      <c r="R224">
        <v>15216</v>
      </c>
      <c r="S224" t="s">
        <v>31</v>
      </c>
      <c r="U224">
        <v>0.107</v>
      </c>
      <c r="V224">
        <v>0</v>
      </c>
      <c r="W224">
        <v>0</v>
      </c>
      <c r="X224">
        <v>0</v>
      </c>
      <c r="Y224" t="s">
        <v>32</v>
      </c>
      <c r="AA224">
        <v>2.7E-2</v>
      </c>
      <c r="AB224">
        <v>0</v>
      </c>
      <c r="AC224">
        <v>0</v>
      </c>
      <c r="AD224">
        <v>0</v>
      </c>
      <c r="AE224" t="s">
        <v>32</v>
      </c>
    </row>
    <row r="225" spans="1:31" hidden="1" x14ac:dyDescent="0.35">
      <c r="A225" t="s">
        <v>114</v>
      </c>
      <c r="B225">
        <v>224</v>
      </c>
      <c r="C225">
        <v>123</v>
      </c>
      <c r="D225" t="s">
        <v>30</v>
      </c>
      <c r="E225">
        <v>6</v>
      </c>
      <c r="F225">
        <v>0</v>
      </c>
      <c r="G225">
        <v>0</v>
      </c>
      <c r="I225">
        <v>7.7229999999999999</v>
      </c>
      <c r="J225">
        <v>6890</v>
      </c>
      <c r="K225">
        <v>15298</v>
      </c>
      <c r="L225">
        <v>15338</v>
      </c>
      <c r="M225" t="s">
        <v>31</v>
      </c>
      <c r="O225">
        <v>0.88700000000000001</v>
      </c>
      <c r="P225">
        <v>7498</v>
      </c>
      <c r="Q225">
        <v>15229</v>
      </c>
      <c r="R225">
        <v>15276</v>
      </c>
      <c r="S225" t="s">
        <v>31</v>
      </c>
      <c r="U225">
        <v>0.108</v>
      </c>
      <c r="V225">
        <v>0</v>
      </c>
      <c r="W225">
        <v>0</v>
      </c>
      <c r="X225">
        <v>0</v>
      </c>
      <c r="Y225" t="s">
        <v>32</v>
      </c>
      <c r="AA225">
        <v>2.7E-2</v>
      </c>
      <c r="AB225">
        <v>0</v>
      </c>
      <c r="AC225">
        <v>0</v>
      </c>
      <c r="AD225">
        <v>0</v>
      </c>
      <c r="AE225" t="s">
        <v>32</v>
      </c>
    </row>
    <row r="226" spans="1:31" hidden="1" x14ac:dyDescent="0.35">
      <c r="A226" t="s">
        <v>114</v>
      </c>
      <c r="B226">
        <v>225</v>
      </c>
      <c r="C226">
        <v>123</v>
      </c>
      <c r="D226" t="s">
        <v>30</v>
      </c>
      <c r="E226">
        <v>6</v>
      </c>
      <c r="F226">
        <v>0</v>
      </c>
      <c r="G226">
        <v>0</v>
      </c>
      <c r="I226">
        <v>7.7119999999999997</v>
      </c>
      <c r="J226">
        <v>6887</v>
      </c>
      <c r="K226">
        <v>15358</v>
      </c>
      <c r="L226">
        <v>15398</v>
      </c>
      <c r="M226" t="s">
        <v>31</v>
      </c>
      <c r="O226">
        <v>0.88900000000000001</v>
      </c>
      <c r="P226">
        <v>7504</v>
      </c>
      <c r="Q226">
        <v>15289</v>
      </c>
      <c r="R226">
        <v>15335</v>
      </c>
      <c r="S226" t="s">
        <v>31</v>
      </c>
      <c r="U226">
        <v>0.108</v>
      </c>
      <c r="V226">
        <v>0</v>
      </c>
      <c r="W226">
        <v>0</v>
      </c>
      <c r="X226">
        <v>0</v>
      </c>
      <c r="Y226" t="s">
        <v>32</v>
      </c>
      <c r="AA226">
        <v>2.8000000000000001E-2</v>
      </c>
      <c r="AB226">
        <v>0</v>
      </c>
      <c r="AC226">
        <v>0</v>
      </c>
      <c r="AD226">
        <v>0</v>
      </c>
      <c r="AE226" t="s">
        <v>32</v>
      </c>
    </row>
    <row r="227" spans="1:31" hidden="1" x14ac:dyDescent="0.35">
      <c r="A227" t="s">
        <v>114</v>
      </c>
      <c r="B227">
        <v>226</v>
      </c>
      <c r="C227">
        <v>123</v>
      </c>
      <c r="D227" t="s">
        <v>30</v>
      </c>
      <c r="E227">
        <v>6</v>
      </c>
      <c r="F227">
        <v>0</v>
      </c>
      <c r="G227">
        <v>0</v>
      </c>
      <c r="I227">
        <v>7.7370000000000001</v>
      </c>
      <c r="J227">
        <v>6894</v>
      </c>
      <c r="K227">
        <v>15418</v>
      </c>
      <c r="L227">
        <v>15458</v>
      </c>
      <c r="M227" t="s">
        <v>31</v>
      </c>
      <c r="O227">
        <v>0.89700000000000002</v>
      </c>
      <c r="P227">
        <v>7528</v>
      </c>
      <c r="Q227">
        <v>15349</v>
      </c>
      <c r="R227">
        <v>15395</v>
      </c>
      <c r="S227" t="s">
        <v>31</v>
      </c>
      <c r="U227">
        <v>0.108</v>
      </c>
      <c r="V227">
        <v>0</v>
      </c>
      <c r="W227">
        <v>0</v>
      </c>
      <c r="X227">
        <v>0</v>
      </c>
      <c r="Y227" t="s">
        <v>32</v>
      </c>
      <c r="AA227">
        <v>2.8000000000000001E-2</v>
      </c>
      <c r="AB227">
        <v>0</v>
      </c>
      <c r="AC227">
        <v>0</v>
      </c>
      <c r="AD227">
        <v>0</v>
      </c>
      <c r="AE227" t="s">
        <v>32</v>
      </c>
    </row>
    <row r="228" spans="1:31" hidden="1" x14ac:dyDescent="0.35">
      <c r="A228" t="s">
        <v>104</v>
      </c>
      <c r="B228">
        <v>227</v>
      </c>
      <c r="C228">
        <v>135</v>
      </c>
      <c r="D228" t="s">
        <v>105</v>
      </c>
      <c r="E228">
        <v>0</v>
      </c>
      <c r="F228">
        <v>9</v>
      </c>
      <c r="G228">
        <v>1</v>
      </c>
      <c r="I228">
        <v>167.298</v>
      </c>
      <c r="J228">
        <v>52126</v>
      </c>
      <c r="K228">
        <v>15478</v>
      </c>
      <c r="L228">
        <v>15518</v>
      </c>
      <c r="M228" t="s">
        <v>42</v>
      </c>
      <c r="O228">
        <v>-0.44800000000000001</v>
      </c>
      <c r="P228">
        <v>3352</v>
      </c>
      <c r="Q228">
        <v>15409</v>
      </c>
      <c r="R228">
        <v>15452</v>
      </c>
      <c r="S228" t="s">
        <v>31</v>
      </c>
      <c r="U228">
        <v>2.343</v>
      </c>
      <c r="V228">
        <v>0</v>
      </c>
      <c r="W228">
        <v>0</v>
      </c>
      <c r="X228">
        <v>0</v>
      </c>
      <c r="Y228" t="s">
        <v>32</v>
      </c>
      <c r="AA228">
        <v>-1.4E-2</v>
      </c>
      <c r="AB228">
        <v>0</v>
      </c>
      <c r="AC228">
        <v>0</v>
      </c>
      <c r="AD228">
        <v>0</v>
      </c>
      <c r="AE228" t="s">
        <v>32</v>
      </c>
    </row>
    <row r="229" spans="1:31" hidden="1" x14ac:dyDescent="0.35">
      <c r="A229" t="s">
        <v>106</v>
      </c>
      <c r="B229">
        <v>228</v>
      </c>
      <c r="C229">
        <v>136</v>
      </c>
      <c r="D229" t="s">
        <v>105</v>
      </c>
      <c r="E229">
        <v>0</v>
      </c>
      <c r="F229">
        <v>9</v>
      </c>
      <c r="G229">
        <v>2</v>
      </c>
      <c r="I229">
        <v>170.745</v>
      </c>
      <c r="J229">
        <v>53103</v>
      </c>
      <c r="K229">
        <v>15538</v>
      </c>
      <c r="L229">
        <v>15578</v>
      </c>
      <c r="M229" t="s">
        <v>43</v>
      </c>
      <c r="O229">
        <v>17.137</v>
      </c>
      <c r="P229">
        <v>57938</v>
      </c>
      <c r="Q229">
        <v>15469</v>
      </c>
      <c r="R229">
        <v>15512</v>
      </c>
      <c r="S229" t="s">
        <v>43</v>
      </c>
      <c r="U229">
        <v>2.3919999999999999</v>
      </c>
      <c r="V229">
        <v>0</v>
      </c>
      <c r="W229">
        <v>0</v>
      </c>
      <c r="X229">
        <v>0</v>
      </c>
      <c r="Y229" t="s">
        <v>32</v>
      </c>
      <c r="AA229">
        <v>0.53</v>
      </c>
      <c r="AB229">
        <v>0</v>
      </c>
      <c r="AC229">
        <v>0</v>
      </c>
      <c r="AD229">
        <v>0</v>
      </c>
      <c r="AE229" t="s">
        <v>32</v>
      </c>
    </row>
    <row r="230" spans="1:31" hidden="1" x14ac:dyDescent="0.35">
      <c r="A230" t="s">
        <v>87</v>
      </c>
      <c r="B230">
        <v>229</v>
      </c>
      <c r="C230">
        <v>138</v>
      </c>
      <c r="D230" t="s">
        <v>88</v>
      </c>
      <c r="E230">
        <v>0</v>
      </c>
      <c r="F230">
        <v>0</v>
      </c>
      <c r="G230">
        <v>0</v>
      </c>
      <c r="I230">
        <v>149.15600000000001</v>
      </c>
      <c r="J230">
        <v>46983</v>
      </c>
      <c r="K230">
        <v>15598</v>
      </c>
      <c r="L230">
        <v>15637</v>
      </c>
      <c r="M230" t="s">
        <v>42</v>
      </c>
      <c r="O230">
        <v>14.862</v>
      </c>
      <c r="P230">
        <v>50878</v>
      </c>
      <c r="Q230">
        <v>15529</v>
      </c>
      <c r="R230">
        <v>15571</v>
      </c>
      <c r="S230" t="s">
        <v>31</v>
      </c>
      <c r="U230">
        <v>2.089</v>
      </c>
      <c r="V230">
        <v>0</v>
      </c>
      <c r="W230">
        <v>0</v>
      </c>
      <c r="X230">
        <v>0</v>
      </c>
      <c r="Y230" t="s">
        <v>32</v>
      </c>
      <c r="AA230">
        <v>0.46</v>
      </c>
      <c r="AB230">
        <v>0</v>
      </c>
      <c r="AC230">
        <v>0</v>
      </c>
      <c r="AD230">
        <v>0</v>
      </c>
      <c r="AE230" t="s">
        <v>32</v>
      </c>
    </row>
    <row r="231" spans="1:31" hidden="1" x14ac:dyDescent="0.35">
      <c r="A231" t="s">
        <v>110</v>
      </c>
      <c r="B231">
        <v>230</v>
      </c>
      <c r="C231">
        <v>0</v>
      </c>
      <c r="D231" t="s">
        <v>111</v>
      </c>
      <c r="E231">
        <v>0</v>
      </c>
      <c r="F231">
        <v>0</v>
      </c>
      <c r="G231">
        <v>0</v>
      </c>
      <c r="I231">
        <v>-5.03</v>
      </c>
      <c r="J231">
        <v>3275</v>
      </c>
      <c r="K231">
        <v>15778</v>
      </c>
      <c r="L231">
        <v>15825</v>
      </c>
      <c r="M231" t="s">
        <v>31</v>
      </c>
      <c r="O231">
        <v>-0.48099999999999998</v>
      </c>
      <c r="P231">
        <v>3249</v>
      </c>
      <c r="Q231">
        <v>15709</v>
      </c>
      <c r="R231">
        <v>15756</v>
      </c>
      <c r="S231" t="s">
        <v>31</v>
      </c>
      <c r="U231">
        <v>-7.0000000000000007E-2</v>
      </c>
      <c r="V231">
        <v>0</v>
      </c>
      <c r="W231">
        <v>0</v>
      </c>
      <c r="X231">
        <v>0</v>
      </c>
      <c r="Y231" t="s">
        <v>32</v>
      </c>
      <c r="AA231">
        <v>-1.4999999999999999E-2</v>
      </c>
      <c r="AB231">
        <v>0</v>
      </c>
      <c r="AC231">
        <v>0</v>
      </c>
      <c r="AD231">
        <v>0</v>
      </c>
      <c r="AE231" t="s">
        <v>32</v>
      </c>
    </row>
    <row r="232" spans="1:31" hidden="1" x14ac:dyDescent="0.35">
      <c r="A232" t="s">
        <v>116</v>
      </c>
      <c r="B232">
        <v>231</v>
      </c>
      <c r="C232">
        <v>0</v>
      </c>
      <c r="D232" t="s">
        <v>117</v>
      </c>
      <c r="E232">
        <v>0</v>
      </c>
      <c r="F232">
        <v>0</v>
      </c>
      <c r="G232">
        <v>0</v>
      </c>
      <c r="I232">
        <v>-5.03</v>
      </c>
      <c r="J232">
        <v>3275</v>
      </c>
      <c r="K232">
        <v>15959</v>
      </c>
      <c r="L232">
        <v>15965</v>
      </c>
      <c r="M232" t="s">
        <v>118</v>
      </c>
      <c r="O232">
        <v>-0.48099999999999998</v>
      </c>
      <c r="P232">
        <v>3249</v>
      </c>
      <c r="Q232">
        <v>15909</v>
      </c>
      <c r="R232">
        <v>15915</v>
      </c>
      <c r="S232" t="s">
        <v>118</v>
      </c>
      <c r="U232">
        <v>-7.0000000000000007E-2</v>
      </c>
      <c r="V232">
        <v>0</v>
      </c>
      <c r="W232">
        <v>0</v>
      </c>
      <c r="X232">
        <v>0</v>
      </c>
      <c r="Y232" t="s">
        <v>32</v>
      </c>
      <c r="AA232">
        <v>-1.4999999999999999E-2</v>
      </c>
      <c r="AB232">
        <v>0</v>
      </c>
      <c r="AC232">
        <v>0</v>
      </c>
      <c r="AD232">
        <v>0</v>
      </c>
      <c r="AE232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0:G114"/>
  <sheetViews>
    <sheetView topLeftCell="A77" workbookViewId="0">
      <selection activeCell="C10" sqref="C10:G104"/>
    </sheetView>
  </sheetViews>
  <sheetFormatPr defaultRowHeight="14.5" x14ac:dyDescent="0.35"/>
  <cols>
    <col min="2" max="2" width="10.90625" bestFit="1" customWidth="1"/>
    <col min="3" max="3" width="10.90625" customWidth="1"/>
  </cols>
  <sheetData>
    <row r="10" spans="2:7" x14ac:dyDescent="0.35">
      <c r="D10" t="s">
        <v>136</v>
      </c>
      <c r="E10" t="s">
        <v>137</v>
      </c>
      <c r="F10" s="7" t="s">
        <v>138</v>
      </c>
      <c r="G10" s="7" t="s">
        <v>139</v>
      </c>
    </row>
    <row r="11" spans="2:7" x14ac:dyDescent="0.35">
      <c r="B11" s="45" t="s">
        <v>144</v>
      </c>
      <c r="C11" s="47" t="s">
        <v>241</v>
      </c>
      <c r="D11">
        <f>VLOOKUP($B11,Data!$A$16:$AE$260,9,FALSE)</f>
        <v>32.444000000000003</v>
      </c>
      <c r="E11">
        <f t="shared" ref="E11:E74" si="0">D11*14.0076/1000</f>
        <v>0.45446257440000004</v>
      </c>
      <c r="F11">
        <f>VLOOKUP(B11,Data!$A$16:$S$217,15,FALSE)</f>
        <v>0.247</v>
      </c>
      <c r="G11">
        <f t="shared" ref="G11:G74" si="1">F11*30.94/1000</f>
        <v>7.642180000000001E-3</v>
      </c>
    </row>
    <row r="12" spans="2:7" x14ac:dyDescent="0.35">
      <c r="B12" s="44" t="s">
        <v>145</v>
      </c>
      <c r="C12" s="47" t="s">
        <v>242</v>
      </c>
      <c r="D12">
        <f>VLOOKUP($B12,Data!$A$16:$AE$260,9,FALSE)</f>
        <v>31.141999999999999</v>
      </c>
      <c r="E12">
        <f t="shared" si="0"/>
        <v>0.43622467919999997</v>
      </c>
      <c r="F12">
        <f>VLOOKUP(B12,Data!$A$16:$S$217,15,FALSE)</f>
        <v>0.28799999999999998</v>
      </c>
      <c r="G12">
        <f t="shared" si="1"/>
        <v>8.9107199999999987E-3</v>
      </c>
    </row>
    <row r="13" spans="2:7" x14ac:dyDescent="0.35">
      <c r="B13" s="45" t="s">
        <v>146</v>
      </c>
      <c r="C13" s="47" t="s">
        <v>243</v>
      </c>
      <c r="D13">
        <f>VLOOKUP($B13,Data!$A$16:$AE$260,9,FALSE)</f>
        <v>31.76</v>
      </c>
      <c r="E13">
        <f t="shared" si="0"/>
        <v>0.44488137600000005</v>
      </c>
      <c r="F13">
        <f>VLOOKUP(B13,Data!$A$16:$S$217,15,FALSE)</f>
        <v>0.32</v>
      </c>
      <c r="G13">
        <f t="shared" si="1"/>
        <v>9.9007999999999995E-3</v>
      </c>
    </row>
    <row r="14" spans="2:7" x14ac:dyDescent="0.35">
      <c r="B14" s="44" t="s">
        <v>147</v>
      </c>
      <c r="C14" s="47" t="s">
        <v>244</v>
      </c>
      <c r="D14">
        <f>VLOOKUP($B14,Data!$A$16:$AE$260,9,FALSE)</f>
        <v>33.741999999999997</v>
      </c>
      <c r="E14">
        <f t="shared" si="0"/>
        <v>0.47264443919999999</v>
      </c>
      <c r="F14">
        <f>VLOOKUP(B14,Data!$A$16:$S$217,15,FALSE)</f>
        <v>0.29199999999999998</v>
      </c>
      <c r="G14">
        <f t="shared" si="1"/>
        <v>9.034480000000001E-3</v>
      </c>
    </row>
    <row r="15" spans="2:7" x14ac:dyDescent="0.35">
      <c r="B15" s="45" t="s">
        <v>148</v>
      </c>
      <c r="C15" s="47" t="s">
        <v>245</v>
      </c>
      <c r="D15">
        <f>VLOOKUP($B15,Data!$A$16:$AE$260,9,FALSE)</f>
        <v>33.023000000000003</v>
      </c>
      <c r="E15">
        <f t="shared" si="0"/>
        <v>0.46257297480000004</v>
      </c>
      <c r="F15">
        <f>VLOOKUP(B15,Data!$A$16:$S$217,15,FALSE)</f>
        <v>0.314</v>
      </c>
      <c r="G15">
        <f t="shared" si="1"/>
        <v>9.7151600000000005E-3</v>
      </c>
    </row>
    <row r="16" spans="2:7" x14ac:dyDescent="0.35">
      <c r="B16" s="44" t="s">
        <v>149</v>
      </c>
      <c r="C16" s="47" t="s">
        <v>246</v>
      </c>
      <c r="D16">
        <f>VLOOKUP($B16,Data!$A$16:$AE$260,9,FALSE)</f>
        <v>33.679000000000002</v>
      </c>
      <c r="E16">
        <f t="shared" si="0"/>
        <v>0.47176196040000001</v>
      </c>
      <c r="F16">
        <f>VLOOKUP(B16,Data!$A$16:$S$217,15,FALSE)</f>
        <v>0.373</v>
      </c>
      <c r="G16">
        <f t="shared" si="1"/>
        <v>1.154062E-2</v>
      </c>
    </row>
    <row r="17" spans="2:7" x14ac:dyDescent="0.35">
      <c r="B17" s="45" t="s">
        <v>150</v>
      </c>
      <c r="C17" s="47" t="s">
        <v>247</v>
      </c>
      <c r="D17">
        <f>VLOOKUP($B17,Data!$A$16:$AE$260,9,FALSE)</f>
        <v>33.643000000000001</v>
      </c>
      <c r="E17">
        <f t="shared" si="0"/>
        <v>0.47125768679999996</v>
      </c>
      <c r="F17">
        <f>VLOOKUP(B17,Data!$A$16:$S$217,15,FALSE)</f>
        <v>0.35399999999999998</v>
      </c>
      <c r="G17">
        <f t="shared" si="1"/>
        <v>1.0952759999999999E-2</v>
      </c>
    </row>
    <row r="18" spans="2:7" x14ac:dyDescent="0.35">
      <c r="B18" s="44" t="s">
        <v>151</v>
      </c>
      <c r="C18" s="47" t="s">
        <v>248</v>
      </c>
      <c r="D18">
        <f>VLOOKUP($B18,Data!$A$16:$AE$260,9,FALSE)</f>
        <v>33.427999999999997</v>
      </c>
      <c r="E18">
        <f t="shared" si="0"/>
        <v>0.46824605279999998</v>
      </c>
      <c r="F18">
        <f>VLOOKUP(B18,Data!$A$16:$S$217,15,FALSE)</f>
        <v>0.30399999999999999</v>
      </c>
      <c r="G18">
        <f t="shared" si="1"/>
        <v>9.4057600000000009E-3</v>
      </c>
    </row>
    <row r="19" spans="2:7" x14ac:dyDescent="0.35">
      <c r="B19" s="45" t="s">
        <v>152</v>
      </c>
      <c r="C19" s="47" t="s">
        <v>249</v>
      </c>
      <c r="D19">
        <f>VLOOKUP($B19,Data!$A$16:$AE$260,9,FALSE)</f>
        <v>34.268000000000001</v>
      </c>
      <c r="E19">
        <f t="shared" si="0"/>
        <v>0.4800124368</v>
      </c>
      <c r="F19">
        <f>VLOOKUP(B19,Data!$A$16:$S$217,15,FALSE)</f>
        <v>0.33400000000000002</v>
      </c>
      <c r="G19">
        <f t="shared" si="1"/>
        <v>1.0333960000000001E-2</v>
      </c>
    </row>
    <row r="20" spans="2:7" x14ac:dyDescent="0.35">
      <c r="B20" s="44" t="s">
        <v>153</v>
      </c>
      <c r="C20" s="47" t="s">
        <v>250</v>
      </c>
      <c r="D20">
        <f>VLOOKUP($B20,Data!$A$16:$AE$260,9,FALSE)</f>
        <v>33.520000000000003</v>
      </c>
      <c r="E20">
        <f t="shared" si="0"/>
        <v>0.469534752</v>
      </c>
      <c r="F20">
        <f>VLOOKUP(B20,Data!$A$16:$S$217,15,FALSE)</f>
        <v>0.30099999999999999</v>
      </c>
      <c r="G20">
        <f t="shared" si="1"/>
        <v>9.3129399999999987E-3</v>
      </c>
    </row>
    <row r="21" spans="2:7" x14ac:dyDescent="0.35">
      <c r="B21" s="45" t="s">
        <v>155</v>
      </c>
      <c r="C21" s="47" t="s">
        <v>251</v>
      </c>
      <c r="D21">
        <f>VLOOKUP($B21,Data!$A$16:$AE$260,9,FALSE)</f>
        <v>32.518000000000001</v>
      </c>
      <c r="E21">
        <f t="shared" si="0"/>
        <v>0.45549913680000004</v>
      </c>
      <c r="F21">
        <f>VLOOKUP(B21,Data!$A$16:$S$217,15,FALSE)</f>
        <v>0.309</v>
      </c>
      <c r="G21">
        <f t="shared" si="1"/>
        <v>9.5604600000000015E-3</v>
      </c>
    </row>
    <row r="22" spans="2:7" x14ac:dyDescent="0.35">
      <c r="B22" s="45" t="s">
        <v>156</v>
      </c>
      <c r="C22" s="47" t="s">
        <v>252</v>
      </c>
      <c r="D22">
        <f>VLOOKUP($B22,Data!$A$16:$AE$260,9,FALSE)</f>
        <v>33.090000000000003</v>
      </c>
      <c r="E22">
        <f t="shared" si="0"/>
        <v>0.46351148400000003</v>
      </c>
      <c r="F22">
        <f>VLOOKUP(B22,Data!$A$16:$S$217,15,FALSE)</f>
        <v>0.33700000000000002</v>
      </c>
      <c r="G22">
        <f t="shared" si="1"/>
        <v>1.042678E-2</v>
      </c>
    </row>
    <row r="23" spans="2:7" x14ac:dyDescent="0.35">
      <c r="B23" s="44" t="s">
        <v>157</v>
      </c>
      <c r="C23" s="47" t="s">
        <v>253</v>
      </c>
      <c r="D23">
        <f>VLOOKUP($B23,Data!$A$16:$AE$260,9,FALSE)</f>
        <v>32.832000000000001</v>
      </c>
      <c r="E23">
        <f t="shared" si="0"/>
        <v>0.45989752320000005</v>
      </c>
      <c r="F23">
        <f>VLOOKUP(B23,Data!$A$16:$S$217,15,FALSE)</f>
        <v>0.28599999999999998</v>
      </c>
      <c r="G23">
        <f t="shared" si="1"/>
        <v>8.8488399999999984E-3</v>
      </c>
    </row>
    <row r="24" spans="2:7" x14ac:dyDescent="0.35">
      <c r="B24" s="45" t="s">
        <v>158</v>
      </c>
      <c r="C24" s="47" t="s">
        <v>254</v>
      </c>
      <c r="D24">
        <f>VLOOKUP($B24,Data!$A$16:$AE$260,9,FALSE)</f>
        <v>33.067999999999998</v>
      </c>
      <c r="E24">
        <f t="shared" si="0"/>
        <v>0.46320331679999999</v>
      </c>
      <c r="F24">
        <f>VLOOKUP(B24,Data!$A$16:$S$217,15,FALSE)</f>
        <v>0.28499999999999998</v>
      </c>
      <c r="G24">
        <f t="shared" si="1"/>
        <v>8.8179E-3</v>
      </c>
    </row>
    <row r="25" spans="2:7" x14ac:dyDescent="0.35">
      <c r="B25" s="44" t="s">
        <v>159</v>
      </c>
      <c r="C25" s="47" t="s">
        <v>255</v>
      </c>
      <c r="D25">
        <f>VLOOKUP($B25,Data!$A$16:$AE$260,9,FALSE)</f>
        <v>32.838999999999999</v>
      </c>
      <c r="E25">
        <f t="shared" si="0"/>
        <v>0.45999557639999999</v>
      </c>
      <c r="F25">
        <f>VLOOKUP(B25,Data!$A$16:$S$217,15,FALSE)</f>
        <v>0.28599999999999998</v>
      </c>
      <c r="G25">
        <f t="shared" si="1"/>
        <v>8.8488399999999984E-3</v>
      </c>
    </row>
    <row r="26" spans="2:7" x14ac:dyDescent="0.35">
      <c r="B26" s="45" t="s">
        <v>160</v>
      </c>
      <c r="C26" s="47" t="s">
        <v>256</v>
      </c>
      <c r="D26">
        <f>VLOOKUP($B26,Data!$A$16:$AE$260,9,FALSE)</f>
        <v>33.262999999999998</v>
      </c>
      <c r="E26">
        <f t="shared" si="0"/>
        <v>0.46593479879999994</v>
      </c>
      <c r="F26">
        <f>VLOOKUP(B26,Data!$A$16:$S$217,15,FALSE)</f>
        <v>0.317</v>
      </c>
      <c r="G26">
        <f t="shared" si="1"/>
        <v>9.8079800000000009E-3</v>
      </c>
    </row>
    <row r="27" spans="2:7" x14ac:dyDescent="0.35">
      <c r="B27" s="44" t="s">
        <v>161</v>
      </c>
      <c r="C27" s="47" t="s">
        <v>257</v>
      </c>
      <c r="D27">
        <f>VLOOKUP($B27,Data!$A$16:$AE$260,9,FALSE)</f>
        <v>33.378999999999998</v>
      </c>
      <c r="E27">
        <f t="shared" si="0"/>
        <v>0.46755968040000001</v>
      </c>
      <c r="F27">
        <f>VLOOKUP(B27,Data!$A$16:$S$217,15,FALSE)</f>
        <v>0.29399999999999998</v>
      </c>
      <c r="G27">
        <f t="shared" si="1"/>
        <v>9.0963600000000013E-3</v>
      </c>
    </row>
    <row r="28" spans="2:7" x14ac:dyDescent="0.35">
      <c r="B28" s="45" t="s">
        <v>162</v>
      </c>
      <c r="C28" s="47" t="s">
        <v>258</v>
      </c>
      <c r="D28">
        <f>VLOOKUP($B28,Data!$A$16:$AE$260,9,FALSE)</f>
        <v>34.374000000000002</v>
      </c>
      <c r="E28">
        <f t="shared" si="0"/>
        <v>0.48149724240000008</v>
      </c>
      <c r="F28">
        <f>VLOOKUP(B28,Data!$A$16:$S$217,15,FALSE)</f>
        <v>0.312</v>
      </c>
      <c r="G28">
        <f t="shared" si="1"/>
        <v>9.6532800000000002E-3</v>
      </c>
    </row>
    <row r="29" spans="2:7" x14ac:dyDescent="0.35">
      <c r="B29" s="44" t="s">
        <v>163</v>
      </c>
      <c r="C29" s="47" t="s">
        <v>259</v>
      </c>
      <c r="D29">
        <f>VLOOKUP($B29,Data!$A$16:$AE$260,9,FALSE)</f>
        <v>32.732999999999997</v>
      </c>
      <c r="E29">
        <f t="shared" si="0"/>
        <v>0.45851077079999991</v>
      </c>
      <c r="F29">
        <f>VLOOKUP(B29,Data!$A$16:$S$217,15,FALSE)</f>
        <v>0.28899999999999998</v>
      </c>
      <c r="G29">
        <f t="shared" si="1"/>
        <v>8.9416600000000006E-3</v>
      </c>
    </row>
    <row r="30" spans="2:7" x14ac:dyDescent="0.35">
      <c r="B30" s="45" t="s">
        <v>164</v>
      </c>
      <c r="C30" s="47" t="s">
        <v>260</v>
      </c>
      <c r="D30">
        <f>VLOOKUP($B30,Data!$A$16:$AE$260,9,FALSE)</f>
        <v>32.665999999999997</v>
      </c>
      <c r="E30">
        <f t="shared" si="0"/>
        <v>0.45757226159999992</v>
      </c>
      <c r="F30">
        <f>VLOOKUP(B30,Data!$A$16:$S$217,15,FALSE)</f>
        <v>0.33800000000000002</v>
      </c>
      <c r="G30">
        <f t="shared" si="1"/>
        <v>1.0457720000000002E-2</v>
      </c>
    </row>
    <row r="31" spans="2:7" x14ac:dyDescent="0.35">
      <c r="B31" s="44" t="s">
        <v>166</v>
      </c>
      <c r="C31" s="47" t="s">
        <v>261</v>
      </c>
      <c r="D31">
        <f>VLOOKUP($B31,Data!$A$16:$AE$260,9,FALSE)</f>
        <v>41.073</v>
      </c>
      <c r="E31">
        <f t="shared" si="0"/>
        <v>0.57533415479999994</v>
      </c>
      <c r="F31">
        <f>VLOOKUP(B31,Data!$A$16:$S$217,15,FALSE)</f>
        <v>0.317</v>
      </c>
      <c r="G31">
        <f t="shared" si="1"/>
        <v>9.8079800000000009E-3</v>
      </c>
    </row>
    <row r="32" spans="2:7" x14ac:dyDescent="0.35">
      <c r="B32" s="44" t="s">
        <v>167</v>
      </c>
      <c r="C32" s="47" t="s">
        <v>262</v>
      </c>
      <c r="D32">
        <f>VLOOKUP($B32,Data!$A$16:$AE$260,9,FALSE)</f>
        <v>31.731999999999999</v>
      </c>
      <c r="E32">
        <f t="shared" si="0"/>
        <v>0.44448916319999998</v>
      </c>
      <c r="F32">
        <f>VLOOKUP(B32,Data!$A$16:$S$217,15,FALSE)</f>
        <v>0.27900000000000003</v>
      </c>
      <c r="G32">
        <f t="shared" si="1"/>
        <v>8.632260000000001E-3</v>
      </c>
    </row>
    <row r="33" spans="2:7" x14ac:dyDescent="0.35">
      <c r="B33" s="45" t="s">
        <v>168</v>
      </c>
      <c r="C33" s="47" t="s">
        <v>263</v>
      </c>
      <c r="D33">
        <f>VLOOKUP($B33,Data!$A$16:$AE$260,9,FALSE)</f>
        <v>31.608000000000001</v>
      </c>
      <c r="E33">
        <f t="shared" si="0"/>
        <v>0.44275222080000004</v>
      </c>
      <c r="F33">
        <f>VLOOKUP(B33,Data!$A$16:$S$217,15,FALSE)</f>
        <v>0.25600000000000001</v>
      </c>
      <c r="G33">
        <f t="shared" si="1"/>
        <v>7.9206400000000014E-3</v>
      </c>
    </row>
    <row r="34" spans="2:7" x14ac:dyDescent="0.35">
      <c r="B34" s="44" t="s">
        <v>169</v>
      </c>
      <c r="C34" s="47" t="s">
        <v>264</v>
      </c>
      <c r="D34">
        <f>VLOOKUP($B34,Data!$A$16:$AE$260,9,FALSE)</f>
        <v>39.036999999999999</v>
      </c>
      <c r="E34">
        <f t="shared" si="0"/>
        <v>0.54681468119999999</v>
      </c>
      <c r="F34">
        <f>VLOOKUP(B34,Data!$A$16:$S$217,15,FALSE)</f>
        <v>0.44</v>
      </c>
      <c r="G34">
        <f t="shared" si="1"/>
        <v>1.36136E-2</v>
      </c>
    </row>
    <row r="35" spans="2:7" x14ac:dyDescent="0.35">
      <c r="B35" s="45" t="s">
        <v>170</v>
      </c>
      <c r="C35" s="47" t="s">
        <v>265</v>
      </c>
      <c r="D35">
        <f>VLOOKUP($B35,Data!$A$16:$AE$260,9,FALSE)</f>
        <v>32.783000000000001</v>
      </c>
      <c r="E35">
        <f t="shared" si="0"/>
        <v>0.45921115080000002</v>
      </c>
      <c r="F35">
        <f>VLOOKUP(B35,Data!$A$16:$S$217,15,FALSE)</f>
        <v>0.308</v>
      </c>
      <c r="G35">
        <f t="shared" si="1"/>
        <v>9.5295199999999997E-3</v>
      </c>
    </row>
    <row r="36" spans="2:7" x14ac:dyDescent="0.35">
      <c r="B36" s="44" t="s">
        <v>171</v>
      </c>
      <c r="C36" s="47" t="s">
        <v>266</v>
      </c>
      <c r="D36">
        <f>VLOOKUP($B36,Data!$A$16:$AE$260,9,FALSE)</f>
        <v>32.457999999999998</v>
      </c>
      <c r="E36">
        <f t="shared" si="0"/>
        <v>0.45465868079999994</v>
      </c>
      <c r="F36">
        <f>VLOOKUP(B36,Data!$A$16:$S$217,15,FALSE)</f>
        <v>0.27</v>
      </c>
      <c r="G36">
        <f t="shared" si="1"/>
        <v>8.3538000000000015E-3</v>
      </c>
    </row>
    <row r="37" spans="2:7" x14ac:dyDescent="0.35">
      <c r="B37" s="45" t="s">
        <v>172</v>
      </c>
      <c r="C37" s="47" t="s">
        <v>267</v>
      </c>
      <c r="D37">
        <f>VLOOKUP($B37,Data!$A$16:$AE$260,9,FALSE)</f>
        <v>31.065000000000001</v>
      </c>
      <c r="E37">
        <f t="shared" si="0"/>
        <v>0.43514609399999998</v>
      </c>
      <c r="F37">
        <f>VLOOKUP(B37,Data!$A$16:$S$217,15,FALSE)</f>
        <v>0.27400000000000002</v>
      </c>
      <c r="G37">
        <f t="shared" si="1"/>
        <v>8.4775600000000003E-3</v>
      </c>
    </row>
    <row r="38" spans="2:7" x14ac:dyDescent="0.35">
      <c r="B38" s="44" t="s">
        <v>173</v>
      </c>
      <c r="C38" s="47" t="s">
        <v>268</v>
      </c>
      <c r="D38">
        <f>VLOOKUP($B38,Data!$A$16:$AE$260,9,FALSE)</f>
        <v>29.731000000000002</v>
      </c>
      <c r="E38">
        <f t="shared" si="0"/>
        <v>0.41645995559999999</v>
      </c>
      <c r="F38">
        <f>VLOOKUP(B38,Data!$A$16:$S$217,15,FALSE)</f>
        <v>0.3</v>
      </c>
      <c r="G38">
        <f t="shared" si="1"/>
        <v>9.2820000000000003E-3</v>
      </c>
    </row>
    <row r="39" spans="2:7" x14ac:dyDescent="0.35">
      <c r="B39" s="45" t="s">
        <v>174</v>
      </c>
      <c r="C39" s="47" t="s">
        <v>269</v>
      </c>
      <c r="D39">
        <f>VLOOKUP($B39,Data!$A$16:$AE$260,9,FALSE)</f>
        <v>30.623999999999999</v>
      </c>
      <c r="E39">
        <f t="shared" si="0"/>
        <v>0.42896874239999999</v>
      </c>
      <c r="F39">
        <f>VLOOKUP(B39,Data!$A$16:$S$217,15,FALSE)</f>
        <v>0.28999999999999998</v>
      </c>
      <c r="G39">
        <f t="shared" si="1"/>
        <v>8.9726000000000007E-3</v>
      </c>
    </row>
    <row r="40" spans="2:7" x14ac:dyDescent="0.35">
      <c r="B40" s="44" t="s">
        <v>175</v>
      </c>
      <c r="C40" s="47" t="s">
        <v>270</v>
      </c>
      <c r="D40">
        <f>VLOOKUP($B40,Data!$A$16:$AE$260,9,FALSE)</f>
        <v>29.428000000000001</v>
      </c>
      <c r="E40">
        <f t="shared" si="0"/>
        <v>0.4122156528</v>
      </c>
      <c r="F40">
        <f>VLOOKUP(B40,Data!$A$16:$S$217,15,FALSE)</f>
        <v>0.27900000000000003</v>
      </c>
      <c r="G40">
        <f t="shared" si="1"/>
        <v>8.632260000000001E-3</v>
      </c>
    </row>
    <row r="41" spans="2:7" x14ac:dyDescent="0.35">
      <c r="B41" s="45" t="s">
        <v>177</v>
      </c>
      <c r="C41" s="47" t="s">
        <v>271</v>
      </c>
      <c r="D41">
        <f>VLOOKUP($B41,Data!$A$16:$AE$260,9,FALSE)</f>
        <v>28.32</v>
      </c>
      <c r="E41">
        <f t="shared" si="0"/>
        <v>0.39669523200000001</v>
      </c>
      <c r="F41">
        <f>VLOOKUP(B41,Data!$A$16:$S$217,15,FALSE)</f>
        <v>0.254</v>
      </c>
      <c r="G41">
        <f t="shared" si="1"/>
        <v>7.8587599999999994E-3</v>
      </c>
    </row>
    <row r="42" spans="2:7" x14ac:dyDescent="0.35">
      <c r="B42" s="45" t="s">
        <v>178</v>
      </c>
      <c r="C42" s="47" t="s">
        <v>272</v>
      </c>
      <c r="D42">
        <f>VLOOKUP($B42,Data!$A$16:$AE$260,9,FALSE)</f>
        <v>29.498999999999999</v>
      </c>
      <c r="E42">
        <f t="shared" si="0"/>
        <v>0.41321019240000001</v>
      </c>
      <c r="F42">
        <f>VLOOKUP(B42,Data!$A$16:$S$217,15,FALSE)</f>
        <v>0.34899999999999998</v>
      </c>
      <c r="G42">
        <f t="shared" si="1"/>
        <v>1.079806E-2</v>
      </c>
    </row>
    <row r="43" spans="2:7" x14ac:dyDescent="0.35">
      <c r="B43" s="44" t="s">
        <v>179</v>
      </c>
      <c r="C43" s="47" t="s">
        <v>273</v>
      </c>
      <c r="D43">
        <f>VLOOKUP($B43,Data!$A$16:$AE$260,9,FALSE)</f>
        <v>28.44</v>
      </c>
      <c r="E43">
        <f t="shared" si="0"/>
        <v>0.39837614399999999</v>
      </c>
      <c r="F43">
        <f>VLOOKUP(B43,Data!$A$16:$S$217,15,FALSE)</f>
        <v>0.32500000000000001</v>
      </c>
      <c r="G43">
        <f t="shared" si="1"/>
        <v>1.00555E-2</v>
      </c>
    </row>
    <row r="44" spans="2:7" x14ac:dyDescent="0.35">
      <c r="B44" s="45" t="s">
        <v>180</v>
      </c>
      <c r="C44" s="47" t="s">
        <v>274</v>
      </c>
      <c r="D44">
        <f>VLOOKUP($B44,Data!$A$16:$AE$260,9,FALSE)</f>
        <v>29.305</v>
      </c>
      <c r="E44">
        <f t="shared" si="0"/>
        <v>0.41049271800000003</v>
      </c>
      <c r="F44">
        <f>VLOOKUP(B44,Data!$A$16:$S$217,15,FALSE)</f>
        <v>0.33300000000000002</v>
      </c>
      <c r="G44">
        <f t="shared" si="1"/>
        <v>1.0303020000000001E-2</v>
      </c>
    </row>
    <row r="45" spans="2:7" x14ac:dyDescent="0.35">
      <c r="B45" s="44" t="s">
        <v>181</v>
      </c>
      <c r="C45" s="47" t="s">
        <v>275</v>
      </c>
      <c r="D45">
        <f>VLOOKUP($B45,Data!$A$16:$AE$260,9,FALSE)</f>
        <v>29.76</v>
      </c>
      <c r="E45">
        <f t="shared" si="0"/>
        <v>0.41686617599999998</v>
      </c>
      <c r="F45">
        <f>VLOOKUP(B45,Data!$A$16:$S$217,15,FALSE)</f>
        <v>0.32900000000000001</v>
      </c>
      <c r="G45">
        <f t="shared" si="1"/>
        <v>1.0179260000000001E-2</v>
      </c>
    </row>
    <row r="46" spans="2:7" x14ac:dyDescent="0.35">
      <c r="B46" s="45" t="s">
        <v>182</v>
      </c>
      <c r="C46" s="47" t="s">
        <v>276</v>
      </c>
      <c r="D46">
        <f>VLOOKUP($B46,Data!$A$16:$AE$260,9,FALSE)</f>
        <v>30.164999999999999</v>
      </c>
      <c r="E46">
        <f t="shared" si="0"/>
        <v>0.42253925399999998</v>
      </c>
      <c r="F46">
        <f>VLOOKUP(B46,Data!$A$16:$S$217,15,FALSE)</f>
        <v>0.33700000000000002</v>
      </c>
      <c r="G46">
        <f t="shared" si="1"/>
        <v>1.042678E-2</v>
      </c>
    </row>
    <row r="47" spans="2:7" x14ac:dyDescent="0.35">
      <c r="B47" s="44" t="s">
        <v>183</v>
      </c>
      <c r="C47" s="47" t="s">
        <v>277</v>
      </c>
      <c r="D47">
        <f>VLOOKUP($B47,Data!$A$16:$AE$260,9,FALSE)</f>
        <v>31.138999999999999</v>
      </c>
      <c r="E47">
        <f t="shared" si="0"/>
        <v>0.43618265639999998</v>
      </c>
      <c r="F47">
        <f>VLOOKUP(B47,Data!$A$16:$S$217,15,FALSE)</f>
        <v>0.46</v>
      </c>
      <c r="G47">
        <f t="shared" si="1"/>
        <v>1.4232400000000003E-2</v>
      </c>
    </row>
    <row r="48" spans="2:7" x14ac:dyDescent="0.35">
      <c r="B48" s="45" t="s">
        <v>184</v>
      </c>
      <c r="C48" s="47" t="s">
        <v>278</v>
      </c>
      <c r="D48">
        <f>VLOOKUP($B48,Data!$A$16:$AE$260,9,FALSE)</f>
        <v>29.756</v>
      </c>
      <c r="E48">
        <f t="shared" si="0"/>
        <v>0.41681014560000001</v>
      </c>
      <c r="F48">
        <f>VLOOKUP(B48,Data!$A$16:$S$217,15,FALSE)</f>
        <v>0.34899999999999998</v>
      </c>
      <c r="G48">
        <f t="shared" si="1"/>
        <v>1.079806E-2</v>
      </c>
    </row>
    <row r="49" spans="2:7" x14ac:dyDescent="0.35">
      <c r="B49" s="44" t="s">
        <v>185</v>
      </c>
      <c r="C49" s="47" t="s">
        <v>279</v>
      </c>
      <c r="D49">
        <f>VLOOKUP($B49,Data!$A$16:$AE$260,9,FALSE)</f>
        <v>29.975000000000001</v>
      </c>
      <c r="E49">
        <f t="shared" si="0"/>
        <v>0.41987781000000002</v>
      </c>
      <c r="F49">
        <f>VLOOKUP(B49,Data!$A$16:$S$217,15,FALSE)</f>
        <v>0.32800000000000001</v>
      </c>
      <c r="G49">
        <f t="shared" si="1"/>
        <v>1.0148320000000001E-2</v>
      </c>
    </row>
    <row r="50" spans="2:7" x14ac:dyDescent="0.35">
      <c r="B50" s="45" t="s">
        <v>186</v>
      </c>
      <c r="C50" s="47" t="s">
        <v>280</v>
      </c>
      <c r="D50">
        <f>VLOOKUP($B50,Data!$A$16:$AE$260,9,FALSE)</f>
        <v>29.95</v>
      </c>
      <c r="E50">
        <f t="shared" si="0"/>
        <v>0.41952761999999999</v>
      </c>
      <c r="F50">
        <f>VLOOKUP(B50,Data!$A$16:$S$217,15,FALSE)</f>
        <v>0.35199999999999998</v>
      </c>
      <c r="G50">
        <f t="shared" si="1"/>
        <v>1.0890879999999999E-2</v>
      </c>
    </row>
    <row r="51" spans="2:7" x14ac:dyDescent="0.35">
      <c r="B51" s="44" t="s">
        <v>187</v>
      </c>
      <c r="C51" s="47" t="s">
        <v>281</v>
      </c>
      <c r="D51">
        <f>VLOOKUP($B51,Data!$A$16:$AE$260,9,FALSE)</f>
        <v>31.141999999999999</v>
      </c>
      <c r="E51">
        <f>D51*14.0076/1000</f>
        <v>0.43622467919999997</v>
      </c>
      <c r="F51">
        <f>VLOOKUP(B51,Data!$A$16:$S$217,15,FALSE)</f>
        <v>0.251</v>
      </c>
      <c r="G51">
        <f>F51*30.94/1000</f>
        <v>7.7659400000000007E-3</v>
      </c>
    </row>
    <row r="52" spans="2:7" x14ac:dyDescent="0.35">
      <c r="B52" s="44" t="s">
        <v>188</v>
      </c>
      <c r="C52" s="47" t="s">
        <v>282</v>
      </c>
      <c r="D52">
        <f>VLOOKUP($B52,Data!$A$16:$AE$260,9,FALSE)</f>
        <v>29.95</v>
      </c>
      <c r="E52">
        <f t="shared" si="0"/>
        <v>0.41952761999999999</v>
      </c>
      <c r="F52">
        <f>VLOOKUP(B52,Data!$A$16:$S$217,15,FALSE)</f>
        <v>0.24</v>
      </c>
      <c r="G52">
        <f t="shared" si="1"/>
        <v>7.4256000000000001E-3</v>
      </c>
    </row>
    <row r="53" spans="2:7" x14ac:dyDescent="0.35">
      <c r="B53" s="45" t="s">
        <v>189</v>
      </c>
      <c r="C53" s="47" t="s">
        <v>283</v>
      </c>
      <c r="D53">
        <f>VLOOKUP($B53,Data!$A$16:$AE$260,9,FALSE)</f>
        <v>29.335999999999999</v>
      </c>
      <c r="E53">
        <f t="shared" si="0"/>
        <v>0.41092695359999998</v>
      </c>
      <c r="F53">
        <f>VLOOKUP(B53,Data!$A$16:$S$217,15,FALSE)</f>
        <v>0.246</v>
      </c>
      <c r="G53">
        <f t="shared" si="1"/>
        <v>7.61124E-3</v>
      </c>
    </row>
    <row r="54" spans="2:7" x14ac:dyDescent="0.35">
      <c r="B54" s="44" t="s">
        <v>190</v>
      </c>
      <c r="C54" s="47" t="s">
        <v>284</v>
      </c>
      <c r="D54">
        <f>VLOOKUP($B54,Data!$A$16:$AE$260,9,FALSE)</f>
        <v>29.872</v>
      </c>
      <c r="E54">
        <f t="shared" si="0"/>
        <v>0.41843502719999998</v>
      </c>
      <c r="F54">
        <f>VLOOKUP(B54,Data!$A$16:$S$217,15,FALSE)</f>
        <v>0.26400000000000001</v>
      </c>
      <c r="G54">
        <f t="shared" si="1"/>
        <v>8.1681600000000007E-3</v>
      </c>
    </row>
    <row r="55" spans="2:7" x14ac:dyDescent="0.35">
      <c r="B55" s="45" t="s">
        <v>191</v>
      </c>
      <c r="C55" s="47" t="s">
        <v>285</v>
      </c>
      <c r="D55">
        <f>VLOOKUP($B55,Data!$A$16:$AE$260,9,FALSE)</f>
        <v>32.423000000000002</v>
      </c>
      <c r="E55">
        <f t="shared" si="0"/>
        <v>0.45416841480000003</v>
      </c>
      <c r="F55">
        <f>VLOOKUP(B55,Data!$A$16:$S$217,15,FALSE)</f>
        <v>0.23899999999999999</v>
      </c>
      <c r="G55">
        <f t="shared" si="1"/>
        <v>7.3946599999999999E-3</v>
      </c>
    </row>
    <row r="56" spans="2:7" x14ac:dyDescent="0.35">
      <c r="B56" s="44" t="s">
        <v>192</v>
      </c>
      <c r="C56" s="47" t="s">
        <v>286</v>
      </c>
      <c r="D56">
        <f>VLOOKUP($B56,Data!$A$16:$AE$260,9,FALSE)</f>
        <v>30.948</v>
      </c>
      <c r="E56">
        <f t="shared" si="0"/>
        <v>0.43350720479999999</v>
      </c>
      <c r="F56">
        <f>VLOOKUP(B56,Data!$A$16:$S$217,15,FALSE)</f>
        <v>0.224</v>
      </c>
      <c r="G56">
        <f t="shared" si="1"/>
        <v>6.9305600000000005E-3</v>
      </c>
    </row>
    <row r="57" spans="2:7" x14ac:dyDescent="0.35">
      <c r="B57" s="45" t="s">
        <v>193</v>
      </c>
      <c r="C57" s="47" t="s">
        <v>287</v>
      </c>
      <c r="D57">
        <f>VLOOKUP($B57,Data!$A$16:$AE$260,9,FALSE)</f>
        <v>30.574000000000002</v>
      </c>
      <c r="E57">
        <f t="shared" si="0"/>
        <v>0.42826836239999999</v>
      </c>
      <c r="F57">
        <f>VLOOKUP(B57,Data!$A$16:$S$217,15,FALSE)</f>
        <v>0.214</v>
      </c>
      <c r="G57">
        <f t="shared" si="1"/>
        <v>6.6211600000000001E-3</v>
      </c>
    </row>
    <row r="58" spans="2:7" x14ac:dyDescent="0.35">
      <c r="B58" s="44" t="s">
        <v>194</v>
      </c>
      <c r="C58" s="47" t="s">
        <v>288</v>
      </c>
      <c r="D58">
        <f>VLOOKUP($B58,Data!$A$16:$AE$260,9,FALSE)</f>
        <v>31.074999999999999</v>
      </c>
      <c r="E58">
        <f t="shared" si="0"/>
        <v>0.43528616999999997</v>
      </c>
      <c r="F58">
        <f>VLOOKUP(B58,Data!$A$16:$S$217,15,FALSE)</f>
        <v>0.20499999999999999</v>
      </c>
      <c r="G58">
        <f t="shared" si="1"/>
        <v>6.3426999999999997E-3</v>
      </c>
    </row>
    <row r="59" spans="2:7" x14ac:dyDescent="0.35">
      <c r="B59" s="45" t="s">
        <v>195</v>
      </c>
      <c r="C59" s="47" t="s">
        <v>289</v>
      </c>
      <c r="D59">
        <f>VLOOKUP($B59,Data!$A$16:$AE$260,9,FALSE)</f>
        <v>33.337000000000003</v>
      </c>
      <c r="E59">
        <f t="shared" si="0"/>
        <v>0.46697136120000005</v>
      </c>
      <c r="F59">
        <f>VLOOKUP(B59,Data!$A$16:$S$217,15,FALSE)</f>
        <v>0.45100000000000001</v>
      </c>
      <c r="G59">
        <f t="shared" si="1"/>
        <v>1.3953940000000001E-2</v>
      </c>
    </row>
    <row r="60" spans="2:7" x14ac:dyDescent="0.35">
      <c r="B60" s="44" t="s">
        <v>196</v>
      </c>
      <c r="C60" s="47" t="s">
        <v>290</v>
      </c>
      <c r="D60">
        <f>VLOOKUP($B60,Data!$A$16:$AE$260,9,FALSE)</f>
        <v>34.286000000000001</v>
      </c>
      <c r="E60">
        <f t="shared" si="0"/>
        <v>0.48026457360000002</v>
      </c>
      <c r="F60">
        <f>VLOOKUP(B60,Data!$A$16:$S$217,15,FALSE)</f>
        <v>0.41199999999999998</v>
      </c>
      <c r="G60">
        <f t="shared" si="1"/>
        <v>1.274728E-2</v>
      </c>
    </row>
    <row r="61" spans="2:7" x14ac:dyDescent="0.35">
      <c r="B61" s="45" t="s">
        <v>197</v>
      </c>
      <c r="C61" s="47" t="s">
        <v>291</v>
      </c>
      <c r="D61">
        <f>VLOOKUP($B61,Data!$A$16:$AE$260,9,FALSE)</f>
        <v>33.512999999999998</v>
      </c>
      <c r="E61">
        <f t="shared" si="0"/>
        <v>0.4694366988</v>
      </c>
      <c r="F61">
        <f>VLOOKUP(B61,Data!$A$16:$S$217,15,FALSE)</f>
        <v>0.44600000000000001</v>
      </c>
      <c r="G61">
        <f t="shared" si="1"/>
        <v>1.3799240000000001E-2</v>
      </c>
    </row>
    <row r="62" spans="2:7" x14ac:dyDescent="0.35">
      <c r="B62" s="45" t="s">
        <v>198</v>
      </c>
      <c r="C62" s="47" t="s">
        <v>292</v>
      </c>
      <c r="D62">
        <f>VLOOKUP($B62,Data!$A$16:$AE$260,9,FALSE)</f>
        <v>33.381999999999998</v>
      </c>
      <c r="E62">
        <f t="shared" si="0"/>
        <v>0.4676017032</v>
      </c>
      <c r="F62">
        <f>VLOOKUP(B62,Data!$A$16:$S$217,15,FALSE)</f>
        <v>0.442</v>
      </c>
      <c r="G62">
        <f t="shared" si="1"/>
        <v>1.367548E-2</v>
      </c>
    </row>
    <row r="63" spans="2:7" x14ac:dyDescent="0.35">
      <c r="B63" s="44" t="s">
        <v>199</v>
      </c>
      <c r="C63" s="47" t="s">
        <v>293</v>
      </c>
      <c r="D63">
        <f>VLOOKUP($B63,Data!$A$16:$AE$260,9,FALSE)</f>
        <v>32.444000000000003</v>
      </c>
      <c r="E63">
        <f t="shared" si="0"/>
        <v>0.45446257440000004</v>
      </c>
      <c r="F63">
        <f>VLOOKUP(B63,Data!$A$16:$S$217,15,FALSE)</f>
        <v>0.41299999999999998</v>
      </c>
      <c r="G63">
        <f t="shared" si="1"/>
        <v>1.277822E-2</v>
      </c>
    </row>
    <row r="64" spans="2:7" x14ac:dyDescent="0.35">
      <c r="B64" s="45" t="s">
        <v>200</v>
      </c>
      <c r="C64" s="47" t="s">
        <v>294</v>
      </c>
      <c r="D64">
        <f>VLOOKUP($B64,Data!$A$16:$AE$260,9,FALSE)</f>
        <v>35.262999999999998</v>
      </c>
      <c r="E64">
        <f t="shared" si="0"/>
        <v>0.49394999880000001</v>
      </c>
      <c r="F64">
        <f>VLOOKUP(B64,Data!$A$16:$S$217,15,FALSE)</f>
        <v>0.51</v>
      </c>
      <c r="G64">
        <f t="shared" si="1"/>
        <v>1.5779400000000002E-2</v>
      </c>
    </row>
    <row r="65" spans="2:7" x14ac:dyDescent="0.35">
      <c r="B65" s="44" t="s">
        <v>201</v>
      </c>
      <c r="C65" s="47" t="s">
        <v>295</v>
      </c>
      <c r="D65">
        <f>VLOOKUP($B65,Data!$A$16:$AE$260,9,FALSE)</f>
        <v>33.058</v>
      </c>
      <c r="E65">
        <f t="shared" si="0"/>
        <v>0.4630632408</v>
      </c>
      <c r="F65">
        <f>VLOOKUP(B65,Data!$A$16:$S$217,15,FALSE)</f>
        <v>0.43</v>
      </c>
      <c r="G65">
        <f t="shared" si="1"/>
        <v>1.33042E-2</v>
      </c>
    </row>
    <row r="66" spans="2:7" x14ac:dyDescent="0.35">
      <c r="B66" s="45" t="s">
        <v>202</v>
      </c>
      <c r="C66" s="47" t="s">
        <v>296</v>
      </c>
      <c r="D66">
        <f>VLOOKUP($B66,Data!$A$16:$AE$260,9,FALSE)</f>
        <v>34.045999999999999</v>
      </c>
      <c r="E66">
        <f t="shared" si="0"/>
        <v>0.47690274960000001</v>
      </c>
      <c r="F66">
        <f>VLOOKUP(B66,Data!$A$16:$S$217,15,FALSE)</f>
        <v>0.47099999999999997</v>
      </c>
      <c r="G66">
        <f t="shared" si="1"/>
        <v>1.4572739999999999E-2</v>
      </c>
    </row>
    <row r="67" spans="2:7" x14ac:dyDescent="0.35">
      <c r="B67" s="44" t="s">
        <v>203</v>
      </c>
      <c r="C67" s="47" t="s">
        <v>297</v>
      </c>
      <c r="D67">
        <f>VLOOKUP($B67,Data!$A$16:$AE$260,9,FALSE)</f>
        <v>32.247</v>
      </c>
      <c r="E67">
        <f t="shared" si="0"/>
        <v>0.45170307719999997</v>
      </c>
      <c r="F67">
        <f>VLOOKUP(B67,Data!$A$16:$S$217,15,FALSE)</f>
        <v>0.434</v>
      </c>
      <c r="G67">
        <f t="shared" si="1"/>
        <v>1.3427960000000001E-2</v>
      </c>
    </row>
    <row r="68" spans="2:7" x14ac:dyDescent="0.35">
      <c r="B68" s="45" t="s">
        <v>204</v>
      </c>
      <c r="C68" s="47" t="s">
        <v>298</v>
      </c>
      <c r="D68">
        <f>VLOOKUP($B68,Data!$A$16:$AE$260,9,FALSE)</f>
        <v>33.561999999999998</v>
      </c>
      <c r="E68">
        <f t="shared" si="0"/>
        <v>0.47012307119999996</v>
      </c>
      <c r="F68">
        <f>VLOOKUP(B68,Data!$A$16:$S$217,15,FALSE)</f>
        <v>0.45500000000000002</v>
      </c>
      <c r="G68">
        <f t="shared" si="1"/>
        <v>1.4077700000000002E-2</v>
      </c>
    </row>
    <row r="69" spans="2:7" x14ac:dyDescent="0.35">
      <c r="B69" s="44" t="s">
        <v>205</v>
      </c>
      <c r="C69" s="47" t="s">
        <v>299</v>
      </c>
      <c r="D69">
        <f>VLOOKUP($B69,Data!$A$16:$AE$260,9,FALSE)</f>
        <v>32.856999999999999</v>
      </c>
      <c r="E69">
        <f t="shared" si="0"/>
        <v>0.46024771319999996</v>
      </c>
      <c r="F69">
        <f>VLOOKUP(B69,Data!$A$16:$S$217,15,FALSE)</f>
        <v>0.443</v>
      </c>
      <c r="G69">
        <f t="shared" si="1"/>
        <v>1.3706420000000002E-2</v>
      </c>
    </row>
    <row r="70" spans="2:7" x14ac:dyDescent="0.35">
      <c r="B70" s="45" t="s">
        <v>206</v>
      </c>
      <c r="C70" s="47" t="s">
        <v>300</v>
      </c>
      <c r="D70">
        <f>VLOOKUP($B70,Data!$A$16:$AE$260,9,FALSE)</f>
        <v>35.805999999999997</v>
      </c>
      <c r="E70">
        <f t="shared" si="0"/>
        <v>0.50155612559999996</v>
      </c>
      <c r="F70">
        <f>VLOOKUP(B70,Data!$A$16:$S$217,15,FALSE)</f>
        <v>0.44600000000000001</v>
      </c>
      <c r="G70">
        <f t="shared" si="1"/>
        <v>1.3799240000000001E-2</v>
      </c>
    </row>
    <row r="71" spans="2:7" x14ac:dyDescent="0.35">
      <c r="B71" s="44" t="s">
        <v>207</v>
      </c>
      <c r="C71" s="47" t="s">
        <v>301</v>
      </c>
      <c r="D71">
        <f>VLOOKUP($B71,Data!$A$16:$AE$260,9,FALSE)</f>
        <v>32.122999999999998</v>
      </c>
      <c r="E71">
        <f t="shared" si="0"/>
        <v>0.44996613479999997</v>
      </c>
      <c r="F71">
        <f>VLOOKUP(B71,Data!$A$16:$S$217,15,FALSE)</f>
        <v>0.44700000000000001</v>
      </c>
      <c r="G71">
        <f t="shared" si="1"/>
        <v>1.3830180000000001E-2</v>
      </c>
    </row>
    <row r="72" spans="2:7" x14ac:dyDescent="0.35">
      <c r="B72" s="44" t="s">
        <v>208</v>
      </c>
      <c r="C72" s="47" t="s">
        <v>302</v>
      </c>
      <c r="D72">
        <f>VLOOKUP($B72,Data!$A$16:$AE$260,9,FALSE)</f>
        <v>33.076000000000001</v>
      </c>
      <c r="E72">
        <f t="shared" si="0"/>
        <v>0.46331537760000002</v>
      </c>
      <c r="F72">
        <f>VLOOKUP(B72,Data!$A$16:$S$217,15,FALSE)</f>
        <v>0.45400000000000001</v>
      </c>
      <c r="G72">
        <f t="shared" si="1"/>
        <v>1.404676E-2</v>
      </c>
    </row>
    <row r="73" spans="2:7" x14ac:dyDescent="0.35">
      <c r="B73" s="45" t="s">
        <v>209</v>
      </c>
      <c r="C73" s="47" t="s">
        <v>303</v>
      </c>
      <c r="D73">
        <f>VLOOKUP($B73,Data!$A$16:$AE$260,9,FALSE)</f>
        <v>33.643000000000001</v>
      </c>
      <c r="E73">
        <f t="shared" si="0"/>
        <v>0.47125768679999996</v>
      </c>
      <c r="F73">
        <f>VLOOKUP(B73,Data!$A$16:$S$217,15,FALSE)</f>
        <v>0.47899999999999998</v>
      </c>
      <c r="G73">
        <f t="shared" si="1"/>
        <v>1.482026E-2</v>
      </c>
    </row>
    <row r="74" spans="2:7" x14ac:dyDescent="0.35">
      <c r="B74" s="44" t="s">
        <v>210</v>
      </c>
      <c r="C74" s="47" t="s">
        <v>304</v>
      </c>
      <c r="D74">
        <f>VLOOKUP($B74,Data!$A$16:$AE$260,9,FALSE)</f>
        <v>32.387999999999998</v>
      </c>
      <c r="E74">
        <f t="shared" si="0"/>
        <v>0.45367814879999996</v>
      </c>
      <c r="F74">
        <f>VLOOKUP(B74,Data!$A$16:$S$217,15,FALSE)</f>
        <v>0.439</v>
      </c>
      <c r="G74">
        <f t="shared" si="1"/>
        <v>1.358266E-2</v>
      </c>
    </row>
    <row r="75" spans="2:7" x14ac:dyDescent="0.35">
      <c r="B75" s="45" t="s">
        <v>211</v>
      </c>
      <c r="C75" s="47" t="s">
        <v>305</v>
      </c>
      <c r="D75">
        <f>VLOOKUP($B75,Data!$A$16:$AE$260,9,FALSE)</f>
        <v>32.616999999999997</v>
      </c>
      <c r="E75">
        <f t="shared" ref="E75:E78" si="2">D75*14.0076/1000</f>
        <v>0.45688588919999995</v>
      </c>
      <c r="F75">
        <f>VLOOKUP(B75,Data!$A$16:$S$217,15,FALSE)</f>
        <v>0.45300000000000001</v>
      </c>
      <c r="G75">
        <f t="shared" ref="G75:G78" si="3">F75*30.94/1000</f>
        <v>1.4015820000000002E-2</v>
      </c>
    </row>
    <row r="76" spans="2:7" x14ac:dyDescent="0.35">
      <c r="B76" s="44" t="s">
        <v>212</v>
      </c>
      <c r="C76" s="47" t="s">
        <v>306</v>
      </c>
      <c r="D76">
        <f>VLOOKUP($B76,Data!$A$16:$AE$260,9,FALSE)</f>
        <v>33.520000000000003</v>
      </c>
      <c r="E76">
        <f t="shared" si="2"/>
        <v>0.469534752</v>
      </c>
      <c r="F76">
        <f>VLOOKUP(B76,Data!$A$16:$S$217,15,FALSE)</f>
        <v>0.41499999999999998</v>
      </c>
      <c r="G76">
        <f t="shared" si="3"/>
        <v>1.28401E-2</v>
      </c>
    </row>
    <row r="77" spans="2:7" x14ac:dyDescent="0.35">
      <c r="B77" s="45" t="s">
        <v>213</v>
      </c>
      <c r="C77" s="47" t="s">
        <v>307</v>
      </c>
      <c r="D77">
        <f>VLOOKUP($B77,Data!$A$16:$AE$260,9,FALSE)</f>
        <v>33.561999999999998</v>
      </c>
      <c r="E77">
        <f t="shared" si="2"/>
        <v>0.47012307119999996</v>
      </c>
      <c r="F77">
        <f>VLOOKUP(B77,Data!$A$16:$S$217,15,FALSE)</f>
        <v>0.46300000000000002</v>
      </c>
      <c r="G77">
        <f t="shared" si="3"/>
        <v>1.4325220000000001E-2</v>
      </c>
    </row>
    <row r="78" spans="2:7" x14ac:dyDescent="0.35">
      <c r="B78" s="44" t="s">
        <v>214</v>
      </c>
      <c r="C78" s="47" t="s">
        <v>308</v>
      </c>
      <c r="D78">
        <f>VLOOKUP($B78,Data!$A$16:$AE$260,9,FALSE)</f>
        <v>33.569000000000003</v>
      </c>
      <c r="E78">
        <f t="shared" si="2"/>
        <v>0.47022112440000008</v>
      </c>
      <c r="F78">
        <f>VLOOKUP(B78,Data!$A$16:$S$217,15,FALSE)</f>
        <v>0.501</v>
      </c>
      <c r="G78">
        <f t="shared" si="3"/>
        <v>1.550094E-2</v>
      </c>
    </row>
    <row r="79" spans="2:7" x14ac:dyDescent="0.35">
      <c r="B79" s="45" t="s">
        <v>215</v>
      </c>
      <c r="C79" s="47" t="s">
        <v>309</v>
      </c>
      <c r="D79" s="47">
        <f>VLOOKUP($B79,Data!$A$16:$AE$260,9,FALSE)</f>
        <v>33.146000000000001</v>
      </c>
      <c r="E79" s="47">
        <f t="shared" ref="E79:E104" si="4">D79*14.0076/1000</f>
        <v>0.4642959096</v>
      </c>
      <c r="F79" s="47">
        <f>VLOOKUP(B79,Data!$A$16:$S$217,15,FALSE)</f>
        <v>0.44500000000000001</v>
      </c>
      <c r="G79" s="47">
        <f t="shared" ref="G79:G104" si="5">F79*30.94/1000</f>
        <v>1.3768300000000001E-2</v>
      </c>
    </row>
    <row r="80" spans="2:7" x14ac:dyDescent="0.35">
      <c r="B80" s="44" t="s">
        <v>216</v>
      </c>
      <c r="C80" s="47" t="s">
        <v>310</v>
      </c>
      <c r="D80" s="47">
        <f>VLOOKUP($B80,Data!$A$16:$AE$260,9,FALSE)</f>
        <v>32.67</v>
      </c>
      <c r="E80" s="47">
        <f t="shared" si="4"/>
        <v>0.45762829200000005</v>
      </c>
      <c r="F80" s="47">
        <f>VLOOKUP(B80,Data!$A$16:$S$217,15,FALSE)</f>
        <v>0.44</v>
      </c>
      <c r="G80" s="47">
        <f t="shared" si="5"/>
        <v>1.36136E-2</v>
      </c>
    </row>
    <row r="81" spans="2:7" x14ac:dyDescent="0.35">
      <c r="B81" s="45" t="s">
        <v>217</v>
      </c>
      <c r="C81" s="47" t="s">
        <v>311</v>
      </c>
      <c r="D81" s="47">
        <f>VLOOKUP($B81,Data!$A$16:$AE$260,9,FALSE)</f>
        <v>32.176000000000002</v>
      </c>
      <c r="E81" s="47">
        <f t="shared" si="4"/>
        <v>0.45070853760000007</v>
      </c>
      <c r="F81" s="47">
        <f>VLOOKUP(B81,Data!$A$16:$S$217,15,FALSE)</f>
        <v>0.437</v>
      </c>
      <c r="G81" s="47">
        <f t="shared" si="5"/>
        <v>1.352078E-2</v>
      </c>
    </row>
    <row r="82" spans="2:7" x14ac:dyDescent="0.35">
      <c r="B82" s="45" t="s">
        <v>218</v>
      </c>
      <c r="C82" s="47" t="s">
        <v>312</v>
      </c>
      <c r="D82" s="47">
        <f>VLOOKUP($B82,Data!$A$16:$AE$260,9,FALSE)</f>
        <v>32.228999999999999</v>
      </c>
      <c r="E82" s="47">
        <f t="shared" si="4"/>
        <v>0.4514509404</v>
      </c>
      <c r="F82" s="47">
        <f>VLOOKUP(B82,Data!$A$16:$S$217,15,FALSE)</f>
        <v>0.43099999999999999</v>
      </c>
      <c r="G82" s="47">
        <f t="shared" si="5"/>
        <v>1.3335140000000001E-2</v>
      </c>
    </row>
    <row r="83" spans="2:7" x14ac:dyDescent="0.35">
      <c r="B83" s="44" t="s">
        <v>219</v>
      </c>
      <c r="C83" s="47" t="s">
        <v>313</v>
      </c>
      <c r="D83" s="47">
        <f>VLOOKUP($B83,Data!$A$16:$AE$260,9,FALSE)</f>
        <v>32.811</v>
      </c>
      <c r="E83" s="47">
        <f t="shared" si="4"/>
        <v>0.45960336360000004</v>
      </c>
      <c r="F83" s="47">
        <f>VLOOKUP(B83,Data!$A$16:$S$217,15,FALSE)</f>
        <v>0.442</v>
      </c>
      <c r="G83" s="47">
        <f t="shared" si="5"/>
        <v>1.367548E-2</v>
      </c>
    </row>
    <row r="84" spans="2:7" x14ac:dyDescent="0.35">
      <c r="B84" s="45" t="s">
        <v>220</v>
      </c>
      <c r="C84" s="47" t="s">
        <v>314</v>
      </c>
      <c r="D84" s="47">
        <f>VLOOKUP($B84,Data!$A$16:$AE$260,9,FALSE)</f>
        <v>32.79</v>
      </c>
      <c r="E84" s="47">
        <f t="shared" si="4"/>
        <v>0.45930920399999997</v>
      </c>
      <c r="F84" s="47">
        <f>VLOOKUP(B84,Data!$A$16:$S$217,15,FALSE)</f>
        <v>0.439</v>
      </c>
      <c r="G84" s="47">
        <f t="shared" si="5"/>
        <v>1.358266E-2</v>
      </c>
    </row>
    <row r="85" spans="2:7" x14ac:dyDescent="0.35">
      <c r="B85" s="44" t="s">
        <v>221</v>
      </c>
      <c r="C85" s="47" t="s">
        <v>315</v>
      </c>
      <c r="D85" s="47">
        <f>VLOOKUP($B85,Data!$A$16:$AE$260,9,FALSE)</f>
        <v>32.959000000000003</v>
      </c>
      <c r="E85" s="47">
        <f t="shared" si="4"/>
        <v>0.46167648840000003</v>
      </c>
      <c r="F85" s="47">
        <f>VLOOKUP(B85,Data!$A$16:$S$217,15,FALSE)</f>
        <v>0.47399999999999998</v>
      </c>
      <c r="G85" s="47">
        <f t="shared" si="5"/>
        <v>1.4665559999999999E-2</v>
      </c>
    </row>
    <row r="86" spans="2:7" x14ac:dyDescent="0.35">
      <c r="B86" s="45" t="s">
        <v>222</v>
      </c>
      <c r="C86" s="47" t="s">
        <v>316</v>
      </c>
      <c r="D86" s="47">
        <f>VLOOKUP($B86,Data!$A$16:$AE$260,9,FALSE)</f>
        <v>32.984000000000002</v>
      </c>
      <c r="E86" s="47">
        <f t="shared" si="4"/>
        <v>0.46202667840000006</v>
      </c>
      <c r="F86" s="47">
        <f>VLOOKUP(B86,Data!$A$16:$S$217,15,FALSE)</f>
        <v>0.44400000000000001</v>
      </c>
      <c r="G86" s="47">
        <f t="shared" si="5"/>
        <v>1.3737360000000001E-2</v>
      </c>
    </row>
    <row r="87" spans="2:7" x14ac:dyDescent="0.35">
      <c r="B87" s="44" t="s">
        <v>223</v>
      </c>
      <c r="C87" s="47" t="s">
        <v>317</v>
      </c>
      <c r="D87" s="47">
        <f>VLOOKUP($B87,Data!$A$16:$AE$260,9,FALSE)</f>
        <v>33.947000000000003</v>
      </c>
      <c r="E87" s="47">
        <f t="shared" si="4"/>
        <v>0.47551599720000004</v>
      </c>
      <c r="F87" s="47">
        <f>VLOOKUP(B87,Data!$A$16:$S$217,15,FALSE)</f>
        <v>0.47199999999999998</v>
      </c>
      <c r="G87" s="47">
        <f t="shared" si="5"/>
        <v>1.4603680000000001E-2</v>
      </c>
    </row>
    <row r="88" spans="2:7" x14ac:dyDescent="0.35">
      <c r="B88" s="45" t="s">
        <v>224</v>
      </c>
      <c r="C88" s="47" t="s">
        <v>318</v>
      </c>
      <c r="D88" s="47">
        <f>VLOOKUP($B88,Data!$A$16:$AE$260,9,FALSE)</f>
        <v>32.86</v>
      </c>
      <c r="E88" s="47">
        <f t="shared" si="4"/>
        <v>0.460289736</v>
      </c>
      <c r="F88" s="47">
        <f>VLOOKUP(B88,Data!$A$16:$S$217,15,FALSE)</f>
        <v>0.433</v>
      </c>
      <c r="G88" s="47">
        <f t="shared" si="5"/>
        <v>1.3397020000000001E-2</v>
      </c>
    </row>
    <row r="89" spans="2:7" x14ac:dyDescent="0.35">
      <c r="B89" s="44" t="s">
        <v>225</v>
      </c>
      <c r="C89" s="47" t="s">
        <v>319</v>
      </c>
      <c r="D89" s="47">
        <f>VLOOKUP($B89,Data!$A$16:$AE$260,9,FALSE)</f>
        <v>33.085999999999999</v>
      </c>
      <c r="E89" s="47">
        <f t="shared" si="4"/>
        <v>0.46345545360000001</v>
      </c>
      <c r="F89" s="47">
        <f>VLOOKUP(B89,Data!$A$16:$S$217,15,FALSE)</f>
        <v>0.42899999999999999</v>
      </c>
      <c r="G89" s="47">
        <f t="shared" si="5"/>
        <v>1.327326E-2</v>
      </c>
    </row>
    <row r="90" spans="2:7" x14ac:dyDescent="0.35">
      <c r="B90" s="45" t="s">
        <v>226</v>
      </c>
      <c r="C90" s="47" t="s">
        <v>320</v>
      </c>
      <c r="D90" s="47">
        <f>VLOOKUP($B90,Data!$A$16:$AE$260,9,FALSE)</f>
        <v>36.140999999999998</v>
      </c>
      <c r="E90" s="47">
        <f t="shared" si="4"/>
        <v>0.50624867159999998</v>
      </c>
      <c r="F90" s="47">
        <f>VLOOKUP(B90,Data!$A$16:$S$217,15,FALSE)</f>
        <v>0.76500000000000001</v>
      </c>
      <c r="G90" s="47">
        <f t="shared" si="5"/>
        <v>2.3669100000000002E-2</v>
      </c>
    </row>
    <row r="91" spans="2:7" x14ac:dyDescent="0.35">
      <c r="B91" s="44" t="s">
        <v>227</v>
      </c>
      <c r="C91" s="47" t="s">
        <v>321</v>
      </c>
      <c r="D91" s="47">
        <f>VLOOKUP($B91,Data!$A$16:$AE$260,9,FALSE)</f>
        <v>32.871000000000002</v>
      </c>
      <c r="E91" s="47">
        <f t="shared" si="4"/>
        <v>0.46044381960000003</v>
      </c>
      <c r="F91" s="47">
        <f>VLOOKUP(B91,Data!$A$16:$S$217,15,FALSE)</f>
        <v>0.438</v>
      </c>
      <c r="G91" s="47">
        <f t="shared" si="5"/>
        <v>1.3551720000000001E-2</v>
      </c>
    </row>
    <row r="92" spans="2:7" x14ac:dyDescent="0.35">
      <c r="B92" s="44" t="s">
        <v>228</v>
      </c>
      <c r="C92" s="47" t="s">
        <v>322</v>
      </c>
      <c r="D92" s="47">
        <f>VLOOKUP($B92,Data!$A$16:$AE$260,9,FALSE)</f>
        <v>34.127000000000002</v>
      </c>
      <c r="E92" s="47">
        <f t="shared" si="4"/>
        <v>0.47803736520000001</v>
      </c>
      <c r="F92" s="47">
        <f>VLOOKUP(B92,Data!$A$16:$S$217,15,FALSE)</f>
        <v>0.71499999999999997</v>
      </c>
      <c r="G92" s="47">
        <f t="shared" si="5"/>
        <v>2.2122099999999999E-2</v>
      </c>
    </row>
    <row r="93" spans="2:7" x14ac:dyDescent="0.35">
      <c r="B93" s="45" t="s">
        <v>229</v>
      </c>
      <c r="C93" s="47" t="s">
        <v>323</v>
      </c>
      <c r="D93" s="47">
        <f>VLOOKUP($B93,Data!$A$16:$AE$260,9,FALSE)</f>
        <v>32.991</v>
      </c>
      <c r="E93" s="47">
        <f t="shared" si="4"/>
        <v>0.4621247316</v>
      </c>
      <c r="F93" s="47">
        <f>VLOOKUP(B93,Data!$A$16:$S$217,15,FALSE)</f>
        <v>0.64</v>
      </c>
      <c r="G93" s="47">
        <f t="shared" si="5"/>
        <v>1.9801599999999999E-2</v>
      </c>
    </row>
    <row r="94" spans="2:7" x14ac:dyDescent="0.35">
      <c r="B94" s="44" t="s">
        <v>230</v>
      </c>
      <c r="C94" s="47" t="s">
        <v>324</v>
      </c>
      <c r="D94" s="47">
        <f>VLOOKUP($B94,Data!$A$16:$AE$260,9,FALSE)</f>
        <v>32.298999999999999</v>
      </c>
      <c r="E94" s="47">
        <f t="shared" si="4"/>
        <v>0.45243147240000003</v>
      </c>
      <c r="F94" s="47">
        <f>VLOOKUP(B94,Data!$A$16:$S$217,15,FALSE)</f>
        <v>0.45100000000000001</v>
      </c>
      <c r="G94" s="47">
        <f t="shared" si="5"/>
        <v>1.3953940000000001E-2</v>
      </c>
    </row>
    <row r="95" spans="2:7" x14ac:dyDescent="0.35">
      <c r="B95" s="45" t="s">
        <v>231</v>
      </c>
      <c r="C95" s="47" t="s">
        <v>325</v>
      </c>
      <c r="D95" s="47">
        <f>VLOOKUP($B95,Data!$A$16:$AE$260,9,FALSE)</f>
        <v>32.927</v>
      </c>
      <c r="E95" s="47">
        <f t="shared" si="4"/>
        <v>0.4612282452</v>
      </c>
      <c r="F95" s="47">
        <f>VLOOKUP(B95,Data!$A$16:$S$217,15,FALSE)</f>
        <v>0.435</v>
      </c>
      <c r="G95" s="47">
        <f t="shared" si="5"/>
        <v>1.3458899999999999E-2</v>
      </c>
    </row>
    <row r="96" spans="2:7" x14ac:dyDescent="0.35">
      <c r="B96" s="44" t="s">
        <v>232</v>
      </c>
      <c r="C96" s="47" t="s">
        <v>326</v>
      </c>
      <c r="D96" s="47">
        <f>VLOOKUP($B96,Data!$A$16:$AE$260,9,FALSE)</f>
        <v>32.155000000000001</v>
      </c>
      <c r="E96" s="47">
        <f t="shared" si="4"/>
        <v>0.450414378</v>
      </c>
      <c r="F96" s="47">
        <f>VLOOKUP(B96,Data!$A$16:$S$217,15,FALSE)</f>
        <v>0.41199999999999998</v>
      </c>
      <c r="G96" s="47">
        <f t="shared" si="5"/>
        <v>1.274728E-2</v>
      </c>
    </row>
    <row r="97" spans="2:7" x14ac:dyDescent="0.35">
      <c r="B97" s="45" t="s">
        <v>233</v>
      </c>
      <c r="C97" s="47" t="s">
        <v>327</v>
      </c>
      <c r="D97" s="47">
        <f>VLOOKUP($B97,Data!$A$16:$AE$260,9,FALSE)</f>
        <v>31.908000000000001</v>
      </c>
      <c r="E97" s="47">
        <f t="shared" si="4"/>
        <v>0.44695450079999999</v>
      </c>
      <c r="F97" s="47">
        <f>VLOOKUP(B97,Data!$A$16:$S$217,15,FALSE)</f>
        <v>0.47899999999999998</v>
      </c>
      <c r="G97" s="47">
        <f t="shared" si="5"/>
        <v>1.482026E-2</v>
      </c>
    </row>
    <row r="98" spans="2:7" x14ac:dyDescent="0.35">
      <c r="B98" s="44" t="s">
        <v>234</v>
      </c>
      <c r="C98" s="47" t="s">
        <v>328</v>
      </c>
      <c r="D98" s="47">
        <f>VLOOKUP($B98,Data!$A$16:$AE$260,9,FALSE)</f>
        <v>32.07</v>
      </c>
      <c r="E98" s="47">
        <f t="shared" si="4"/>
        <v>0.44922373199999999</v>
      </c>
      <c r="F98" s="47">
        <f>VLOOKUP(B98,Data!$A$16:$S$217,15,FALSE)</f>
        <v>0.42</v>
      </c>
      <c r="G98" s="47">
        <f t="shared" si="5"/>
        <v>1.2994799999999999E-2</v>
      </c>
    </row>
    <row r="99" spans="2:7" x14ac:dyDescent="0.35">
      <c r="B99" s="45" t="s">
        <v>235</v>
      </c>
      <c r="C99" s="47" t="s">
        <v>329</v>
      </c>
      <c r="D99" s="47">
        <f>VLOOKUP($B99,Data!$A$16:$AE$260,9,FALSE)</f>
        <v>32.415999999999997</v>
      </c>
      <c r="E99" s="47">
        <f t="shared" si="4"/>
        <v>0.45407036159999997</v>
      </c>
      <c r="F99" s="47">
        <f>VLOOKUP(B99,Data!$A$16:$S$217,15,FALSE)</f>
        <v>0.40699999999999997</v>
      </c>
      <c r="G99" s="47">
        <f t="shared" si="5"/>
        <v>1.2592579999999999E-2</v>
      </c>
    </row>
    <row r="100" spans="2:7" x14ac:dyDescent="0.35">
      <c r="B100" s="44" t="s">
        <v>236</v>
      </c>
      <c r="C100" s="47" t="s">
        <v>330</v>
      </c>
      <c r="D100" s="47">
        <f>VLOOKUP($B100,Data!$A$16:$AE$260,9,FALSE)</f>
        <v>32.889000000000003</v>
      </c>
      <c r="E100" s="47">
        <f t="shared" si="4"/>
        <v>0.46069595640000005</v>
      </c>
      <c r="F100" s="47">
        <f>VLOOKUP(B100,Data!$A$16:$S$217,15,FALSE)</f>
        <v>0.40200000000000002</v>
      </c>
      <c r="G100" s="47">
        <f t="shared" si="5"/>
        <v>1.2437880000000002E-2</v>
      </c>
    </row>
    <row r="101" spans="2:7" x14ac:dyDescent="0.35">
      <c r="B101" s="45" t="s">
        <v>237</v>
      </c>
      <c r="C101" s="47" t="s">
        <v>331</v>
      </c>
      <c r="D101" s="47">
        <f>VLOOKUP($B101,Data!$A$16:$AE$260,9,FALSE)</f>
        <v>33.125</v>
      </c>
      <c r="E101" s="47">
        <f t="shared" si="4"/>
        <v>0.46400174999999999</v>
      </c>
      <c r="F101" s="47">
        <f>VLOOKUP(B101,Data!$A$16:$S$217,15,FALSE)</f>
        <v>0.46800000000000003</v>
      </c>
      <c r="G101" s="47">
        <f t="shared" si="5"/>
        <v>1.4479920000000002E-2</v>
      </c>
    </row>
    <row r="102" spans="2:7" x14ac:dyDescent="0.35">
      <c r="B102" s="45" t="s">
        <v>238</v>
      </c>
      <c r="C102" s="47" t="s">
        <v>332</v>
      </c>
      <c r="D102" s="47">
        <f>VLOOKUP($B102,Data!$A$16:$AE$260,9,FALSE)</f>
        <v>32.570999999999998</v>
      </c>
      <c r="E102" s="47">
        <f t="shared" si="4"/>
        <v>0.45624153959999997</v>
      </c>
      <c r="F102" s="47">
        <f>VLOOKUP(B102,Data!$A$16:$S$217,15,FALSE)</f>
        <v>0.44900000000000001</v>
      </c>
      <c r="G102" s="47">
        <f t="shared" si="5"/>
        <v>1.3892060000000001E-2</v>
      </c>
    </row>
    <row r="103" spans="2:7" x14ac:dyDescent="0.35">
      <c r="B103" s="44" t="s">
        <v>239</v>
      </c>
      <c r="C103" s="47" t="s">
        <v>333</v>
      </c>
      <c r="D103" s="47">
        <f>VLOOKUP($B103,Data!$A$16:$AE$260,9,FALSE)</f>
        <v>32.536000000000001</v>
      </c>
      <c r="E103" s="47">
        <f t="shared" si="4"/>
        <v>0.45575127360000006</v>
      </c>
      <c r="F103" s="47">
        <f>VLOOKUP(B103,Data!$A$16:$S$217,15,FALSE)</f>
        <v>0.46400000000000002</v>
      </c>
      <c r="G103" s="47">
        <f t="shared" si="5"/>
        <v>1.4356160000000001E-2</v>
      </c>
    </row>
    <row r="104" spans="2:7" x14ac:dyDescent="0.35">
      <c r="B104" s="45" t="s">
        <v>240</v>
      </c>
      <c r="C104" s="47" t="s">
        <v>334</v>
      </c>
      <c r="D104" s="47">
        <f>VLOOKUP($B104,Data!$A$16:$AE$260,9,FALSE)</f>
        <v>31.305</v>
      </c>
      <c r="E104" s="47">
        <f t="shared" si="4"/>
        <v>0.438507918</v>
      </c>
      <c r="F104" s="47">
        <f>VLOOKUP(B104,Data!$A$16:$S$217,15,FALSE)</f>
        <v>0.42</v>
      </c>
      <c r="G104" s="47">
        <f t="shared" si="5"/>
        <v>1.2994799999999999E-2</v>
      </c>
    </row>
    <row r="105" spans="2:7" x14ac:dyDescent="0.35">
      <c r="B105" s="45"/>
      <c r="D105" s="47"/>
      <c r="E105" s="47"/>
      <c r="F105" s="47"/>
      <c r="G105" s="47"/>
    </row>
    <row r="106" spans="2:7" x14ac:dyDescent="0.35">
      <c r="D106" s="47"/>
      <c r="E106" s="47"/>
      <c r="F106" s="47"/>
      <c r="G106" s="47"/>
    </row>
    <row r="107" spans="2:7" x14ac:dyDescent="0.35">
      <c r="D107" s="47"/>
      <c r="E107" s="47"/>
      <c r="F107" s="47"/>
      <c r="G107" s="47"/>
    </row>
    <row r="108" spans="2:7" x14ac:dyDescent="0.35">
      <c r="D108" s="47"/>
      <c r="E108" s="47"/>
      <c r="F108" s="47"/>
      <c r="G108" s="47"/>
    </row>
    <row r="109" spans="2:7" x14ac:dyDescent="0.35">
      <c r="D109" s="47"/>
      <c r="E109" s="47"/>
      <c r="F109" s="47"/>
      <c r="G109" s="47"/>
    </row>
    <row r="110" spans="2:7" x14ac:dyDescent="0.35">
      <c r="D110" s="47"/>
      <c r="E110" s="47"/>
      <c r="F110" s="47"/>
      <c r="G110" s="47"/>
    </row>
    <row r="111" spans="2:7" x14ac:dyDescent="0.35">
      <c r="D111" s="47"/>
      <c r="E111" s="47"/>
      <c r="F111" s="47"/>
      <c r="G111" s="47"/>
    </row>
    <row r="112" spans="2:7" x14ac:dyDescent="0.35">
      <c r="D112" s="47"/>
      <c r="E112" s="47"/>
      <c r="F112" s="47"/>
      <c r="G112" s="47"/>
    </row>
    <row r="113" spans="4:7" x14ac:dyDescent="0.35">
      <c r="D113" s="47"/>
      <c r="E113" s="47"/>
      <c r="F113" s="47"/>
      <c r="G113" s="47"/>
    </row>
    <row r="114" spans="4:7" x14ac:dyDescent="0.35">
      <c r="D114" s="47"/>
      <c r="E114" s="47"/>
      <c r="F114" s="47"/>
      <c r="G114" s="4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4"/>
  <sheetViews>
    <sheetView workbookViewId="0">
      <selection activeCell="H11" sqref="H11"/>
    </sheetView>
  </sheetViews>
  <sheetFormatPr defaultRowHeight="14.5" x14ac:dyDescent="0.35"/>
  <cols>
    <col min="1" max="1" width="10.90625" bestFit="1" customWidth="1"/>
  </cols>
  <sheetData>
    <row r="1" spans="1:21" x14ac:dyDescent="0.35">
      <c r="A1" s="47" t="s">
        <v>141</v>
      </c>
    </row>
    <row r="2" spans="1:21" x14ac:dyDescent="0.35">
      <c r="A2" t="s">
        <v>0</v>
      </c>
      <c r="F2" t="s">
        <v>1</v>
      </c>
      <c r="J2" t="s">
        <v>2</v>
      </c>
      <c r="N2" t="s">
        <v>3</v>
      </c>
      <c r="S2" t="s">
        <v>4</v>
      </c>
    </row>
    <row r="3" spans="1:21" x14ac:dyDescent="0.35">
      <c r="A3" t="s">
        <v>5</v>
      </c>
      <c r="B3" t="s">
        <v>6</v>
      </c>
      <c r="C3" t="s">
        <v>7</v>
      </c>
      <c r="G3" t="s">
        <v>6</v>
      </c>
      <c r="H3" t="s">
        <v>7</v>
      </c>
      <c r="K3" t="s">
        <v>6</v>
      </c>
      <c r="L3" t="s">
        <v>7</v>
      </c>
      <c r="O3" t="s">
        <v>6</v>
      </c>
      <c r="P3" t="s">
        <v>7</v>
      </c>
      <c r="Q3" t="s">
        <v>8</v>
      </c>
      <c r="T3" t="s">
        <v>6</v>
      </c>
      <c r="U3" t="s">
        <v>7</v>
      </c>
    </row>
    <row r="4" spans="1:21" x14ac:dyDescent="0.35">
      <c r="A4">
        <v>100</v>
      </c>
      <c r="B4" s="46">
        <v>0.7096376954887218</v>
      </c>
      <c r="C4" s="46">
        <v>1.1072474576271187</v>
      </c>
      <c r="F4" t="s">
        <v>9</v>
      </c>
      <c r="G4">
        <v>2.6222491255009445E-2</v>
      </c>
      <c r="H4">
        <v>2.6367367999823124E-3</v>
      </c>
      <c r="J4" t="s">
        <v>10</v>
      </c>
      <c r="K4">
        <v>10</v>
      </c>
      <c r="L4">
        <v>10</v>
      </c>
      <c r="N4" t="s">
        <v>11</v>
      </c>
      <c r="O4">
        <v>0.13100000000000001</v>
      </c>
      <c r="P4">
        <v>7.8E-2</v>
      </c>
      <c r="Q4">
        <v>0</v>
      </c>
      <c r="S4" t="s">
        <v>8</v>
      </c>
      <c r="T4">
        <v>7.5</v>
      </c>
      <c r="U4">
        <v>0.75</v>
      </c>
    </row>
    <row r="5" spans="1:21" x14ac:dyDescent="0.35">
      <c r="A5">
        <v>50</v>
      </c>
      <c r="B5" s="46">
        <v>0.79783778007518791</v>
      </c>
      <c r="C5" s="46">
        <v>0.78511186440677971</v>
      </c>
      <c r="F5" t="s">
        <v>12</v>
      </c>
      <c r="G5">
        <v>8.2417290014494674E-2</v>
      </c>
      <c r="H5">
        <v>8.2872637623444077E-3</v>
      </c>
      <c r="J5" t="s">
        <v>13</v>
      </c>
      <c r="K5" s="46">
        <v>0.99184924302175081</v>
      </c>
      <c r="L5" s="46">
        <v>0.9415972393542601</v>
      </c>
      <c r="N5" t="s">
        <v>14</v>
      </c>
      <c r="O5" s="46">
        <v>1.1766666666666666E-3</v>
      </c>
      <c r="P5" s="46">
        <v>3.9200000000000007E-3</v>
      </c>
      <c r="Q5" t="s">
        <v>15</v>
      </c>
      <c r="S5" t="s">
        <v>16</v>
      </c>
      <c r="T5">
        <v>7.3404000000000007</v>
      </c>
      <c r="U5">
        <v>0.76740000000000008</v>
      </c>
    </row>
    <row r="6" spans="1:21" x14ac:dyDescent="0.35">
      <c r="A6">
        <v>10</v>
      </c>
      <c r="B6" s="46">
        <v>0.94327577030075194</v>
      </c>
      <c r="C6" s="46">
        <v>0.92954847457627121</v>
      </c>
      <c r="F6" t="s">
        <v>17</v>
      </c>
      <c r="G6">
        <v>1.1543942560460225E-3</v>
      </c>
      <c r="H6">
        <v>2.5640794080693594E-4</v>
      </c>
      <c r="N6" t="s">
        <v>18</v>
      </c>
      <c r="O6" s="46">
        <v>2.4045011171053347E-2</v>
      </c>
      <c r="P6" s="46">
        <v>7.6622361219702895E-2</v>
      </c>
      <c r="Q6" t="s">
        <v>19</v>
      </c>
      <c r="S6" t="s">
        <v>20</v>
      </c>
      <c r="T6" s="46">
        <v>0.97872000000000015</v>
      </c>
      <c r="U6" s="46">
        <v>1.0232000000000001</v>
      </c>
    </row>
    <row r="7" spans="1:21" x14ac:dyDescent="0.35">
      <c r="A7" t="s">
        <v>140</v>
      </c>
    </row>
    <row r="10" spans="1:21" x14ac:dyDescent="0.35">
      <c r="B10" t="s">
        <v>136</v>
      </c>
      <c r="C10" t="s">
        <v>137</v>
      </c>
      <c r="D10" t="s">
        <v>138</v>
      </c>
      <c r="E10" t="s">
        <v>139</v>
      </c>
    </row>
    <row r="11" spans="1:21" x14ac:dyDescent="0.35">
      <c r="A11" t="s">
        <v>241</v>
      </c>
      <c r="B11">
        <v>32.444000000000003</v>
      </c>
      <c r="C11">
        <v>0.45446257440000004</v>
      </c>
      <c r="D11">
        <v>0.247</v>
      </c>
      <c r="E11">
        <v>7.642180000000001E-3</v>
      </c>
    </row>
    <row r="12" spans="1:21" x14ac:dyDescent="0.35">
      <c r="A12" t="s">
        <v>242</v>
      </c>
      <c r="B12">
        <v>31.141999999999999</v>
      </c>
      <c r="C12">
        <v>0.43622467919999997</v>
      </c>
      <c r="D12">
        <v>0.28799999999999998</v>
      </c>
      <c r="E12">
        <v>8.9107199999999987E-3</v>
      </c>
    </row>
    <row r="13" spans="1:21" x14ac:dyDescent="0.35">
      <c r="A13" t="s">
        <v>243</v>
      </c>
      <c r="B13">
        <v>31.76</v>
      </c>
      <c r="C13">
        <v>0.44488137600000005</v>
      </c>
      <c r="D13">
        <v>0.32</v>
      </c>
      <c r="E13">
        <v>9.9007999999999995E-3</v>
      </c>
    </row>
    <row r="14" spans="1:21" x14ac:dyDescent="0.35">
      <c r="A14" t="s">
        <v>244</v>
      </c>
      <c r="B14">
        <v>33.741999999999997</v>
      </c>
      <c r="C14">
        <v>0.47264443919999999</v>
      </c>
      <c r="D14">
        <v>0.29199999999999998</v>
      </c>
      <c r="E14">
        <v>9.034480000000001E-3</v>
      </c>
    </row>
    <row r="15" spans="1:21" x14ac:dyDescent="0.35">
      <c r="A15" t="s">
        <v>245</v>
      </c>
      <c r="B15">
        <v>33.023000000000003</v>
      </c>
      <c r="C15">
        <v>0.46257297480000004</v>
      </c>
      <c r="D15">
        <v>0.314</v>
      </c>
      <c r="E15">
        <v>9.7151600000000005E-3</v>
      </c>
    </row>
    <row r="16" spans="1:21" x14ac:dyDescent="0.35">
      <c r="A16" t="s">
        <v>246</v>
      </c>
      <c r="B16">
        <v>33.679000000000002</v>
      </c>
      <c r="C16">
        <v>0.47176196040000001</v>
      </c>
      <c r="D16">
        <v>0.373</v>
      </c>
      <c r="E16">
        <v>1.154062E-2</v>
      </c>
    </row>
    <row r="17" spans="1:5" x14ac:dyDescent="0.35">
      <c r="A17" t="s">
        <v>247</v>
      </c>
      <c r="B17">
        <v>33.643000000000001</v>
      </c>
      <c r="C17">
        <v>0.47125768679999996</v>
      </c>
      <c r="D17">
        <v>0.35399999999999998</v>
      </c>
      <c r="E17">
        <v>1.0952759999999999E-2</v>
      </c>
    </row>
    <row r="18" spans="1:5" x14ac:dyDescent="0.35">
      <c r="A18" t="s">
        <v>248</v>
      </c>
      <c r="B18">
        <v>33.427999999999997</v>
      </c>
      <c r="C18">
        <v>0.46824605279999998</v>
      </c>
      <c r="D18">
        <v>0.30399999999999999</v>
      </c>
      <c r="E18">
        <v>9.4057600000000009E-3</v>
      </c>
    </row>
    <row r="19" spans="1:5" x14ac:dyDescent="0.35">
      <c r="A19" t="s">
        <v>249</v>
      </c>
      <c r="B19">
        <v>34.268000000000001</v>
      </c>
      <c r="C19">
        <v>0.4800124368</v>
      </c>
      <c r="D19">
        <v>0.33400000000000002</v>
      </c>
      <c r="E19">
        <v>1.0333960000000001E-2</v>
      </c>
    </row>
    <row r="20" spans="1:5" x14ac:dyDescent="0.35">
      <c r="A20" t="s">
        <v>250</v>
      </c>
      <c r="B20">
        <v>33.520000000000003</v>
      </c>
      <c r="C20">
        <v>0.469534752</v>
      </c>
      <c r="D20">
        <v>0.30099999999999999</v>
      </c>
      <c r="E20">
        <v>9.3129399999999987E-3</v>
      </c>
    </row>
    <row r="21" spans="1:5" x14ac:dyDescent="0.35">
      <c r="A21" t="s">
        <v>251</v>
      </c>
      <c r="B21">
        <v>32.518000000000001</v>
      </c>
      <c r="C21">
        <v>0.45549913680000004</v>
      </c>
      <c r="D21">
        <v>0.309</v>
      </c>
      <c r="E21">
        <v>9.5604600000000015E-3</v>
      </c>
    </row>
    <row r="22" spans="1:5" x14ac:dyDescent="0.35">
      <c r="A22" t="s">
        <v>252</v>
      </c>
      <c r="B22">
        <v>33.090000000000003</v>
      </c>
      <c r="C22">
        <v>0.46351148400000003</v>
      </c>
      <c r="D22">
        <v>0.33700000000000002</v>
      </c>
      <c r="E22">
        <v>1.042678E-2</v>
      </c>
    </row>
    <row r="23" spans="1:5" x14ac:dyDescent="0.35">
      <c r="A23" t="s">
        <v>253</v>
      </c>
      <c r="B23">
        <v>32.832000000000001</v>
      </c>
      <c r="C23">
        <v>0.45989752320000005</v>
      </c>
      <c r="D23">
        <v>0.28599999999999998</v>
      </c>
      <c r="E23">
        <v>8.8488399999999984E-3</v>
      </c>
    </row>
    <row r="24" spans="1:5" x14ac:dyDescent="0.35">
      <c r="A24" t="s">
        <v>254</v>
      </c>
      <c r="B24">
        <v>33.067999999999998</v>
      </c>
      <c r="C24">
        <v>0.46320331679999999</v>
      </c>
      <c r="D24">
        <v>0.28499999999999998</v>
      </c>
      <c r="E24">
        <v>8.8179E-3</v>
      </c>
    </row>
    <row r="25" spans="1:5" x14ac:dyDescent="0.35">
      <c r="A25" t="s">
        <v>255</v>
      </c>
      <c r="B25">
        <v>32.838999999999999</v>
      </c>
      <c r="C25">
        <v>0.45999557639999999</v>
      </c>
      <c r="D25">
        <v>0.28599999999999998</v>
      </c>
      <c r="E25">
        <v>8.8488399999999984E-3</v>
      </c>
    </row>
    <row r="26" spans="1:5" x14ac:dyDescent="0.35">
      <c r="A26" t="s">
        <v>256</v>
      </c>
      <c r="B26">
        <v>33.262999999999998</v>
      </c>
      <c r="C26">
        <v>0.46593479879999994</v>
      </c>
      <c r="D26">
        <v>0.317</v>
      </c>
      <c r="E26">
        <v>9.8079800000000009E-3</v>
      </c>
    </row>
    <row r="27" spans="1:5" x14ac:dyDescent="0.35">
      <c r="A27" t="s">
        <v>257</v>
      </c>
      <c r="B27">
        <v>33.378999999999998</v>
      </c>
      <c r="C27">
        <v>0.46755968040000001</v>
      </c>
      <c r="D27">
        <v>0.29399999999999998</v>
      </c>
      <c r="E27">
        <v>9.0963600000000013E-3</v>
      </c>
    </row>
    <row r="28" spans="1:5" x14ac:dyDescent="0.35">
      <c r="A28" t="s">
        <v>258</v>
      </c>
      <c r="B28">
        <v>34.374000000000002</v>
      </c>
      <c r="C28">
        <v>0.48149724240000008</v>
      </c>
      <c r="D28">
        <v>0.312</v>
      </c>
      <c r="E28">
        <v>9.6532800000000002E-3</v>
      </c>
    </row>
    <row r="29" spans="1:5" x14ac:dyDescent="0.35">
      <c r="A29" t="s">
        <v>259</v>
      </c>
      <c r="B29">
        <v>32.732999999999997</v>
      </c>
      <c r="C29">
        <v>0.45851077079999991</v>
      </c>
      <c r="D29">
        <v>0.28899999999999998</v>
      </c>
      <c r="E29">
        <v>8.9416600000000006E-3</v>
      </c>
    </row>
    <row r="30" spans="1:5" x14ac:dyDescent="0.35">
      <c r="A30" t="s">
        <v>260</v>
      </c>
      <c r="B30">
        <v>32.665999999999997</v>
      </c>
      <c r="C30">
        <v>0.45757226159999992</v>
      </c>
      <c r="D30">
        <v>0.33800000000000002</v>
      </c>
      <c r="E30">
        <v>1.0457720000000002E-2</v>
      </c>
    </row>
    <row r="31" spans="1:5" x14ac:dyDescent="0.35">
      <c r="A31" t="s">
        <v>261</v>
      </c>
      <c r="B31">
        <v>41.073</v>
      </c>
      <c r="C31">
        <v>0.57533415479999994</v>
      </c>
      <c r="D31">
        <v>0.317</v>
      </c>
      <c r="E31">
        <v>9.8079800000000009E-3</v>
      </c>
    </row>
    <row r="32" spans="1:5" x14ac:dyDescent="0.35">
      <c r="A32" t="s">
        <v>262</v>
      </c>
      <c r="B32">
        <v>31.731999999999999</v>
      </c>
      <c r="C32">
        <v>0.44448916319999998</v>
      </c>
      <c r="D32">
        <v>0.27900000000000003</v>
      </c>
      <c r="E32">
        <v>8.632260000000001E-3</v>
      </c>
    </row>
    <row r="33" spans="1:5" x14ac:dyDescent="0.35">
      <c r="A33" t="s">
        <v>263</v>
      </c>
      <c r="B33">
        <v>31.608000000000001</v>
      </c>
      <c r="C33">
        <v>0.44275222080000004</v>
      </c>
      <c r="D33">
        <v>0.25600000000000001</v>
      </c>
      <c r="E33">
        <v>7.9206400000000014E-3</v>
      </c>
    </row>
    <row r="34" spans="1:5" x14ac:dyDescent="0.35">
      <c r="A34" t="s">
        <v>264</v>
      </c>
      <c r="B34">
        <v>39.036999999999999</v>
      </c>
      <c r="C34">
        <v>0.54681468119999999</v>
      </c>
      <c r="D34">
        <v>0.44</v>
      </c>
      <c r="E34">
        <v>1.36136E-2</v>
      </c>
    </row>
    <row r="35" spans="1:5" x14ac:dyDescent="0.35">
      <c r="A35" t="s">
        <v>265</v>
      </c>
      <c r="B35">
        <v>32.783000000000001</v>
      </c>
      <c r="C35">
        <v>0.45921115080000002</v>
      </c>
      <c r="D35">
        <v>0.308</v>
      </c>
      <c r="E35">
        <v>9.5295199999999997E-3</v>
      </c>
    </row>
    <row r="36" spans="1:5" x14ac:dyDescent="0.35">
      <c r="A36" t="s">
        <v>266</v>
      </c>
      <c r="B36">
        <v>32.457999999999998</v>
      </c>
      <c r="C36">
        <v>0.45465868079999994</v>
      </c>
      <c r="D36">
        <v>0.27</v>
      </c>
      <c r="E36">
        <v>8.3538000000000015E-3</v>
      </c>
    </row>
    <row r="37" spans="1:5" x14ac:dyDescent="0.35">
      <c r="A37" t="s">
        <v>267</v>
      </c>
      <c r="B37">
        <v>31.065000000000001</v>
      </c>
      <c r="C37">
        <v>0.43514609399999998</v>
      </c>
      <c r="D37">
        <v>0.27400000000000002</v>
      </c>
      <c r="E37">
        <v>8.4775600000000003E-3</v>
      </c>
    </row>
    <row r="38" spans="1:5" x14ac:dyDescent="0.35">
      <c r="A38" t="s">
        <v>268</v>
      </c>
      <c r="B38">
        <v>29.731000000000002</v>
      </c>
      <c r="C38">
        <v>0.41645995559999999</v>
      </c>
      <c r="D38">
        <v>0.3</v>
      </c>
      <c r="E38">
        <v>9.2820000000000003E-3</v>
      </c>
    </row>
    <row r="39" spans="1:5" x14ac:dyDescent="0.35">
      <c r="A39" t="s">
        <v>269</v>
      </c>
      <c r="B39">
        <v>30.623999999999999</v>
      </c>
      <c r="C39">
        <v>0.42896874239999999</v>
      </c>
      <c r="D39">
        <v>0.28999999999999998</v>
      </c>
      <c r="E39">
        <v>8.9726000000000007E-3</v>
      </c>
    </row>
    <row r="40" spans="1:5" x14ac:dyDescent="0.35">
      <c r="A40" t="s">
        <v>270</v>
      </c>
      <c r="B40">
        <v>29.428000000000001</v>
      </c>
      <c r="C40">
        <v>0.4122156528</v>
      </c>
      <c r="D40">
        <v>0.27900000000000003</v>
      </c>
      <c r="E40">
        <v>8.632260000000001E-3</v>
      </c>
    </row>
    <row r="41" spans="1:5" x14ac:dyDescent="0.35">
      <c r="A41" t="s">
        <v>271</v>
      </c>
      <c r="B41">
        <v>28.32</v>
      </c>
      <c r="C41">
        <v>0.39669523200000001</v>
      </c>
      <c r="D41">
        <v>0.254</v>
      </c>
      <c r="E41">
        <v>7.8587599999999994E-3</v>
      </c>
    </row>
    <row r="42" spans="1:5" x14ac:dyDescent="0.35">
      <c r="A42" t="s">
        <v>272</v>
      </c>
      <c r="B42">
        <v>29.498999999999999</v>
      </c>
      <c r="C42">
        <v>0.41321019240000001</v>
      </c>
      <c r="D42">
        <v>0.34899999999999998</v>
      </c>
      <c r="E42">
        <v>1.079806E-2</v>
      </c>
    </row>
    <row r="43" spans="1:5" x14ac:dyDescent="0.35">
      <c r="A43" t="s">
        <v>273</v>
      </c>
      <c r="B43">
        <v>28.44</v>
      </c>
      <c r="C43">
        <v>0.39837614399999999</v>
      </c>
      <c r="D43">
        <v>0.32500000000000001</v>
      </c>
      <c r="E43">
        <v>1.00555E-2</v>
      </c>
    </row>
    <row r="44" spans="1:5" x14ac:dyDescent="0.35">
      <c r="A44" t="s">
        <v>274</v>
      </c>
      <c r="B44">
        <v>29.305</v>
      </c>
      <c r="C44">
        <v>0.41049271800000003</v>
      </c>
      <c r="D44">
        <v>0.33300000000000002</v>
      </c>
      <c r="E44">
        <v>1.0303020000000001E-2</v>
      </c>
    </row>
    <row r="45" spans="1:5" x14ac:dyDescent="0.35">
      <c r="A45" t="s">
        <v>275</v>
      </c>
      <c r="B45">
        <v>29.76</v>
      </c>
      <c r="C45">
        <v>0.41686617599999998</v>
      </c>
      <c r="D45">
        <v>0.32900000000000001</v>
      </c>
      <c r="E45">
        <v>1.0179260000000001E-2</v>
      </c>
    </row>
    <row r="46" spans="1:5" x14ac:dyDescent="0.35">
      <c r="A46" t="s">
        <v>276</v>
      </c>
      <c r="B46">
        <v>30.164999999999999</v>
      </c>
      <c r="C46">
        <v>0.42253925399999998</v>
      </c>
      <c r="D46">
        <v>0.33700000000000002</v>
      </c>
      <c r="E46">
        <v>1.042678E-2</v>
      </c>
    </row>
    <row r="47" spans="1:5" x14ac:dyDescent="0.35">
      <c r="A47" t="s">
        <v>277</v>
      </c>
      <c r="B47">
        <v>31.138999999999999</v>
      </c>
      <c r="C47">
        <v>0.43618265639999998</v>
      </c>
      <c r="D47">
        <v>0.46</v>
      </c>
      <c r="E47">
        <v>1.4232400000000003E-2</v>
      </c>
    </row>
    <row r="48" spans="1:5" x14ac:dyDescent="0.35">
      <c r="A48" t="s">
        <v>278</v>
      </c>
      <c r="B48">
        <v>29.756</v>
      </c>
      <c r="C48">
        <v>0.41681014560000001</v>
      </c>
      <c r="D48">
        <v>0.34899999999999998</v>
      </c>
      <c r="E48">
        <v>1.079806E-2</v>
      </c>
    </row>
    <row r="49" spans="1:5" x14ac:dyDescent="0.35">
      <c r="A49" t="s">
        <v>279</v>
      </c>
      <c r="B49">
        <v>29.975000000000001</v>
      </c>
      <c r="C49">
        <v>0.41987781000000002</v>
      </c>
      <c r="D49">
        <v>0.32800000000000001</v>
      </c>
      <c r="E49">
        <v>1.0148320000000001E-2</v>
      </c>
    </row>
    <row r="50" spans="1:5" x14ac:dyDescent="0.35">
      <c r="A50" t="s">
        <v>280</v>
      </c>
      <c r="B50">
        <v>29.95</v>
      </c>
      <c r="C50">
        <v>0.41952761999999999</v>
      </c>
      <c r="D50">
        <v>0.35199999999999998</v>
      </c>
      <c r="E50">
        <v>1.0890879999999999E-2</v>
      </c>
    </row>
    <row r="51" spans="1:5" x14ac:dyDescent="0.35">
      <c r="A51" t="s">
        <v>281</v>
      </c>
      <c r="B51">
        <v>31.141999999999999</v>
      </c>
      <c r="C51">
        <v>0.43622467919999997</v>
      </c>
      <c r="D51">
        <v>0.251</v>
      </c>
      <c r="E51">
        <v>7.7659400000000007E-3</v>
      </c>
    </row>
    <row r="52" spans="1:5" x14ac:dyDescent="0.35">
      <c r="A52" t="s">
        <v>282</v>
      </c>
      <c r="B52">
        <v>29.95</v>
      </c>
      <c r="C52">
        <v>0.41952761999999999</v>
      </c>
      <c r="D52">
        <v>0.24</v>
      </c>
      <c r="E52">
        <v>7.4256000000000001E-3</v>
      </c>
    </row>
    <row r="53" spans="1:5" x14ac:dyDescent="0.35">
      <c r="A53" t="s">
        <v>283</v>
      </c>
      <c r="B53">
        <v>29.335999999999999</v>
      </c>
      <c r="C53">
        <v>0.41092695359999998</v>
      </c>
      <c r="D53">
        <v>0.246</v>
      </c>
      <c r="E53">
        <v>7.61124E-3</v>
      </c>
    </row>
    <row r="54" spans="1:5" x14ac:dyDescent="0.35">
      <c r="A54" t="s">
        <v>284</v>
      </c>
      <c r="B54">
        <v>29.872</v>
      </c>
      <c r="C54">
        <v>0.41843502719999998</v>
      </c>
      <c r="D54">
        <v>0.26400000000000001</v>
      </c>
      <c r="E54">
        <v>8.1681600000000007E-3</v>
      </c>
    </row>
    <row r="55" spans="1:5" x14ac:dyDescent="0.35">
      <c r="A55" t="s">
        <v>285</v>
      </c>
      <c r="B55">
        <v>32.423000000000002</v>
      </c>
      <c r="C55">
        <v>0.45416841480000003</v>
      </c>
      <c r="D55">
        <v>0.23899999999999999</v>
      </c>
      <c r="E55">
        <v>7.3946599999999999E-3</v>
      </c>
    </row>
    <row r="56" spans="1:5" x14ac:dyDescent="0.35">
      <c r="A56" t="s">
        <v>286</v>
      </c>
      <c r="B56">
        <v>30.948</v>
      </c>
      <c r="C56">
        <v>0.43350720479999999</v>
      </c>
      <c r="D56">
        <v>0.224</v>
      </c>
      <c r="E56">
        <v>6.9305600000000005E-3</v>
      </c>
    </row>
    <row r="57" spans="1:5" x14ac:dyDescent="0.35">
      <c r="A57" t="s">
        <v>287</v>
      </c>
      <c r="B57">
        <v>30.574000000000002</v>
      </c>
      <c r="C57">
        <v>0.42826836239999999</v>
      </c>
      <c r="D57">
        <v>0.214</v>
      </c>
      <c r="E57">
        <v>6.6211600000000001E-3</v>
      </c>
    </row>
    <row r="58" spans="1:5" x14ac:dyDescent="0.35">
      <c r="A58" t="s">
        <v>288</v>
      </c>
      <c r="B58">
        <v>31.074999999999999</v>
      </c>
      <c r="C58">
        <v>0.43528616999999997</v>
      </c>
      <c r="D58">
        <v>0.20499999999999999</v>
      </c>
      <c r="E58">
        <v>6.3426999999999997E-3</v>
      </c>
    </row>
    <row r="59" spans="1:5" x14ac:dyDescent="0.35">
      <c r="A59" t="s">
        <v>289</v>
      </c>
      <c r="B59">
        <v>33.337000000000003</v>
      </c>
      <c r="C59">
        <v>0.46697136120000005</v>
      </c>
      <c r="D59">
        <v>0.45100000000000001</v>
      </c>
      <c r="E59">
        <v>1.3953940000000001E-2</v>
      </c>
    </row>
    <row r="60" spans="1:5" x14ac:dyDescent="0.35">
      <c r="A60" t="s">
        <v>290</v>
      </c>
      <c r="B60">
        <v>34.286000000000001</v>
      </c>
      <c r="C60">
        <v>0.48026457360000002</v>
      </c>
      <c r="D60">
        <v>0.41199999999999998</v>
      </c>
      <c r="E60">
        <v>1.274728E-2</v>
      </c>
    </row>
    <row r="61" spans="1:5" x14ac:dyDescent="0.35">
      <c r="A61" t="s">
        <v>291</v>
      </c>
      <c r="B61">
        <v>33.512999999999998</v>
      </c>
      <c r="C61">
        <v>0.4694366988</v>
      </c>
      <c r="D61">
        <v>0.44600000000000001</v>
      </c>
      <c r="E61">
        <v>1.3799240000000001E-2</v>
      </c>
    </row>
    <row r="62" spans="1:5" x14ac:dyDescent="0.35">
      <c r="A62" t="s">
        <v>292</v>
      </c>
      <c r="B62">
        <v>33.381999999999998</v>
      </c>
      <c r="C62">
        <v>0.4676017032</v>
      </c>
      <c r="D62">
        <v>0.442</v>
      </c>
      <c r="E62">
        <v>1.367548E-2</v>
      </c>
    </row>
    <row r="63" spans="1:5" x14ac:dyDescent="0.35">
      <c r="A63" t="s">
        <v>293</v>
      </c>
      <c r="B63">
        <v>32.444000000000003</v>
      </c>
      <c r="C63">
        <v>0.45446257440000004</v>
      </c>
      <c r="D63">
        <v>0.41299999999999998</v>
      </c>
      <c r="E63">
        <v>1.277822E-2</v>
      </c>
    </row>
    <row r="64" spans="1:5" x14ac:dyDescent="0.35">
      <c r="A64" t="s">
        <v>294</v>
      </c>
      <c r="B64">
        <v>35.262999999999998</v>
      </c>
      <c r="C64">
        <v>0.49394999880000001</v>
      </c>
      <c r="D64">
        <v>0.51</v>
      </c>
      <c r="E64">
        <v>1.5779400000000002E-2</v>
      </c>
    </row>
    <row r="65" spans="1:5" x14ac:dyDescent="0.35">
      <c r="A65" t="s">
        <v>295</v>
      </c>
      <c r="B65">
        <v>33.058</v>
      </c>
      <c r="C65">
        <v>0.4630632408</v>
      </c>
      <c r="D65">
        <v>0.43</v>
      </c>
      <c r="E65">
        <v>1.33042E-2</v>
      </c>
    </row>
    <row r="66" spans="1:5" x14ac:dyDescent="0.35">
      <c r="A66" t="s">
        <v>296</v>
      </c>
      <c r="B66">
        <v>34.045999999999999</v>
      </c>
      <c r="C66">
        <v>0.47690274960000001</v>
      </c>
      <c r="D66">
        <v>0.47099999999999997</v>
      </c>
      <c r="E66">
        <v>1.4572739999999999E-2</v>
      </c>
    </row>
    <row r="67" spans="1:5" x14ac:dyDescent="0.35">
      <c r="A67" t="s">
        <v>297</v>
      </c>
      <c r="B67">
        <v>32.247</v>
      </c>
      <c r="C67">
        <v>0.45170307719999997</v>
      </c>
      <c r="D67">
        <v>0.434</v>
      </c>
      <c r="E67">
        <v>1.3427960000000001E-2</v>
      </c>
    </row>
    <row r="68" spans="1:5" x14ac:dyDescent="0.35">
      <c r="A68" t="s">
        <v>298</v>
      </c>
      <c r="B68">
        <v>33.561999999999998</v>
      </c>
      <c r="C68">
        <v>0.47012307119999996</v>
      </c>
      <c r="D68">
        <v>0.45500000000000002</v>
      </c>
      <c r="E68">
        <v>1.4077700000000002E-2</v>
      </c>
    </row>
    <row r="69" spans="1:5" x14ac:dyDescent="0.35">
      <c r="A69" t="s">
        <v>299</v>
      </c>
      <c r="B69">
        <v>32.856999999999999</v>
      </c>
      <c r="C69">
        <v>0.46024771319999996</v>
      </c>
      <c r="D69">
        <v>0.443</v>
      </c>
      <c r="E69">
        <v>1.3706420000000002E-2</v>
      </c>
    </row>
    <row r="70" spans="1:5" x14ac:dyDescent="0.35">
      <c r="A70" t="s">
        <v>300</v>
      </c>
      <c r="B70">
        <v>35.805999999999997</v>
      </c>
      <c r="C70">
        <v>0.50155612559999996</v>
      </c>
      <c r="D70">
        <v>0.44600000000000001</v>
      </c>
      <c r="E70">
        <v>1.3799240000000001E-2</v>
      </c>
    </row>
    <row r="71" spans="1:5" x14ac:dyDescent="0.35">
      <c r="A71" t="s">
        <v>301</v>
      </c>
      <c r="B71">
        <v>32.122999999999998</v>
      </c>
      <c r="C71">
        <v>0.44996613479999997</v>
      </c>
      <c r="D71">
        <v>0.44700000000000001</v>
      </c>
      <c r="E71">
        <v>1.3830180000000001E-2</v>
      </c>
    </row>
    <row r="72" spans="1:5" x14ac:dyDescent="0.35">
      <c r="A72" t="s">
        <v>302</v>
      </c>
      <c r="B72">
        <v>33.076000000000001</v>
      </c>
      <c r="C72">
        <v>0.46331537760000002</v>
      </c>
      <c r="D72">
        <v>0.45400000000000001</v>
      </c>
      <c r="E72">
        <v>1.404676E-2</v>
      </c>
    </row>
    <row r="73" spans="1:5" x14ac:dyDescent="0.35">
      <c r="A73" t="s">
        <v>303</v>
      </c>
      <c r="B73">
        <v>33.643000000000001</v>
      </c>
      <c r="C73">
        <v>0.47125768679999996</v>
      </c>
      <c r="D73">
        <v>0.47899999999999998</v>
      </c>
      <c r="E73">
        <v>1.482026E-2</v>
      </c>
    </row>
    <row r="74" spans="1:5" x14ac:dyDescent="0.35">
      <c r="A74" t="s">
        <v>304</v>
      </c>
      <c r="B74">
        <v>32.387999999999998</v>
      </c>
      <c r="C74">
        <v>0.45367814879999996</v>
      </c>
      <c r="D74">
        <v>0.439</v>
      </c>
      <c r="E74">
        <v>1.358266E-2</v>
      </c>
    </row>
    <row r="75" spans="1:5" x14ac:dyDescent="0.35">
      <c r="A75" t="s">
        <v>305</v>
      </c>
      <c r="B75">
        <v>32.616999999999997</v>
      </c>
      <c r="C75">
        <v>0.45688588919999995</v>
      </c>
      <c r="D75">
        <v>0.45300000000000001</v>
      </c>
      <c r="E75">
        <v>1.4015820000000002E-2</v>
      </c>
    </row>
    <row r="76" spans="1:5" x14ac:dyDescent="0.35">
      <c r="A76" t="s">
        <v>306</v>
      </c>
      <c r="B76">
        <v>33.520000000000003</v>
      </c>
      <c r="C76">
        <v>0.469534752</v>
      </c>
      <c r="D76">
        <v>0.41499999999999998</v>
      </c>
      <c r="E76">
        <v>1.28401E-2</v>
      </c>
    </row>
    <row r="77" spans="1:5" x14ac:dyDescent="0.35">
      <c r="A77" t="s">
        <v>307</v>
      </c>
      <c r="B77">
        <v>33.561999999999998</v>
      </c>
      <c r="C77">
        <v>0.47012307119999996</v>
      </c>
      <c r="D77">
        <v>0.46300000000000002</v>
      </c>
      <c r="E77">
        <v>1.4325220000000001E-2</v>
      </c>
    </row>
    <row r="78" spans="1:5" x14ac:dyDescent="0.35">
      <c r="A78" t="s">
        <v>308</v>
      </c>
      <c r="B78">
        <v>33.569000000000003</v>
      </c>
      <c r="C78">
        <v>0.47022112440000008</v>
      </c>
      <c r="D78">
        <v>0.501</v>
      </c>
      <c r="E78">
        <v>1.550094E-2</v>
      </c>
    </row>
    <row r="79" spans="1:5" x14ac:dyDescent="0.35">
      <c r="A79" t="s">
        <v>309</v>
      </c>
      <c r="B79">
        <v>33.146000000000001</v>
      </c>
      <c r="C79">
        <v>0.4642959096</v>
      </c>
      <c r="D79">
        <v>0.44500000000000001</v>
      </c>
      <c r="E79">
        <v>1.3768300000000001E-2</v>
      </c>
    </row>
    <row r="80" spans="1:5" x14ac:dyDescent="0.35">
      <c r="A80" t="s">
        <v>310</v>
      </c>
      <c r="B80">
        <v>32.67</v>
      </c>
      <c r="C80">
        <v>0.45762829200000005</v>
      </c>
      <c r="D80">
        <v>0.44</v>
      </c>
      <c r="E80">
        <v>1.36136E-2</v>
      </c>
    </row>
    <row r="81" spans="1:5" x14ac:dyDescent="0.35">
      <c r="A81" t="s">
        <v>311</v>
      </c>
      <c r="B81">
        <v>32.176000000000002</v>
      </c>
      <c r="C81">
        <v>0.45070853760000007</v>
      </c>
      <c r="D81">
        <v>0.437</v>
      </c>
      <c r="E81">
        <v>1.352078E-2</v>
      </c>
    </row>
    <row r="82" spans="1:5" x14ac:dyDescent="0.35">
      <c r="A82" t="s">
        <v>312</v>
      </c>
      <c r="B82">
        <v>32.228999999999999</v>
      </c>
      <c r="C82">
        <v>0.4514509404</v>
      </c>
      <c r="D82">
        <v>0.43099999999999999</v>
      </c>
      <c r="E82">
        <v>1.3335140000000001E-2</v>
      </c>
    </row>
    <row r="83" spans="1:5" x14ac:dyDescent="0.35">
      <c r="A83" t="s">
        <v>313</v>
      </c>
      <c r="B83">
        <v>32.811</v>
      </c>
      <c r="C83">
        <v>0.45960336360000004</v>
      </c>
      <c r="D83">
        <v>0.442</v>
      </c>
      <c r="E83">
        <v>1.367548E-2</v>
      </c>
    </row>
    <row r="84" spans="1:5" x14ac:dyDescent="0.35">
      <c r="A84" t="s">
        <v>314</v>
      </c>
      <c r="B84">
        <v>32.79</v>
      </c>
      <c r="C84">
        <v>0.45930920399999997</v>
      </c>
      <c r="D84">
        <v>0.439</v>
      </c>
      <c r="E84">
        <v>1.358266E-2</v>
      </c>
    </row>
    <row r="85" spans="1:5" x14ac:dyDescent="0.35">
      <c r="A85" t="s">
        <v>315</v>
      </c>
      <c r="B85">
        <v>32.959000000000003</v>
      </c>
      <c r="C85">
        <v>0.46167648840000003</v>
      </c>
      <c r="D85">
        <v>0.47399999999999998</v>
      </c>
      <c r="E85">
        <v>1.4665559999999999E-2</v>
      </c>
    </row>
    <row r="86" spans="1:5" x14ac:dyDescent="0.35">
      <c r="A86" t="s">
        <v>316</v>
      </c>
      <c r="B86">
        <v>32.984000000000002</v>
      </c>
      <c r="C86">
        <v>0.46202667840000006</v>
      </c>
      <c r="D86">
        <v>0.44400000000000001</v>
      </c>
      <c r="E86">
        <v>1.3737360000000001E-2</v>
      </c>
    </row>
    <row r="87" spans="1:5" x14ac:dyDescent="0.35">
      <c r="A87" t="s">
        <v>317</v>
      </c>
      <c r="B87">
        <v>33.947000000000003</v>
      </c>
      <c r="C87">
        <v>0.47551599720000004</v>
      </c>
      <c r="D87">
        <v>0.47199999999999998</v>
      </c>
      <c r="E87">
        <v>1.4603680000000001E-2</v>
      </c>
    </row>
    <row r="88" spans="1:5" x14ac:dyDescent="0.35">
      <c r="A88" t="s">
        <v>318</v>
      </c>
      <c r="B88">
        <v>32.86</v>
      </c>
      <c r="C88">
        <v>0.460289736</v>
      </c>
      <c r="D88">
        <v>0.433</v>
      </c>
      <c r="E88">
        <v>1.3397020000000001E-2</v>
      </c>
    </row>
    <row r="89" spans="1:5" x14ac:dyDescent="0.35">
      <c r="A89" t="s">
        <v>319</v>
      </c>
      <c r="B89">
        <v>33.085999999999999</v>
      </c>
      <c r="C89">
        <v>0.46345545360000001</v>
      </c>
      <c r="D89">
        <v>0.42899999999999999</v>
      </c>
      <c r="E89">
        <v>1.327326E-2</v>
      </c>
    </row>
    <row r="90" spans="1:5" x14ac:dyDescent="0.35">
      <c r="A90" t="s">
        <v>320</v>
      </c>
      <c r="B90">
        <v>36.140999999999998</v>
      </c>
      <c r="C90">
        <v>0.50624867159999998</v>
      </c>
      <c r="D90">
        <v>0.76500000000000001</v>
      </c>
      <c r="E90">
        <v>2.3669100000000002E-2</v>
      </c>
    </row>
    <row r="91" spans="1:5" x14ac:dyDescent="0.35">
      <c r="A91" t="s">
        <v>321</v>
      </c>
      <c r="B91">
        <v>32.871000000000002</v>
      </c>
      <c r="C91">
        <v>0.46044381960000003</v>
      </c>
      <c r="D91">
        <v>0.438</v>
      </c>
      <c r="E91">
        <v>1.3551720000000001E-2</v>
      </c>
    </row>
    <row r="92" spans="1:5" x14ac:dyDescent="0.35">
      <c r="A92" t="s">
        <v>322</v>
      </c>
      <c r="B92">
        <v>34.127000000000002</v>
      </c>
      <c r="C92">
        <v>0.47803736520000001</v>
      </c>
      <c r="D92">
        <v>0.71499999999999997</v>
      </c>
      <c r="E92">
        <v>2.2122099999999999E-2</v>
      </c>
    </row>
    <row r="93" spans="1:5" x14ac:dyDescent="0.35">
      <c r="A93" t="s">
        <v>323</v>
      </c>
      <c r="B93">
        <v>32.991</v>
      </c>
      <c r="C93">
        <v>0.4621247316</v>
      </c>
      <c r="D93">
        <v>0.64</v>
      </c>
      <c r="E93">
        <v>1.9801599999999999E-2</v>
      </c>
    </row>
    <row r="94" spans="1:5" x14ac:dyDescent="0.35">
      <c r="A94" t="s">
        <v>324</v>
      </c>
      <c r="B94">
        <v>32.298999999999999</v>
      </c>
      <c r="C94">
        <v>0.45243147240000003</v>
      </c>
      <c r="D94">
        <v>0.45100000000000001</v>
      </c>
      <c r="E94">
        <v>1.3953940000000001E-2</v>
      </c>
    </row>
    <row r="95" spans="1:5" x14ac:dyDescent="0.35">
      <c r="A95" t="s">
        <v>325</v>
      </c>
      <c r="B95">
        <v>32.927</v>
      </c>
      <c r="C95">
        <v>0.4612282452</v>
      </c>
      <c r="D95">
        <v>0.435</v>
      </c>
      <c r="E95">
        <v>1.3458899999999999E-2</v>
      </c>
    </row>
    <row r="96" spans="1:5" x14ac:dyDescent="0.35">
      <c r="A96" t="s">
        <v>326</v>
      </c>
      <c r="B96">
        <v>32.155000000000001</v>
      </c>
      <c r="C96">
        <v>0.450414378</v>
      </c>
      <c r="D96">
        <v>0.41199999999999998</v>
      </c>
      <c r="E96">
        <v>1.274728E-2</v>
      </c>
    </row>
    <row r="97" spans="1:5" x14ac:dyDescent="0.35">
      <c r="A97" t="s">
        <v>327</v>
      </c>
      <c r="B97">
        <v>31.908000000000001</v>
      </c>
      <c r="C97">
        <v>0.44695450079999999</v>
      </c>
      <c r="D97">
        <v>0.47899999999999998</v>
      </c>
      <c r="E97">
        <v>1.482026E-2</v>
      </c>
    </row>
    <row r="98" spans="1:5" x14ac:dyDescent="0.35">
      <c r="A98" t="s">
        <v>328</v>
      </c>
      <c r="B98">
        <v>32.07</v>
      </c>
      <c r="C98">
        <v>0.44922373199999999</v>
      </c>
      <c r="D98">
        <v>0.42</v>
      </c>
      <c r="E98">
        <v>1.2994799999999999E-2</v>
      </c>
    </row>
    <row r="99" spans="1:5" x14ac:dyDescent="0.35">
      <c r="A99" t="s">
        <v>329</v>
      </c>
      <c r="B99">
        <v>32.415999999999997</v>
      </c>
      <c r="C99">
        <v>0.45407036159999997</v>
      </c>
      <c r="D99">
        <v>0.40699999999999997</v>
      </c>
      <c r="E99">
        <v>1.2592579999999999E-2</v>
      </c>
    </row>
    <row r="100" spans="1:5" x14ac:dyDescent="0.35">
      <c r="A100" t="s">
        <v>330</v>
      </c>
      <c r="B100">
        <v>32.889000000000003</v>
      </c>
      <c r="C100">
        <v>0.46069595640000005</v>
      </c>
      <c r="D100">
        <v>0.40200000000000002</v>
      </c>
      <c r="E100">
        <v>1.2437880000000002E-2</v>
      </c>
    </row>
    <row r="101" spans="1:5" x14ac:dyDescent="0.35">
      <c r="A101" t="s">
        <v>331</v>
      </c>
      <c r="B101">
        <v>33.125</v>
      </c>
      <c r="C101">
        <v>0.46400174999999999</v>
      </c>
      <c r="D101">
        <v>0.46800000000000003</v>
      </c>
      <c r="E101">
        <v>1.4479920000000002E-2</v>
      </c>
    </row>
    <row r="102" spans="1:5" x14ac:dyDescent="0.35">
      <c r="A102" t="s">
        <v>332</v>
      </c>
      <c r="B102">
        <v>32.570999999999998</v>
      </c>
      <c r="C102">
        <v>0.45624153959999997</v>
      </c>
      <c r="D102">
        <v>0.44900000000000001</v>
      </c>
      <c r="E102">
        <v>1.3892060000000001E-2</v>
      </c>
    </row>
    <row r="103" spans="1:5" x14ac:dyDescent="0.35">
      <c r="A103" t="s">
        <v>333</v>
      </c>
      <c r="B103">
        <v>32.536000000000001</v>
      </c>
      <c r="C103">
        <v>0.45575127360000006</v>
      </c>
      <c r="D103">
        <v>0.46400000000000002</v>
      </c>
      <c r="E103">
        <v>1.4356160000000001E-2</v>
      </c>
    </row>
    <row r="104" spans="1:5" x14ac:dyDescent="0.35">
      <c r="A104" t="s">
        <v>334</v>
      </c>
      <c r="B104">
        <v>31.305</v>
      </c>
      <c r="C104">
        <v>0.438507918</v>
      </c>
      <c r="D104">
        <v>0.42</v>
      </c>
      <c r="E104">
        <v>1.2994799999999999E-2</v>
      </c>
    </row>
  </sheetData>
  <conditionalFormatting sqref="M11:N78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</vt:lpstr>
      <vt:lpstr>Data</vt:lpstr>
      <vt:lpstr>Table</vt:lpstr>
      <vt:lpstr>Compiled</vt:lpstr>
      <vt:lpstr>forDistribution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sblocher</dc:creator>
  <cp:lastModifiedBy>Ellie Sovcik</cp:lastModifiedBy>
  <dcterms:created xsi:type="dcterms:W3CDTF">2019-03-21T01:26:42Z</dcterms:created>
  <dcterms:modified xsi:type="dcterms:W3CDTF">2020-01-13T19:54:05Z</dcterms:modified>
</cp:coreProperties>
</file>