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dox Interactive\Crusader Kings II\mod\AVE_MARIA\"/>
    </mc:Choice>
  </mc:AlternateContent>
  <xr:revisionPtr revIDLastSave="0" documentId="13_ncr:1_{C8CC046B-850C-41D1-B141-3F3FFB37FF67}" xr6:coauthVersionLast="45" xr6:coauthVersionMax="45" xr10:uidLastSave="{00000000-0000-0000-0000-000000000000}"/>
  <bookViews>
    <workbookView xWindow="-120" yWindow="-120" windowWidth="29040" windowHeight="15840" activeTab="2" xr2:uid="{762582E3-8AD7-4843-A598-4B70A6EE183D}"/>
  </bookViews>
  <sheets>
    <sheet name="Definite" sheetId="3" r:id="rId1"/>
    <sheet name="adolescence" sheetId="4" r:id="rId2"/>
    <sheet name="childhood" sheetId="6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6" l="1"/>
  <c r="B38" i="6"/>
  <c r="B41" i="6" s="1"/>
  <c r="C55" i="6"/>
  <c r="D61" i="6"/>
  <c r="D67" i="6"/>
  <c r="D71" i="6"/>
  <c r="A75" i="6"/>
  <c r="B75" i="6"/>
  <c r="B78" i="6" s="1"/>
  <c r="B77" i="6"/>
  <c r="C92" i="6"/>
  <c r="D94" i="6"/>
  <c r="D98" i="6"/>
  <c r="D104" i="6"/>
  <c r="D108" i="6"/>
  <c r="A112" i="6"/>
  <c r="B112" i="6"/>
  <c r="C129" i="6"/>
  <c r="D135" i="6"/>
  <c r="D145" i="6"/>
  <c r="A149" i="6"/>
  <c r="B149" i="6"/>
  <c r="B151" i="6" s="1"/>
  <c r="D172" i="6"/>
  <c r="D182" i="6"/>
  <c r="A186" i="6"/>
  <c r="B186" i="6"/>
  <c r="B189" i="6"/>
  <c r="C203" i="6"/>
  <c r="D209" i="6"/>
  <c r="D215" i="6"/>
  <c r="D219" i="6"/>
  <c r="A223" i="6"/>
  <c r="B223" i="6"/>
  <c r="B226" i="6" s="1"/>
  <c r="C240" i="6"/>
  <c r="D242" i="6"/>
  <c r="D246" i="6"/>
  <c r="C250" i="6"/>
  <c r="D252" i="6"/>
  <c r="D256" i="6"/>
  <c r="A260" i="6"/>
  <c r="B260" i="6"/>
  <c r="C277" i="6" s="1"/>
  <c r="D283" i="6"/>
  <c r="D293" i="6"/>
  <c r="A297" i="6"/>
  <c r="B297" i="6"/>
  <c r="B299" i="6" s="1"/>
  <c r="C314" i="6"/>
  <c r="D320" i="6"/>
  <c r="C324" i="6"/>
  <c r="D326" i="6"/>
  <c r="D330" i="6"/>
  <c r="A334" i="6"/>
  <c r="B334" i="6"/>
  <c r="D357" i="6"/>
  <c r="D363" i="6"/>
  <c r="D367" i="6"/>
  <c r="A371" i="6"/>
  <c r="B371" i="6"/>
  <c r="B374" i="6" s="1"/>
  <c r="B373" i="6"/>
  <c r="C388" i="6"/>
  <c r="D390" i="6"/>
  <c r="D394" i="6"/>
  <c r="C398" i="6"/>
  <c r="D400" i="6"/>
  <c r="D404" i="6"/>
  <c r="A408" i="6"/>
  <c r="B408" i="6"/>
  <c r="C425" i="6" s="1"/>
  <c r="D431" i="6"/>
  <c r="D441" i="6"/>
  <c r="A445" i="6"/>
  <c r="B445" i="6"/>
  <c r="B447" i="6" s="1"/>
  <c r="B448" i="6"/>
  <c r="C462" i="6"/>
  <c r="D468" i="6"/>
  <c r="C472" i="6"/>
  <c r="D474" i="6"/>
  <c r="D478" i="6"/>
  <c r="A482" i="6"/>
  <c r="B482" i="6"/>
  <c r="B485" i="6" s="1"/>
  <c r="D505" i="6"/>
  <c r="D511" i="6"/>
  <c r="D515" i="6"/>
  <c r="A519" i="6"/>
  <c r="B519" i="6"/>
  <c r="B522" i="6" s="1"/>
  <c r="D538" i="6"/>
  <c r="D542" i="6"/>
  <c r="D552" i="6"/>
  <c r="A556" i="6"/>
  <c r="B556" i="6"/>
  <c r="C573" i="6" s="1"/>
  <c r="D579" i="6"/>
  <c r="D585" i="6"/>
  <c r="D589" i="6"/>
  <c r="A593" i="6"/>
  <c r="B593" i="6"/>
  <c r="B595" i="6"/>
  <c r="B596" i="6"/>
  <c r="C610" i="6"/>
  <c r="D612" i="6"/>
  <c r="D616" i="6"/>
  <c r="C620" i="6"/>
  <c r="D622" i="6"/>
  <c r="D626" i="6"/>
  <c r="A630" i="6"/>
  <c r="B630" i="6"/>
  <c r="B633" i="6" s="1"/>
  <c r="C647" i="6"/>
  <c r="D653" i="6"/>
  <c r="D659" i="6"/>
  <c r="D663" i="6"/>
  <c r="A667" i="6"/>
  <c r="B667" i="6"/>
  <c r="B670" i="6" s="1"/>
  <c r="B669" i="6"/>
  <c r="C684" i="6"/>
  <c r="D686" i="6"/>
  <c r="D690" i="6"/>
  <c r="D696" i="6"/>
  <c r="D700" i="6"/>
  <c r="A704" i="6"/>
  <c r="B704" i="6"/>
  <c r="C721" i="6"/>
  <c r="D727" i="6"/>
  <c r="D737" i="6"/>
  <c r="A741" i="6"/>
  <c r="B741" i="6"/>
  <c r="B743" i="6" s="1"/>
  <c r="D764" i="6"/>
  <c r="D770" i="6"/>
  <c r="D774" i="6"/>
  <c r="A778" i="6"/>
  <c r="B778" i="6"/>
  <c r="B781" i="6"/>
  <c r="C795" i="6"/>
  <c r="D801" i="6"/>
  <c r="D807" i="6"/>
  <c r="D811" i="6"/>
  <c r="A815" i="6"/>
  <c r="B815" i="6"/>
  <c r="B818" i="6" s="1"/>
  <c r="C832" i="6"/>
  <c r="D834" i="6"/>
  <c r="D838" i="6"/>
  <c r="C842" i="6"/>
  <c r="D844" i="6"/>
  <c r="D848" i="6"/>
  <c r="A852" i="6"/>
  <c r="B852" i="6"/>
  <c r="C869" i="6" s="1"/>
  <c r="D875" i="6"/>
  <c r="D885" i="6"/>
  <c r="A889" i="6"/>
  <c r="B889" i="6"/>
  <c r="B891" i="6" s="1"/>
  <c r="C906" i="6"/>
  <c r="D912" i="6"/>
  <c r="C916" i="6"/>
  <c r="D918" i="6"/>
  <c r="D922" i="6"/>
  <c r="A926" i="6"/>
  <c r="B926" i="6"/>
  <c r="D949" i="6"/>
  <c r="D955" i="6"/>
  <c r="D959" i="6"/>
  <c r="A963" i="6"/>
  <c r="B963" i="6"/>
  <c r="B966" i="6" s="1"/>
  <c r="B965" i="6"/>
  <c r="C980" i="6"/>
  <c r="D982" i="6"/>
  <c r="D986" i="6"/>
  <c r="C990" i="6"/>
  <c r="D992" i="6"/>
  <c r="D996" i="6"/>
  <c r="A1000" i="6"/>
  <c r="B1000" i="6"/>
  <c r="C1017" i="6" s="1"/>
  <c r="D1023" i="6"/>
  <c r="D1033" i="6"/>
  <c r="A1037" i="6"/>
  <c r="B1037" i="6"/>
  <c r="B1039" i="6" s="1"/>
  <c r="B1040" i="6"/>
  <c r="C1054" i="6"/>
  <c r="D1060" i="6"/>
  <c r="C1064" i="6"/>
  <c r="D1066" i="6"/>
  <c r="D1070" i="6"/>
  <c r="A1074" i="6"/>
  <c r="B1074" i="6"/>
  <c r="B1077" i="6" s="1"/>
  <c r="D1097" i="6"/>
  <c r="D1103" i="6"/>
  <c r="D1107" i="6"/>
  <c r="A1111" i="6"/>
  <c r="B1111" i="6"/>
  <c r="B1114" i="6" s="1"/>
  <c r="D1130" i="6"/>
  <c r="D1134" i="6"/>
  <c r="D1144" i="6"/>
  <c r="A1148" i="6"/>
  <c r="B1148" i="6"/>
  <c r="B1151" i="6" s="1"/>
  <c r="D1171" i="6"/>
  <c r="D1177" i="6"/>
  <c r="D1181" i="6"/>
  <c r="A1185" i="6"/>
  <c r="B1185" i="6"/>
  <c r="B1187" i="6" s="1"/>
  <c r="C1202" i="6"/>
  <c r="D1208" i="6"/>
  <c r="D1214" i="6"/>
  <c r="D1218" i="6"/>
  <c r="A1222" i="6"/>
  <c r="B1222" i="6"/>
  <c r="B1225" i="6"/>
  <c r="D1245" i="6"/>
  <c r="D1251" i="6"/>
  <c r="D1255" i="6"/>
  <c r="A1259" i="6"/>
  <c r="B1259" i="6"/>
  <c r="B1262" i="6" s="1"/>
  <c r="C1276" i="6"/>
  <c r="D1278" i="6"/>
  <c r="D1282" i="6"/>
  <c r="D1288" i="6"/>
  <c r="D1292" i="6"/>
  <c r="A1296" i="6"/>
  <c r="B1296" i="6"/>
  <c r="D1319" i="6"/>
  <c r="D1325" i="6"/>
  <c r="D1329" i="6"/>
  <c r="A1333" i="6"/>
  <c r="B1333" i="6"/>
  <c r="B1335" i="6" s="1"/>
  <c r="C1350" i="6"/>
  <c r="D1356" i="6"/>
  <c r="D1362" i="6"/>
  <c r="D1366" i="6"/>
  <c r="A1370" i="6"/>
  <c r="B1370" i="6"/>
  <c r="B1373" i="6"/>
  <c r="C1387" i="6"/>
  <c r="D1393" i="6"/>
  <c r="D1399" i="6"/>
  <c r="D1403" i="6"/>
  <c r="A1407" i="6"/>
  <c r="B1407" i="6"/>
  <c r="B1410" i="6" s="1"/>
  <c r="C1424" i="6"/>
  <c r="D1426" i="6"/>
  <c r="D1430" i="6"/>
  <c r="C1434" i="6"/>
  <c r="D1436" i="6"/>
  <c r="D1440" i="6"/>
  <c r="A1444" i="6"/>
  <c r="B1444" i="6"/>
  <c r="B1447" i="6" s="1"/>
  <c r="D1467" i="6"/>
  <c r="D1477" i="6"/>
  <c r="A1481" i="6"/>
  <c r="B1481" i="6"/>
  <c r="B1483" i="6" s="1"/>
  <c r="B1484" i="6"/>
  <c r="C1498" i="6"/>
  <c r="D1504" i="6"/>
  <c r="C1508" i="6"/>
  <c r="D1510" i="6"/>
  <c r="D1514" i="6"/>
  <c r="A1518" i="6"/>
  <c r="B1518" i="6"/>
  <c r="B1521" i="6" s="1"/>
  <c r="D1541" i="6"/>
  <c r="D1547" i="6"/>
  <c r="D1551" i="6"/>
  <c r="A1555" i="6"/>
  <c r="B1555" i="6"/>
  <c r="B1558" i="6" s="1"/>
  <c r="D1574" i="6"/>
  <c r="D1578" i="6"/>
  <c r="D1588" i="6"/>
  <c r="A1592" i="6"/>
  <c r="B1592" i="6"/>
  <c r="D1611" i="6" s="1"/>
  <c r="D1615" i="6"/>
  <c r="D1625" i="6"/>
  <c r="A1629" i="6"/>
  <c r="B1629" i="6"/>
  <c r="B1631" i="6"/>
  <c r="B1632" i="6"/>
  <c r="C1646" i="6"/>
  <c r="D1648" i="6"/>
  <c r="D1652" i="6"/>
  <c r="C1656" i="6"/>
  <c r="D1658" i="6"/>
  <c r="D1662" i="6"/>
  <c r="A1666" i="6"/>
  <c r="B1666" i="6"/>
  <c r="D1689" i="6"/>
  <c r="D1699" i="6"/>
  <c r="A1703" i="6"/>
  <c r="B1703" i="6"/>
  <c r="B1706" i="6" s="1"/>
  <c r="C1720" i="6"/>
  <c r="D1722" i="6"/>
  <c r="D1726" i="6"/>
  <c r="D1732" i="6"/>
  <c r="D1736" i="6"/>
  <c r="A1740" i="6"/>
  <c r="B1740" i="6"/>
  <c r="B1742" i="6"/>
  <c r="D1759" i="6"/>
  <c r="D1763" i="6"/>
  <c r="D1773" i="6"/>
  <c r="A1777" i="6"/>
  <c r="B1777" i="6"/>
  <c r="B1779" i="6" s="1"/>
  <c r="C1794" i="6"/>
  <c r="D1800" i="6"/>
  <c r="C1804" i="6"/>
  <c r="D1806" i="6"/>
  <c r="D1810" i="6"/>
  <c r="A1814" i="6"/>
  <c r="B1814" i="6"/>
  <c r="B1817" i="6" s="1"/>
  <c r="D1837" i="6"/>
  <c r="D1847" i="6"/>
  <c r="A1851" i="6"/>
  <c r="B1851" i="6"/>
  <c r="B1854" i="6" s="1"/>
  <c r="D1874" i="6"/>
  <c r="D1884" i="6"/>
  <c r="A1888" i="6"/>
  <c r="B1888" i="6"/>
  <c r="B1890" i="6"/>
  <c r="B1891" i="6"/>
  <c r="C1905" i="6"/>
  <c r="D1907" i="6"/>
  <c r="D1911" i="6"/>
  <c r="D1917" i="6"/>
  <c r="D1921" i="6"/>
  <c r="A1925" i="6"/>
  <c r="B1925" i="6"/>
  <c r="B1927" i="6" s="1"/>
  <c r="C1942" i="6"/>
  <c r="D1948" i="6"/>
  <c r="D1954" i="6"/>
  <c r="D1958" i="6"/>
  <c r="A1962" i="6"/>
  <c r="B1962" i="6"/>
  <c r="B1965" i="6"/>
  <c r="C1979" i="6"/>
  <c r="D1985" i="6"/>
  <c r="C1989" i="6"/>
  <c r="D1991" i="6"/>
  <c r="D1995" i="6"/>
  <c r="A1999" i="6"/>
  <c r="B1999" i="6"/>
  <c r="B2002" i="6" s="1"/>
  <c r="D2022" i="6"/>
  <c r="D2032" i="6"/>
  <c r="A2036" i="6"/>
  <c r="B2036" i="6"/>
  <c r="B2038" i="6" s="1"/>
  <c r="C2053" i="6"/>
  <c r="D2055" i="6"/>
  <c r="D2059" i="6"/>
  <c r="D2069" i="6"/>
  <c r="A2073" i="6"/>
  <c r="B2073" i="6"/>
  <c r="B2075" i="6" s="1"/>
  <c r="B2076" i="6"/>
  <c r="C2090" i="6"/>
  <c r="D2096" i="6"/>
  <c r="C2100" i="6"/>
  <c r="D2102" i="6"/>
  <c r="D2106" i="6"/>
  <c r="A2110" i="6"/>
  <c r="B2110" i="6"/>
  <c r="B2113" i="6" s="1"/>
  <c r="D2133" i="6"/>
  <c r="D2139" i="6"/>
  <c r="D2143" i="6"/>
  <c r="A2147" i="6"/>
  <c r="B2147" i="6"/>
  <c r="B2150" i="6" s="1"/>
  <c r="D2166" i="6"/>
  <c r="D2170" i="6"/>
  <c r="D2180" i="6"/>
  <c r="A2184" i="6"/>
  <c r="B2184" i="6"/>
  <c r="D2203" i="6" s="1"/>
  <c r="D2207" i="6"/>
  <c r="D2217" i="6"/>
  <c r="A2221" i="6"/>
  <c r="B2221" i="6"/>
  <c r="B2223" i="6"/>
  <c r="B2224" i="6"/>
  <c r="C2238" i="6"/>
  <c r="D2240" i="6"/>
  <c r="D2244" i="6"/>
  <c r="C2248" i="6"/>
  <c r="D2250" i="6"/>
  <c r="D2254" i="6"/>
  <c r="A2258" i="6"/>
  <c r="B2258" i="6"/>
  <c r="D2281" i="6"/>
  <c r="D2291" i="6"/>
  <c r="A2295" i="6"/>
  <c r="B2295" i="6"/>
  <c r="B2298" i="6" s="1"/>
  <c r="C2312" i="6"/>
  <c r="D2314" i="6"/>
  <c r="D2318" i="6"/>
  <c r="D2324" i="6"/>
  <c r="D2328" i="6"/>
  <c r="A2332" i="6"/>
  <c r="B2332" i="6"/>
  <c r="B2334" i="6"/>
  <c r="D2351" i="6"/>
  <c r="D2355" i="6"/>
  <c r="D2365" i="6"/>
  <c r="A2369" i="6"/>
  <c r="B2369" i="6"/>
  <c r="B2371" i="6" s="1"/>
  <c r="C2386" i="6"/>
  <c r="D2392" i="6"/>
  <c r="C2396" i="6"/>
  <c r="D2398" i="6"/>
  <c r="D2402" i="6"/>
  <c r="A2406" i="6"/>
  <c r="B2406" i="6"/>
  <c r="B2409" i="6" s="1"/>
  <c r="D2429" i="6"/>
  <c r="D2439" i="6"/>
  <c r="D34" i="6"/>
  <c r="D24" i="6"/>
  <c r="T2" i="6"/>
  <c r="AC2" i="6" s="1"/>
  <c r="T3" i="6"/>
  <c r="AC3" i="6" s="1"/>
  <c r="T4" i="6"/>
  <c r="AC4" i="6" s="1"/>
  <c r="T5" i="6"/>
  <c r="AC5" i="6" s="1"/>
  <c r="T6" i="6"/>
  <c r="AC6" i="6" s="1"/>
  <c r="T7" i="6"/>
  <c r="AC7" i="6" s="1"/>
  <c r="T8" i="6"/>
  <c r="AC8" i="6" s="1"/>
  <c r="T9" i="6"/>
  <c r="AC9" i="6" s="1"/>
  <c r="T10" i="6"/>
  <c r="AC10" i="6" s="1"/>
  <c r="T11" i="6"/>
  <c r="AC11" i="6" s="1"/>
  <c r="T12" i="6"/>
  <c r="AC12" i="6" s="1"/>
  <c r="T13" i="6"/>
  <c r="AC13" i="6" s="1"/>
  <c r="T14" i="6"/>
  <c r="AC14" i="6" s="1"/>
  <c r="T15" i="6"/>
  <c r="AC15" i="6" s="1"/>
  <c r="T16" i="6"/>
  <c r="AC16" i="6" s="1"/>
  <c r="T17" i="6"/>
  <c r="AC17" i="6" s="1"/>
  <c r="T18" i="6"/>
  <c r="AC18" i="6" s="1"/>
  <c r="T19" i="6"/>
  <c r="AC19" i="6" s="1"/>
  <c r="T20" i="6"/>
  <c r="AC20" i="6" s="1"/>
  <c r="T21" i="6"/>
  <c r="AC21" i="6" s="1"/>
  <c r="T22" i="6"/>
  <c r="AC22" i="6" s="1"/>
  <c r="T23" i="6"/>
  <c r="AC23" i="6" s="1"/>
  <c r="T24" i="6"/>
  <c r="AC24" i="6" s="1"/>
  <c r="T25" i="6"/>
  <c r="AC25" i="6" s="1"/>
  <c r="T26" i="6"/>
  <c r="AC26" i="6" s="1"/>
  <c r="T27" i="6"/>
  <c r="AC27" i="6" s="1"/>
  <c r="T28" i="6"/>
  <c r="AC28" i="6" s="1"/>
  <c r="T29" i="6"/>
  <c r="AC29" i="6" s="1"/>
  <c r="T30" i="6"/>
  <c r="AC30" i="6" s="1"/>
  <c r="T31" i="6"/>
  <c r="AC31" i="6" s="1"/>
  <c r="T32" i="6"/>
  <c r="AC32" i="6" s="1"/>
  <c r="T33" i="6"/>
  <c r="AC33" i="6" s="1"/>
  <c r="T34" i="6"/>
  <c r="AC34" i="6" s="1"/>
  <c r="T35" i="6"/>
  <c r="AC35" i="6" s="1"/>
  <c r="T36" i="6"/>
  <c r="AC36" i="6" s="1"/>
  <c r="T37" i="6"/>
  <c r="AC37" i="6" s="1"/>
  <c r="T38" i="6"/>
  <c r="AC38" i="6" s="1"/>
  <c r="T39" i="6"/>
  <c r="AC39" i="6" s="1"/>
  <c r="T40" i="6"/>
  <c r="AC40" i="6" s="1"/>
  <c r="T41" i="6"/>
  <c r="AC41" i="6" s="1"/>
  <c r="T42" i="6"/>
  <c r="AC42" i="6" s="1"/>
  <c r="T43" i="6"/>
  <c r="AC43" i="6" s="1"/>
  <c r="T44" i="6"/>
  <c r="AC44" i="6" s="1"/>
  <c r="T45" i="6"/>
  <c r="AC45" i="6" s="1"/>
  <c r="T46" i="6"/>
  <c r="AC46" i="6" s="1"/>
  <c r="T47" i="6"/>
  <c r="AC47" i="6" s="1"/>
  <c r="T48" i="6"/>
  <c r="AC48" i="6" s="1"/>
  <c r="T49" i="6"/>
  <c r="AC49" i="6" s="1"/>
  <c r="T50" i="6"/>
  <c r="AC50" i="6" s="1"/>
  <c r="T51" i="6"/>
  <c r="AC51" i="6" s="1"/>
  <c r="T52" i="6"/>
  <c r="AC52" i="6" s="1"/>
  <c r="T53" i="6"/>
  <c r="AC53" i="6" s="1"/>
  <c r="T54" i="6"/>
  <c r="AC54" i="6" s="1"/>
  <c r="T55" i="6"/>
  <c r="AC55" i="6" s="1"/>
  <c r="T56" i="6"/>
  <c r="AC56" i="6" s="1"/>
  <c r="T57" i="6"/>
  <c r="AC57" i="6" s="1"/>
  <c r="T58" i="6"/>
  <c r="AC58" i="6" s="1"/>
  <c r="T59" i="6"/>
  <c r="AC59" i="6" s="1"/>
  <c r="T60" i="6"/>
  <c r="AC60" i="6" s="1"/>
  <c r="T61" i="6"/>
  <c r="AC61" i="6" s="1"/>
  <c r="T62" i="6"/>
  <c r="AC62" i="6" s="1"/>
  <c r="T63" i="6"/>
  <c r="AC63" i="6" s="1"/>
  <c r="T64" i="6"/>
  <c r="AC64" i="6" s="1"/>
  <c r="T65" i="6"/>
  <c r="AC65" i="6" s="1"/>
  <c r="T66" i="6"/>
  <c r="AC66" i="6" s="1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A1" i="6"/>
  <c r="B1" i="6"/>
  <c r="D30" i="6" s="1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1" i="6"/>
  <c r="AC1" i="6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X67" i="6" s="1"/>
  <c r="U68" i="6"/>
  <c r="X68" i="6" s="1"/>
  <c r="U69" i="6"/>
  <c r="X69" i="6" s="1"/>
  <c r="U70" i="6"/>
  <c r="X70" i="6" s="1"/>
  <c r="U71" i="6"/>
  <c r="X71" i="6" s="1"/>
  <c r="U72" i="6"/>
  <c r="X72" i="6" s="1"/>
  <c r="U73" i="6"/>
  <c r="X73" i="6" s="1"/>
  <c r="U74" i="6"/>
  <c r="X74" i="6" s="1"/>
  <c r="U75" i="6"/>
  <c r="X75" i="6" s="1"/>
  <c r="U76" i="6"/>
  <c r="X76" i="6" s="1"/>
  <c r="U77" i="6"/>
  <c r="X77" i="6" s="1"/>
  <c r="U78" i="6"/>
  <c r="X78" i="6" s="1"/>
  <c r="U79" i="6"/>
  <c r="X79" i="6" s="1"/>
  <c r="U80" i="6"/>
  <c r="X80" i="6" s="1"/>
  <c r="U81" i="6"/>
  <c r="X81" i="6" s="1"/>
  <c r="U82" i="6"/>
  <c r="X82" i="6" s="1"/>
  <c r="U83" i="6"/>
  <c r="X83" i="6" s="1"/>
  <c r="U84" i="6"/>
  <c r="X84" i="6" s="1"/>
  <c r="U85" i="6"/>
  <c r="X85" i="6" s="1"/>
  <c r="U86" i="6"/>
  <c r="X86" i="6" s="1"/>
  <c r="U87" i="6"/>
  <c r="X87" i="6" s="1"/>
  <c r="U88" i="6"/>
  <c r="X88" i="6" s="1"/>
  <c r="U89" i="6"/>
  <c r="X89" i="6" s="1"/>
  <c r="U90" i="6"/>
  <c r="X90" i="6" s="1"/>
  <c r="U91" i="6"/>
  <c r="X91" i="6" s="1"/>
  <c r="U92" i="6"/>
  <c r="X92" i="6" s="1"/>
  <c r="U93" i="6"/>
  <c r="X93" i="6" s="1"/>
  <c r="U94" i="6"/>
  <c r="X94" i="6" s="1"/>
  <c r="U95" i="6"/>
  <c r="X95" i="6" s="1"/>
  <c r="U96" i="6"/>
  <c r="X96" i="6" s="1"/>
  <c r="U97" i="6"/>
  <c r="X97" i="6" s="1"/>
  <c r="U98" i="6"/>
  <c r="X98" i="6" s="1"/>
  <c r="U99" i="6"/>
  <c r="X99" i="6" s="1"/>
  <c r="U100" i="6"/>
  <c r="X100" i="6" s="1"/>
  <c r="U101" i="6"/>
  <c r="X101" i="6" s="1"/>
  <c r="U102" i="6"/>
  <c r="X102" i="6" s="1"/>
  <c r="U103" i="6"/>
  <c r="X103" i="6" s="1"/>
  <c r="U104" i="6"/>
  <c r="X104" i="6" s="1"/>
  <c r="U105" i="6"/>
  <c r="X105" i="6" s="1"/>
  <c r="U106" i="6"/>
  <c r="X106" i="6" s="1"/>
  <c r="U107" i="6"/>
  <c r="X107" i="6" s="1"/>
  <c r="U108" i="6"/>
  <c r="X108" i="6" s="1"/>
  <c r="U109" i="6"/>
  <c r="X109" i="6" s="1"/>
  <c r="U110" i="6"/>
  <c r="X110" i="6" s="1"/>
  <c r="U111" i="6"/>
  <c r="X111" i="6" s="1"/>
  <c r="U112" i="6"/>
  <c r="X112" i="6" s="1"/>
  <c r="U113" i="6"/>
  <c r="X113" i="6" s="1"/>
  <c r="U114" i="6"/>
  <c r="X114" i="6" s="1"/>
  <c r="U115" i="6"/>
  <c r="X115" i="6" s="1"/>
  <c r="U116" i="6"/>
  <c r="X116" i="6" s="1"/>
  <c r="U117" i="6"/>
  <c r="X117" i="6" s="1"/>
  <c r="U118" i="6"/>
  <c r="X118" i="6" s="1"/>
  <c r="U119" i="6"/>
  <c r="X119" i="6" s="1"/>
  <c r="U120" i="6"/>
  <c r="X120" i="6" s="1"/>
  <c r="U121" i="6"/>
  <c r="X121" i="6" s="1"/>
  <c r="U122" i="6"/>
  <c r="X122" i="6" s="1"/>
  <c r="U123" i="6"/>
  <c r="X123" i="6" s="1"/>
  <c r="U124" i="6"/>
  <c r="X124" i="6" s="1"/>
  <c r="U125" i="6"/>
  <c r="X125" i="6" s="1"/>
  <c r="U126" i="6"/>
  <c r="X126" i="6" s="1"/>
  <c r="U127" i="6"/>
  <c r="X127" i="6" s="1"/>
  <c r="U128" i="6"/>
  <c r="X128" i="6" s="1"/>
  <c r="U129" i="6"/>
  <c r="X129" i="6" s="1"/>
  <c r="U130" i="6"/>
  <c r="X130" i="6" s="1"/>
  <c r="U131" i="6"/>
  <c r="X131" i="6" s="1"/>
  <c r="U132" i="6"/>
  <c r="X132" i="6" s="1"/>
  <c r="U133" i="6"/>
  <c r="X133" i="6" s="1"/>
  <c r="U134" i="6"/>
  <c r="X134" i="6" s="1"/>
  <c r="U135" i="6"/>
  <c r="X135" i="6" s="1"/>
  <c r="U136" i="6"/>
  <c r="X136" i="6" s="1"/>
  <c r="U137" i="6"/>
  <c r="X137" i="6" s="1"/>
  <c r="U138" i="6"/>
  <c r="X138" i="6" s="1"/>
  <c r="U139" i="6"/>
  <c r="X139" i="6" s="1"/>
  <c r="U140" i="6"/>
  <c r="X140" i="6" s="1"/>
  <c r="U141" i="6"/>
  <c r="X141" i="6" s="1"/>
  <c r="U142" i="6"/>
  <c r="X142" i="6" s="1"/>
  <c r="U143" i="6"/>
  <c r="X143" i="6" s="1"/>
  <c r="U144" i="6"/>
  <c r="X144" i="6" s="1"/>
  <c r="U145" i="6"/>
  <c r="X145" i="6" s="1"/>
  <c r="U146" i="6"/>
  <c r="X146" i="6" s="1"/>
  <c r="U147" i="6"/>
  <c r="X147" i="6" s="1"/>
  <c r="U148" i="6"/>
  <c r="X148" i="6" s="1"/>
  <c r="U149" i="6"/>
  <c r="X149" i="6" s="1"/>
  <c r="U150" i="6"/>
  <c r="X150" i="6" s="1"/>
  <c r="U151" i="6"/>
  <c r="X151" i="6" s="1"/>
  <c r="U152" i="6"/>
  <c r="X152" i="6" s="1"/>
  <c r="U153" i="6"/>
  <c r="X153" i="6" s="1"/>
  <c r="U154" i="6"/>
  <c r="X154" i="6" s="1"/>
  <c r="U155" i="6"/>
  <c r="X155" i="6" s="1"/>
  <c r="U156" i="6"/>
  <c r="X156" i="6" s="1"/>
  <c r="U157" i="6"/>
  <c r="X157" i="6" s="1"/>
  <c r="U158" i="6"/>
  <c r="X158" i="6" s="1"/>
  <c r="U159" i="6"/>
  <c r="X159" i="6" s="1"/>
  <c r="U160" i="6"/>
  <c r="X160" i="6" s="1"/>
  <c r="U161" i="6"/>
  <c r="X161" i="6" s="1"/>
  <c r="U162" i="6"/>
  <c r="X162" i="6" s="1"/>
  <c r="U163" i="6"/>
  <c r="X163" i="6" s="1"/>
  <c r="U164" i="6"/>
  <c r="X164" i="6" s="1"/>
  <c r="U165" i="6"/>
  <c r="X165" i="6" s="1"/>
  <c r="U166" i="6"/>
  <c r="X166" i="6" s="1"/>
  <c r="U167" i="6"/>
  <c r="X167" i="6" s="1"/>
  <c r="U168" i="6"/>
  <c r="X168" i="6" s="1"/>
  <c r="U169" i="6"/>
  <c r="X169" i="6" s="1"/>
  <c r="U170" i="6"/>
  <c r="X170" i="6" s="1"/>
  <c r="U171" i="6"/>
  <c r="X171" i="6" s="1"/>
  <c r="U172" i="6"/>
  <c r="X172" i="6" s="1"/>
  <c r="U173" i="6"/>
  <c r="X173" i="6" s="1"/>
  <c r="U174" i="6"/>
  <c r="X174" i="6" s="1"/>
  <c r="U175" i="6"/>
  <c r="X175" i="6" s="1"/>
  <c r="U176" i="6"/>
  <c r="X176" i="6" s="1"/>
  <c r="U177" i="6"/>
  <c r="X177" i="6" s="1"/>
  <c r="U178" i="6"/>
  <c r="X178" i="6" s="1"/>
  <c r="U179" i="6"/>
  <c r="X179" i="6" s="1"/>
  <c r="U180" i="6"/>
  <c r="X180" i="6" s="1"/>
  <c r="U181" i="6"/>
  <c r="X181" i="6" s="1"/>
  <c r="U182" i="6"/>
  <c r="X182" i="6" s="1"/>
  <c r="U183" i="6"/>
  <c r="X183" i="6" s="1"/>
  <c r="U184" i="6"/>
  <c r="X184" i="6" s="1"/>
  <c r="U185" i="6"/>
  <c r="X185" i="6" s="1"/>
  <c r="U186" i="6"/>
  <c r="X186" i="6" s="1"/>
  <c r="U187" i="6"/>
  <c r="X187" i="6" s="1"/>
  <c r="U188" i="6"/>
  <c r="X188" i="6" s="1"/>
  <c r="U189" i="6"/>
  <c r="X189" i="6" s="1"/>
  <c r="U190" i="6"/>
  <c r="X190" i="6" s="1"/>
  <c r="U191" i="6"/>
  <c r="X191" i="6" s="1"/>
  <c r="U192" i="6"/>
  <c r="X192" i="6" s="1"/>
  <c r="U193" i="6"/>
  <c r="X193" i="6" s="1"/>
  <c r="U194" i="6"/>
  <c r="X194" i="6" s="1"/>
  <c r="U195" i="6"/>
  <c r="X195" i="6" s="1"/>
  <c r="U196" i="6"/>
  <c r="X196" i="6" s="1"/>
  <c r="U197" i="6"/>
  <c r="X197" i="6" s="1"/>
  <c r="U198" i="6"/>
  <c r="X198" i="6" s="1"/>
  <c r="U199" i="6"/>
  <c r="X199" i="6" s="1"/>
  <c r="U200" i="6"/>
  <c r="X200" i="6" s="1"/>
  <c r="U201" i="6"/>
  <c r="X201" i="6" s="1"/>
  <c r="U202" i="6"/>
  <c r="X202" i="6" s="1"/>
  <c r="U203" i="6"/>
  <c r="X203" i="6" s="1"/>
  <c r="U204" i="6"/>
  <c r="X204" i="6" s="1"/>
  <c r="U205" i="6"/>
  <c r="X205" i="6" s="1"/>
  <c r="U206" i="6"/>
  <c r="X206" i="6" s="1"/>
  <c r="U207" i="6"/>
  <c r="X207" i="6" s="1"/>
  <c r="U208" i="6"/>
  <c r="X208" i="6" s="1"/>
  <c r="U209" i="6"/>
  <c r="X209" i="6" s="1"/>
  <c r="U210" i="6"/>
  <c r="X210" i="6" s="1"/>
  <c r="U211" i="6"/>
  <c r="X211" i="6" s="1"/>
  <c r="U212" i="6"/>
  <c r="X212" i="6" s="1"/>
  <c r="U213" i="6"/>
  <c r="X213" i="6" s="1"/>
  <c r="U214" i="6"/>
  <c r="X214" i="6" s="1"/>
  <c r="U215" i="6"/>
  <c r="X215" i="6" s="1"/>
  <c r="U216" i="6"/>
  <c r="X216" i="6" s="1"/>
  <c r="U217" i="6"/>
  <c r="X217" i="6" s="1"/>
  <c r="U218" i="6"/>
  <c r="X218" i="6" s="1"/>
  <c r="U219" i="6"/>
  <c r="X219" i="6" s="1"/>
  <c r="U220" i="6"/>
  <c r="X220" i="6" s="1"/>
  <c r="U221" i="6"/>
  <c r="X221" i="6" s="1"/>
  <c r="U222" i="6"/>
  <c r="X222" i="6" s="1"/>
  <c r="U223" i="6"/>
  <c r="X223" i="6" s="1"/>
  <c r="U224" i="6"/>
  <c r="X224" i="6" s="1"/>
  <c r="U225" i="6"/>
  <c r="X225" i="6" s="1"/>
  <c r="U226" i="6"/>
  <c r="X226" i="6" s="1"/>
  <c r="U227" i="6"/>
  <c r="X227" i="6" s="1"/>
  <c r="U228" i="6"/>
  <c r="X228" i="6" s="1"/>
  <c r="U229" i="6"/>
  <c r="X229" i="6" s="1"/>
  <c r="U230" i="6"/>
  <c r="X230" i="6" s="1"/>
  <c r="U231" i="6"/>
  <c r="X231" i="6" s="1"/>
  <c r="U232" i="6"/>
  <c r="X232" i="6" s="1"/>
  <c r="U233" i="6"/>
  <c r="X233" i="6" s="1"/>
  <c r="U234" i="6"/>
  <c r="X234" i="6" s="1"/>
  <c r="U235" i="6"/>
  <c r="X235" i="6" s="1"/>
  <c r="U236" i="6"/>
  <c r="X236" i="6" s="1"/>
  <c r="U237" i="6"/>
  <c r="X237" i="6" s="1"/>
  <c r="U238" i="6"/>
  <c r="X238" i="6" s="1"/>
  <c r="U239" i="6"/>
  <c r="X239" i="6" s="1"/>
  <c r="U240" i="6"/>
  <c r="X240" i="6" s="1"/>
  <c r="U241" i="6"/>
  <c r="X241" i="6" s="1"/>
  <c r="U242" i="6"/>
  <c r="X242" i="6" s="1"/>
  <c r="U243" i="6"/>
  <c r="X243" i="6" s="1"/>
  <c r="U244" i="6"/>
  <c r="X244" i="6" s="1"/>
  <c r="U245" i="6"/>
  <c r="X245" i="6" s="1"/>
  <c r="U246" i="6"/>
  <c r="X246" i="6" s="1"/>
  <c r="U247" i="6"/>
  <c r="X247" i="6" s="1"/>
  <c r="U248" i="6"/>
  <c r="X248" i="6" s="1"/>
  <c r="U249" i="6"/>
  <c r="X249" i="6" s="1"/>
  <c r="U250" i="6"/>
  <c r="X250" i="6" s="1"/>
  <c r="U251" i="6"/>
  <c r="X251" i="6" s="1"/>
  <c r="U252" i="6"/>
  <c r="X252" i="6" s="1"/>
  <c r="U253" i="6"/>
  <c r="X253" i="6" s="1"/>
  <c r="U254" i="6"/>
  <c r="X254" i="6" s="1"/>
  <c r="U255" i="6"/>
  <c r="X255" i="6" s="1"/>
  <c r="U256" i="6"/>
  <c r="X256" i="6" s="1"/>
  <c r="U257" i="6"/>
  <c r="X257" i="6" s="1"/>
  <c r="U258" i="6"/>
  <c r="X258" i="6" s="1"/>
  <c r="U259" i="6"/>
  <c r="X259" i="6" s="1"/>
  <c r="U260" i="6"/>
  <c r="X260" i="6" s="1"/>
  <c r="U261" i="6"/>
  <c r="X261" i="6" s="1"/>
  <c r="U262" i="6"/>
  <c r="X262" i="6" s="1"/>
  <c r="U263" i="6"/>
  <c r="X263" i="6" s="1"/>
  <c r="U264" i="6"/>
  <c r="X264" i="6" s="1"/>
  <c r="U265" i="6"/>
  <c r="X265" i="6" s="1"/>
  <c r="U266" i="6"/>
  <c r="X266" i="6" s="1"/>
  <c r="U267" i="6"/>
  <c r="X267" i="6" s="1"/>
  <c r="U268" i="6"/>
  <c r="X268" i="6" s="1"/>
  <c r="U269" i="6"/>
  <c r="X269" i="6" s="1"/>
  <c r="U270" i="6"/>
  <c r="X270" i="6" s="1"/>
  <c r="U271" i="6"/>
  <c r="X271" i="6" s="1"/>
  <c r="U272" i="6"/>
  <c r="X272" i="6" s="1"/>
  <c r="U273" i="6"/>
  <c r="X273" i="6" s="1"/>
  <c r="U274" i="6"/>
  <c r="X274" i="6" s="1"/>
  <c r="U275" i="6"/>
  <c r="X275" i="6" s="1"/>
  <c r="U276" i="6"/>
  <c r="X276" i="6" s="1"/>
  <c r="U277" i="6"/>
  <c r="X277" i="6" s="1"/>
  <c r="U278" i="6"/>
  <c r="X278" i="6" s="1"/>
  <c r="U279" i="6"/>
  <c r="X279" i="6" s="1"/>
  <c r="U280" i="6"/>
  <c r="X280" i="6" s="1"/>
  <c r="U281" i="6"/>
  <c r="X281" i="6" s="1"/>
  <c r="U282" i="6"/>
  <c r="X282" i="6" s="1"/>
  <c r="U283" i="6"/>
  <c r="X283" i="6" s="1"/>
  <c r="U284" i="6"/>
  <c r="X284" i="6" s="1"/>
  <c r="U285" i="6"/>
  <c r="X285" i="6" s="1"/>
  <c r="U286" i="6"/>
  <c r="X286" i="6" s="1"/>
  <c r="U287" i="6"/>
  <c r="X287" i="6" s="1"/>
  <c r="U288" i="6"/>
  <c r="X288" i="6" s="1"/>
  <c r="U289" i="6"/>
  <c r="X289" i="6" s="1"/>
  <c r="U290" i="6"/>
  <c r="X290" i="6" s="1"/>
  <c r="U291" i="6"/>
  <c r="X291" i="6" s="1"/>
  <c r="U292" i="6"/>
  <c r="X292" i="6" s="1"/>
  <c r="U293" i="6"/>
  <c r="X293" i="6" s="1"/>
  <c r="U294" i="6"/>
  <c r="X294" i="6" s="1"/>
  <c r="U295" i="6"/>
  <c r="X295" i="6" s="1"/>
  <c r="U296" i="6"/>
  <c r="X296" i="6" s="1"/>
  <c r="U297" i="6"/>
  <c r="X297" i="6" s="1"/>
  <c r="U298" i="6"/>
  <c r="X298" i="6" s="1"/>
  <c r="U299" i="6"/>
  <c r="X299" i="6" s="1"/>
  <c r="U300" i="6"/>
  <c r="X300" i="6" s="1"/>
  <c r="U301" i="6"/>
  <c r="X301" i="6" s="1"/>
  <c r="U302" i="6"/>
  <c r="X302" i="6" s="1"/>
  <c r="U303" i="6"/>
  <c r="X303" i="6" s="1"/>
  <c r="U304" i="6"/>
  <c r="X304" i="6" s="1"/>
  <c r="U305" i="6"/>
  <c r="X305" i="6" s="1"/>
  <c r="U306" i="6"/>
  <c r="X306" i="6" s="1"/>
  <c r="U307" i="6"/>
  <c r="X307" i="6" s="1"/>
  <c r="U308" i="6"/>
  <c r="X308" i="6" s="1"/>
  <c r="U309" i="6"/>
  <c r="X309" i="6" s="1"/>
  <c r="U310" i="6"/>
  <c r="X310" i="6" s="1"/>
  <c r="U311" i="6"/>
  <c r="X311" i="6" s="1"/>
  <c r="U312" i="6"/>
  <c r="X312" i="6" s="1"/>
  <c r="U313" i="6"/>
  <c r="X313" i="6" s="1"/>
  <c r="U314" i="6"/>
  <c r="X314" i="6" s="1"/>
  <c r="U315" i="6"/>
  <c r="X315" i="6" s="1"/>
  <c r="U316" i="6"/>
  <c r="X316" i="6" s="1"/>
  <c r="U317" i="6"/>
  <c r="X317" i="6" s="1"/>
  <c r="U318" i="6"/>
  <c r="X318" i="6" s="1"/>
  <c r="U319" i="6"/>
  <c r="X319" i="6" s="1"/>
  <c r="U320" i="6"/>
  <c r="X320" i="6" s="1"/>
  <c r="U321" i="6"/>
  <c r="X321" i="6" s="1"/>
  <c r="U322" i="6"/>
  <c r="X322" i="6" s="1"/>
  <c r="U323" i="6"/>
  <c r="X323" i="6" s="1"/>
  <c r="U324" i="6"/>
  <c r="X324" i="6" s="1"/>
  <c r="U325" i="6"/>
  <c r="X325" i="6" s="1"/>
  <c r="U326" i="6"/>
  <c r="X326" i="6" s="1"/>
  <c r="U327" i="6"/>
  <c r="X327" i="6" s="1"/>
  <c r="U328" i="6"/>
  <c r="X328" i="6" s="1"/>
  <c r="U329" i="6"/>
  <c r="X329" i="6" s="1"/>
  <c r="U330" i="6"/>
  <c r="X330" i="6" s="1"/>
  <c r="U331" i="6"/>
  <c r="X331" i="6" s="1"/>
  <c r="U332" i="6"/>
  <c r="X332" i="6" s="1"/>
  <c r="U333" i="6"/>
  <c r="X333" i="6" s="1"/>
  <c r="U334" i="6"/>
  <c r="X334" i="6" s="1"/>
  <c r="U335" i="6"/>
  <c r="X335" i="6" s="1"/>
  <c r="U336" i="6"/>
  <c r="X336" i="6" s="1"/>
  <c r="U337" i="6"/>
  <c r="X337" i="6" s="1"/>
  <c r="U338" i="6"/>
  <c r="X338" i="6" s="1"/>
  <c r="U339" i="6"/>
  <c r="X339" i="6" s="1"/>
  <c r="U340" i="6"/>
  <c r="X340" i="6" s="1"/>
  <c r="U341" i="6"/>
  <c r="X341" i="6" s="1"/>
  <c r="U342" i="6"/>
  <c r="X342" i="6" s="1"/>
  <c r="U343" i="6"/>
  <c r="X343" i="6" s="1"/>
  <c r="U344" i="6"/>
  <c r="X344" i="6" s="1"/>
  <c r="U345" i="6"/>
  <c r="X345" i="6" s="1"/>
  <c r="U346" i="6"/>
  <c r="X346" i="6" s="1"/>
  <c r="U347" i="6"/>
  <c r="X347" i="6" s="1"/>
  <c r="U348" i="6"/>
  <c r="X348" i="6" s="1"/>
  <c r="U349" i="6"/>
  <c r="X349" i="6" s="1"/>
  <c r="U350" i="6"/>
  <c r="X350" i="6" s="1"/>
  <c r="U351" i="6"/>
  <c r="X351" i="6" s="1"/>
  <c r="U352" i="6"/>
  <c r="X352" i="6" s="1"/>
  <c r="U353" i="6"/>
  <c r="X353" i="6" s="1"/>
  <c r="U354" i="6"/>
  <c r="X354" i="6" s="1"/>
  <c r="U355" i="6"/>
  <c r="X355" i="6" s="1"/>
  <c r="U356" i="6"/>
  <c r="X356" i="6" s="1"/>
  <c r="U357" i="6"/>
  <c r="X357" i="6" s="1"/>
  <c r="U358" i="6"/>
  <c r="X358" i="6" s="1"/>
  <c r="U359" i="6"/>
  <c r="X359" i="6" s="1"/>
  <c r="U360" i="6"/>
  <c r="X360" i="6" s="1"/>
  <c r="U361" i="6"/>
  <c r="X361" i="6" s="1"/>
  <c r="U362" i="6"/>
  <c r="X362" i="6" s="1"/>
  <c r="U363" i="6"/>
  <c r="X363" i="6" s="1"/>
  <c r="U364" i="6"/>
  <c r="X364" i="6" s="1"/>
  <c r="U365" i="6"/>
  <c r="X365" i="6" s="1"/>
  <c r="U366" i="6"/>
  <c r="X366" i="6" s="1"/>
  <c r="U367" i="6"/>
  <c r="X367" i="6" s="1"/>
  <c r="U368" i="6"/>
  <c r="X368" i="6" s="1"/>
  <c r="U369" i="6"/>
  <c r="X369" i="6" s="1"/>
  <c r="U370" i="6"/>
  <c r="X370" i="6" s="1"/>
  <c r="U371" i="6"/>
  <c r="X371" i="6" s="1"/>
  <c r="U372" i="6"/>
  <c r="X372" i="6" s="1"/>
  <c r="U373" i="6"/>
  <c r="X373" i="6" s="1"/>
  <c r="U374" i="6"/>
  <c r="X374" i="6" s="1"/>
  <c r="U375" i="6"/>
  <c r="X375" i="6" s="1"/>
  <c r="U376" i="6"/>
  <c r="X376" i="6" s="1"/>
  <c r="U377" i="6"/>
  <c r="X377" i="6" s="1"/>
  <c r="U378" i="6"/>
  <c r="X378" i="6" s="1"/>
  <c r="U379" i="6"/>
  <c r="X379" i="6" s="1"/>
  <c r="U380" i="6"/>
  <c r="X380" i="6" s="1"/>
  <c r="U381" i="6"/>
  <c r="X381" i="6" s="1"/>
  <c r="U382" i="6"/>
  <c r="X382" i="6" s="1"/>
  <c r="U383" i="6"/>
  <c r="X383" i="6" s="1"/>
  <c r="U384" i="6"/>
  <c r="X384" i="6" s="1"/>
  <c r="U385" i="6"/>
  <c r="X385" i="6" s="1"/>
  <c r="U386" i="6"/>
  <c r="X386" i="6" s="1"/>
  <c r="U387" i="6"/>
  <c r="X387" i="6" s="1"/>
  <c r="U388" i="6"/>
  <c r="X388" i="6" s="1"/>
  <c r="U389" i="6"/>
  <c r="X389" i="6" s="1"/>
  <c r="U390" i="6"/>
  <c r="X390" i="6" s="1"/>
  <c r="U391" i="6"/>
  <c r="X391" i="6" s="1"/>
  <c r="U392" i="6"/>
  <c r="X392" i="6" s="1"/>
  <c r="U393" i="6"/>
  <c r="X393" i="6" s="1"/>
  <c r="U394" i="6"/>
  <c r="X394" i="6" s="1"/>
  <c r="U395" i="6"/>
  <c r="X395" i="6" s="1"/>
  <c r="U396" i="6"/>
  <c r="X396" i="6" s="1"/>
  <c r="U397" i="6"/>
  <c r="X397" i="6" s="1"/>
  <c r="U398" i="6"/>
  <c r="X398" i="6" s="1"/>
  <c r="U399" i="6"/>
  <c r="X399" i="6" s="1"/>
  <c r="U400" i="6"/>
  <c r="X400" i="6" s="1"/>
  <c r="U401" i="6"/>
  <c r="X401" i="6" s="1"/>
  <c r="U402" i="6"/>
  <c r="X402" i="6" s="1"/>
  <c r="U403" i="6"/>
  <c r="X403" i="6" s="1"/>
  <c r="U404" i="6"/>
  <c r="X404" i="6" s="1"/>
  <c r="U405" i="6"/>
  <c r="X405" i="6" s="1"/>
  <c r="U406" i="6"/>
  <c r="X406" i="6" s="1"/>
  <c r="U407" i="6"/>
  <c r="X407" i="6" s="1"/>
  <c r="U408" i="6"/>
  <c r="X408" i="6" s="1"/>
  <c r="U409" i="6"/>
  <c r="X409" i="6" s="1"/>
  <c r="U410" i="6"/>
  <c r="X410" i="6" s="1"/>
  <c r="U411" i="6"/>
  <c r="X411" i="6" s="1"/>
  <c r="U412" i="6"/>
  <c r="X412" i="6" s="1"/>
  <c r="U413" i="6"/>
  <c r="X413" i="6" s="1"/>
  <c r="U414" i="6"/>
  <c r="X414" i="6" s="1"/>
  <c r="U415" i="6"/>
  <c r="X415" i="6" s="1"/>
  <c r="U416" i="6"/>
  <c r="X416" i="6" s="1"/>
  <c r="U417" i="6"/>
  <c r="X417" i="6" s="1"/>
  <c r="U418" i="6"/>
  <c r="X418" i="6" s="1"/>
  <c r="U419" i="6"/>
  <c r="X419" i="6" s="1"/>
  <c r="U420" i="6"/>
  <c r="X420" i="6" s="1"/>
  <c r="U421" i="6"/>
  <c r="X421" i="6" s="1"/>
  <c r="U422" i="6"/>
  <c r="X422" i="6" s="1"/>
  <c r="U423" i="6"/>
  <c r="X423" i="6" s="1"/>
  <c r="U424" i="6"/>
  <c r="X424" i="6" s="1"/>
  <c r="U425" i="6"/>
  <c r="X425" i="6" s="1"/>
  <c r="U426" i="6"/>
  <c r="X426" i="6" s="1"/>
  <c r="U427" i="6"/>
  <c r="X427" i="6" s="1"/>
  <c r="U428" i="6"/>
  <c r="X428" i="6" s="1"/>
  <c r="U429" i="6"/>
  <c r="X429" i="6" s="1"/>
  <c r="U1" i="6"/>
  <c r="X1" i="6" s="1"/>
  <c r="P3" i="6"/>
  <c r="P4" i="6"/>
  <c r="P5" i="6"/>
  <c r="P6" i="6"/>
  <c r="P7" i="6"/>
  <c r="P2" i="6"/>
  <c r="D178" i="6" l="1"/>
  <c r="C166" i="6"/>
  <c r="C2433" i="6"/>
  <c r="B2372" i="6"/>
  <c r="C2322" i="6"/>
  <c r="D2176" i="6"/>
  <c r="C2164" i="6"/>
  <c r="C2127" i="6"/>
  <c r="D2092" i="6"/>
  <c r="D2065" i="6"/>
  <c r="B2039" i="6"/>
  <c r="C1952" i="6"/>
  <c r="D1870" i="6"/>
  <c r="C1841" i="6"/>
  <c r="B1780" i="6"/>
  <c r="C1730" i="6"/>
  <c r="D1584" i="6"/>
  <c r="C1572" i="6"/>
  <c r="C1535" i="6"/>
  <c r="D1500" i="6"/>
  <c r="D1473" i="6"/>
  <c r="B1409" i="6"/>
  <c r="C1360" i="6"/>
  <c r="C1286" i="6"/>
  <c r="C1212" i="6"/>
  <c r="C1165" i="6"/>
  <c r="D1140" i="6"/>
  <c r="C1128" i="6"/>
  <c r="C1091" i="6"/>
  <c r="D1056" i="6"/>
  <c r="B892" i="6"/>
  <c r="B817" i="6"/>
  <c r="C768" i="6"/>
  <c r="C694" i="6"/>
  <c r="D548" i="6"/>
  <c r="C536" i="6"/>
  <c r="C499" i="6"/>
  <c r="D464" i="6"/>
  <c r="B300" i="6"/>
  <c r="B225" i="6"/>
  <c r="C176" i="6"/>
  <c r="C102" i="6"/>
  <c r="C758" i="6"/>
  <c r="D20" i="6"/>
  <c r="D2388" i="6"/>
  <c r="C2174" i="6"/>
  <c r="D2018" i="6"/>
  <c r="B1928" i="6"/>
  <c r="D1796" i="6"/>
  <c r="C1582" i="6"/>
  <c r="B1336" i="6"/>
  <c r="B1261" i="6"/>
  <c r="B1188" i="6"/>
  <c r="C1138" i="6"/>
  <c r="C943" i="6"/>
  <c r="D908" i="6"/>
  <c r="D881" i="6"/>
  <c r="B744" i="6"/>
  <c r="C546" i="6"/>
  <c r="C351" i="6"/>
  <c r="D316" i="6"/>
  <c r="D289" i="6"/>
  <c r="B152" i="6"/>
  <c r="B2149" i="6"/>
  <c r="B2001" i="6"/>
  <c r="D1944" i="6"/>
  <c r="B1557" i="6"/>
  <c r="D1352" i="6"/>
  <c r="D1204" i="6"/>
  <c r="B1113" i="6"/>
  <c r="B929" i="6"/>
  <c r="D760" i="6"/>
  <c r="B521" i="6"/>
  <c r="B337" i="6"/>
  <c r="D168" i="6"/>
  <c r="B2260" i="6"/>
  <c r="D2277" i="6"/>
  <c r="C2211" i="6"/>
  <c r="B1668" i="6"/>
  <c r="D1685" i="6"/>
  <c r="C1619" i="6"/>
  <c r="B1298" i="6"/>
  <c r="D1315" i="6"/>
  <c r="C1323" i="6"/>
  <c r="B2408" i="6"/>
  <c r="D2425" i="6"/>
  <c r="C2359" i="6"/>
  <c r="C2275" i="6"/>
  <c r="C2201" i="6"/>
  <c r="D1880" i="6"/>
  <c r="C1868" i="6"/>
  <c r="B1816" i="6"/>
  <c r="D1833" i="6"/>
  <c r="C1767" i="6"/>
  <c r="C1683" i="6"/>
  <c r="C1609" i="6"/>
  <c r="B1446" i="6"/>
  <c r="D1463" i="6"/>
  <c r="C1471" i="6"/>
  <c r="C1249" i="6"/>
  <c r="B1224" i="6"/>
  <c r="D1241" i="6"/>
  <c r="B1002" i="6"/>
  <c r="D1019" i="6"/>
  <c r="B1003" i="6"/>
  <c r="C1027" i="6"/>
  <c r="B706" i="6"/>
  <c r="D723" i="6"/>
  <c r="B707" i="6"/>
  <c r="C731" i="6"/>
  <c r="B410" i="6"/>
  <c r="D427" i="6"/>
  <c r="B411" i="6"/>
  <c r="C435" i="6"/>
  <c r="B114" i="6"/>
  <c r="D131" i="6"/>
  <c r="B115" i="6"/>
  <c r="C139" i="6"/>
  <c r="C2423" i="6"/>
  <c r="C2349" i="6"/>
  <c r="B2297" i="6"/>
  <c r="D2287" i="6"/>
  <c r="D2213" i="6"/>
  <c r="B2187" i="6"/>
  <c r="C2137" i="6"/>
  <c r="D2028" i="6"/>
  <c r="C2016" i="6"/>
  <c r="B1964" i="6"/>
  <c r="D1981" i="6"/>
  <c r="C1915" i="6"/>
  <c r="C1878" i="6"/>
  <c r="C1831" i="6"/>
  <c r="C1757" i="6"/>
  <c r="B1705" i="6"/>
  <c r="D1695" i="6"/>
  <c r="D1621" i="6"/>
  <c r="B1595" i="6"/>
  <c r="C1545" i="6"/>
  <c r="C1397" i="6"/>
  <c r="B1372" i="6"/>
  <c r="D1389" i="6"/>
  <c r="C1313" i="6"/>
  <c r="D1029" i="6"/>
  <c r="D733" i="6"/>
  <c r="D437" i="6"/>
  <c r="D141" i="6"/>
  <c r="D2435" i="6"/>
  <c r="D2361" i="6"/>
  <c r="B2335" i="6"/>
  <c r="C2285" i="6"/>
  <c r="B2261" i="6"/>
  <c r="B2186" i="6"/>
  <c r="B2112" i="6"/>
  <c r="D2129" i="6"/>
  <c r="C2063" i="6"/>
  <c r="C2026" i="6"/>
  <c r="B1853" i="6"/>
  <c r="D1843" i="6"/>
  <c r="D1769" i="6"/>
  <c r="B1743" i="6"/>
  <c r="C1693" i="6"/>
  <c r="B1669" i="6"/>
  <c r="B1594" i="6"/>
  <c r="B1520" i="6"/>
  <c r="D1537" i="6"/>
  <c r="C1461" i="6"/>
  <c r="B1299" i="6"/>
  <c r="C1239" i="6"/>
  <c r="B1150" i="6"/>
  <c r="D1167" i="6"/>
  <c r="C1175" i="6"/>
  <c r="B854" i="6"/>
  <c r="D871" i="6"/>
  <c r="B855" i="6"/>
  <c r="C879" i="6"/>
  <c r="B558" i="6"/>
  <c r="D575" i="6"/>
  <c r="B559" i="6"/>
  <c r="C583" i="6"/>
  <c r="B262" i="6"/>
  <c r="D279" i="6"/>
  <c r="B263" i="6"/>
  <c r="C287" i="6"/>
  <c r="D1093" i="6"/>
  <c r="B1076" i="6"/>
  <c r="D945" i="6"/>
  <c r="B928" i="6"/>
  <c r="D797" i="6"/>
  <c r="B780" i="6"/>
  <c r="D649" i="6"/>
  <c r="B632" i="6"/>
  <c r="D501" i="6"/>
  <c r="B484" i="6"/>
  <c r="D353" i="6"/>
  <c r="B336" i="6"/>
  <c r="D205" i="6"/>
  <c r="B188" i="6"/>
  <c r="D57" i="6"/>
  <c r="B40" i="6"/>
  <c r="C1101" i="6"/>
  <c r="C953" i="6"/>
  <c r="C805" i="6"/>
  <c r="C657" i="6"/>
  <c r="C509" i="6"/>
  <c r="C361" i="6"/>
  <c r="C213" i="6"/>
  <c r="C65" i="6"/>
  <c r="X66" i="6"/>
  <c r="C2419" i="6" s="1"/>
  <c r="X62" i="6"/>
  <c r="C2271" i="6" s="1"/>
  <c r="X58" i="6"/>
  <c r="C2123" i="6" s="1"/>
  <c r="X54" i="6"/>
  <c r="C1975" i="6" s="1"/>
  <c r="X50" i="6"/>
  <c r="C1827" i="6" s="1"/>
  <c r="X46" i="6"/>
  <c r="C1679" i="6" s="1"/>
  <c r="X30" i="6"/>
  <c r="C1087" i="6" s="1"/>
  <c r="X26" i="6"/>
  <c r="C939" i="6" s="1"/>
  <c r="X22" i="6"/>
  <c r="C791" i="6" s="1"/>
  <c r="X18" i="6"/>
  <c r="C643" i="6" s="1"/>
  <c r="X14" i="6"/>
  <c r="C495" i="6" s="1"/>
  <c r="X10" i="6"/>
  <c r="C347" i="6" s="1"/>
  <c r="X6" i="6"/>
  <c r="C199" i="6" s="1"/>
  <c r="X2" i="6"/>
  <c r="C51" i="6" s="1"/>
  <c r="X33" i="6"/>
  <c r="C1198" i="6" s="1"/>
  <c r="X65" i="6"/>
  <c r="C2382" i="6" s="1"/>
  <c r="X49" i="6"/>
  <c r="C1790" i="6" s="1"/>
  <c r="X17" i="6"/>
  <c r="C606" i="6" s="1"/>
  <c r="X42" i="6"/>
  <c r="C1531" i="6" s="1"/>
  <c r="X61" i="6"/>
  <c r="C2234" i="6" s="1"/>
  <c r="X57" i="6"/>
  <c r="C2086" i="6" s="1"/>
  <c r="X53" i="6"/>
  <c r="C1938" i="6" s="1"/>
  <c r="X45" i="6"/>
  <c r="C1642" i="6" s="1"/>
  <c r="X41" i="6"/>
  <c r="C1494" i="6" s="1"/>
  <c r="X37" i="6"/>
  <c r="C1346" i="6" s="1"/>
  <c r="X29" i="6"/>
  <c r="C1050" i="6" s="1"/>
  <c r="X25" i="6"/>
  <c r="C902" i="6" s="1"/>
  <c r="X21" i="6"/>
  <c r="C754" i="6" s="1"/>
  <c r="X13" i="6"/>
  <c r="C458" i="6" s="1"/>
  <c r="X9" i="6"/>
  <c r="C310" i="6" s="1"/>
  <c r="X5" i="6"/>
  <c r="C162" i="6" s="1"/>
  <c r="X34" i="6"/>
  <c r="C1235" i="6" s="1"/>
  <c r="X64" i="6"/>
  <c r="C2345" i="6" s="1"/>
  <c r="X60" i="6"/>
  <c r="C2197" i="6" s="1"/>
  <c r="X56" i="6"/>
  <c r="C2049" i="6" s="1"/>
  <c r="X52" i="6"/>
  <c r="C1901" i="6" s="1"/>
  <c r="X48" i="6"/>
  <c r="C1753" i="6" s="1"/>
  <c r="X44" i="6"/>
  <c r="C1605" i="6" s="1"/>
  <c r="X40" i="6"/>
  <c r="C1457" i="6" s="1"/>
  <c r="X36" i="6"/>
  <c r="C1309" i="6" s="1"/>
  <c r="X32" i="6"/>
  <c r="C1161" i="6" s="1"/>
  <c r="X28" i="6"/>
  <c r="C1013" i="6" s="1"/>
  <c r="X24" i="6"/>
  <c r="C865" i="6" s="1"/>
  <c r="X20" i="6"/>
  <c r="C717" i="6" s="1"/>
  <c r="X16" i="6"/>
  <c r="C569" i="6" s="1"/>
  <c r="X12" i="6"/>
  <c r="C421" i="6" s="1"/>
  <c r="X8" i="6"/>
  <c r="C273" i="6" s="1"/>
  <c r="X4" i="6"/>
  <c r="C125" i="6" s="1"/>
  <c r="X38" i="6"/>
  <c r="C1383" i="6" s="1"/>
  <c r="X63" i="6"/>
  <c r="C2308" i="6" s="1"/>
  <c r="X59" i="6"/>
  <c r="C2160" i="6" s="1"/>
  <c r="X55" i="6"/>
  <c r="C2012" i="6" s="1"/>
  <c r="X51" i="6"/>
  <c r="C1864" i="6" s="1"/>
  <c r="X47" i="6"/>
  <c r="C1716" i="6" s="1"/>
  <c r="X43" i="6"/>
  <c r="C1568" i="6" s="1"/>
  <c r="X39" i="6"/>
  <c r="C1420" i="6" s="1"/>
  <c r="X35" i="6"/>
  <c r="C1272" i="6" s="1"/>
  <c r="X31" i="6"/>
  <c r="C1124" i="6" s="1"/>
  <c r="X27" i="6"/>
  <c r="C976" i="6" s="1"/>
  <c r="X23" i="6"/>
  <c r="C828" i="6" s="1"/>
  <c r="X19" i="6"/>
  <c r="C680" i="6" s="1"/>
  <c r="X15" i="6"/>
  <c r="C532" i="6" s="1"/>
  <c r="X11" i="6"/>
  <c r="C384" i="6" s="1"/>
  <c r="X7" i="6"/>
  <c r="C236" i="6" s="1"/>
  <c r="X3" i="6"/>
  <c r="C88" i="6" s="1"/>
  <c r="C18" i="6"/>
  <c r="C14" i="6"/>
  <c r="B3" i="6"/>
  <c r="B4" i="6"/>
  <c r="C28" i="6"/>
  <c r="A599" i="4" l="1"/>
  <c r="B599" i="4"/>
  <c r="B602" i="4" s="1"/>
  <c r="A600" i="4"/>
  <c r="B600" i="4"/>
  <c r="D617" i="4"/>
  <c r="E618" i="4"/>
  <c r="E620" i="4"/>
  <c r="F622" i="4"/>
  <c r="F626" i="4"/>
  <c r="F630" i="4"/>
  <c r="F634" i="4"/>
  <c r="F638" i="4"/>
  <c r="D642" i="4"/>
  <c r="E643" i="4"/>
  <c r="E645" i="4"/>
  <c r="F647" i="4"/>
  <c r="F651" i="4"/>
  <c r="F655" i="4"/>
  <c r="F659" i="4"/>
  <c r="F663" i="4"/>
  <c r="D671" i="4"/>
  <c r="E672" i="4"/>
  <c r="E674" i="4"/>
  <c r="F676" i="4"/>
  <c r="F680" i="4"/>
  <c r="D686" i="4"/>
  <c r="A693" i="4"/>
  <c r="B693" i="4"/>
  <c r="B695" i="4"/>
  <c r="B696" i="4"/>
  <c r="C708" i="4"/>
  <c r="D710" i="4"/>
  <c r="E711" i="4"/>
  <c r="E713" i="4"/>
  <c r="F715" i="4"/>
  <c r="F719" i="4"/>
  <c r="F723" i="4"/>
  <c r="F727" i="4"/>
  <c r="F731" i="4"/>
  <c r="D735" i="4"/>
  <c r="E736" i="4"/>
  <c r="E738" i="4"/>
  <c r="F740" i="4"/>
  <c r="F744" i="4"/>
  <c r="F748" i="4"/>
  <c r="F752" i="4"/>
  <c r="F756" i="4"/>
  <c r="D764" i="4"/>
  <c r="E765" i="4"/>
  <c r="E767" i="4"/>
  <c r="F769" i="4"/>
  <c r="F773" i="4"/>
  <c r="D779" i="4"/>
  <c r="A786" i="4"/>
  <c r="B786" i="4"/>
  <c r="B788" i="4"/>
  <c r="B789" i="4"/>
  <c r="C801" i="4"/>
  <c r="D803" i="4"/>
  <c r="E804" i="4"/>
  <c r="E806" i="4"/>
  <c r="F808" i="4"/>
  <c r="F812" i="4"/>
  <c r="F816" i="4"/>
  <c r="F820" i="4"/>
  <c r="F824" i="4"/>
  <c r="D828" i="4"/>
  <c r="E829" i="4"/>
  <c r="E831" i="4"/>
  <c r="F833" i="4"/>
  <c r="F837" i="4"/>
  <c r="F841" i="4"/>
  <c r="F845" i="4"/>
  <c r="F849" i="4"/>
  <c r="D857" i="4"/>
  <c r="E858" i="4"/>
  <c r="E860" i="4"/>
  <c r="F862" i="4"/>
  <c r="F866" i="4"/>
  <c r="D872" i="4"/>
  <c r="A879" i="4"/>
  <c r="B879" i="4"/>
  <c r="B881" i="4"/>
  <c r="B882" i="4"/>
  <c r="C894" i="4"/>
  <c r="D896" i="4"/>
  <c r="E897" i="4"/>
  <c r="E899" i="4"/>
  <c r="F901" i="4"/>
  <c r="F905" i="4"/>
  <c r="F909" i="4"/>
  <c r="F913" i="4"/>
  <c r="F917" i="4"/>
  <c r="D921" i="4"/>
  <c r="E922" i="4"/>
  <c r="E924" i="4"/>
  <c r="F926" i="4"/>
  <c r="F930" i="4"/>
  <c r="F934" i="4"/>
  <c r="F938" i="4"/>
  <c r="F942" i="4"/>
  <c r="D950" i="4"/>
  <c r="E951" i="4"/>
  <c r="E953" i="4"/>
  <c r="F955" i="4"/>
  <c r="F959" i="4"/>
  <c r="D965" i="4"/>
  <c r="A972" i="4"/>
  <c r="B972" i="4"/>
  <c r="B974" i="4"/>
  <c r="B975" i="4"/>
  <c r="C987" i="4"/>
  <c r="D989" i="4"/>
  <c r="E990" i="4"/>
  <c r="E992" i="4"/>
  <c r="F994" i="4"/>
  <c r="F998" i="4"/>
  <c r="F1002" i="4"/>
  <c r="F1006" i="4"/>
  <c r="F1010" i="4"/>
  <c r="D1014" i="4"/>
  <c r="E1015" i="4"/>
  <c r="E1017" i="4"/>
  <c r="F1019" i="4"/>
  <c r="F1023" i="4"/>
  <c r="F1027" i="4"/>
  <c r="F1031" i="4"/>
  <c r="F1035" i="4"/>
  <c r="D1043" i="4"/>
  <c r="E1044" i="4"/>
  <c r="E1046" i="4"/>
  <c r="F1048" i="4"/>
  <c r="F1052" i="4"/>
  <c r="D1058" i="4"/>
  <c r="A1065" i="4"/>
  <c r="B1065" i="4"/>
  <c r="B1067" i="4"/>
  <c r="B1068" i="4"/>
  <c r="C1080" i="4"/>
  <c r="D1082" i="4"/>
  <c r="E1083" i="4"/>
  <c r="E1085" i="4"/>
  <c r="F1087" i="4"/>
  <c r="F1091" i="4"/>
  <c r="F1095" i="4"/>
  <c r="F1099" i="4"/>
  <c r="F1103" i="4"/>
  <c r="D1107" i="4"/>
  <c r="E1108" i="4"/>
  <c r="E1110" i="4"/>
  <c r="F1112" i="4"/>
  <c r="F1116" i="4"/>
  <c r="F1120" i="4"/>
  <c r="F1124" i="4"/>
  <c r="F1128" i="4"/>
  <c r="D1136" i="4"/>
  <c r="E1137" i="4"/>
  <c r="E1139" i="4"/>
  <c r="F1141" i="4"/>
  <c r="F1145" i="4"/>
  <c r="D1151" i="4"/>
  <c r="B1160" i="4"/>
  <c r="B1161" i="4"/>
  <c r="C1170" i="4"/>
  <c r="D1172" i="4"/>
  <c r="D1175" i="4"/>
  <c r="C1180" i="4"/>
  <c r="D1182" i="4"/>
  <c r="E1184" i="4"/>
  <c r="E1185" i="4"/>
  <c r="E1190" i="4"/>
  <c r="E1191" i="4"/>
  <c r="A1197" i="4"/>
  <c r="B1197" i="4"/>
  <c r="B1293" i="4" s="1"/>
  <c r="A1198" i="4"/>
  <c r="B1198" i="4"/>
  <c r="B1201" i="4"/>
  <c r="C1213" i="4"/>
  <c r="D1215" i="4"/>
  <c r="E1216" i="4"/>
  <c r="E1218" i="4"/>
  <c r="F1220" i="4"/>
  <c r="F1224" i="4"/>
  <c r="F1228" i="4"/>
  <c r="F1232" i="4"/>
  <c r="F1236" i="4"/>
  <c r="D1240" i="4"/>
  <c r="E1241" i="4"/>
  <c r="E1243" i="4"/>
  <c r="F1245" i="4"/>
  <c r="F1249" i="4"/>
  <c r="F1253" i="4"/>
  <c r="F1257" i="4"/>
  <c r="F1261" i="4"/>
  <c r="D1269" i="4"/>
  <c r="E1270" i="4"/>
  <c r="E1272" i="4"/>
  <c r="F1274" i="4"/>
  <c r="F1278" i="4"/>
  <c r="A1291" i="4"/>
  <c r="B1291" i="4"/>
  <c r="B1294" i="4"/>
  <c r="C1306" i="4"/>
  <c r="D1308" i="4"/>
  <c r="E1309" i="4"/>
  <c r="E1311" i="4"/>
  <c r="F1313" i="4"/>
  <c r="F1317" i="4"/>
  <c r="F1321" i="4"/>
  <c r="F1325" i="4"/>
  <c r="F1329" i="4"/>
  <c r="D1333" i="4"/>
  <c r="E1334" i="4"/>
  <c r="E1336" i="4"/>
  <c r="F1338" i="4"/>
  <c r="F1342" i="4"/>
  <c r="F1346" i="4"/>
  <c r="F1350" i="4"/>
  <c r="F1354" i="4"/>
  <c r="D1362" i="4"/>
  <c r="E1363" i="4"/>
  <c r="E1365" i="4"/>
  <c r="F1367" i="4"/>
  <c r="F1371" i="4"/>
  <c r="A1384" i="4"/>
  <c r="B1384" i="4"/>
  <c r="B1386" i="4"/>
  <c r="D1401" i="4"/>
  <c r="E1402" i="4"/>
  <c r="E1404" i="4"/>
  <c r="F1406" i="4"/>
  <c r="F1410" i="4"/>
  <c r="F1414" i="4"/>
  <c r="F1418" i="4"/>
  <c r="F1422" i="4"/>
  <c r="D1426" i="4"/>
  <c r="E1427" i="4"/>
  <c r="E1429" i="4"/>
  <c r="F1431" i="4"/>
  <c r="F1435" i="4"/>
  <c r="F1439" i="4"/>
  <c r="F1443" i="4"/>
  <c r="F1447" i="4"/>
  <c r="D1455" i="4"/>
  <c r="E1456" i="4"/>
  <c r="E1458" i="4"/>
  <c r="F1460" i="4"/>
  <c r="F1464" i="4"/>
  <c r="D1470" i="4"/>
  <c r="A1477" i="4"/>
  <c r="B1477" i="4"/>
  <c r="B1479" i="4"/>
  <c r="B1480" i="4"/>
  <c r="D1494" i="4"/>
  <c r="E1495" i="4"/>
  <c r="E1497" i="4"/>
  <c r="F1499" i="4"/>
  <c r="F1503" i="4"/>
  <c r="F1507" i="4"/>
  <c r="F1511" i="4"/>
  <c r="F1515" i="4"/>
  <c r="D1519" i="4"/>
  <c r="E1520" i="4"/>
  <c r="E1522" i="4"/>
  <c r="F1524" i="4"/>
  <c r="F1528" i="4"/>
  <c r="F1532" i="4"/>
  <c r="F1536" i="4"/>
  <c r="F1540" i="4"/>
  <c r="D1548" i="4"/>
  <c r="E1549" i="4"/>
  <c r="E1551" i="4"/>
  <c r="F1553" i="4"/>
  <c r="F1557" i="4"/>
  <c r="D1563" i="4"/>
  <c r="A1570" i="4"/>
  <c r="B1570" i="4"/>
  <c r="B1573" i="4"/>
  <c r="C1585" i="4"/>
  <c r="D1587" i="4"/>
  <c r="E1588" i="4"/>
  <c r="E1590" i="4"/>
  <c r="F1592" i="4"/>
  <c r="F1596" i="4"/>
  <c r="F1600" i="4"/>
  <c r="F1604" i="4"/>
  <c r="F1608" i="4"/>
  <c r="D1612" i="4"/>
  <c r="E1613" i="4"/>
  <c r="E1615" i="4"/>
  <c r="F1617" i="4"/>
  <c r="F1621" i="4"/>
  <c r="F1625" i="4"/>
  <c r="F1629" i="4"/>
  <c r="F1633" i="4"/>
  <c r="D1641" i="4"/>
  <c r="E1642" i="4"/>
  <c r="E1644" i="4"/>
  <c r="F1646" i="4"/>
  <c r="F1650" i="4"/>
  <c r="D1656" i="4"/>
  <c r="A1663" i="4"/>
  <c r="B1663" i="4"/>
  <c r="B1666" i="4"/>
  <c r="C1678" i="4"/>
  <c r="D1680" i="4"/>
  <c r="E1681" i="4"/>
  <c r="E1683" i="4"/>
  <c r="F1685" i="4"/>
  <c r="F1689" i="4"/>
  <c r="F1693" i="4"/>
  <c r="F1697" i="4"/>
  <c r="F1701" i="4"/>
  <c r="D1705" i="4"/>
  <c r="E1706" i="4"/>
  <c r="E1708" i="4"/>
  <c r="F1710" i="4"/>
  <c r="F1714" i="4"/>
  <c r="F1718" i="4"/>
  <c r="F1722" i="4"/>
  <c r="F1726" i="4"/>
  <c r="D1734" i="4"/>
  <c r="E1735" i="4"/>
  <c r="E1737" i="4"/>
  <c r="F1739" i="4"/>
  <c r="F1743" i="4"/>
  <c r="B1758" i="4"/>
  <c r="B1759" i="4"/>
  <c r="C1768" i="4"/>
  <c r="D1770" i="4"/>
  <c r="D1773" i="4"/>
  <c r="C1778" i="4"/>
  <c r="D1780" i="4"/>
  <c r="E1782" i="4"/>
  <c r="E1783" i="4"/>
  <c r="E1788" i="4"/>
  <c r="E1789" i="4"/>
  <c r="A1795" i="4"/>
  <c r="B1795" i="4"/>
  <c r="C1811" i="4" s="1"/>
  <c r="A1796" i="4"/>
  <c r="B1796" i="4"/>
  <c r="D1813" i="4"/>
  <c r="E1814" i="4"/>
  <c r="E1816" i="4"/>
  <c r="F1818" i="4"/>
  <c r="F1822" i="4"/>
  <c r="F1826" i="4"/>
  <c r="F1830" i="4"/>
  <c r="F1834" i="4"/>
  <c r="D1838" i="4"/>
  <c r="E1839" i="4"/>
  <c r="E1841" i="4"/>
  <c r="F1843" i="4"/>
  <c r="F1847" i="4"/>
  <c r="F1851" i="4"/>
  <c r="F1855" i="4"/>
  <c r="F1859" i="4"/>
  <c r="D1867" i="4"/>
  <c r="E1868" i="4"/>
  <c r="E1870" i="4"/>
  <c r="F1872" i="4"/>
  <c r="F1876" i="4"/>
  <c r="A1889" i="4"/>
  <c r="B1889" i="4"/>
  <c r="B1892" i="4"/>
  <c r="C1904" i="4"/>
  <c r="D1906" i="4"/>
  <c r="E1907" i="4"/>
  <c r="E1909" i="4"/>
  <c r="F1911" i="4"/>
  <c r="F1915" i="4"/>
  <c r="F1919" i="4"/>
  <c r="F1923" i="4"/>
  <c r="F1927" i="4"/>
  <c r="D1931" i="4"/>
  <c r="E1932" i="4"/>
  <c r="E1934" i="4"/>
  <c r="F1936" i="4"/>
  <c r="F1940" i="4"/>
  <c r="F1944" i="4"/>
  <c r="F1948" i="4"/>
  <c r="F1952" i="4"/>
  <c r="D1960" i="4"/>
  <c r="E1961" i="4"/>
  <c r="E1963" i="4"/>
  <c r="F1965" i="4"/>
  <c r="F1969" i="4"/>
  <c r="A1982" i="4"/>
  <c r="B1982" i="4"/>
  <c r="D1999" i="4"/>
  <c r="E2000" i="4"/>
  <c r="E2002" i="4"/>
  <c r="F2004" i="4"/>
  <c r="F2008" i="4"/>
  <c r="F2012" i="4"/>
  <c r="F2016" i="4"/>
  <c r="F2020" i="4"/>
  <c r="D2024" i="4"/>
  <c r="E2025" i="4"/>
  <c r="E2027" i="4"/>
  <c r="F2029" i="4"/>
  <c r="F2033" i="4"/>
  <c r="F2037" i="4"/>
  <c r="F2041" i="4"/>
  <c r="F2045" i="4"/>
  <c r="D2053" i="4"/>
  <c r="E2054" i="4"/>
  <c r="E2056" i="4"/>
  <c r="F2058" i="4"/>
  <c r="F2062" i="4"/>
  <c r="A2075" i="4"/>
  <c r="B2075" i="4"/>
  <c r="D2092" i="4"/>
  <c r="E2093" i="4"/>
  <c r="E2095" i="4"/>
  <c r="F2097" i="4"/>
  <c r="F2101" i="4"/>
  <c r="F2105" i="4"/>
  <c r="F2109" i="4"/>
  <c r="F2113" i="4"/>
  <c r="D2117" i="4"/>
  <c r="E2118" i="4"/>
  <c r="E2120" i="4"/>
  <c r="F2122" i="4"/>
  <c r="F2126" i="4"/>
  <c r="F2130" i="4"/>
  <c r="F2134" i="4"/>
  <c r="F2138" i="4"/>
  <c r="D2146" i="4"/>
  <c r="E2147" i="4"/>
  <c r="E2149" i="4"/>
  <c r="F2151" i="4"/>
  <c r="F2155" i="4"/>
  <c r="D2161" i="4"/>
  <c r="A2168" i="4"/>
  <c r="B2168" i="4"/>
  <c r="B2171" i="4"/>
  <c r="D2185" i="4"/>
  <c r="E2186" i="4"/>
  <c r="E2188" i="4"/>
  <c r="F2190" i="4"/>
  <c r="F2194" i="4"/>
  <c r="F2198" i="4"/>
  <c r="F2202" i="4"/>
  <c r="F2206" i="4"/>
  <c r="D2210" i="4"/>
  <c r="E2211" i="4"/>
  <c r="E2213" i="4"/>
  <c r="F2215" i="4"/>
  <c r="F2219" i="4"/>
  <c r="F2223" i="4"/>
  <c r="F2227" i="4"/>
  <c r="F2231" i="4"/>
  <c r="D2239" i="4"/>
  <c r="E2240" i="4"/>
  <c r="E2242" i="4"/>
  <c r="F2244" i="4"/>
  <c r="F2248" i="4"/>
  <c r="A2261" i="4"/>
  <c r="B2261" i="4"/>
  <c r="C2276" i="4"/>
  <c r="D2278" i="4"/>
  <c r="E2279" i="4"/>
  <c r="E2281" i="4"/>
  <c r="F2283" i="4"/>
  <c r="F2287" i="4"/>
  <c r="F2291" i="4"/>
  <c r="F2295" i="4"/>
  <c r="F2299" i="4"/>
  <c r="D2303" i="4"/>
  <c r="E2304" i="4"/>
  <c r="E2306" i="4"/>
  <c r="F2308" i="4"/>
  <c r="F2312" i="4"/>
  <c r="F2316" i="4"/>
  <c r="F2320" i="4"/>
  <c r="F2324" i="4"/>
  <c r="D2332" i="4"/>
  <c r="E2333" i="4"/>
  <c r="E2335" i="4"/>
  <c r="F2337" i="4"/>
  <c r="F2341" i="4"/>
  <c r="B2357" i="4"/>
  <c r="D2368" i="4"/>
  <c r="D2371" i="4"/>
  <c r="C2376" i="4"/>
  <c r="D2378" i="4"/>
  <c r="E2380" i="4"/>
  <c r="E2381" i="4"/>
  <c r="E2386" i="4"/>
  <c r="E2387" i="4"/>
  <c r="A2393" i="4"/>
  <c r="B2393" i="4"/>
  <c r="B2489" i="4" s="1"/>
  <c r="A2394" i="4"/>
  <c r="B2394" i="4"/>
  <c r="C2409" i="4"/>
  <c r="D2411" i="4"/>
  <c r="E2412" i="4"/>
  <c r="E2414" i="4"/>
  <c r="F2416" i="4"/>
  <c r="F2420" i="4"/>
  <c r="F2424" i="4"/>
  <c r="F2428" i="4"/>
  <c r="F2432" i="4"/>
  <c r="D2436" i="4"/>
  <c r="E2437" i="4"/>
  <c r="E2439" i="4"/>
  <c r="F2441" i="4"/>
  <c r="F2445" i="4"/>
  <c r="F2449" i="4"/>
  <c r="F2453" i="4"/>
  <c r="F2457" i="4"/>
  <c r="D2465" i="4"/>
  <c r="E2466" i="4"/>
  <c r="E2468" i="4"/>
  <c r="F2470" i="4"/>
  <c r="F2474" i="4"/>
  <c r="A2487" i="4"/>
  <c r="B2487" i="4"/>
  <c r="B2490" i="4"/>
  <c r="C2502" i="4"/>
  <c r="D2504" i="4"/>
  <c r="E2505" i="4"/>
  <c r="E2507" i="4"/>
  <c r="F2509" i="4"/>
  <c r="F2513" i="4"/>
  <c r="F2517" i="4"/>
  <c r="F2521" i="4"/>
  <c r="F2525" i="4"/>
  <c r="D2529" i="4"/>
  <c r="E2530" i="4"/>
  <c r="E2532" i="4"/>
  <c r="F2534" i="4"/>
  <c r="F2538" i="4"/>
  <c r="F2542" i="4"/>
  <c r="F2546" i="4"/>
  <c r="F2550" i="4"/>
  <c r="D2558" i="4"/>
  <c r="E2559" i="4"/>
  <c r="E2561" i="4"/>
  <c r="F2563" i="4"/>
  <c r="F2567" i="4"/>
  <c r="A2580" i="4"/>
  <c r="B2580" i="4"/>
  <c r="B2582" i="4"/>
  <c r="D2597" i="4"/>
  <c r="E2598" i="4"/>
  <c r="E2600" i="4"/>
  <c r="F2602" i="4"/>
  <c r="F2606" i="4"/>
  <c r="F2610" i="4"/>
  <c r="F2614" i="4"/>
  <c r="F2618" i="4"/>
  <c r="D2622" i="4"/>
  <c r="E2623" i="4"/>
  <c r="E2625" i="4"/>
  <c r="F2627" i="4"/>
  <c r="F2631" i="4"/>
  <c r="F2635" i="4"/>
  <c r="F2639" i="4"/>
  <c r="F2643" i="4"/>
  <c r="D2651" i="4"/>
  <c r="E2652" i="4"/>
  <c r="E2654" i="4"/>
  <c r="F2656" i="4"/>
  <c r="F2660" i="4"/>
  <c r="D2666" i="4"/>
  <c r="A2673" i="4"/>
  <c r="B2673" i="4"/>
  <c r="B2675" i="4"/>
  <c r="B2676" i="4"/>
  <c r="D2690" i="4"/>
  <c r="E2691" i="4"/>
  <c r="E2693" i="4"/>
  <c r="F2695" i="4"/>
  <c r="F2699" i="4"/>
  <c r="F2703" i="4"/>
  <c r="F2707" i="4"/>
  <c r="F2711" i="4"/>
  <c r="D2715" i="4"/>
  <c r="E2716" i="4"/>
  <c r="E2718" i="4"/>
  <c r="F2720" i="4"/>
  <c r="F2724" i="4"/>
  <c r="F2728" i="4"/>
  <c r="F2732" i="4"/>
  <c r="F2736" i="4"/>
  <c r="D2744" i="4"/>
  <c r="E2745" i="4"/>
  <c r="E2747" i="4"/>
  <c r="F2749" i="4"/>
  <c r="F2753" i="4"/>
  <c r="D2759" i="4"/>
  <c r="A2766" i="4"/>
  <c r="B2766" i="4"/>
  <c r="B2769" i="4"/>
  <c r="C2781" i="4"/>
  <c r="D2783" i="4"/>
  <c r="E2784" i="4"/>
  <c r="E2786" i="4"/>
  <c r="F2788" i="4"/>
  <c r="F2792" i="4"/>
  <c r="F2796" i="4"/>
  <c r="F2800" i="4"/>
  <c r="F2804" i="4"/>
  <c r="D2808" i="4"/>
  <c r="E2809" i="4"/>
  <c r="E2811" i="4"/>
  <c r="F2813" i="4"/>
  <c r="F2817" i="4"/>
  <c r="F2821" i="4"/>
  <c r="F2825" i="4"/>
  <c r="F2829" i="4"/>
  <c r="D2837" i="4"/>
  <c r="E2838" i="4"/>
  <c r="E2840" i="4"/>
  <c r="F2842" i="4"/>
  <c r="F2846" i="4"/>
  <c r="A2859" i="4"/>
  <c r="B2859" i="4"/>
  <c r="C2874" i="4"/>
  <c r="D2876" i="4"/>
  <c r="E2877" i="4"/>
  <c r="E2879" i="4"/>
  <c r="F2881" i="4"/>
  <c r="F2885" i="4"/>
  <c r="F2889" i="4"/>
  <c r="F2893" i="4"/>
  <c r="F2897" i="4"/>
  <c r="D2901" i="4"/>
  <c r="E2902" i="4"/>
  <c r="E2904" i="4"/>
  <c r="F2906" i="4"/>
  <c r="F2910" i="4"/>
  <c r="F2914" i="4"/>
  <c r="F2918" i="4"/>
  <c r="F2922" i="4"/>
  <c r="D2930" i="4"/>
  <c r="E2931" i="4"/>
  <c r="E2933" i="4"/>
  <c r="F2935" i="4"/>
  <c r="F2939" i="4"/>
  <c r="B2955" i="4"/>
  <c r="C2964" i="4"/>
  <c r="D2966" i="4"/>
  <c r="D2969" i="4"/>
  <c r="C2974" i="4"/>
  <c r="D2976" i="4"/>
  <c r="E2978" i="4"/>
  <c r="E2979" i="4"/>
  <c r="E2984" i="4"/>
  <c r="E2985" i="4"/>
  <c r="A2991" i="4"/>
  <c r="B2991" i="4"/>
  <c r="B2994" i="4" s="1"/>
  <c r="A2992" i="4"/>
  <c r="B2992" i="4"/>
  <c r="D3009" i="4"/>
  <c r="E3010" i="4"/>
  <c r="E3012" i="4"/>
  <c r="F3014" i="4"/>
  <c r="F3018" i="4"/>
  <c r="F3022" i="4"/>
  <c r="F3026" i="4"/>
  <c r="F3030" i="4"/>
  <c r="D3034" i="4"/>
  <c r="E3035" i="4"/>
  <c r="E3037" i="4"/>
  <c r="F3039" i="4"/>
  <c r="F3043" i="4"/>
  <c r="F3047" i="4"/>
  <c r="F3051" i="4"/>
  <c r="F3055" i="4"/>
  <c r="D3063" i="4"/>
  <c r="E3064" i="4"/>
  <c r="E3066" i="4"/>
  <c r="F3068" i="4"/>
  <c r="F3072" i="4"/>
  <c r="A3085" i="4"/>
  <c r="B3085" i="4"/>
  <c r="B3087" i="4"/>
  <c r="B3088" i="4"/>
  <c r="D3102" i="4"/>
  <c r="E3103" i="4"/>
  <c r="E3105" i="4"/>
  <c r="F3107" i="4"/>
  <c r="F3111" i="4"/>
  <c r="F3115" i="4"/>
  <c r="F3119" i="4"/>
  <c r="F3123" i="4"/>
  <c r="D3127" i="4"/>
  <c r="E3128" i="4"/>
  <c r="E3130" i="4"/>
  <c r="F3132" i="4"/>
  <c r="F3136" i="4"/>
  <c r="F3140" i="4"/>
  <c r="F3144" i="4"/>
  <c r="F3148" i="4"/>
  <c r="D3156" i="4"/>
  <c r="E3157" i="4"/>
  <c r="E3159" i="4"/>
  <c r="F3161" i="4"/>
  <c r="F3165" i="4"/>
  <c r="D3171" i="4"/>
  <c r="A3178" i="4"/>
  <c r="B3178" i="4"/>
  <c r="B3181" i="4"/>
  <c r="D3195" i="4"/>
  <c r="E3196" i="4"/>
  <c r="E3198" i="4"/>
  <c r="F3200" i="4"/>
  <c r="F3204" i="4"/>
  <c r="F3208" i="4"/>
  <c r="F3212" i="4"/>
  <c r="F3216" i="4"/>
  <c r="D3220" i="4"/>
  <c r="E3221" i="4"/>
  <c r="E3223" i="4"/>
  <c r="F3225" i="4"/>
  <c r="F3229" i="4"/>
  <c r="F3233" i="4"/>
  <c r="F3237" i="4"/>
  <c r="F3241" i="4"/>
  <c r="D3249" i="4"/>
  <c r="E3250" i="4"/>
  <c r="E3252" i="4"/>
  <c r="F3254" i="4"/>
  <c r="F3258" i="4"/>
  <c r="A3271" i="4"/>
  <c r="B3271" i="4"/>
  <c r="C3286" i="4"/>
  <c r="D3288" i="4"/>
  <c r="E3289" i="4"/>
  <c r="E3291" i="4"/>
  <c r="F3293" i="4"/>
  <c r="F3297" i="4"/>
  <c r="F3301" i="4"/>
  <c r="F3305" i="4"/>
  <c r="F3309" i="4"/>
  <c r="D3313" i="4"/>
  <c r="E3314" i="4"/>
  <c r="E3316" i="4"/>
  <c r="F3318" i="4"/>
  <c r="F3322" i="4"/>
  <c r="F3326" i="4"/>
  <c r="F3330" i="4"/>
  <c r="F3334" i="4"/>
  <c r="D3342" i="4"/>
  <c r="E3343" i="4"/>
  <c r="E3345" i="4"/>
  <c r="F3347" i="4"/>
  <c r="F3351" i="4"/>
  <c r="A3364" i="4"/>
  <c r="B3364" i="4"/>
  <c r="D3381" i="4"/>
  <c r="E3382" i="4"/>
  <c r="E3384" i="4"/>
  <c r="F3386" i="4"/>
  <c r="F3390" i="4"/>
  <c r="F3394" i="4"/>
  <c r="F3398" i="4"/>
  <c r="F3402" i="4"/>
  <c r="D3406" i="4"/>
  <c r="E3407" i="4"/>
  <c r="E3409" i="4"/>
  <c r="F3411" i="4"/>
  <c r="F3415" i="4"/>
  <c r="F3419" i="4"/>
  <c r="F3423" i="4"/>
  <c r="F3427" i="4"/>
  <c r="D3435" i="4"/>
  <c r="E3436" i="4"/>
  <c r="E3438" i="4"/>
  <c r="F3440" i="4"/>
  <c r="F3444" i="4"/>
  <c r="A3457" i="4"/>
  <c r="B3457" i="4"/>
  <c r="B3459" i="4"/>
  <c r="D3474" i="4"/>
  <c r="E3475" i="4"/>
  <c r="E3477" i="4"/>
  <c r="F3479" i="4"/>
  <c r="F3483" i="4"/>
  <c r="F3487" i="4"/>
  <c r="F3491" i="4"/>
  <c r="F3495" i="4"/>
  <c r="D3499" i="4"/>
  <c r="E3500" i="4"/>
  <c r="E3502" i="4"/>
  <c r="F3504" i="4"/>
  <c r="F3508" i="4"/>
  <c r="F3512" i="4"/>
  <c r="F3516" i="4"/>
  <c r="F3520" i="4"/>
  <c r="D3528" i="4"/>
  <c r="E3529" i="4"/>
  <c r="E3531" i="4"/>
  <c r="F3533" i="4"/>
  <c r="F3537" i="4"/>
  <c r="D3543" i="4"/>
  <c r="D3564" i="4"/>
  <c r="D3567" i="4"/>
  <c r="D3574" i="4"/>
  <c r="E3576" i="4"/>
  <c r="E3577" i="4"/>
  <c r="E3582" i="4"/>
  <c r="E3583" i="4"/>
  <c r="A3589" i="4"/>
  <c r="B3589" i="4"/>
  <c r="A3590" i="4"/>
  <c r="B3590" i="4"/>
  <c r="B3592" i="4"/>
  <c r="B3593" i="4"/>
  <c r="C3605" i="4"/>
  <c r="D3607" i="4"/>
  <c r="E3608" i="4"/>
  <c r="E3610" i="4"/>
  <c r="F3612" i="4"/>
  <c r="F3616" i="4"/>
  <c r="F3620" i="4"/>
  <c r="F3624" i="4"/>
  <c r="F3628" i="4"/>
  <c r="D3632" i="4"/>
  <c r="E3633" i="4"/>
  <c r="E3635" i="4"/>
  <c r="F3637" i="4"/>
  <c r="F3641" i="4"/>
  <c r="F3645" i="4"/>
  <c r="F3649" i="4"/>
  <c r="F3653" i="4"/>
  <c r="D3661" i="4"/>
  <c r="E3662" i="4"/>
  <c r="E3664" i="4"/>
  <c r="F3666" i="4"/>
  <c r="F3670" i="4"/>
  <c r="D3676" i="4"/>
  <c r="A3683" i="4"/>
  <c r="B3683" i="4"/>
  <c r="B3685" i="4"/>
  <c r="B3686" i="4"/>
  <c r="C3698" i="4"/>
  <c r="D3700" i="4"/>
  <c r="E3701" i="4"/>
  <c r="E3703" i="4"/>
  <c r="F3705" i="4"/>
  <c r="F3709" i="4"/>
  <c r="F3713" i="4"/>
  <c r="F3717" i="4"/>
  <c r="F3721" i="4"/>
  <c r="D3725" i="4"/>
  <c r="E3726" i="4"/>
  <c r="E3728" i="4"/>
  <c r="F3730" i="4"/>
  <c r="F3734" i="4"/>
  <c r="F3738" i="4"/>
  <c r="F3742" i="4"/>
  <c r="F3746" i="4"/>
  <c r="D3754" i="4"/>
  <c r="E3755" i="4"/>
  <c r="E3757" i="4"/>
  <c r="F3759" i="4"/>
  <c r="F3763" i="4"/>
  <c r="D3769" i="4"/>
  <c r="A3776" i="4"/>
  <c r="B3776" i="4"/>
  <c r="B3778" i="4"/>
  <c r="B3779" i="4"/>
  <c r="C3791" i="4"/>
  <c r="D3793" i="4"/>
  <c r="E3794" i="4"/>
  <c r="E3796" i="4"/>
  <c r="F3798" i="4"/>
  <c r="F3802" i="4"/>
  <c r="F3806" i="4"/>
  <c r="F3810" i="4"/>
  <c r="F3814" i="4"/>
  <c r="D3818" i="4"/>
  <c r="E3819" i="4"/>
  <c r="E3821" i="4"/>
  <c r="F3823" i="4"/>
  <c r="F3827" i="4"/>
  <c r="F3831" i="4"/>
  <c r="F3835" i="4"/>
  <c r="F3839" i="4"/>
  <c r="D3847" i="4"/>
  <c r="E3848" i="4"/>
  <c r="E3850" i="4"/>
  <c r="F3852" i="4"/>
  <c r="F3856" i="4"/>
  <c r="D3862" i="4"/>
  <c r="A3869" i="4"/>
  <c r="B3869" i="4"/>
  <c r="B3871" i="4"/>
  <c r="B3872" i="4"/>
  <c r="C3884" i="4"/>
  <c r="D3886" i="4"/>
  <c r="E3887" i="4"/>
  <c r="E3889" i="4"/>
  <c r="F3891" i="4"/>
  <c r="F3895" i="4"/>
  <c r="F3899" i="4"/>
  <c r="F3903" i="4"/>
  <c r="F3907" i="4"/>
  <c r="D3911" i="4"/>
  <c r="E3912" i="4"/>
  <c r="E3914" i="4"/>
  <c r="F3916" i="4"/>
  <c r="F3920" i="4"/>
  <c r="F3924" i="4"/>
  <c r="F3928" i="4"/>
  <c r="F3932" i="4"/>
  <c r="D3940" i="4"/>
  <c r="E3941" i="4"/>
  <c r="E3943" i="4"/>
  <c r="F3945" i="4"/>
  <c r="F3949" i="4"/>
  <c r="D3955" i="4"/>
  <c r="A3962" i="4"/>
  <c r="B3962" i="4"/>
  <c r="B3964" i="4"/>
  <c r="B3965" i="4"/>
  <c r="C3977" i="4"/>
  <c r="D3979" i="4"/>
  <c r="E3980" i="4"/>
  <c r="E3982" i="4"/>
  <c r="F3984" i="4"/>
  <c r="F3988" i="4"/>
  <c r="F3992" i="4"/>
  <c r="F3996" i="4"/>
  <c r="F4000" i="4"/>
  <c r="D4004" i="4"/>
  <c r="E4005" i="4"/>
  <c r="E4007" i="4"/>
  <c r="F4009" i="4"/>
  <c r="F4013" i="4"/>
  <c r="F4017" i="4"/>
  <c r="F4021" i="4"/>
  <c r="F4025" i="4"/>
  <c r="D4033" i="4"/>
  <c r="E4034" i="4"/>
  <c r="E4036" i="4"/>
  <c r="F4038" i="4"/>
  <c r="F4042" i="4"/>
  <c r="D4048" i="4"/>
  <c r="A4055" i="4"/>
  <c r="B4055" i="4"/>
  <c r="B4057" i="4"/>
  <c r="B4058" i="4"/>
  <c r="C4070" i="4"/>
  <c r="D4072" i="4"/>
  <c r="E4073" i="4"/>
  <c r="E4075" i="4"/>
  <c r="F4077" i="4"/>
  <c r="F4081" i="4"/>
  <c r="F4085" i="4"/>
  <c r="F4089" i="4"/>
  <c r="F4093" i="4"/>
  <c r="D4097" i="4"/>
  <c r="E4098" i="4"/>
  <c r="E4100" i="4"/>
  <c r="F4102" i="4"/>
  <c r="F4106" i="4"/>
  <c r="F4110" i="4"/>
  <c r="F4114" i="4"/>
  <c r="F4118" i="4"/>
  <c r="D4126" i="4"/>
  <c r="E4127" i="4"/>
  <c r="E4129" i="4"/>
  <c r="F4131" i="4"/>
  <c r="F4135" i="4"/>
  <c r="D4141" i="4"/>
  <c r="B4150" i="4"/>
  <c r="B4151" i="4"/>
  <c r="C4160" i="4"/>
  <c r="D4162" i="4"/>
  <c r="D4165" i="4"/>
  <c r="C4170" i="4"/>
  <c r="D4172" i="4"/>
  <c r="E4174" i="4"/>
  <c r="E4175" i="4"/>
  <c r="E4180" i="4"/>
  <c r="E4181" i="4"/>
  <c r="A4187" i="4"/>
  <c r="B4187" i="4"/>
  <c r="C4203" i="4" s="1"/>
  <c r="A4188" i="4"/>
  <c r="B4188" i="4"/>
  <c r="D4205" i="4"/>
  <c r="E4206" i="4"/>
  <c r="E4208" i="4"/>
  <c r="F4210" i="4"/>
  <c r="F4214" i="4"/>
  <c r="F4218" i="4"/>
  <c r="F4222" i="4"/>
  <c r="F4226" i="4"/>
  <c r="D4230" i="4"/>
  <c r="E4231" i="4"/>
  <c r="E4233" i="4"/>
  <c r="F4235" i="4"/>
  <c r="F4239" i="4"/>
  <c r="F4243" i="4"/>
  <c r="F4247" i="4"/>
  <c r="F4251" i="4"/>
  <c r="D4259" i="4"/>
  <c r="E4260" i="4"/>
  <c r="E4262" i="4"/>
  <c r="F4264" i="4"/>
  <c r="F4268" i="4"/>
  <c r="A4281" i="4"/>
  <c r="B4281" i="4"/>
  <c r="B4284" i="4"/>
  <c r="D4298" i="4"/>
  <c r="E4299" i="4"/>
  <c r="E4301" i="4"/>
  <c r="F4303" i="4"/>
  <c r="F4307" i="4"/>
  <c r="F4311" i="4"/>
  <c r="F4315" i="4"/>
  <c r="F4319" i="4"/>
  <c r="D4323" i="4"/>
  <c r="E4324" i="4"/>
  <c r="E4326" i="4"/>
  <c r="F4328" i="4"/>
  <c r="F4332" i="4"/>
  <c r="F4336" i="4"/>
  <c r="F4340" i="4"/>
  <c r="F4344" i="4"/>
  <c r="D4352" i="4"/>
  <c r="E4353" i="4"/>
  <c r="E4355" i="4"/>
  <c r="F4357" i="4"/>
  <c r="F4361" i="4"/>
  <c r="A4374" i="4"/>
  <c r="B4374" i="4"/>
  <c r="D4391" i="4"/>
  <c r="E4392" i="4"/>
  <c r="E4394" i="4"/>
  <c r="F4396" i="4"/>
  <c r="F4400" i="4"/>
  <c r="F4404" i="4"/>
  <c r="F4408" i="4"/>
  <c r="F4412" i="4"/>
  <c r="D4416" i="4"/>
  <c r="E4417" i="4"/>
  <c r="E4419" i="4"/>
  <c r="F4421" i="4"/>
  <c r="F4425" i="4"/>
  <c r="F4429" i="4"/>
  <c r="F4433" i="4"/>
  <c r="F4437" i="4"/>
  <c r="D4445" i="4"/>
  <c r="E4446" i="4"/>
  <c r="E4448" i="4"/>
  <c r="F4450" i="4"/>
  <c r="F4454" i="4"/>
  <c r="A4467" i="4"/>
  <c r="B4467" i="4"/>
  <c r="D4484" i="4"/>
  <c r="E4485" i="4"/>
  <c r="E4487" i="4"/>
  <c r="F4489" i="4"/>
  <c r="F4493" i="4"/>
  <c r="F4497" i="4"/>
  <c r="F4501" i="4"/>
  <c r="F4505" i="4"/>
  <c r="D4509" i="4"/>
  <c r="E4510" i="4"/>
  <c r="E4512" i="4"/>
  <c r="F4514" i="4"/>
  <c r="F4518" i="4"/>
  <c r="F4522" i="4"/>
  <c r="F4526" i="4"/>
  <c r="F4530" i="4"/>
  <c r="D4538" i="4"/>
  <c r="E4539" i="4"/>
  <c r="E4541" i="4"/>
  <c r="F4543" i="4"/>
  <c r="F4547" i="4"/>
  <c r="A4560" i="4"/>
  <c r="B4560" i="4"/>
  <c r="B4563" i="4"/>
  <c r="D4577" i="4"/>
  <c r="E4578" i="4"/>
  <c r="E4580" i="4"/>
  <c r="F4582" i="4"/>
  <c r="F4586" i="4"/>
  <c r="F4590" i="4"/>
  <c r="F4594" i="4"/>
  <c r="F4598" i="4"/>
  <c r="D4602" i="4"/>
  <c r="E4603" i="4"/>
  <c r="E4605" i="4"/>
  <c r="F4607" i="4"/>
  <c r="F4611" i="4"/>
  <c r="F4615" i="4"/>
  <c r="F4619" i="4"/>
  <c r="F4623" i="4"/>
  <c r="D4631" i="4"/>
  <c r="E4632" i="4"/>
  <c r="E4634" i="4"/>
  <c r="F4636" i="4"/>
  <c r="F4640" i="4"/>
  <c r="A4653" i="4"/>
  <c r="B4653" i="4"/>
  <c r="C4668" i="4"/>
  <c r="D4670" i="4"/>
  <c r="E4671" i="4"/>
  <c r="E4673" i="4"/>
  <c r="F4675" i="4"/>
  <c r="F4679" i="4"/>
  <c r="F4683" i="4"/>
  <c r="F4687" i="4"/>
  <c r="F4691" i="4"/>
  <c r="D4695" i="4"/>
  <c r="E4696" i="4"/>
  <c r="E4698" i="4"/>
  <c r="F4700" i="4"/>
  <c r="F4704" i="4"/>
  <c r="F4708" i="4"/>
  <c r="F4712" i="4"/>
  <c r="F4716" i="4"/>
  <c r="D4724" i="4"/>
  <c r="E4725" i="4"/>
  <c r="E4727" i="4"/>
  <c r="F4729" i="4"/>
  <c r="F4733" i="4"/>
  <c r="D4760" i="4"/>
  <c r="D4763" i="4"/>
  <c r="D4770" i="4"/>
  <c r="E4772" i="4"/>
  <c r="E4773" i="4"/>
  <c r="E4778" i="4"/>
  <c r="E4779" i="4"/>
  <c r="E47" i="4"/>
  <c r="E22" i="4"/>
  <c r="E20" i="4"/>
  <c r="N52" i="4"/>
  <c r="N53" i="4"/>
  <c r="N54" i="4"/>
  <c r="N55" i="4"/>
  <c r="N56" i="4"/>
  <c r="N57" i="4"/>
  <c r="C3007" i="4" l="1"/>
  <c r="B4469" i="4"/>
  <c r="B4191" i="4"/>
  <c r="C3562" i="4"/>
  <c r="C3379" i="4"/>
  <c r="B3274" i="4"/>
  <c r="D3264" i="4"/>
  <c r="B3180" i="4"/>
  <c r="B2995" i="4"/>
  <c r="B4749" i="4"/>
  <c r="C3572" i="4"/>
  <c r="B3553" i="4"/>
  <c r="C3472" i="4"/>
  <c r="B3367" i="4"/>
  <c r="D3357" i="4"/>
  <c r="B3273" i="4"/>
  <c r="C3100" i="4"/>
  <c r="B1572" i="4"/>
  <c r="C1399" i="4"/>
  <c r="D1284" i="4"/>
  <c r="B1200" i="4"/>
  <c r="C4296" i="4"/>
  <c r="C4768" i="4"/>
  <c r="D4553" i="4"/>
  <c r="B3552" i="4"/>
  <c r="B3460" i="4"/>
  <c r="D3450" i="4"/>
  <c r="B3366" i="4"/>
  <c r="C3193" i="4"/>
  <c r="B2397" i="4"/>
  <c r="B2077" i="4"/>
  <c r="B1799" i="4"/>
  <c r="D1749" i="4"/>
  <c r="B1665" i="4"/>
  <c r="C1492" i="4"/>
  <c r="B1387" i="4"/>
  <c r="D1377" i="4"/>
  <c r="B603" i="4"/>
  <c r="B2356" i="4"/>
  <c r="B2264" i="4"/>
  <c r="D2254" i="4"/>
  <c r="B2170" i="4"/>
  <c r="C1997" i="4"/>
  <c r="D1882" i="4"/>
  <c r="B1798" i="4"/>
  <c r="C615" i="4"/>
  <c r="B4748" i="4"/>
  <c r="B4656" i="4"/>
  <c r="D4646" i="4"/>
  <c r="B4562" i="4"/>
  <c r="D4739" i="4"/>
  <c r="B4655" i="4"/>
  <c r="C4482" i="4"/>
  <c r="B4377" i="4"/>
  <c r="D4367" i="4"/>
  <c r="B4283" i="4"/>
  <c r="B2954" i="4"/>
  <c r="B2862" i="4"/>
  <c r="D2852" i="4"/>
  <c r="B2768" i="4"/>
  <c r="C2595" i="4"/>
  <c r="D2480" i="4"/>
  <c r="B2396" i="4"/>
  <c r="D2347" i="4"/>
  <c r="B2263" i="4"/>
  <c r="C2090" i="4"/>
  <c r="B1985" i="4"/>
  <c r="D1975" i="4"/>
  <c r="B1891" i="4"/>
  <c r="C4389" i="4"/>
  <c r="D4274" i="4"/>
  <c r="B4190" i="4"/>
  <c r="C4758" i="4"/>
  <c r="C4575" i="4"/>
  <c r="B4470" i="4"/>
  <c r="D4460" i="4"/>
  <c r="B4376" i="4"/>
  <c r="D3078" i="4"/>
  <c r="D2945" i="4"/>
  <c r="B2861" i="4"/>
  <c r="C2688" i="4"/>
  <c r="B2583" i="4"/>
  <c r="D2573" i="4"/>
  <c r="C2366" i="4"/>
  <c r="C2183" i="4"/>
  <c r="B2078" i="4"/>
  <c r="D2068" i="4"/>
  <c r="B1984" i="4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1" i="5"/>
  <c r="F547" i="4"/>
  <c r="F543" i="4"/>
  <c r="E541" i="4"/>
  <c r="E539" i="4"/>
  <c r="D538" i="4"/>
  <c r="F530" i="4"/>
  <c r="F526" i="4"/>
  <c r="F522" i="4"/>
  <c r="F518" i="4"/>
  <c r="F514" i="4"/>
  <c r="E512" i="4"/>
  <c r="E510" i="4"/>
  <c r="D509" i="4"/>
  <c r="F505" i="4"/>
  <c r="F501" i="4"/>
  <c r="F497" i="4"/>
  <c r="F493" i="4"/>
  <c r="F489" i="4"/>
  <c r="E487" i="4"/>
  <c r="E485" i="4"/>
  <c r="D484" i="4"/>
  <c r="B467" i="4"/>
  <c r="A467" i="4"/>
  <c r="F454" i="4"/>
  <c r="F450" i="4"/>
  <c r="E448" i="4"/>
  <c r="E446" i="4"/>
  <c r="D445" i="4"/>
  <c r="F437" i="4"/>
  <c r="F433" i="4"/>
  <c r="F429" i="4"/>
  <c r="F425" i="4"/>
  <c r="F421" i="4"/>
  <c r="E419" i="4"/>
  <c r="E417" i="4"/>
  <c r="D416" i="4"/>
  <c r="F412" i="4"/>
  <c r="F408" i="4"/>
  <c r="F404" i="4"/>
  <c r="F400" i="4"/>
  <c r="F396" i="4"/>
  <c r="E394" i="4"/>
  <c r="E392" i="4"/>
  <c r="D391" i="4"/>
  <c r="B374" i="4"/>
  <c r="A374" i="4"/>
  <c r="F361" i="4"/>
  <c r="F357" i="4"/>
  <c r="E355" i="4"/>
  <c r="E353" i="4"/>
  <c r="D352" i="4"/>
  <c r="F344" i="4"/>
  <c r="F340" i="4"/>
  <c r="F336" i="4"/>
  <c r="F332" i="4"/>
  <c r="F328" i="4"/>
  <c r="E326" i="4"/>
  <c r="E324" i="4"/>
  <c r="D323" i="4"/>
  <c r="F319" i="4"/>
  <c r="F315" i="4"/>
  <c r="F311" i="4"/>
  <c r="F307" i="4"/>
  <c r="F303" i="4"/>
  <c r="E301" i="4"/>
  <c r="E299" i="4"/>
  <c r="D298" i="4"/>
  <c r="B281" i="4"/>
  <c r="A281" i="4"/>
  <c r="F268" i="4"/>
  <c r="F264" i="4"/>
  <c r="E262" i="4"/>
  <c r="E260" i="4"/>
  <c r="D259" i="4"/>
  <c r="F251" i="4"/>
  <c r="F247" i="4"/>
  <c r="F243" i="4"/>
  <c r="F239" i="4"/>
  <c r="F235" i="4"/>
  <c r="E233" i="4"/>
  <c r="E231" i="4"/>
  <c r="D230" i="4"/>
  <c r="F226" i="4"/>
  <c r="F222" i="4"/>
  <c r="F218" i="4"/>
  <c r="F214" i="4"/>
  <c r="F210" i="4"/>
  <c r="E208" i="4"/>
  <c r="E206" i="4"/>
  <c r="D205" i="4"/>
  <c r="B188" i="4"/>
  <c r="A188" i="4"/>
  <c r="A1" i="4"/>
  <c r="B95" i="4"/>
  <c r="A95" i="4"/>
  <c r="D584" i="4"/>
  <c r="D577" i="4"/>
  <c r="F175" i="4"/>
  <c r="F171" i="4"/>
  <c r="E169" i="4"/>
  <c r="E167" i="4"/>
  <c r="D166" i="4"/>
  <c r="F158" i="4"/>
  <c r="F154" i="4"/>
  <c r="F150" i="4"/>
  <c r="F146" i="4"/>
  <c r="F142" i="4"/>
  <c r="E140" i="4"/>
  <c r="E138" i="4"/>
  <c r="D137" i="4"/>
  <c r="F133" i="4"/>
  <c r="F129" i="4"/>
  <c r="F125" i="4"/>
  <c r="F121" i="4"/>
  <c r="F117" i="4"/>
  <c r="E115" i="4"/>
  <c r="E113" i="4"/>
  <c r="D112" i="4"/>
  <c r="E593" i="4"/>
  <c r="E586" i="4"/>
  <c r="E592" i="4"/>
  <c r="E587" i="4"/>
  <c r="D574" i="4"/>
  <c r="E45" i="4"/>
  <c r="E74" i="4"/>
  <c r="E76" i="4"/>
  <c r="B2" i="4"/>
  <c r="B1" i="4"/>
  <c r="F53" i="4"/>
  <c r="F57" i="4"/>
  <c r="F61" i="4"/>
  <c r="F65" i="4"/>
  <c r="F49" i="4"/>
  <c r="F24" i="4"/>
  <c r="F28" i="4"/>
  <c r="F32" i="4"/>
  <c r="F36" i="4"/>
  <c r="F40" i="4"/>
  <c r="A2" i="4"/>
  <c r="D44" i="4"/>
  <c r="D73" i="4"/>
  <c r="F82" i="4"/>
  <c r="F78" i="4"/>
  <c r="D19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B563" i="4" l="1"/>
  <c r="B470" i="4"/>
  <c r="B377" i="4"/>
  <c r="B284" i="4"/>
  <c r="B191" i="4"/>
  <c r="B97" i="4"/>
  <c r="D460" i="4"/>
  <c r="D181" i="4"/>
  <c r="C572" i="4"/>
  <c r="C389" i="4"/>
  <c r="C296" i="4"/>
  <c r="C110" i="4"/>
  <c r="B4" i="4"/>
  <c r="B562" i="4"/>
  <c r="B469" i="4"/>
  <c r="B376" i="4"/>
  <c r="B283" i="4"/>
  <c r="B190" i="4"/>
  <c r="D88" i="4"/>
  <c r="D553" i="4"/>
  <c r="D367" i="4"/>
  <c r="B5" i="4"/>
  <c r="C482" i="4"/>
  <c r="C203" i="4"/>
  <c r="C582" i="4"/>
  <c r="D274" i="4"/>
  <c r="C17" i="4"/>
  <c r="B98" i="4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C2275" i="3"/>
  <c r="K12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C941" i="3" s="1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C1493" i="3" s="1"/>
  <c r="K63" i="3"/>
  <c r="K64" i="3"/>
  <c r="K65" i="3"/>
  <c r="K66" i="3"/>
  <c r="K67" i="3"/>
  <c r="K68" i="3"/>
  <c r="K3" i="3"/>
  <c r="K4" i="3"/>
  <c r="K5" i="3"/>
  <c r="K6" i="3"/>
  <c r="K7" i="3"/>
  <c r="K8" i="3"/>
  <c r="B257" i="3" s="1"/>
  <c r="K9" i="3"/>
  <c r="K10" i="3"/>
  <c r="K11" i="3"/>
  <c r="K13" i="3"/>
  <c r="K14" i="3"/>
  <c r="K15" i="3"/>
  <c r="K16" i="3"/>
  <c r="K17" i="3"/>
  <c r="B462" i="3" s="1"/>
  <c r="K18" i="3"/>
  <c r="K19" i="3"/>
  <c r="K237" i="3"/>
  <c r="K238" i="3"/>
  <c r="K2" i="3"/>
  <c r="B50" i="3" s="1"/>
  <c r="B1545" i="3" l="1"/>
  <c r="C61" i="3"/>
  <c r="B625" i="3"/>
  <c r="C481" i="3"/>
  <c r="C41" i="3"/>
  <c r="C2246" i="3"/>
  <c r="C2154" i="3"/>
  <c r="C2062" i="3"/>
  <c r="C1970" i="3"/>
  <c r="C1878" i="3"/>
  <c r="C1786" i="3"/>
  <c r="C1694" i="3"/>
  <c r="B370" i="3"/>
  <c r="C1329" i="3"/>
  <c r="C1237" i="3"/>
  <c r="C1142" i="3"/>
  <c r="C849" i="3"/>
  <c r="B738" i="3"/>
  <c r="C64" i="3"/>
  <c r="C38" i="3"/>
  <c r="B27" i="3"/>
  <c r="C44" i="3"/>
  <c r="B25" i="3"/>
  <c r="B2164" i="3"/>
  <c r="B1980" i="3"/>
  <c r="B1704" i="3"/>
  <c r="B94" i="3"/>
  <c r="C1073" i="3"/>
  <c r="B2256" i="3"/>
  <c r="B2072" i="3"/>
  <c r="B1888" i="3"/>
  <c r="B1796" i="3"/>
  <c r="B186" i="3"/>
  <c r="C1257" i="3"/>
  <c r="C107" i="3"/>
  <c r="B48" i="3"/>
  <c r="C409" i="3"/>
  <c r="C1625" i="3"/>
  <c r="C1441" i="3"/>
  <c r="C889" i="3"/>
  <c r="C705" i="3"/>
  <c r="C2183" i="3"/>
  <c r="C1999" i="3"/>
  <c r="C1815" i="3"/>
  <c r="B73" i="3"/>
  <c r="C337" i="3"/>
  <c r="B71" i="3"/>
  <c r="C590" i="3"/>
  <c r="C2091" i="3"/>
  <c r="C1907" i="3"/>
  <c r="C1723" i="3"/>
  <c r="C87" i="3"/>
  <c r="C67" i="3"/>
  <c r="B1361" i="3"/>
  <c r="B1177" i="3"/>
  <c r="B993" i="3"/>
  <c r="B809" i="3"/>
  <c r="C84" i="3"/>
  <c r="C2206" i="3"/>
  <c r="C1838" i="3"/>
  <c r="B1474" i="3"/>
  <c r="C110" i="3"/>
  <c r="C90" i="3"/>
  <c r="B554" i="3"/>
  <c r="C2114" i="3"/>
  <c r="C1930" i="3"/>
  <c r="B2187" i="3"/>
  <c r="B2003" i="3"/>
  <c r="B1819" i="3"/>
  <c r="B1543" i="3"/>
  <c r="B1359" i="3"/>
  <c r="B1175" i="3"/>
  <c r="B991" i="3"/>
  <c r="B807" i="3"/>
  <c r="B623" i="3"/>
  <c r="B533" i="3"/>
  <c r="C2223" i="3"/>
  <c r="C2131" i="3"/>
  <c r="C2039" i="3"/>
  <c r="C1947" i="3"/>
  <c r="C1855" i="3"/>
  <c r="C1763" i="3"/>
  <c r="B1658" i="3"/>
  <c r="B922" i="3"/>
  <c r="B1290" i="3"/>
  <c r="C2022" i="3"/>
  <c r="C1746" i="3"/>
  <c r="B2095" i="3"/>
  <c r="B1911" i="3"/>
  <c r="B1727" i="3"/>
  <c r="C317" i="3"/>
  <c r="C113" i="3"/>
  <c r="B2258" i="3"/>
  <c r="B2166" i="3"/>
  <c r="B2074" i="3"/>
  <c r="B1982" i="3"/>
  <c r="B1890" i="3"/>
  <c r="B1798" i="3"/>
  <c r="B1706" i="3"/>
  <c r="C389" i="3"/>
  <c r="B1614" i="3"/>
  <c r="C1533" i="3"/>
  <c r="B1430" i="3"/>
  <c r="C1349" i="3"/>
  <c r="B1246" i="3"/>
  <c r="C1165" i="3"/>
  <c r="B1062" i="3"/>
  <c r="C981" i="3"/>
  <c r="B878" i="3"/>
  <c r="C797" i="3"/>
  <c r="B694" i="3"/>
  <c r="C613" i="3"/>
  <c r="C2203" i="3"/>
  <c r="C2111" i="3"/>
  <c r="C2019" i="3"/>
  <c r="C1927" i="3"/>
  <c r="C1835" i="3"/>
  <c r="C1743" i="3"/>
  <c r="B1106" i="3"/>
  <c r="B96" i="3"/>
  <c r="B1589" i="3"/>
  <c r="B1591" i="3"/>
  <c r="B669" i="3"/>
  <c r="B671" i="3"/>
  <c r="B1959" i="3"/>
  <c r="C1217" i="3"/>
  <c r="C961" i="3"/>
  <c r="C665" i="3"/>
  <c r="C593" i="3"/>
  <c r="C176" i="3"/>
  <c r="C159" i="3"/>
  <c r="C179" i="3"/>
  <c r="B163" i="3"/>
  <c r="B1313" i="3"/>
  <c r="B1315" i="3"/>
  <c r="B1037" i="3"/>
  <c r="B1039" i="3"/>
  <c r="B761" i="3"/>
  <c r="B763" i="3"/>
  <c r="B2051" i="3"/>
  <c r="B1660" i="3"/>
  <c r="C1671" i="3"/>
  <c r="C452" i="3"/>
  <c r="C435" i="3"/>
  <c r="C455" i="3"/>
  <c r="B439" i="3"/>
  <c r="C320" i="3"/>
  <c r="C340" i="3"/>
  <c r="B324" i="3"/>
  <c r="B326" i="3"/>
  <c r="C228" i="3"/>
  <c r="C248" i="3"/>
  <c r="B232" i="3"/>
  <c r="B234" i="3"/>
  <c r="C136" i="3"/>
  <c r="C156" i="3"/>
  <c r="B140" i="3"/>
  <c r="B142" i="3"/>
  <c r="B1568" i="3"/>
  <c r="C1579" i="3"/>
  <c r="B1476" i="3"/>
  <c r="C1487" i="3"/>
  <c r="B1384" i="3"/>
  <c r="C1395" i="3"/>
  <c r="B1292" i="3"/>
  <c r="C1303" i="3"/>
  <c r="B1200" i="3"/>
  <c r="C1211" i="3"/>
  <c r="B1108" i="3"/>
  <c r="C1119" i="3"/>
  <c r="B1016" i="3"/>
  <c r="C1027" i="3"/>
  <c r="B924" i="3"/>
  <c r="C935" i="3"/>
  <c r="B832" i="3"/>
  <c r="C843" i="3"/>
  <c r="B740" i="3"/>
  <c r="C751" i="3"/>
  <c r="B648" i="3"/>
  <c r="C659" i="3"/>
  <c r="B556" i="3"/>
  <c r="C567" i="3"/>
  <c r="C550" i="3"/>
  <c r="C2272" i="3"/>
  <c r="C2252" i="3"/>
  <c r="B2233" i="3"/>
  <c r="B2212" i="3"/>
  <c r="C2200" i="3"/>
  <c r="C2180" i="3"/>
  <c r="C2160" i="3"/>
  <c r="B2141" i="3"/>
  <c r="B2120" i="3"/>
  <c r="C2108" i="3"/>
  <c r="C2088" i="3"/>
  <c r="C2068" i="3"/>
  <c r="B2049" i="3"/>
  <c r="B2028" i="3"/>
  <c r="C2016" i="3"/>
  <c r="C1996" i="3"/>
  <c r="C1976" i="3"/>
  <c r="B1957" i="3"/>
  <c r="B1936" i="3"/>
  <c r="C1924" i="3"/>
  <c r="C1904" i="3"/>
  <c r="C1884" i="3"/>
  <c r="B1865" i="3"/>
  <c r="B1844" i="3"/>
  <c r="C1832" i="3"/>
  <c r="C1812" i="3"/>
  <c r="C1792" i="3"/>
  <c r="B1773" i="3"/>
  <c r="B1752" i="3"/>
  <c r="C1740" i="3"/>
  <c r="C1720" i="3"/>
  <c r="C1700" i="3"/>
  <c r="B1681" i="3"/>
  <c r="C1654" i="3"/>
  <c r="C1582" i="3"/>
  <c r="C1510" i="3"/>
  <c r="C1470" i="3"/>
  <c r="C1398" i="3"/>
  <c r="C1326" i="3"/>
  <c r="C1286" i="3"/>
  <c r="C1214" i="3"/>
  <c r="C1102" i="3"/>
  <c r="C1030" i="3"/>
  <c r="C958" i="3"/>
  <c r="C918" i="3"/>
  <c r="C846" i="3"/>
  <c r="C774" i="3"/>
  <c r="C734" i="3"/>
  <c r="C662" i="3"/>
  <c r="C245" i="3"/>
  <c r="B165" i="3"/>
  <c r="B464" i="3"/>
  <c r="C475" i="3"/>
  <c r="C458" i="3"/>
  <c r="C478" i="3"/>
  <c r="C268" i="3"/>
  <c r="C251" i="3"/>
  <c r="C271" i="3"/>
  <c r="B255" i="3"/>
  <c r="B1405" i="3"/>
  <c r="B1407" i="3"/>
  <c r="B1129" i="3"/>
  <c r="B1131" i="3"/>
  <c r="B853" i="3"/>
  <c r="B855" i="3"/>
  <c r="B577" i="3"/>
  <c r="B579" i="3"/>
  <c r="B2235" i="3"/>
  <c r="B1775" i="3"/>
  <c r="C1585" i="3"/>
  <c r="C1513" i="3"/>
  <c r="C1401" i="3"/>
  <c r="C504" i="3"/>
  <c r="C524" i="3"/>
  <c r="B508" i="3"/>
  <c r="B510" i="3"/>
  <c r="C412" i="3"/>
  <c r="C432" i="3"/>
  <c r="B416" i="3"/>
  <c r="B418" i="3"/>
  <c r="B301" i="3"/>
  <c r="B303" i="3"/>
  <c r="C314" i="3"/>
  <c r="B209" i="3"/>
  <c r="B211" i="3"/>
  <c r="C222" i="3"/>
  <c r="C1648" i="3"/>
  <c r="C1631" i="3"/>
  <c r="C1651" i="3"/>
  <c r="C1556" i="3"/>
  <c r="C1539" i="3"/>
  <c r="C1559" i="3"/>
  <c r="C1464" i="3"/>
  <c r="C1447" i="3"/>
  <c r="C1467" i="3"/>
  <c r="C1372" i="3"/>
  <c r="C1355" i="3"/>
  <c r="C1375" i="3"/>
  <c r="C1280" i="3"/>
  <c r="C1263" i="3"/>
  <c r="C1283" i="3"/>
  <c r="C1188" i="3"/>
  <c r="C1171" i="3"/>
  <c r="C1191" i="3"/>
  <c r="C1096" i="3"/>
  <c r="C1079" i="3"/>
  <c r="C1099" i="3"/>
  <c r="C1004" i="3"/>
  <c r="C987" i="3"/>
  <c r="C1007" i="3"/>
  <c r="C912" i="3"/>
  <c r="C895" i="3"/>
  <c r="C915" i="3"/>
  <c r="C820" i="3"/>
  <c r="C803" i="3"/>
  <c r="C823" i="3"/>
  <c r="C728" i="3"/>
  <c r="C711" i="3"/>
  <c r="C731" i="3"/>
  <c r="C636" i="3"/>
  <c r="C619" i="3"/>
  <c r="C639" i="3"/>
  <c r="C544" i="3"/>
  <c r="C527" i="3"/>
  <c r="C547" i="3"/>
  <c r="B531" i="3"/>
  <c r="C2269" i="3"/>
  <c r="C2249" i="3"/>
  <c r="C2229" i="3"/>
  <c r="B2210" i="3"/>
  <c r="B2189" i="3"/>
  <c r="C2177" i="3"/>
  <c r="C2157" i="3"/>
  <c r="C2137" i="3"/>
  <c r="B2118" i="3"/>
  <c r="B2097" i="3"/>
  <c r="C2085" i="3"/>
  <c r="C2065" i="3"/>
  <c r="C2045" i="3"/>
  <c r="B2026" i="3"/>
  <c r="B2005" i="3"/>
  <c r="C1993" i="3"/>
  <c r="C1973" i="3"/>
  <c r="C1953" i="3"/>
  <c r="B1934" i="3"/>
  <c r="B1913" i="3"/>
  <c r="C1901" i="3"/>
  <c r="C1881" i="3"/>
  <c r="C1861" i="3"/>
  <c r="B1842" i="3"/>
  <c r="B1821" i="3"/>
  <c r="C1809" i="3"/>
  <c r="C1789" i="3"/>
  <c r="C1769" i="3"/>
  <c r="B1750" i="3"/>
  <c r="B1729" i="3"/>
  <c r="C1717" i="3"/>
  <c r="C1697" i="3"/>
  <c r="C1677" i="3"/>
  <c r="B1637" i="3"/>
  <c r="C1605" i="3"/>
  <c r="B1566" i="3"/>
  <c r="B1453" i="3"/>
  <c r="C1421" i="3"/>
  <c r="B1382" i="3"/>
  <c r="C1309" i="3"/>
  <c r="B1269" i="3"/>
  <c r="B1198" i="3"/>
  <c r="C1125" i="3"/>
  <c r="B1085" i="3"/>
  <c r="C1053" i="3"/>
  <c r="B1014" i="3"/>
  <c r="B901" i="3"/>
  <c r="C869" i="3"/>
  <c r="B830" i="3"/>
  <c r="C757" i="3"/>
  <c r="B717" i="3"/>
  <c r="C685" i="3"/>
  <c r="B646" i="3"/>
  <c r="C573" i="3"/>
  <c r="C521" i="3"/>
  <c r="B441" i="3"/>
  <c r="C297" i="3"/>
  <c r="C225" i="3"/>
  <c r="C153" i="3"/>
  <c r="B372" i="3"/>
  <c r="C383" i="3"/>
  <c r="C366" i="3"/>
  <c r="C386" i="3"/>
  <c r="B1497" i="3"/>
  <c r="B1499" i="3"/>
  <c r="B1221" i="3"/>
  <c r="B1223" i="3"/>
  <c r="B945" i="3"/>
  <c r="B947" i="3"/>
  <c r="B2143" i="3"/>
  <c r="B1867" i="3"/>
  <c r="B1683" i="3"/>
  <c r="C1145" i="3"/>
  <c r="C1033" i="3"/>
  <c r="C777" i="3"/>
  <c r="B117" i="3"/>
  <c r="B119" i="3"/>
  <c r="C130" i="3"/>
  <c r="B485" i="3"/>
  <c r="B487" i="3"/>
  <c r="C498" i="3"/>
  <c r="B393" i="3"/>
  <c r="B395" i="3"/>
  <c r="C406" i="3"/>
  <c r="B280" i="3"/>
  <c r="C291" i="3"/>
  <c r="C274" i="3"/>
  <c r="C294" i="3"/>
  <c r="B188" i="3"/>
  <c r="C199" i="3"/>
  <c r="C182" i="3"/>
  <c r="C202" i="3"/>
  <c r="C1608" i="3"/>
  <c r="C1628" i="3"/>
  <c r="B1612" i="3"/>
  <c r="C1516" i="3"/>
  <c r="C1536" i="3"/>
  <c r="B1520" i="3"/>
  <c r="C1424" i="3"/>
  <c r="C1444" i="3"/>
  <c r="B1428" i="3"/>
  <c r="C1332" i="3"/>
  <c r="C1352" i="3"/>
  <c r="B1336" i="3"/>
  <c r="C1240" i="3"/>
  <c r="C1260" i="3"/>
  <c r="B1244" i="3"/>
  <c r="C1148" i="3"/>
  <c r="C1168" i="3"/>
  <c r="B1152" i="3"/>
  <c r="C1056" i="3"/>
  <c r="C1076" i="3"/>
  <c r="B1060" i="3"/>
  <c r="C964" i="3"/>
  <c r="C984" i="3"/>
  <c r="B968" i="3"/>
  <c r="C872" i="3"/>
  <c r="C892" i="3"/>
  <c r="B876" i="3"/>
  <c r="C780" i="3"/>
  <c r="C800" i="3"/>
  <c r="B784" i="3"/>
  <c r="C688" i="3"/>
  <c r="C708" i="3"/>
  <c r="B692" i="3"/>
  <c r="C596" i="3"/>
  <c r="C616" i="3"/>
  <c r="B600" i="3"/>
  <c r="C360" i="3"/>
  <c r="C343" i="3"/>
  <c r="C363" i="3"/>
  <c r="B347" i="3"/>
  <c r="C2226" i="3"/>
  <c r="C2134" i="3"/>
  <c r="C2042" i="3"/>
  <c r="C1950" i="3"/>
  <c r="C1858" i="3"/>
  <c r="C1766" i="3"/>
  <c r="C1674" i="3"/>
  <c r="B1635" i="3"/>
  <c r="C1602" i="3"/>
  <c r="C1562" i="3"/>
  <c r="B1522" i="3"/>
  <c r="C1490" i="3"/>
  <c r="B1451" i="3"/>
  <c r="C1418" i="3"/>
  <c r="C1378" i="3"/>
  <c r="B1338" i="3"/>
  <c r="C1306" i="3"/>
  <c r="B1267" i="3"/>
  <c r="C1234" i="3"/>
  <c r="C1194" i="3"/>
  <c r="B1154" i="3"/>
  <c r="C1122" i="3"/>
  <c r="B1083" i="3"/>
  <c r="C1050" i="3"/>
  <c r="C1010" i="3"/>
  <c r="B970" i="3"/>
  <c r="C938" i="3"/>
  <c r="B899" i="3"/>
  <c r="C866" i="3"/>
  <c r="C826" i="3"/>
  <c r="B786" i="3"/>
  <c r="C754" i="3"/>
  <c r="B715" i="3"/>
  <c r="C682" i="3"/>
  <c r="C642" i="3"/>
  <c r="B602" i="3"/>
  <c r="C570" i="3"/>
  <c r="C501" i="3"/>
  <c r="C429" i="3"/>
  <c r="B349" i="3"/>
  <c r="B278" i="3"/>
  <c r="C205" i="3"/>
  <c r="C133" i="3"/>
  <c r="B2" i="3"/>
  <c r="C21" i="3"/>
  <c r="B4" i="3"/>
  <c r="C15" i="3"/>
  <c r="C18" i="3"/>
</calcChain>
</file>

<file path=xl/sharedStrings.xml><?xml version="1.0" encoding="utf-8"?>
<sst xmlns="http://schemas.openxmlformats.org/spreadsheetml/2006/main" count="7243" uniqueCount="306">
  <si>
    <t>character_event = {</t>
  </si>
  <si>
    <t>}</t>
  </si>
  <si>
    <t>id</t>
  </si>
  <si>
    <t>Lines Of Code</t>
  </si>
  <si>
    <t>INDEX(K:K,2+TRUNC((ROW()-1)/30))</t>
  </si>
  <si>
    <t>trigger = {</t>
  </si>
  <si>
    <t>mean_time_to_happen = {</t>
  </si>
  <si>
    <t>days = 1</t>
  </si>
  <si>
    <t>immediate = {</t>
  </si>
  <si>
    <t>option = {</t>
  </si>
  <si>
    <t>AVE_MARIA.</t>
  </si>
  <si>
    <t>Namespace</t>
  </si>
  <si>
    <t>Number</t>
  </si>
  <si>
    <t>days = 2</t>
  </si>
  <si>
    <t>days = 3</t>
  </si>
  <si>
    <t>days = 4</t>
  </si>
  <si>
    <t>days = 5</t>
  </si>
  <si>
    <t>days = 6</t>
  </si>
  <si>
    <t>days = 7</t>
  </si>
  <si>
    <t>days = 8</t>
  </si>
  <si>
    <t>days = 9</t>
  </si>
  <si>
    <t>days = 10</t>
  </si>
  <si>
    <t>days = 11</t>
  </si>
  <si>
    <t>days = 12</t>
  </si>
  <si>
    <t>days = 13</t>
  </si>
  <si>
    <t>days = 14</t>
  </si>
  <si>
    <t>days = 15</t>
  </si>
  <si>
    <t>days = 16</t>
  </si>
  <si>
    <t>days = 17</t>
  </si>
  <si>
    <t>days = 18</t>
  </si>
  <si>
    <t>days = 19</t>
  </si>
  <si>
    <t>days = 20</t>
  </si>
  <si>
    <t>days = 21</t>
  </si>
  <si>
    <t>days = 22</t>
  </si>
  <si>
    <t>days = 23</t>
  </si>
  <si>
    <t>days = 24</t>
  </si>
  <si>
    <t>days = 25</t>
  </si>
  <si>
    <t>days = 26</t>
  </si>
  <si>
    <t>border = GFX_event_normal_frame_diplomacy</t>
  </si>
  <si>
    <t>days = 27</t>
  </si>
  <si>
    <t>days = 28</t>
  </si>
  <si>
    <t>days = 29</t>
  </si>
  <si>
    <t>days = 30</t>
  </si>
  <si>
    <t>days = 31</t>
  </si>
  <si>
    <t>days = 32</t>
  </si>
  <si>
    <t>days = 33</t>
  </si>
  <si>
    <t>days = 34</t>
  </si>
  <si>
    <t>days = 35</t>
  </si>
  <si>
    <t>days = 36</t>
  </si>
  <si>
    <t>days = 37</t>
  </si>
  <si>
    <t>days = 38</t>
  </si>
  <si>
    <t>days = 39</t>
  </si>
  <si>
    <t>days = 40</t>
  </si>
  <si>
    <t>days = 41</t>
  </si>
  <si>
    <t>days = 42</t>
  </si>
  <si>
    <t>days = 43</t>
  </si>
  <si>
    <t>days = 44</t>
  </si>
  <si>
    <t>days = 45</t>
  </si>
  <si>
    <t>days = 46</t>
  </si>
  <si>
    <t>days = 47</t>
  </si>
  <si>
    <t>days = 48</t>
  </si>
  <si>
    <t>days = 49</t>
  </si>
  <si>
    <t>days = 50</t>
  </si>
  <si>
    <t>days = 51</t>
  </si>
  <si>
    <t>days = 52</t>
  </si>
  <si>
    <t>days = 53</t>
  </si>
  <si>
    <t>days = 54</t>
  </si>
  <si>
    <t>days = 55</t>
  </si>
  <si>
    <t>days = 56</t>
  </si>
  <si>
    <t>days = 57</t>
  </si>
  <si>
    <t>days = 58</t>
  </si>
  <si>
    <t>days = 59</t>
  </si>
  <si>
    <t>days = 60</t>
  </si>
  <si>
    <t>days = 61</t>
  </si>
  <si>
    <t>days = 62</t>
  </si>
  <si>
    <t>days = 63</t>
  </si>
  <si>
    <t>days = 64</t>
  </si>
  <si>
    <t>days = 65</t>
  </si>
  <si>
    <t>days = 66</t>
  </si>
  <si>
    <t>days = 67</t>
  </si>
  <si>
    <t>days = 68</t>
  </si>
  <si>
    <t>days = 69</t>
  </si>
  <si>
    <t>days = 70</t>
  </si>
  <si>
    <t>days = 71</t>
  </si>
  <si>
    <t>days = 72</t>
  </si>
  <si>
    <t>days = 73</t>
  </si>
  <si>
    <t>days = 74</t>
  </si>
  <si>
    <t>days = 75</t>
  </si>
  <si>
    <t>days = 76</t>
  </si>
  <si>
    <t>days = 77</t>
  </si>
  <si>
    <t>days = 78</t>
  </si>
  <si>
    <t>days = 79</t>
  </si>
  <si>
    <t>days = 80</t>
  </si>
  <si>
    <t>days = 81</t>
  </si>
  <si>
    <t>days = 82</t>
  </si>
  <si>
    <t>days = 83</t>
  </si>
  <si>
    <t>days = 84</t>
  </si>
  <si>
    <t>days = 85</t>
  </si>
  <si>
    <t>days = 86</t>
  </si>
  <si>
    <t>days = 87</t>
  </si>
  <si>
    <t>days = 88</t>
  </si>
  <si>
    <t>days = 89</t>
  </si>
  <si>
    <t>days = 90</t>
  </si>
  <si>
    <t>days = 91</t>
  </si>
  <si>
    <t>days = 92</t>
  </si>
  <si>
    <t>days = 93</t>
  </si>
  <si>
    <t>days = 94</t>
  </si>
  <si>
    <t>days = 95</t>
  </si>
  <si>
    <t>days = 96</t>
  </si>
  <si>
    <t>days = 97</t>
  </si>
  <si>
    <t>days = 98</t>
  </si>
  <si>
    <t>days = 99</t>
  </si>
  <si>
    <t>AVE_MARIA_hexaco_childhood.</t>
  </si>
  <si>
    <t>AVE_MARIA_hexaco_adolescence.</t>
  </si>
  <si>
    <t>is_triggered_only = yes</t>
  </si>
  <si>
    <t>picture = GFX_evt_child_talking</t>
  </si>
  <si>
    <t>only_capable = yes</t>
  </si>
  <si>
    <t>has_dlc = "Zeus"</t>
  </si>
  <si>
    <t>NOT = { has_character_modifier = the_oubliette }</t>
  </si>
  <si>
    <t>NOT = { has_character_modifier = the_dungeon }</t>
  </si>
  <si>
    <t>NOT = { is_inaccessible_trigger = yes }</t>
  </si>
  <si>
    <t>random_list = {</t>
  </si>
  <si>
    <t>hexaco_lvl_up = yes</t>
  </si>
  <si>
    <t>modifier = {</t>
  </si>
  <si>
    <t>trait = shallow</t>
  </si>
  <si>
    <t>trait = unimaginative</t>
  </si>
  <si>
    <t>trait = conventional</t>
  </si>
  <si>
    <t>trait = uninspired</t>
  </si>
  <si>
    <t>trait = simple</t>
  </si>
  <si>
    <t>trait = thoughtful</t>
  </si>
  <si>
    <t>trait = innovative</t>
  </si>
  <si>
    <t>trait = unconventional</t>
  </si>
  <si>
    <t>trait = creative</t>
  </si>
  <si>
    <t>trait = intellectual</t>
  </si>
  <si>
    <t>factor = 2</t>
  </si>
  <si>
    <t>trait = quick</t>
  </si>
  <si>
    <t>factor = 5</t>
  </si>
  <si>
    <t>trait = genius</t>
  </si>
  <si>
    <t>hidden_tooltip = {</t>
  </si>
  <si>
    <t>ai_chance  = {</t>
  </si>
  <si>
    <t>factor = 1</t>
  </si>
  <si>
    <t># Tutor reacts</t>
  </si>
  <si>
    <t>prisoner = no</t>
  </si>
  <si>
    <t>option = { #Good job kid</t>
  </si>
  <si>
    <t>option = { #Good Anakin, good</t>
  </si>
  <si>
    <t>OR = {</t>
  </si>
  <si>
    <t>FROM = {</t>
  </si>
  <si>
    <t>Categories</t>
  </si>
  <si>
    <t>Etiquette</t>
  </si>
  <si>
    <t>Martial Arts</t>
  </si>
  <si>
    <t>Riding</t>
  </si>
  <si>
    <t>Mathematics</t>
  </si>
  <si>
    <t>Philosophy</t>
  </si>
  <si>
    <t>Law</t>
  </si>
  <si>
    <t>Theology</t>
  </si>
  <si>
    <t>categories</t>
  </si>
  <si>
    <t>riding</t>
  </si>
  <si>
    <t>etiquette</t>
  </si>
  <si>
    <t>mathematics</t>
  </si>
  <si>
    <t>philosophy</t>
  </si>
  <si>
    <t>law</t>
  </si>
  <si>
    <t>theology</t>
  </si>
  <si>
    <t>martial_arts</t>
  </si>
  <si>
    <t>trigger = { NOT = { is_inaccessible_trigger = yes } }</t>
  </si>
  <si>
    <t>factor = 3</t>
  </si>
  <si>
    <t>factor = 4</t>
  </si>
  <si>
    <t>factor = 6</t>
  </si>
  <si>
    <t>factor = 7</t>
  </si>
  <si>
    <t>factor = 8</t>
  </si>
  <si>
    <t>AVE_MARIA_hexaco_adolescence.2</t>
  </si>
  <si>
    <t>AVE_MARIA_hexaco_adolescence.3</t>
  </si>
  <si>
    <t>AVE_MARIA_hexaco_adolescence.4</t>
  </si>
  <si>
    <t>AVE_MARIA_hexaco_adolescence.5</t>
  </si>
  <si>
    <t>AVE_MARIA_hexaco_adolescence.6</t>
  </si>
  <si>
    <t>AVE_MARIA_hexaco_adolescence.7</t>
  </si>
  <si>
    <t>AVE_MARIA_hexaco_adolescence.8</t>
  </si>
  <si>
    <t>AVE_MARIA_hexaco_adolescence.9</t>
  </si>
  <si>
    <t>AVE_MARIA_hexaco_adolescence.10</t>
  </si>
  <si>
    <t>AVE_MARIA_hexaco_adolescence.11</t>
  </si>
  <si>
    <t>AVE_MARIA_hexaco_adolescence.12</t>
  </si>
  <si>
    <t>AVE_MARIA_hexaco_adolescence.13</t>
  </si>
  <si>
    <t>AVE_MARIA_hexaco_adolescence.14</t>
  </si>
  <si>
    <t>AVE_MARIA_hexaco_adolescence.15</t>
  </si>
  <si>
    <t>AVE_MARIA_hexaco_adolescence.16</t>
  </si>
  <si>
    <t>AVE_MARIA_hexaco_adolescence.17</t>
  </si>
  <si>
    <t>AVE_MARIA_hexaco_adolescence.18</t>
  </si>
  <si>
    <t>AVE_MARIA_hexaco_adolescence.19</t>
  </si>
  <si>
    <t>AVE_MARIA_hexaco_adolescence.20</t>
  </si>
  <si>
    <t>AVE_MARIA_hexaco_adolescence.21</t>
  </si>
  <si>
    <t>AVE_MARIA_hexaco_adolescence.22</t>
  </si>
  <si>
    <t>AVE_MARIA_hexaco_adolescence.23</t>
  </si>
  <si>
    <t>AVE_MARIA_hexaco_adolescence.24</t>
  </si>
  <si>
    <t>AVE_MARIA_hexaco_adolescence.25</t>
  </si>
  <si>
    <t>AVE_MARIA_hexaco_adolescence.26</t>
  </si>
  <si>
    <t>AVE_MARIA_hexaco_adolescence.27</t>
  </si>
  <si>
    <t>AVE_MARIA_hexaco_adolescence.28</t>
  </si>
  <si>
    <t>AVE_MARIA_hexaco_adolescence.29</t>
  </si>
  <si>
    <t>AVE_MARIA_hexaco_adolescence.30</t>
  </si>
  <si>
    <t>AVE_MARIA_hexaco_adolescence.31</t>
  </si>
  <si>
    <t>AVE_MARIA_hexaco_adolescence.32</t>
  </si>
  <si>
    <t>AVE_MARIA_hexaco_adolescence.33</t>
  </si>
  <si>
    <t>AVE_MARIA_hexaco_adolescence.34</t>
  </si>
  <si>
    <t>AVE_MARIA_hexaco_adolescence.35</t>
  </si>
  <si>
    <t>AVE_MARIA_hexaco_adolescence.36</t>
  </si>
  <si>
    <t>AVE_MARIA_hexaco_adolescence.37</t>
  </si>
  <si>
    <t>AVE_MARIA_hexaco_adolescence.38</t>
  </si>
  <si>
    <t>AVE_MARIA_hexaco_adolescence.39</t>
  </si>
  <si>
    <t>AVE_MARIA_hexaco_adolescence.40</t>
  </si>
  <si>
    <t>AVE_MARIA_hexaco_adolescence.41</t>
  </si>
  <si>
    <t>AVE_MARIA_hexaco_adolescence.42</t>
  </si>
  <si>
    <t>AVE_MARIA_hexaco_adolescence.43</t>
  </si>
  <si>
    <t>AVE_MARIA_hexaco_adolescence.44</t>
  </si>
  <si>
    <t>AVE_MARIA_hexaco_adolescence.45</t>
  </si>
  <si>
    <t>AVE_MARIA_hexaco_adolescence.46</t>
  </si>
  <si>
    <t>AVE_MARIA_hexaco_adolescence.47</t>
  </si>
  <si>
    <t>AVE_MARIA_hexaco_adolescence.48</t>
  </si>
  <si>
    <t>AVE_MARIA_hexaco_adolescence.49</t>
  </si>
  <si>
    <t>AVE_MARIA_hexaco_adolescence.50</t>
  </si>
  <si>
    <t>Read Write</t>
  </si>
  <si>
    <t>read_write</t>
  </si>
  <si>
    <t>factor = 9</t>
  </si>
  <si>
    <t>Honesty-Humility</t>
  </si>
  <si>
    <t>Emotionality</t>
  </si>
  <si>
    <t>Extraversion</t>
  </si>
  <si>
    <t>Agreeableness</t>
  </si>
  <si>
    <t>Conscientiousness</t>
  </si>
  <si>
    <t>Openness to Experience</t>
  </si>
  <si>
    <t>emotionality</t>
  </si>
  <si>
    <t>extraversion</t>
  </si>
  <si>
    <t>agreeableness</t>
  </si>
  <si>
    <t>conscientiousness</t>
  </si>
  <si>
    <t>Multiple</t>
  </si>
  <si>
    <t>Code</t>
  </si>
  <si>
    <t>honesty_humility</t>
  </si>
  <si>
    <t>openness_to_experience</t>
  </si>
  <si>
    <t># accept and gain 1 points on personality scale</t>
  </si>
  <si>
    <t>ai_chance = {</t>
  </si>
  <si>
    <t># refuse and gain no points on personality scale</t>
  </si>
  <si>
    <t>Honesty-Humility Improvement 1</t>
  </si>
  <si>
    <t>Honesty-Humility Improvement 2</t>
  </si>
  <si>
    <t>Honesty-Humility Improvement 3</t>
  </si>
  <si>
    <t>Honesty-Humility Improvement 4</t>
  </si>
  <si>
    <t>Honesty-Humility Improvement 5</t>
  </si>
  <si>
    <t>Honesty-Humility Improvement 6</t>
  </si>
  <si>
    <t>Honesty-Humility Improvement 7</t>
  </si>
  <si>
    <t>Honesty-Humility Improvement 8</t>
  </si>
  <si>
    <t>Honesty-Humility Improvement 9</t>
  </si>
  <si>
    <t>Honesty-Humility Improvement 10</t>
  </si>
  <si>
    <t>set_character_flag = hexaco_personality_scale_improvement</t>
  </si>
  <si>
    <t>set_character_flag = hexaco_personality_scale_no_improvement</t>
  </si>
  <si>
    <t xml:space="preserve">Honesty-Humility Improvement </t>
  </si>
  <si>
    <t>Emotionality Improvement 1</t>
  </si>
  <si>
    <t>Emotionality Improvement 2</t>
  </si>
  <si>
    <t>Emotionality Improvement 3</t>
  </si>
  <si>
    <t>Emotionality Improvement 4</t>
  </si>
  <si>
    <t>Emotionality Improvement 5</t>
  </si>
  <si>
    <t>Emotionality Improvement 6</t>
  </si>
  <si>
    <t>Emotionality Improvement 7</t>
  </si>
  <si>
    <t>Emotionality Improvement 8</t>
  </si>
  <si>
    <t>Emotionality Improvement 9</t>
  </si>
  <si>
    <t>Emotionality Improvement 10</t>
  </si>
  <si>
    <t xml:space="preserve">Emotionality Improvement </t>
  </si>
  <si>
    <t>Extraversion Improvement 1</t>
  </si>
  <si>
    <t>Extraversion Improvement 2</t>
  </si>
  <si>
    <t>Extraversion Improvement 3</t>
  </si>
  <si>
    <t>Extraversion Improvement 4</t>
  </si>
  <si>
    <t>Extraversion Improvement 5</t>
  </si>
  <si>
    <t>Extraversion Improvement 6</t>
  </si>
  <si>
    <t>Extraversion Improvement 7</t>
  </si>
  <si>
    <t>Extraversion Improvement 8</t>
  </si>
  <si>
    <t>Extraversion Improvement 9</t>
  </si>
  <si>
    <t>Extraversion Improvement 10</t>
  </si>
  <si>
    <t xml:space="preserve">Extraversion Improvement </t>
  </si>
  <si>
    <t>Agreeableness Improvement 1</t>
  </si>
  <si>
    <t>Agreeableness Improvement 2</t>
  </si>
  <si>
    <t>Agreeableness Improvement 3</t>
  </si>
  <si>
    <t>Agreeableness Improvement 4</t>
  </si>
  <si>
    <t>Agreeableness Improvement 5</t>
  </si>
  <si>
    <t>Agreeableness Improvement 6</t>
  </si>
  <si>
    <t>Agreeableness Improvement 7</t>
  </si>
  <si>
    <t>Agreeableness Improvement 8</t>
  </si>
  <si>
    <t>Agreeableness Improvement 9</t>
  </si>
  <si>
    <t>Agreeableness Improvement 10</t>
  </si>
  <si>
    <t xml:space="preserve">Agreeableness Improvement </t>
  </si>
  <si>
    <t>Conscientiousness Improvement 1</t>
  </si>
  <si>
    <t>Conscientiousness Improvement 2</t>
  </si>
  <si>
    <t>Conscientiousness Improvement 3</t>
  </si>
  <si>
    <t>Conscientiousness Improvement 4</t>
  </si>
  <si>
    <t>Conscientiousness Improvement 5</t>
  </si>
  <si>
    <t>Conscientiousness Improvement 6</t>
  </si>
  <si>
    <t>Conscientiousness Improvement 7</t>
  </si>
  <si>
    <t>Conscientiousness Improvement 8</t>
  </si>
  <si>
    <t>Conscientiousness Improvement 9</t>
  </si>
  <si>
    <t>Conscientiousness Improvement 10</t>
  </si>
  <si>
    <t xml:space="preserve">Conscientiousness Improvement </t>
  </si>
  <si>
    <t>Openness to Experience Improvement 1</t>
  </si>
  <si>
    <t>Openness to Experience Improvement 2</t>
  </si>
  <si>
    <t>Openness to Experience Improvement 3</t>
  </si>
  <si>
    <t>Openness to Experience Improvement 4</t>
  </si>
  <si>
    <t>Openness to Experience Improvement 5</t>
  </si>
  <si>
    <t>Openness to Experience Improvement 6</t>
  </si>
  <si>
    <t>Openness to Experience Improvement 7</t>
  </si>
  <si>
    <t>Openness to Experience Improvement 8</t>
  </si>
  <si>
    <t>Openness to Experience Improvement 9</t>
  </si>
  <si>
    <t>Openness to Experience Improvement 10</t>
  </si>
  <si>
    <t xml:space="preserve">Openness to Experience Improvement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</si>
</sst>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E14D-C674-449E-9295-460BBABD1D1A}">
  <dimension ref="A1:N2277"/>
  <sheetViews>
    <sheetView workbookViewId="0">
      <selection activeCell="O18" sqref="O18"/>
    </sheetView>
  </sheetViews>
  <sheetFormatPr defaultRowHeight="15" x14ac:dyDescent="0.25"/>
  <cols>
    <col min="9" max="9" width="12.140625" bestFit="1" customWidth="1"/>
    <col min="11" max="11" width="12.5703125" bestFit="1" customWidth="1"/>
    <col min="15" max="15" width="22.5703125" customWidth="1"/>
  </cols>
  <sheetData>
    <row r="1" spans="1:14" x14ac:dyDescent="0.25">
      <c r="A1" t="s">
        <v>0</v>
      </c>
      <c r="I1" t="s">
        <v>11</v>
      </c>
      <c r="J1" t="s">
        <v>12</v>
      </c>
      <c r="K1" t="s">
        <v>2</v>
      </c>
      <c r="L1" t="s">
        <v>3</v>
      </c>
      <c r="N1" s="1"/>
    </row>
    <row r="2" spans="1:14" x14ac:dyDescent="0.25">
      <c r="B2" t="str">
        <f>"id = "&amp;INDEX(K:K,2+TRUNC((ROW()-1)/$L$2))</f>
        <v>id = AVE_MARIA_hexaco_childhood.1</v>
      </c>
      <c r="I2" t="s">
        <v>112</v>
      </c>
      <c r="J2">
        <v>1</v>
      </c>
      <c r="K2" t="str">
        <f>_xlfn.CONCAT(I2:J2)</f>
        <v>AVE_MARIA_hexaco_childhood.1</v>
      </c>
      <c r="L2">
        <v>23</v>
      </c>
      <c r="M2" t="s">
        <v>4</v>
      </c>
      <c r="N2" s="1"/>
    </row>
    <row r="3" spans="1:14" x14ac:dyDescent="0.25">
      <c r="B3" t="s">
        <v>38</v>
      </c>
      <c r="I3" t="s">
        <v>10</v>
      </c>
      <c r="J3">
        <v>2</v>
      </c>
      <c r="K3" t="str">
        <f t="shared" ref="K3:K52" si="0">_xlfn.CONCAT(I3:J3)</f>
        <v>AVE_MARIA.2</v>
      </c>
      <c r="N3" s="1"/>
    </row>
    <row r="4" spans="1:14" x14ac:dyDescent="0.25">
      <c r="B4" t="str">
        <f>"desc = EVTDESC_"&amp;INDEX(K:K,2+TRUNC((ROW()-1)/$L$2))</f>
        <v>desc = EVTDESC_AVE_MARIA_hexaco_childhood.1</v>
      </c>
      <c r="I4" t="s">
        <v>10</v>
      </c>
      <c r="J4">
        <v>3</v>
      </c>
      <c r="K4" t="str">
        <f t="shared" si="0"/>
        <v>AVE_MARIA.3</v>
      </c>
      <c r="N4" s="1"/>
    </row>
    <row r="5" spans="1:14" x14ac:dyDescent="0.25">
      <c r="B5" t="s">
        <v>5</v>
      </c>
      <c r="I5" t="s">
        <v>10</v>
      </c>
      <c r="J5">
        <v>4</v>
      </c>
      <c r="K5" t="str">
        <f t="shared" si="0"/>
        <v>AVE_MARIA.4</v>
      </c>
      <c r="N5" s="1"/>
    </row>
    <row r="6" spans="1:14" x14ac:dyDescent="0.25">
      <c r="I6" t="s">
        <v>10</v>
      </c>
      <c r="J6">
        <v>5</v>
      </c>
      <c r="K6" t="str">
        <f t="shared" si="0"/>
        <v>AVE_MARIA.5</v>
      </c>
      <c r="N6" s="1"/>
    </row>
    <row r="7" spans="1:14" x14ac:dyDescent="0.25">
      <c r="B7" t="s">
        <v>1</v>
      </c>
      <c r="I7" t="s">
        <v>10</v>
      </c>
      <c r="J7">
        <v>6</v>
      </c>
      <c r="K7" t="str">
        <f t="shared" si="0"/>
        <v>AVE_MARIA.6</v>
      </c>
      <c r="N7" s="1"/>
    </row>
    <row r="8" spans="1:14" x14ac:dyDescent="0.25">
      <c r="B8" t="s">
        <v>6</v>
      </c>
      <c r="I8" t="s">
        <v>10</v>
      </c>
      <c r="J8">
        <v>7</v>
      </c>
      <c r="K8" t="str">
        <f t="shared" si="0"/>
        <v>AVE_MARIA.7</v>
      </c>
      <c r="N8" s="1"/>
    </row>
    <row r="9" spans="1:14" x14ac:dyDescent="0.25">
      <c r="C9" t="s">
        <v>7</v>
      </c>
      <c r="I9" t="s">
        <v>10</v>
      </c>
      <c r="J9">
        <v>8</v>
      </c>
      <c r="K9" t="str">
        <f t="shared" si="0"/>
        <v>AVE_MARIA.8</v>
      </c>
      <c r="N9" s="1"/>
    </row>
    <row r="10" spans="1:14" x14ac:dyDescent="0.25">
      <c r="B10" t="s">
        <v>1</v>
      </c>
      <c r="I10" t="s">
        <v>10</v>
      </c>
      <c r="J10">
        <v>9</v>
      </c>
      <c r="K10" t="str">
        <f t="shared" si="0"/>
        <v>AVE_MARIA.9</v>
      </c>
      <c r="N10" s="1"/>
    </row>
    <row r="11" spans="1:14" x14ac:dyDescent="0.25">
      <c r="B11" t="s">
        <v>8</v>
      </c>
      <c r="I11" t="s">
        <v>10</v>
      </c>
      <c r="J11">
        <v>10</v>
      </c>
      <c r="K11" t="str">
        <f t="shared" si="0"/>
        <v>AVE_MARIA.10</v>
      </c>
      <c r="N11" s="1"/>
    </row>
    <row r="12" spans="1:14" x14ac:dyDescent="0.25">
      <c r="I12" t="s">
        <v>10</v>
      </c>
      <c r="J12">
        <v>11</v>
      </c>
      <c r="K12" t="str">
        <f t="shared" si="0"/>
        <v>AVE_MARIA.11</v>
      </c>
      <c r="N12" s="1"/>
    </row>
    <row r="13" spans="1:14" x14ac:dyDescent="0.25">
      <c r="B13" t="s">
        <v>1</v>
      </c>
      <c r="I13" t="s">
        <v>10</v>
      </c>
      <c r="J13">
        <v>12</v>
      </c>
      <c r="K13" t="str">
        <f t="shared" si="0"/>
        <v>AVE_MARIA.12</v>
      </c>
      <c r="N13" s="1"/>
    </row>
    <row r="14" spans="1:14" x14ac:dyDescent="0.25">
      <c r="B14" t="s">
        <v>9</v>
      </c>
      <c r="I14" t="s">
        <v>10</v>
      </c>
      <c r="J14">
        <v>13</v>
      </c>
      <c r="K14" t="str">
        <f t="shared" si="0"/>
        <v>AVE_MARIA.13</v>
      </c>
      <c r="N14" s="1"/>
    </row>
    <row r="15" spans="1:14" x14ac:dyDescent="0.25">
      <c r="C15" t="str">
        <f>"name = EVTOPTA_"&amp;INDEX(K:K,2+TRUNC((ROW()-1)/$L$2))</f>
        <v>name = EVTOPTA_AVE_MARIA_hexaco_childhood.1</v>
      </c>
      <c r="I15" t="s">
        <v>10</v>
      </c>
      <c r="J15">
        <v>14</v>
      </c>
      <c r="K15" t="str">
        <f t="shared" si="0"/>
        <v>AVE_MARIA.14</v>
      </c>
      <c r="N15" s="1"/>
    </row>
    <row r="16" spans="1:14" x14ac:dyDescent="0.25">
      <c r="B16" t="s">
        <v>1</v>
      </c>
      <c r="I16" t="s">
        <v>10</v>
      </c>
      <c r="J16">
        <v>15</v>
      </c>
      <c r="K16" t="str">
        <f t="shared" si="0"/>
        <v>AVE_MARIA.15</v>
      </c>
      <c r="N16" s="1"/>
    </row>
    <row r="17" spans="1:14" x14ac:dyDescent="0.25">
      <c r="B17" t="s">
        <v>9</v>
      </c>
      <c r="I17" t="s">
        <v>10</v>
      </c>
      <c r="J17">
        <v>16</v>
      </c>
      <c r="K17" t="str">
        <f t="shared" si="0"/>
        <v>AVE_MARIA.16</v>
      </c>
      <c r="N17" s="1"/>
    </row>
    <row r="18" spans="1:14" x14ac:dyDescent="0.25">
      <c r="C18" t="str">
        <f>"name = EVTOPTB_"&amp;INDEX(K:K,2+TRUNC((ROW()-1)/$L$2))</f>
        <v>name = EVTOPTB_AVE_MARIA_hexaco_childhood.1</v>
      </c>
      <c r="I18" t="s">
        <v>10</v>
      </c>
      <c r="J18">
        <v>17</v>
      </c>
      <c r="K18" t="str">
        <f t="shared" si="0"/>
        <v>AVE_MARIA.17</v>
      </c>
      <c r="N18" s="1"/>
    </row>
    <row r="19" spans="1:14" x14ac:dyDescent="0.25">
      <c r="B19" t="s">
        <v>1</v>
      </c>
      <c r="I19" t="s">
        <v>10</v>
      </c>
      <c r="J19">
        <v>18</v>
      </c>
      <c r="K19" t="str">
        <f t="shared" si="0"/>
        <v>AVE_MARIA.18</v>
      </c>
      <c r="N19" s="1"/>
    </row>
    <row r="20" spans="1:14" x14ac:dyDescent="0.25">
      <c r="B20" t="s">
        <v>9</v>
      </c>
      <c r="I20" t="s">
        <v>10</v>
      </c>
      <c r="J20">
        <v>19</v>
      </c>
      <c r="K20" t="str">
        <f t="shared" si="0"/>
        <v>AVE_MARIA.19</v>
      </c>
      <c r="N20" s="1"/>
    </row>
    <row r="21" spans="1:14" x14ac:dyDescent="0.25">
      <c r="C21" t="str">
        <f>"name = EVTOPTB_"&amp;INDEX(K:K,2+TRUNC((ROW()-1)/$L$2))</f>
        <v>name = EVTOPTB_AVE_MARIA_hexaco_childhood.1</v>
      </c>
      <c r="I21" t="s">
        <v>10</v>
      </c>
      <c r="J21">
        <v>20</v>
      </c>
      <c r="K21" t="str">
        <f t="shared" si="0"/>
        <v>AVE_MARIA.20</v>
      </c>
      <c r="N21" s="1"/>
    </row>
    <row r="22" spans="1:14" x14ac:dyDescent="0.25">
      <c r="B22" t="s">
        <v>1</v>
      </c>
      <c r="I22" t="s">
        <v>10</v>
      </c>
      <c r="J22">
        <v>21</v>
      </c>
      <c r="K22" t="str">
        <f t="shared" si="0"/>
        <v>AVE_MARIA.21</v>
      </c>
      <c r="N22" s="1"/>
    </row>
    <row r="23" spans="1:14" x14ac:dyDescent="0.25">
      <c r="A23" t="s">
        <v>1</v>
      </c>
      <c r="I23" t="s">
        <v>10</v>
      </c>
      <c r="J23">
        <v>22</v>
      </c>
      <c r="K23" t="str">
        <f t="shared" si="0"/>
        <v>AVE_MARIA.22</v>
      </c>
      <c r="N23" s="1"/>
    </row>
    <row r="24" spans="1:14" x14ac:dyDescent="0.25">
      <c r="A24" t="s">
        <v>0</v>
      </c>
      <c r="I24" t="s">
        <v>10</v>
      </c>
      <c r="J24">
        <v>23</v>
      </c>
      <c r="K24" t="str">
        <f t="shared" si="0"/>
        <v>AVE_MARIA.23</v>
      </c>
      <c r="N24" s="1"/>
    </row>
    <row r="25" spans="1:14" x14ac:dyDescent="0.25">
      <c r="B25" t="str">
        <f>"id = "&amp;INDEX(K:K,2+TRUNC((ROW()-1)/$L$2))</f>
        <v>id = AVE_MARIA.2</v>
      </c>
      <c r="I25" t="s">
        <v>10</v>
      </c>
      <c r="J25">
        <v>24</v>
      </c>
      <c r="K25" t="str">
        <f t="shared" si="0"/>
        <v>AVE_MARIA.24</v>
      </c>
      <c r="N25" s="1"/>
    </row>
    <row r="26" spans="1:14" x14ac:dyDescent="0.25">
      <c r="B26" t="s">
        <v>38</v>
      </c>
      <c r="I26" t="s">
        <v>10</v>
      </c>
      <c r="J26">
        <v>25</v>
      </c>
      <c r="K26" t="str">
        <f t="shared" si="0"/>
        <v>AVE_MARIA.25</v>
      </c>
      <c r="N26" s="1"/>
    </row>
    <row r="27" spans="1:14" x14ac:dyDescent="0.25">
      <c r="B27" t="str">
        <f>"desc = EVTDESC_"&amp;INDEX(K:K,2+TRUNC((ROW()-1)/$L$2))</f>
        <v>desc = EVTDESC_AVE_MARIA.2</v>
      </c>
      <c r="I27" t="s">
        <v>10</v>
      </c>
      <c r="J27">
        <v>26</v>
      </c>
      <c r="K27" t="str">
        <f t="shared" si="0"/>
        <v>AVE_MARIA.26</v>
      </c>
      <c r="N27" s="1"/>
    </row>
    <row r="28" spans="1:14" x14ac:dyDescent="0.25">
      <c r="B28" t="s">
        <v>5</v>
      </c>
      <c r="I28" t="s">
        <v>10</v>
      </c>
      <c r="J28">
        <v>27</v>
      </c>
      <c r="K28" t="str">
        <f t="shared" si="0"/>
        <v>AVE_MARIA.27</v>
      </c>
      <c r="N28" s="1"/>
    </row>
    <row r="29" spans="1:14" x14ac:dyDescent="0.25">
      <c r="I29" t="s">
        <v>10</v>
      </c>
      <c r="J29">
        <v>28</v>
      </c>
      <c r="K29" t="str">
        <f t="shared" si="0"/>
        <v>AVE_MARIA.28</v>
      </c>
      <c r="N29" s="1"/>
    </row>
    <row r="30" spans="1:14" x14ac:dyDescent="0.25">
      <c r="B30" t="s">
        <v>1</v>
      </c>
      <c r="I30" t="s">
        <v>10</v>
      </c>
      <c r="J30">
        <v>29</v>
      </c>
      <c r="K30" t="str">
        <f t="shared" si="0"/>
        <v>AVE_MARIA.29</v>
      </c>
      <c r="N30" s="1"/>
    </row>
    <row r="31" spans="1:14" x14ac:dyDescent="0.25">
      <c r="B31" t="s">
        <v>6</v>
      </c>
      <c r="I31" t="s">
        <v>10</v>
      </c>
      <c r="J31">
        <v>30</v>
      </c>
      <c r="K31" t="str">
        <f t="shared" si="0"/>
        <v>AVE_MARIA.30</v>
      </c>
      <c r="N31" s="1"/>
    </row>
    <row r="32" spans="1:14" x14ac:dyDescent="0.25">
      <c r="C32" t="s">
        <v>13</v>
      </c>
      <c r="I32" t="s">
        <v>10</v>
      </c>
      <c r="J32">
        <v>31</v>
      </c>
      <c r="K32" t="str">
        <f t="shared" si="0"/>
        <v>AVE_MARIA.31</v>
      </c>
      <c r="N32" s="1"/>
    </row>
    <row r="33" spans="1:14" x14ac:dyDescent="0.25">
      <c r="B33" t="s">
        <v>1</v>
      </c>
      <c r="I33" t="s">
        <v>10</v>
      </c>
      <c r="J33">
        <v>32</v>
      </c>
      <c r="K33" t="str">
        <f t="shared" si="0"/>
        <v>AVE_MARIA.32</v>
      </c>
      <c r="N33" s="1"/>
    </row>
    <row r="34" spans="1:14" x14ac:dyDescent="0.25">
      <c r="B34" t="s">
        <v>8</v>
      </c>
      <c r="I34" t="s">
        <v>10</v>
      </c>
      <c r="J34">
        <v>33</v>
      </c>
      <c r="K34" t="str">
        <f t="shared" si="0"/>
        <v>AVE_MARIA.33</v>
      </c>
      <c r="N34" s="1"/>
    </row>
    <row r="35" spans="1:14" x14ac:dyDescent="0.25">
      <c r="I35" t="s">
        <v>10</v>
      </c>
      <c r="J35">
        <v>34</v>
      </c>
      <c r="K35" t="str">
        <f t="shared" si="0"/>
        <v>AVE_MARIA.34</v>
      </c>
      <c r="N35" s="1"/>
    </row>
    <row r="36" spans="1:14" x14ac:dyDescent="0.25">
      <c r="B36" t="s">
        <v>1</v>
      </c>
      <c r="I36" t="s">
        <v>10</v>
      </c>
      <c r="J36">
        <v>35</v>
      </c>
      <c r="K36" t="str">
        <f t="shared" si="0"/>
        <v>AVE_MARIA.35</v>
      </c>
      <c r="N36" s="1"/>
    </row>
    <row r="37" spans="1:14" x14ac:dyDescent="0.25">
      <c r="B37" t="s">
        <v>9</v>
      </c>
      <c r="I37" t="s">
        <v>10</v>
      </c>
      <c r="J37">
        <v>36</v>
      </c>
      <c r="K37" t="str">
        <f t="shared" si="0"/>
        <v>AVE_MARIA.36</v>
      </c>
      <c r="N37" s="1"/>
    </row>
    <row r="38" spans="1:14" x14ac:dyDescent="0.25">
      <c r="C38" t="str">
        <f>"name = EVTOPTA_"&amp;INDEX(K:K,2+TRUNC((ROW()-1)/$L$2))</f>
        <v>name = EVTOPTA_AVE_MARIA.2</v>
      </c>
      <c r="I38" t="s">
        <v>10</v>
      </c>
      <c r="J38">
        <v>37</v>
      </c>
      <c r="K38" t="str">
        <f t="shared" si="0"/>
        <v>AVE_MARIA.37</v>
      </c>
      <c r="N38" s="1"/>
    </row>
    <row r="39" spans="1:14" x14ac:dyDescent="0.25">
      <c r="B39" t="s">
        <v>1</v>
      </c>
      <c r="I39" t="s">
        <v>10</v>
      </c>
      <c r="J39">
        <v>38</v>
      </c>
      <c r="K39" t="str">
        <f t="shared" si="0"/>
        <v>AVE_MARIA.38</v>
      </c>
      <c r="N39" s="1"/>
    </row>
    <row r="40" spans="1:14" x14ac:dyDescent="0.25">
      <c r="B40" t="s">
        <v>9</v>
      </c>
      <c r="I40" t="s">
        <v>10</v>
      </c>
      <c r="J40">
        <v>39</v>
      </c>
      <c r="K40" t="str">
        <f t="shared" si="0"/>
        <v>AVE_MARIA.39</v>
      </c>
      <c r="N40" s="1"/>
    </row>
    <row r="41" spans="1:14" x14ac:dyDescent="0.25">
      <c r="C41" t="str">
        <f>"name = EVTOPTB_"&amp;INDEX(K:K,2+TRUNC((ROW()-1)/$L$2))</f>
        <v>name = EVTOPTB_AVE_MARIA.2</v>
      </c>
      <c r="I41" t="s">
        <v>10</v>
      </c>
      <c r="J41">
        <v>40</v>
      </c>
      <c r="K41" t="str">
        <f t="shared" si="0"/>
        <v>AVE_MARIA.40</v>
      </c>
      <c r="N41" s="1"/>
    </row>
    <row r="42" spans="1:14" x14ac:dyDescent="0.25">
      <c r="B42" t="s">
        <v>1</v>
      </c>
      <c r="I42" t="s">
        <v>10</v>
      </c>
      <c r="J42">
        <v>41</v>
      </c>
      <c r="K42" t="str">
        <f t="shared" si="0"/>
        <v>AVE_MARIA.41</v>
      </c>
      <c r="N42" s="1"/>
    </row>
    <row r="43" spans="1:14" x14ac:dyDescent="0.25">
      <c r="B43" t="s">
        <v>9</v>
      </c>
      <c r="I43" t="s">
        <v>10</v>
      </c>
      <c r="J43">
        <v>42</v>
      </c>
      <c r="K43" t="str">
        <f t="shared" si="0"/>
        <v>AVE_MARIA.42</v>
      </c>
      <c r="N43" s="1"/>
    </row>
    <row r="44" spans="1:14" x14ac:dyDescent="0.25">
      <c r="C44" t="str">
        <f>"name = EVTOPTB_"&amp;INDEX(K:K,2+TRUNC((ROW()-1)/$L$2))</f>
        <v>name = EVTOPTB_AVE_MARIA.2</v>
      </c>
      <c r="I44" t="s">
        <v>10</v>
      </c>
      <c r="J44">
        <v>43</v>
      </c>
      <c r="K44" t="str">
        <f t="shared" si="0"/>
        <v>AVE_MARIA.43</v>
      </c>
      <c r="N44" s="1"/>
    </row>
    <row r="45" spans="1:14" x14ac:dyDescent="0.25">
      <c r="B45" t="s">
        <v>1</v>
      </c>
      <c r="I45" t="s">
        <v>10</v>
      </c>
      <c r="J45">
        <v>44</v>
      </c>
      <c r="K45" t="str">
        <f t="shared" si="0"/>
        <v>AVE_MARIA.44</v>
      </c>
      <c r="N45" s="1"/>
    </row>
    <row r="46" spans="1:14" x14ac:dyDescent="0.25">
      <c r="A46" t="s">
        <v>1</v>
      </c>
      <c r="I46" t="s">
        <v>10</v>
      </c>
      <c r="J46">
        <v>45</v>
      </c>
      <c r="K46" t="str">
        <f t="shared" si="0"/>
        <v>AVE_MARIA.45</v>
      </c>
      <c r="N46" s="1"/>
    </row>
    <row r="47" spans="1:14" x14ac:dyDescent="0.25">
      <c r="A47" t="s">
        <v>0</v>
      </c>
      <c r="I47" t="s">
        <v>10</v>
      </c>
      <c r="J47">
        <v>46</v>
      </c>
      <c r="K47" t="str">
        <f t="shared" si="0"/>
        <v>AVE_MARIA.46</v>
      </c>
      <c r="N47" s="1"/>
    </row>
    <row r="48" spans="1:14" x14ac:dyDescent="0.25">
      <c r="B48" t="str">
        <f>"id = "&amp;INDEX(K:K,2+TRUNC((ROW()-1)/$L$2))</f>
        <v>id = AVE_MARIA.3</v>
      </c>
      <c r="I48" t="s">
        <v>10</v>
      </c>
      <c r="J48">
        <v>47</v>
      </c>
      <c r="K48" t="str">
        <f t="shared" si="0"/>
        <v>AVE_MARIA.47</v>
      </c>
      <c r="N48" s="1"/>
    </row>
    <row r="49" spans="2:14" x14ac:dyDescent="0.25">
      <c r="B49" t="s">
        <v>38</v>
      </c>
      <c r="I49" t="s">
        <v>10</v>
      </c>
      <c r="J49">
        <v>48</v>
      </c>
      <c r="K49" t="str">
        <f t="shared" si="0"/>
        <v>AVE_MARIA.48</v>
      </c>
      <c r="N49" s="1"/>
    </row>
    <row r="50" spans="2:14" x14ac:dyDescent="0.25">
      <c r="B50" t="str">
        <f>"desc = EVTDESC_"&amp;INDEX(K:K,2+TRUNC((ROW()-1)/$L$2))</f>
        <v>desc = EVTDESC_AVE_MARIA.3</v>
      </c>
      <c r="I50" t="s">
        <v>10</v>
      </c>
      <c r="J50">
        <v>49</v>
      </c>
      <c r="K50" t="str">
        <f t="shared" si="0"/>
        <v>AVE_MARIA.49</v>
      </c>
      <c r="N50" s="1"/>
    </row>
    <row r="51" spans="2:14" x14ac:dyDescent="0.25">
      <c r="B51" t="s">
        <v>5</v>
      </c>
      <c r="I51" t="s">
        <v>10</v>
      </c>
      <c r="J51">
        <v>50</v>
      </c>
      <c r="K51" t="str">
        <f t="shared" si="0"/>
        <v>AVE_MARIA.50</v>
      </c>
      <c r="N51" s="1"/>
    </row>
    <row r="52" spans="2:14" x14ac:dyDescent="0.25">
      <c r="I52" t="s">
        <v>10</v>
      </c>
      <c r="J52">
        <v>51</v>
      </c>
      <c r="K52" t="str">
        <f t="shared" si="0"/>
        <v>AVE_MARIA.51</v>
      </c>
      <c r="N52" s="1"/>
    </row>
    <row r="53" spans="2:14" x14ac:dyDescent="0.25">
      <c r="B53" t="s">
        <v>1</v>
      </c>
      <c r="I53" t="s">
        <v>10</v>
      </c>
      <c r="J53">
        <v>52</v>
      </c>
      <c r="K53" t="str">
        <f t="shared" ref="K53:K68" si="1">_xlfn.CONCAT(I53:J53)</f>
        <v>AVE_MARIA.52</v>
      </c>
      <c r="N53" s="1"/>
    </row>
    <row r="54" spans="2:14" x14ac:dyDescent="0.25">
      <c r="B54" t="s">
        <v>6</v>
      </c>
      <c r="I54" t="s">
        <v>10</v>
      </c>
      <c r="J54">
        <v>53</v>
      </c>
      <c r="K54" t="str">
        <f t="shared" si="1"/>
        <v>AVE_MARIA.53</v>
      </c>
      <c r="N54" s="1"/>
    </row>
    <row r="55" spans="2:14" x14ac:dyDescent="0.25">
      <c r="C55" t="s">
        <v>14</v>
      </c>
      <c r="I55" t="s">
        <v>10</v>
      </c>
      <c r="J55">
        <v>54</v>
      </c>
      <c r="K55" t="str">
        <f t="shared" si="1"/>
        <v>AVE_MARIA.54</v>
      </c>
      <c r="N55" s="1"/>
    </row>
    <row r="56" spans="2:14" x14ac:dyDescent="0.25">
      <c r="B56" t="s">
        <v>1</v>
      </c>
      <c r="I56" t="s">
        <v>10</v>
      </c>
      <c r="J56">
        <v>55</v>
      </c>
      <c r="K56" t="str">
        <f t="shared" si="1"/>
        <v>AVE_MARIA.55</v>
      </c>
      <c r="N56" s="1"/>
    </row>
    <row r="57" spans="2:14" x14ac:dyDescent="0.25">
      <c r="B57" t="s">
        <v>8</v>
      </c>
      <c r="I57" t="s">
        <v>10</v>
      </c>
      <c r="J57">
        <v>56</v>
      </c>
      <c r="K57" t="str">
        <f t="shared" si="1"/>
        <v>AVE_MARIA.56</v>
      </c>
      <c r="N57" s="1"/>
    </row>
    <row r="58" spans="2:14" x14ac:dyDescent="0.25">
      <c r="I58" t="s">
        <v>10</v>
      </c>
      <c r="J58">
        <v>57</v>
      </c>
      <c r="K58" t="str">
        <f t="shared" si="1"/>
        <v>AVE_MARIA.57</v>
      </c>
      <c r="N58" s="1"/>
    </row>
    <row r="59" spans="2:14" x14ac:dyDescent="0.25">
      <c r="B59" t="s">
        <v>1</v>
      </c>
      <c r="I59" t="s">
        <v>10</v>
      </c>
      <c r="J59">
        <v>58</v>
      </c>
      <c r="K59" t="str">
        <f t="shared" si="1"/>
        <v>AVE_MARIA.58</v>
      </c>
      <c r="N59" s="1"/>
    </row>
    <row r="60" spans="2:14" x14ac:dyDescent="0.25">
      <c r="B60" t="s">
        <v>9</v>
      </c>
      <c r="I60" t="s">
        <v>10</v>
      </c>
      <c r="J60">
        <v>59</v>
      </c>
      <c r="K60" t="str">
        <f t="shared" si="1"/>
        <v>AVE_MARIA.59</v>
      </c>
      <c r="N60" s="1"/>
    </row>
    <row r="61" spans="2:14" x14ac:dyDescent="0.25">
      <c r="C61" t="str">
        <f>"name = EVTOPTA_"&amp;INDEX(K:K,2+TRUNC((ROW()-1)/$L$2))</f>
        <v>name = EVTOPTA_AVE_MARIA.3</v>
      </c>
      <c r="I61" t="s">
        <v>10</v>
      </c>
      <c r="J61">
        <v>60</v>
      </c>
      <c r="K61" t="str">
        <f t="shared" si="1"/>
        <v>AVE_MARIA.60</v>
      </c>
      <c r="N61" s="1"/>
    </row>
    <row r="62" spans="2:14" x14ac:dyDescent="0.25">
      <c r="B62" t="s">
        <v>1</v>
      </c>
      <c r="I62" t="s">
        <v>10</v>
      </c>
      <c r="J62">
        <v>61</v>
      </c>
      <c r="K62" t="str">
        <f t="shared" si="1"/>
        <v>AVE_MARIA.61</v>
      </c>
      <c r="N62" s="1"/>
    </row>
    <row r="63" spans="2:14" x14ac:dyDescent="0.25">
      <c r="B63" t="s">
        <v>9</v>
      </c>
      <c r="I63" t="s">
        <v>10</v>
      </c>
      <c r="J63">
        <v>62</v>
      </c>
      <c r="K63" t="str">
        <f t="shared" si="1"/>
        <v>AVE_MARIA.62</v>
      </c>
      <c r="N63" s="1"/>
    </row>
    <row r="64" spans="2:14" x14ac:dyDescent="0.25">
      <c r="C64" t="str">
        <f>"name = EVTOPTB_"&amp;INDEX(K:K,2+TRUNC((ROW()-1)/$L$2))</f>
        <v>name = EVTOPTB_AVE_MARIA.3</v>
      </c>
      <c r="I64" t="s">
        <v>10</v>
      </c>
      <c r="J64">
        <v>63</v>
      </c>
      <c r="K64" t="str">
        <f t="shared" si="1"/>
        <v>AVE_MARIA.63</v>
      </c>
      <c r="N64" s="1"/>
    </row>
    <row r="65" spans="1:14" x14ac:dyDescent="0.25">
      <c r="B65" t="s">
        <v>1</v>
      </c>
      <c r="I65" t="s">
        <v>10</v>
      </c>
      <c r="J65">
        <v>64</v>
      </c>
      <c r="K65" t="str">
        <f t="shared" si="1"/>
        <v>AVE_MARIA.64</v>
      </c>
      <c r="N65" s="1"/>
    </row>
    <row r="66" spans="1:14" x14ac:dyDescent="0.25">
      <c r="B66" t="s">
        <v>9</v>
      </c>
      <c r="I66" t="s">
        <v>10</v>
      </c>
      <c r="J66">
        <v>65</v>
      </c>
      <c r="K66" t="str">
        <f t="shared" si="1"/>
        <v>AVE_MARIA.65</v>
      </c>
      <c r="N66" s="1"/>
    </row>
    <row r="67" spans="1:14" x14ac:dyDescent="0.25">
      <c r="C67" t="str">
        <f>"name = EVTOPTB_"&amp;INDEX(K:K,2+TRUNC((ROW()-1)/$L$2))</f>
        <v>name = EVTOPTB_AVE_MARIA.3</v>
      </c>
      <c r="I67" t="s">
        <v>10</v>
      </c>
      <c r="J67">
        <v>66</v>
      </c>
      <c r="K67" t="str">
        <f t="shared" si="1"/>
        <v>AVE_MARIA.66</v>
      </c>
      <c r="N67" s="1"/>
    </row>
    <row r="68" spans="1:14" x14ac:dyDescent="0.25">
      <c r="B68" t="s">
        <v>1</v>
      </c>
      <c r="I68" t="s">
        <v>10</v>
      </c>
      <c r="J68">
        <v>67</v>
      </c>
      <c r="K68" t="str">
        <f t="shared" si="1"/>
        <v>AVE_MARIA.67</v>
      </c>
      <c r="N68" s="1"/>
    </row>
    <row r="69" spans="1:14" x14ac:dyDescent="0.25">
      <c r="A69" t="s">
        <v>1</v>
      </c>
      <c r="I69" t="s">
        <v>10</v>
      </c>
      <c r="J69">
        <v>68</v>
      </c>
      <c r="K69" t="str">
        <f t="shared" ref="K69:K132" si="2">_xlfn.CONCAT(I69:J69)</f>
        <v>AVE_MARIA.68</v>
      </c>
      <c r="N69" s="1"/>
    </row>
    <row r="70" spans="1:14" x14ac:dyDescent="0.25">
      <c r="A70" t="s">
        <v>0</v>
      </c>
      <c r="I70" t="s">
        <v>10</v>
      </c>
      <c r="J70">
        <v>69</v>
      </c>
      <c r="K70" t="str">
        <f t="shared" si="2"/>
        <v>AVE_MARIA.69</v>
      </c>
      <c r="N70" s="1"/>
    </row>
    <row r="71" spans="1:14" x14ac:dyDescent="0.25">
      <c r="B71" t="str">
        <f>"id = "&amp;INDEX(K:K,2+TRUNC((ROW()-1)/$L$2))</f>
        <v>id = AVE_MARIA.4</v>
      </c>
      <c r="I71" t="s">
        <v>10</v>
      </c>
      <c r="J71">
        <v>70</v>
      </c>
      <c r="K71" t="str">
        <f t="shared" si="2"/>
        <v>AVE_MARIA.70</v>
      </c>
      <c r="N71" s="1"/>
    </row>
    <row r="72" spans="1:14" x14ac:dyDescent="0.25">
      <c r="B72" t="s">
        <v>38</v>
      </c>
      <c r="I72" t="s">
        <v>10</v>
      </c>
      <c r="J72">
        <v>71</v>
      </c>
      <c r="K72" t="str">
        <f t="shared" si="2"/>
        <v>AVE_MARIA.71</v>
      </c>
      <c r="N72" s="1"/>
    </row>
    <row r="73" spans="1:14" x14ac:dyDescent="0.25">
      <c r="B73" t="str">
        <f>"desc = EVTDESC_"&amp;INDEX(K:K,2+TRUNC((ROW()-1)/$L$2))</f>
        <v>desc = EVTDESC_AVE_MARIA.4</v>
      </c>
      <c r="I73" t="s">
        <v>10</v>
      </c>
      <c r="J73">
        <v>72</v>
      </c>
      <c r="K73" t="str">
        <f t="shared" si="2"/>
        <v>AVE_MARIA.72</v>
      </c>
      <c r="N73" s="1"/>
    </row>
    <row r="74" spans="1:14" x14ac:dyDescent="0.25">
      <c r="B74" t="s">
        <v>5</v>
      </c>
      <c r="I74" t="s">
        <v>10</v>
      </c>
      <c r="J74">
        <v>73</v>
      </c>
      <c r="K74" t="str">
        <f t="shared" si="2"/>
        <v>AVE_MARIA.73</v>
      </c>
      <c r="N74" s="1"/>
    </row>
    <row r="75" spans="1:14" x14ac:dyDescent="0.25">
      <c r="I75" t="s">
        <v>10</v>
      </c>
      <c r="J75">
        <v>74</v>
      </c>
      <c r="K75" t="str">
        <f t="shared" si="2"/>
        <v>AVE_MARIA.74</v>
      </c>
      <c r="N75" s="1"/>
    </row>
    <row r="76" spans="1:14" x14ac:dyDescent="0.25">
      <c r="B76" t="s">
        <v>1</v>
      </c>
      <c r="I76" t="s">
        <v>10</v>
      </c>
      <c r="J76">
        <v>75</v>
      </c>
      <c r="K76" t="str">
        <f t="shared" si="2"/>
        <v>AVE_MARIA.75</v>
      </c>
      <c r="N76" s="1"/>
    </row>
    <row r="77" spans="1:14" x14ac:dyDescent="0.25">
      <c r="B77" t="s">
        <v>6</v>
      </c>
      <c r="I77" t="s">
        <v>10</v>
      </c>
      <c r="J77">
        <v>76</v>
      </c>
      <c r="K77" t="str">
        <f t="shared" si="2"/>
        <v>AVE_MARIA.76</v>
      </c>
      <c r="N77" s="1"/>
    </row>
    <row r="78" spans="1:14" x14ac:dyDescent="0.25">
      <c r="C78" t="s">
        <v>15</v>
      </c>
      <c r="I78" t="s">
        <v>10</v>
      </c>
      <c r="J78">
        <v>77</v>
      </c>
      <c r="K78" t="str">
        <f t="shared" si="2"/>
        <v>AVE_MARIA.77</v>
      </c>
      <c r="N78" s="1"/>
    </row>
    <row r="79" spans="1:14" x14ac:dyDescent="0.25">
      <c r="B79" t="s">
        <v>1</v>
      </c>
      <c r="I79" t="s">
        <v>10</v>
      </c>
      <c r="J79">
        <v>78</v>
      </c>
      <c r="K79" t="str">
        <f t="shared" si="2"/>
        <v>AVE_MARIA.78</v>
      </c>
      <c r="N79" s="1"/>
    </row>
    <row r="80" spans="1:14" x14ac:dyDescent="0.25">
      <c r="B80" t="s">
        <v>8</v>
      </c>
      <c r="I80" t="s">
        <v>10</v>
      </c>
      <c r="J80">
        <v>79</v>
      </c>
      <c r="K80" t="str">
        <f t="shared" si="2"/>
        <v>AVE_MARIA.79</v>
      </c>
      <c r="N80" s="1"/>
    </row>
    <row r="81" spans="1:14" x14ac:dyDescent="0.25">
      <c r="I81" t="s">
        <v>10</v>
      </c>
      <c r="J81">
        <v>80</v>
      </c>
      <c r="K81" t="str">
        <f t="shared" si="2"/>
        <v>AVE_MARIA.80</v>
      </c>
      <c r="N81" s="1"/>
    </row>
    <row r="82" spans="1:14" x14ac:dyDescent="0.25">
      <c r="B82" t="s">
        <v>1</v>
      </c>
      <c r="I82" t="s">
        <v>10</v>
      </c>
      <c r="J82">
        <v>81</v>
      </c>
      <c r="K82" t="str">
        <f t="shared" si="2"/>
        <v>AVE_MARIA.81</v>
      </c>
      <c r="N82" s="1"/>
    </row>
    <row r="83" spans="1:14" x14ac:dyDescent="0.25">
      <c r="B83" t="s">
        <v>9</v>
      </c>
      <c r="I83" t="s">
        <v>10</v>
      </c>
      <c r="J83">
        <v>82</v>
      </c>
      <c r="K83" t="str">
        <f t="shared" si="2"/>
        <v>AVE_MARIA.82</v>
      </c>
      <c r="N83" s="1"/>
    </row>
    <row r="84" spans="1:14" x14ac:dyDescent="0.25">
      <c r="C84" t="str">
        <f>"name = EVTOPTA_"&amp;INDEX(K:K,2+TRUNC((ROW()-1)/$L$2))</f>
        <v>name = EVTOPTA_AVE_MARIA.4</v>
      </c>
      <c r="I84" t="s">
        <v>10</v>
      </c>
      <c r="J84">
        <v>83</v>
      </c>
      <c r="K84" t="str">
        <f t="shared" si="2"/>
        <v>AVE_MARIA.83</v>
      </c>
      <c r="N84" s="1"/>
    </row>
    <row r="85" spans="1:14" x14ac:dyDescent="0.25">
      <c r="B85" t="s">
        <v>1</v>
      </c>
      <c r="I85" t="s">
        <v>10</v>
      </c>
      <c r="J85">
        <v>84</v>
      </c>
      <c r="K85" t="str">
        <f t="shared" si="2"/>
        <v>AVE_MARIA.84</v>
      </c>
      <c r="N85" s="1"/>
    </row>
    <row r="86" spans="1:14" x14ac:dyDescent="0.25">
      <c r="B86" t="s">
        <v>9</v>
      </c>
      <c r="I86" t="s">
        <v>10</v>
      </c>
      <c r="J86">
        <v>85</v>
      </c>
      <c r="K86" t="str">
        <f t="shared" si="2"/>
        <v>AVE_MARIA.85</v>
      </c>
      <c r="N86" s="1"/>
    </row>
    <row r="87" spans="1:14" x14ac:dyDescent="0.25">
      <c r="C87" t="str">
        <f>"name = EVTOPTB_"&amp;INDEX(K:K,2+TRUNC((ROW()-1)/$L$2))</f>
        <v>name = EVTOPTB_AVE_MARIA.4</v>
      </c>
      <c r="I87" t="s">
        <v>10</v>
      </c>
      <c r="J87">
        <v>86</v>
      </c>
      <c r="K87" t="str">
        <f t="shared" si="2"/>
        <v>AVE_MARIA.86</v>
      </c>
      <c r="N87" s="1"/>
    </row>
    <row r="88" spans="1:14" x14ac:dyDescent="0.25">
      <c r="B88" t="s">
        <v>1</v>
      </c>
      <c r="I88" t="s">
        <v>10</v>
      </c>
      <c r="J88">
        <v>87</v>
      </c>
      <c r="K88" t="str">
        <f t="shared" si="2"/>
        <v>AVE_MARIA.87</v>
      </c>
      <c r="N88" s="1"/>
    </row>
    <row r="89" spans="1:14" x14ac:dyDescent="0.25">
      <c r="B89" t="s">
        <v>9</v>
      </c>
      <c r="I89" t="s">
        <v>10</v>
      </c>
      <c r="J89">
        <v>88</v>
      </c>
      <c r="K89" t="str">
        <f t="shared" si="2"/>
        <v>AVE_MARIA.88</v>
      </c>
      <c r="N89" s="1"/>
    </row>
    <row r="90" spans="1:14" x14ac:dyDescent="0.25">
      <c r="C90" t="str">
        <f>"name = EVTOPTB_"&amp;INDEX(K:K,2+TRUNC((ROW()-1)/$L$2))</f>
        <v>name = EVTOPTB_AVE_MARIA.4</v>
      </c>
      <c r="I90" t="s">
        <v>10</v>
      </c>
      <c r="J90">
        <v>89</v>
      </c>
      <c r="K90" t="str">
        <f t="shared" si="2"/>
        <v>AVE_MARIA.89</v>
      </c>
      <c r="N90" s="1"/>
    </row>
    <row r="91" spans="1:14" x14ac:dyDescent="0.25">
      <c r="B91" t="s">
        <v>1</v>
      </c>
      <c r="I91" t="s">
        <v>10</v>
      </c>
      <c r="J91">
        <v>90</v>
      </c>
      <c r="K91" t="str">
        <f t="shared" si="2"/>
        <v>AVE_MARIA.90</v>
      </c>
      <c r="N91" s="1"/>
    </row>
    <row r="92" spans="1:14" x14ac:dyDescent="0.25">
      <c r="A92" t="s">
        <v>1</v>
      </c>
      <c r="I92" t="s">
        <v>10</v>
      </c>
      <c r="J92">
        <v>91</v>
      </c>
      <c r="K92" t="str">
        <f t="shared" si="2"/>
        <v>AVE_MARIA.91</v>
      </c>
      <c r="N92" s="1"/>
    </row>
    <row r="93" spans="1:14" x14ac:dyDescent="0.25">
      <c r="A93" t="s">
        <v>0</v>
      </c>
      <c r="I93" t="s">
        <v>10</v>
      </c>
      <c r="J93">
        <v>92</v>
      </c>
      <c r="K93" t="str">
        <f t="shared" si="2"/>
        <v>AVE_MARIA.92</v>
      </c>
      <c r="N93" s="1"/>
    </row>
    <row r="94" spans="1:14" x14ac:dyDescent="0.25">
      <c r="B94" t="str">
        <f>"id = "&amp;INDEX(K:K,2+TRUNC((ROW()-1)/$L$2))</f>
        <v>id = AVE_MARIA.5</v>
      </c>
      <c r="I94" t="s">
        <v>10</v>
      </c>
      <c r="J94">
        <v>93</v>
      </c>
      <c r="K94" t="str">
        <f t="shared" si="2"/>
        <v>AVE_MARIA.93</v>
      </c>
      <c r="N94" s="1"/>
    </row>
    <row r="95" spans="1:14" x14ac:dyDescent="0.25">
      <c r="B95" t="s">
        <v>38</v>
      </c>
      <c r="I95" t="s">
        <v>10</v>
      </c>
      <c r="J95">
        <v>94</v>
      </c>
      <c r="K95" t="str">
        <f t="shared" si="2"/>
        <v>AVE_MARIA.94</v>
      </c>
      <c r="N95" s="1"/>
    </row>
    <row r="96" spans="1:14" x14ac:dyDescent="0.25">
      <c r="B96" t="str">
        <f>"desc = EVTDESC_"&amp;INDEX(K:K,2+TRUNC((ROW()-1)/$L$2))</f>
        <v>desc = EVTDESC_AVE_MARIA.5</v>
      </c>
      <c r="I96" t="s">
        <v>10</v>
      </c>
      <c r="J96">
        <v>95</v>
      </c>
      <c r="K96" t="str">
        <f t="shared" si="2"/>
        <v>AVE_MARIA.95</v>
      </c>
      <c r="N96" s="1"/>
    </row>
    <row r="97" spans="2:14" x14ac:dyDescent="0.25">
      <c r="B97" t="s">
        <v>5</v>
      </c>
      <c r="I97" t="s">
        <v>10</v>
      </c>
      <c r="J97">
        <v>96</v>
      </c>
      <c r="K97" t="str">
        <f t="shared" si="2"/>
        <v>AVE_MARIA.96</v>
      </c>
      <c r="N97" s="1"/>
    </row>
    <row r="98" spans="2:14" x14ac:dyDescent="0.25">
      <c r="I98" t="s">
        <v>10</v>
      </c>
      <c r="J98">
        <v>97</v>
      </c>
      <c r="K98" t="str">
        <f t="shared" si="2"/>
        <v>AVE_MARIA.97</v>
      </c>
      <c r="N98" s="1"/>
    </row>
    <row r="99" spans="2:14" x14ac:dyDescent="0.25">
      <c r="B99" t="s">
        <v>1</v>
      </c>
      <c r="I99" t="s">
        <v>10</v>
      </c>
      <c r="J99">
        <v>98</v>
      </c>
      <c r="K99" t="str">
        <f t="shared" si="2"/>
        <v>AVE_MARIA.98</v>
      </c>
      <c r="N99" s="1"/>
    </row>
    <row r="100" spans="2:14" x14ac:dyDescent="0.25">
      <c r="B100" t="s">
        <v>6</v>
      </c>
      <c r="I100" t="s">
        <v>10</v>
      </c>
      <c r="J100">
        <v>99</v>
      </c>
      <c r="K100" t="str">
        <f t="shared" si="2"/>
        <v>AVE_MARIA.99</v>
      </c>
      <c r="N100" s="1"/>
    </row>
    <row r="101" spans="2:14" x14ac:dyDescent="0.25">
      <c r="C101" t="s">
        <v>16</v>
      </c>
      <c r="I101" t="s">
        <v>10</v>
      </c>
      <c r="J101">
        <v>100</v>
      </c>
      <c r="K101" t="str">
        <f t="shared" si="2"/>
        <v>AVE_MARIA.100</v>
      </c>
      <c r="N101" s="1"/>
    </row>
    <row r="102" spans="2:14" x14ac:dyDescent="0.25">
      <c r="B102" t="s">
        <v>1</v>
      </c>
      <c r="I102" t="s">
        <v>10</v>
      </c>
      <c r="J102">
        <v>101</v>
      </c>
      <c r="K102" t="str">
        <f t="shared" si="2"/>
        <v>AVE_MARIA.101</v>
      </c>
      <c r="N102" s="1"/>
    </row>
    <row r="103" spans="2:14" x14ac:dyDescent="0.25">
      <c r="B103" t="s">
        <v>8</v>
      </c>
      <c r="I103" t="s">
        <v>10</v>
      </c>
      <c r="J103">
        <v>102</v>
      </c>
      <c r="K103" t="str">
        <f t="shared" si="2"/>
        <v>AVE_MARIA.102</v>
      </c>
      <c r="N103" s="1"/>
    </row>
    <row r="104" spans="2:14" x14ac:dyDescent="0.25">
      <c r="I104" t="s">
        <v>10</v>
      </c>
      <c r="J104">
        <v>103</v>
      </c>
      <c r="K104" t="str">
        <f t="shared" si="2"/>
        <v>AVE_MARIA.103</v>
      </c>
      <c r="N104" s="1"/>
    </row>
    <row r="105" spans="2:14" x14ac:dyDescent="0.25">
      <c r="B105" t="s">
        <v>1</v>
      </c>
      <c r="I105" t="s">
        <v>10</v>
      </c>
      <c r="J105">
        <v>104</v>
      </c>
      <c r="K105" t="str">
        <f t="shared" si="2"/>
        <v>AVE_MARIA.104</v>
      </c>
      <c r="N105" s="1"/>
    </row>
    <row r="106" spans="2:14" x14ac:dyDescent="0.25">
      <c r="B106" t="s">
        <v>9</v>
      </c>
      <c r="I106" t="s">
        <v>10</v>
      </c>
      <c r="J106">
        <v>105</v>
      </c>
      <c r="K106" t="str">
        <f t="shared" si="2"/>
        <v>AVE_MARIA.105</v>
      </c>
      <c r="N106" s="1"/>
    </row>
    <row r="107" spans="2:14" x14ac:dyDescent="0.25">
      <c r="C107" t="str">
        <f>"name = EVTOPTA_"&amp;INDEX(K:K,2+TRUNC((ROW()-1)/$L$2))</f>
        <v>name = EVTOPTA_AVE_MARIA.5</v>
      </c>
      <c r="I107" t="s">
        <v>10</v>
      </c>
      <c r="J107">
        <v>106</v>
      </c>
      <c r="K107" t="str">
        <f t="shared" si="2"/>
        <v>AVE_MARIA.106</v>
      </c>
      <c r="N107" s="1"/>
    </row>
    <row r="108" spans="2:14" x14ac:dyDescent="0.25">
      <c r="B108" t="s">
        <v>1</v>
      </c>
      <c r="I108" t="s">
        <v>10</v>
      </c>
      <c r="J108">
        <v>107</v>
      </c>
      <c r="K108" t="str">
        <f t="shared" si="2"/>
        <v>AVE_MARIA.107</v>
      </c>
      <c r="N108" s="1"/>
    </row>
    <row r="109" spans="2:14" x14ac:dyDescent="0.25">
      <c r="B109" t="s">
        <v>9</v>
      </c>
      <c r="I109" t="s">
        <v>10</v>
      </c>
      <c r="J109">
        <v>108</v>
      </c>
      <c r="K109" t="str">
        <f t="shared" si="2"/>
        <v>AVE_MARIA.108</v>
      </c>
      <c r="N109" s="1"/>
    </row>
    <row r="110" spans="2:14" x14ac:dyDescent="0.25">
      <c r="C110" t="str">
        <f>"name = EVTOPTB_"&amp;INDEX(K:K,2+TRUNC((ROW()-1)/$L$2))</f>
        <v>name = EVTOPTB_AVE_MARIA.5</v>
      </c>
      <c r="I110" t="s">
        <v>10</v>
      </c>
      <c r="J110">
        <v>109</v>
      </c>
      <c r="K110" t="str">
        <f t="shared" si="2"/>
        <v>AVE_MARIA.109</v>
      </c>
      <c r="N110" s="1"/>
    </row>
    <row r="111" spans="2:14" x14ac:dyDescent="0.25">
      <c r="B111" t="s">
        <v>1</v>
      </c>
      <c r="I111" t="s">
        <v>10</v>
      </c>
      <c r="J111">
        <v>110</v>
      </c>
      <c r="K111" t="str">
        <f t="shared" si="2"/>
        <v>AVE_MARIA.110</v>
      </c>
      <c r="N111" s="1"/>
    </row>
    <row r="112" spans="2:14" x14ac:dyDescent="0.25">
      <c r="B112" t="s">
        <v>9</v>
      </c>
      <c r="I112" t="s">
        <v>10</v>
      </c>
      <c r="J112">
        <v>111</v>
      </c>
      <c r="K112" t="str">
        <f t="shared" si="2"/>
        <v>AVE_MARIA.111</v>
      </c>
      <c r="N112" s="1"/>
    </row>
    <row r="113" spans="1:14" x14ac:dyDescent="0.25">
      <c r="C113" t="str">
        <f>"name = EVTOPTB_"&amp;INDEX(K:K,2+TRUNC((ROW()-1)/$L$2))</f>
        <v>name = EVTOPTB_AVE_MARIA.5</v>
      </c>
      <c r="I113" t="s">
        <v>10</v>
      </c>
      <c r="J113">
        <v>112</v>
      </c>
      <c r="K113" t="str">
        <f t="shared" si="2"/>
        <v>AVE_MARIA.112</v>
      </c>
      <c r="N113" s="1"/>
    </row>
    <row r="114" spans="1:14" x14ac:dyDescent="0.25">
      <c r="B114" t="s">
        <v>1</v>
      </c>
      <c r="I114" t="s">
        <v>10</v>
      </c>
      <c r="J114">
        <v>113</v>
      </c>
      <c r="K114" t="str">
        <f t="shared" si="2"/>
        <v>AVE_MARIA.113</v>
      </c>
      <c r="N114" s="1"/>
    </row>
    <row r="115" spans="1:14" x14ac:dyDescent="0.25">
      <c r="A115" t="s">
        <v>1</v>
      </c>
      <c r="I115" t="s">
        <v>10</v>
      </c>
      <c r="J115">
        <v>114</v>
      </c>
      <c r="K115" t="str">
        <f t="shared" si="2"/>
        <v>AVE_MARIA.114</v>
      </c>
      <c r="N115" s="1"/>
    </row>
    <row r="116" spans="1:14" x14ac:dyDescent="0.25">
      <c r="A116" t="s">
        <v>0</v>
      </c>
      <c r="I116" t="s">
        <v>10</v>
      </c>
      <c r="J116">
        <v>115</v>
      </c>
      <c r="K116" t="str">
        <f t="shared" si="2"/>
        <v>AVE_MARIA.115</v>
      </c>
      <c r="N116" s="1"/>
    </row>
    <row r="117" spans="1:14" x14ac:dyDescent="0.25">
      <c r="B117" t="str">
        <f>"id = "&amp;INDEX(K:K,2+TRUNC((ROW()-1)/$L$2))</f>
        <v>id = AVE_MARIA.6</v>
      </c>
      <c r="I117" t="s">
        <v>10</v>
      </c>
      <c r="J117">
        <v>116</v>
      </c>
      <c r="K117" t="str">
        <f t="shared" si="2"/>
        <v>AVE_MARIA.116</v>
      </c>
      <c r="N117" s="1"/>
    </row>
    <row r="118" spans="1:14" x14ac:dyDescent="0.25">
      <c r="B118" t="s">
        <v>38</v>
      </c>
      <c r="I118" t="s">
        <v>10</v>
      </c>
      <c r="J118">
        <v>117</v>
      </c>
      <c r="K118" t="str">
        <f t="shared" si="2"/>
        <v>AVE_MARIA.117</v>
      </c>
      <c r="N118" s="1"/>
    </row>
    <row r="119" spans="1:14" x14ac:dyDescent="0.25">
      <c r="B119" t="str">
        <f>"desc = EVTDESC_"&amp;INDEX(K:K,2+TRUNC((ROW()-1)/$L$2))</f>
        <v>desc = EVTDESC_AVE_MARIA.6</v>
      </c>
      <c r="I119" t="s">
        <v>10</v>
      </c>
      <c r="J119">
        <v>118</v>
      </c>
      <c r="K119" t="str">
        <f t="shared" si="2"/>
        <v>AVE_MARIA.118</v>
      </c>
      <c r="N119" s="1"/>
    </row>
    <row r="120" spans="1:14" x14ac:dyDescent="0.25">
      <c r="B120" t="s">
        <v>5</v>
      </c>
      <c r="I120" t="s">
        <v>10</v>
      </c>
      <c r="J120">
        <v>119</v>
      </c>
      <c r="K120" t="str">
        <f t="shared" si="2"/>
        <v>AVE_MARIA.119</v>
      </c>
      <c r="N120" s="1"/>
    </row>
    <row r="121" spans="1:14" x14ac:dyDescent="0.25">
      <c r="I121" t="s">
        <v>10</v>
      </c>
      <c r="J121">
        <v>120</v>
      </c>
      <c r="K121" t="str">
        <f t="shared" si="2"/>
        <v>AVE_MARIA.120</v>
      </c>
      <c r="N121" s="1"/>
    </row>
    <row r="122" spans="1:14" x14ac:dyDescent="0.25">
      <c r="B122" t="s">
        <v>1</v>
      </c>
      <c r="I122" t="s">
        <v>10</v>
      </c>
      <c r="J122">
        <v>121</v>
      </c>
      <c r="K122" t="str">
        <f t="shared" si="2"/>
        <v>AVE_MARIA.121</v>
      </c>
      <c r="N122" s="1"/>
    </row>
    <row r="123" spans="1:14" x14ac:dyDescent="0.25">
      <c r="B123" t="s">
        <v>6</v>
      </c>
      <c r="I123" t="s">
        <v>10</v>
      </c>
      <c r="J123">
        <v>122</v>
      </c>
      <c r="K123" t="str">
        <f t="shared" si="2"/>
        <v>AVE_MARIA.122</v>
      </c>
      <c r="N123" s="1"/>
    </row>
    <row r="124" spans="1:14" x14ac:dyDescent="0.25">
      <c r="C124" t="s">
        <v>17</v>
      </c>
      <c r="I124" t="s">
        <v>10</v>
      </c>
      <c r="J124">
        <v>123</v>
      </c>
      <c r="K124" t="str">
        <f t="shared" si="2"/>
        <v>AVE_MARIA.123</v>
      </c>
      <c r="N124" s="1"/>
    </row>
    <row r="125" spans="1:14" x14ac:dyDescent="0.25">
      <c r="B125" t="s">
        <v>1</v>
      </c>
      <c r="I125" t="s">
        <v>10</v>
      </c>
      <c r="J125">
        <v>124</v>
      </c>
      <c r="K125" t="str">
        <f t="shared" si="2"/>
        <v>AVE_MARIA.124</v>
      </c>
      <c r="N125" s="1"/>
    </row>
    <row r="126" spans="1:14" x14ac:dyDescent="0.25">
      <c r="B126" t="s">
        <v>8</v>
      </c>
      <c r="I126" t="s">
        <v>10</v>
      </c>
      <c r="J126">
        <v>125</v>
      </c>
      <c r="K126" t="str">
        <f t="shared" si="2"/>
        <v>AVE_MARIA.125</v>
      </c>
      <c r="N126" s="1"/>
    </row>
    <row r="127" spans="1:14" x14ac:dyDescent="0.25">
      <c r="I127" t="s">
        <v>10</v>
      </c>
      <c r="J127">
        <v>126</v>
      </c>
      <c r="K127" t="str">
        <f t="shared" si="2"/>
        <v>AVE_MARIA.126</v>
      </c>
      <c r="N127" s="1"/>
    </row>
    <row r="128" spans="1:14" x14ac:dyDescent="0.25">
      <c r="B128" t="s">
        <v>1</v>
      </c>
      <c r="I128" t="s">
        <v>10</v>
      </c>
      <c r="J128">
        <v>127</v>
      </c>
      <c r="K128" t="str">
        <f t="shared" si="2"/>
        <v>AVE_MARIA.127</v>
      </c>
      <c r="N128" s="1"/>
    </row>
    <row r="129" spans="1:14" x14ac:dyDescent="0.25">
      <c r="B129" t="s">
        <v>9</v>
      </c>
      <c r="I129" t="s">
        <v>10</v>
      </c>
      <c r="J129">
        <v>128</v>
      </c>
      <c r="K129" t="str">
        <f t="shared" si="2"/>
        <v>AVE_MARIA.128</v>
      </c>
      <c r="N129" s="1"/>
    </row>
    <row r="130" spans="1:14" x14ac:dyDescent="0.25">
      <c r="C130" t="str">
        <f>"name = EVTOPTA_"&amp;INDEX(K:K,2+TRUNC((ROW()-1)/$L$2))</f>
        <v>name = EVTOPTA_AVE_MARIA.6</v>
      </c>
      <c r="I130" t="s">
        <v>10</v>
      </c>
      <c r="J130">
        <v>129</v>
      </c>
      <c r="K130" t="str">
        <f t="shared" si="2"/>
        <v>AVE_MARIA.129</v>
      </c>
      <c r="N130" s="1"/>
    </row>
    <row r="131" spans="1:14" x14ac:dyDescent="0.25">
      <c r="B131" t="s">
        <v>1</v>
      </c>
      <c r="I131" t="s">
        <v>10</v>
      </c>
      <c r="J131">
        <v>130</v>
      </c>
      <c r="K131" t="str">
        <f t="shared" si="2"/>
        <v>AVE_MARIA.130</v>
      </c>
      <c r="N131" s="1"/>
    </row>
    <row r="132" spans="1:14" x14ac:dyDescent="0.25">
      <c r="B132" t="s">
        <v>9</v>
      </c>
      <c r="I132" t="s">
        <v>10</v>
      </c>
      <c r="J132">
        <v>131</v>
      </c>
      <c r="K132" t="str">
        <f t="shared" si="2"/>
        <v>AVE_MARIA.131</v>
      </c>
      <c r="N132" s="1"/>
    </row>
    <row r="133" spans="1:14" x14ac:dyDescent="0.25">
      <c r="C133" t="str">
        <f>"name = EVTOPTB_"&amp;INDEX(K:K,2+TRUNC((ROW()-1)/$L$2))</f>
        <v>name = EVTOPTB_AVE_MARIA.6</v>
      </c>
      <c r="I133" t="s">
        <v>10</v>
      </c>
      <c r="J133">
        <v>132</v>
      </c>
      <c r="K133" t="str">
        <f t="shared" ref="K133:K196" si="3">_xlfn.CONCAT(I133:J133)</f>
        <v>AVE_MARIA.132</v>
      </c>
      <c r="N133" s="1"/>
    </row>
    <row r="134" spans="1:14" x14ac:dyDescent="0.25">
      <c r="B134" t="s">
        <v>1</v>
      </c>
      <c r="I134" t="s">
        <v>10</v>
      </c>
      <c r="J134">
        <v>133</v>
      </c>
      <c r="K134" t="str">
        <f t="shared" si="3"/>
        <v>AVE_MARIA.133</v>
      </c>
      <c r="N134" s="1"/>
    </row>
    <row r="135" spans="1:14" x14ac:dyDescent="0.25">
      <c r="B135" t="s">
        <v>9</v>
      </c>
      <c r="I135" t="s">
        <v>10</v>
      </c>
      <c r="J135">
        <v>134</v>
      </c>
      <c r="K135" t="str">
        <f t="shared" si="3"/>
        <v>AVE_MARIA.134</v>
      </c>
      <c r="N135" s="1"/>
    </row>
    <row r="136" spans="1:14" x14ac:dyDescent="0.25">
      <c r="C136" t="str">
        <f>"name = EVTOPTB_"&amp;INDEX(K:K,2+TRUNC((ROW()-1)/$L$2))</f>
        <v>name = EVTOPTB_AVE_MARIA.6</v>
      </c>
      <c r="I136" t="s">
        <v>10</v>
      </c>
      <c r="J136">
        <v>135</v>
      </c>
      <c r="K136" t="str">
        <f t="shared" si="3"/>
        <v>AVE_MARIA.135</v>
      </c>
      <c r="N136" s="1"/>
    </row>
    <row r="137" spans="1:14" x14ac:dyDescent="0.25">
      <c r="B137" t="s">
        <v>1</v>
      </c>
      <c r="I137" t="s">
        <v>10</v>
      </c>
      <c r="J137">
        <v>136</v>
      </c>
      <c r="K137" t="str">
        <f t="shared" si="3"/>
        <v>AVE_MARIA.136</v>
      </c>
      <c r="N137" s="1"/>
    </row>
    <row r="138" spans="1:14" x14ac:dyDescent="0.25">
      <c r="A138" t="s">
        <v>1</v>
      </c>
      <c r="I138" t="s">
        <v>10</v>
      </c>
      <c r="J138">
        <v>137</v>
      </c>
      <c r="K138" t="str">
        <f t="shared" si="3"/>
        <v>AVE_MARIA.137</v>
      </c>
      <c r="N138" s="1"/>
    </row>
    <row r="139" spans="1:14" x14ac:dyDescent="0.25">
      <c r="A139" t="s">
        <v>0</v>
      </c>
      <c r="I139" t="s">
        <v>10</v>
      </c>
      <c r="J139">
        <v>138</v>
      </c>
      <c r="K139" t="str">
        <f t="shared" si="3"/>
        <v>AVE_MARIA.138</v>
      </c>
      <c r="N139" s="1"/>
    </row>
    <row r="140" spans="1:14" x14ac:dyDescent="0.25">
      <c r="B140" t="str">
        <f>"id = "&amp;INDEX(K:K,2+TRUNC((ROW()-1)/$L$2))</f>
        <v>id = AVE_MARIA.7</v>
      </c>
      <c r="I140" t="s">
        <v>10</v>
      </c>
      <c r="J140">
        <v>139</v>
      </c>
      <c r="K140" t="str">
        <f t="shared" si="3"/>
        <v>AVE_MARIA.139</v>
      </c>
      <c r="N140" s="1"/>
    </row>
    <row r="141" spans="1:14" x14ac:dyDescent="0.25">
      <c r="B141" t="s">
        <v>38</v>
      </c>
      <c r="I141" t="s">
        <v>10</v>
      </c>
      <c r="J141">
        <v>140</v>
      </c>
      <c r="K141" t="str">
        <f t="shared" si="3"/>
        <v>AVE_MARIA.140</v>
      </c>
      <c r="N141" s="1"/>
    </row>
    <row r="142" spans="1:14" x14ac:dyDescent="0.25">
      <c r="B142" t="str">
        <f>"desc = EVTDESC_"&amp;INDEX(K:K,2+TRUNC((ROW()-1)/$L$2))</f>
        <v>desc = EVTDESC_AVE_MARIA.7</v>
      </c>
      <c r="I142" t="s">
        <v>10</v>
      </c>
      <c r="J142">
        <v>141</v>
      </c>
      <c r="K142" t="str">
        <f t="shared" si="3"/>
        <v>AVE_MARIA.141</v>
      </c>
      <c r="N142" s="1"/>
    </row>
    <row r="143" spans="1:14" x14ac:dyDescent="0.25">
      <c r="B143" t="s">
        <v>5</v>
      </c>
      <c r="I143" t="s">
        <v>10</v>
      </c>
      <c r="J143">
        <v>142</v>
      </c>
      <c r="K143" t="str">
        <f t="shared" si="3"/>
        <v>AVE_MARIA.142</v>
      </c>
      <c r="N143" s="1"/>
    </row>
    <row r="144" spans="1:14" x14ac:dyDescent="0.25">
      <c r="I144" t="s">
        <v>10</v>
      </c>
      <c r="J144">
        <v>143</v>
      </c>
      <c r="K144" t="str">
        <f t="shared" si="3"/>
        <v>AVE_MARIA.143</v>
      </c>
      <c r="N144" s="1"/>
    </row>
    <row r="145" spans="2:14" x14ac:dyDescent="0.25">
      <c r="B145" t="s">
        <v>1</v>
      </c>
      <c r="I145" t="s">
        <v>10</v>
      </c>
      <c r="J145">
        <v>144</v>
      </c>
      <c r="K145" t="str">
        <f t="shared" si="3"/>
        <v>AVE_MARIA.144</v>
      </c>
      <c r="N145" s="1"/>
    </row>
    <row r="146" spans="2:14" x14ac:dyDescent="0.25">
      <c r="B146" t="s">
        <v>6</v>
      </c>
      <c r="I146" t="s">
        <v>10</v>
      </c>
      <c r="J146">
        <v>145</v>
      </c>
      <c r="K146" t="str">
        <f t="shared" si="3"/>
        <v>AVE_MARIA.145</v>
      </c>
      <c r="N146" s="1"/>
    </row>
    <row r="147" spans="2:14" x14ac:dyDescent="0.25">
      <c r="C147" t="s">
        <v>18</v>
      </c>
      <c r="I147" t="s">
        <v>10</v>
      </c>
      <c r="J147">
        <v>146</v>
      </c>
      <c r="K147" t="str">
        <f t="shared" si="3"/>
        <v>AVE_MARIA.146</v>
      </c>
      <c r="N147" s="1"/>
    </row>
    <row r="148" spans="2:14" x14ac:dyDescent="0.25">
      <c r="B148" t="s">
        <v>1</v>
      </c>
      <c r="I148" t="s">
        <v>10</v>
      </c>
      <c r="J148">
        <v>147</v>
      </c>
      <c r="K148" t="str">
        <f t="shared" si="3"/>
        <v>AVE_MARIA.147</v>
      </c>
      <c r="N148" s="1"/>
    </row>
    <row r="149" spans="2:14" x14ac:dyDescent="0.25">
      <c r="B149" t="s">
        <v>8</v>
      </c>
      <c r="I149" t="s">
        <v>10</v>
      </c>
      <c r="J149">
        <v>148</v>
      </c>
      <c r="K149" t="str">
        <f t="shared" si="3"/>
        <v>AVE_MARIA.148</v>
      </c>
      <c r="N149" s="1"/>
    </row>
    <row r="150" spans="2:14" x14ac:dyDescent="0.25">
      <c r="I150" t="s">
        <v>10</v>
      </c>
      <c r="J150">
        <v>149</v>
      </c>
      <c r="K150" t="str">
        <f t="shared" si="3"/>
        <v>AVE_MARIA.149</v>
      </c>
      <c r="N150" s="1"/>
    </row>
    <row r="151" spans="2:14" x14ac:dyDescent="0.25">
      <c r="B151" t="s">
        <v>1</v>
      </c>
      <c r="I151" t="s">
        <v>10</v>
      </c>
      <c r="J151">
        <v>150</v>
      </c>
      <c r="K151" t="str">
        <f t="shared" si="3"/>
        <v>AVE_MARIA.150</v>
      </c>
      <c r="N151" s="1"/>
    </row>
    <row r="152" spans="2:14" x14ac:dyDescent="0.25">
      <c r="B152" t="s">
        <v>9</v>
      </c>
      <c r="I152" t="s">
        <v>10</v>
      </c>
      <c r="J152">
        <v>151</v>
      </c>
      <c r="K152" t="str">
        <f t="shared" si="3"/>
        <v>AVE_MARIA.151</v>
      </c>
      <c r="N152" s="1"/>
    </row>
    <row r="153" spans="2:14" x14ac:dyDescent="0.25">
      <c r="C153" t="str">
        <f>"name = EVTOPTA_"&amp;INDEX(K:K,2+TRUNC((ROW()-1)/$L$2))</f>
        <v>name = EVTOPTA_AVE_MARIA.7</v>
      </c>
      <c r="I153" t="s">
        <v>10</v>
      </c>
      <c r="J153">
        <v>152</v>
      </c>
      <c r="K153" t="str">
        <f t="shared" si="3"/>
        <v>AVE_MARIA.152</v>
      </c>
      <c r="N153" s="1"/>
    </row>
    <row r="154" spans="2:14" x14ac:dyDescent="0.25">
      <c r="B154" t="s">
        <v>1</v>
      </c>
      <c r="I154" t="s">
        <v>10</v>
      </c>
      <c r="J154">
        <v>153</v>
      </c>
      <c r="K154" t="str">
        <f t="shared" si="3"/>
        <v>AVE_MARIA.153</v>
      </c>
      <c r="N154" s="1"/>
    </row>
    <row r="155" spans="2:14" x14ac:dyDescent="0.25">
      <c r="B155" t="s">
        <v>9</v>
      </c>
      <c r="I155" t="s">
        <v>10</v>
      </c>
      <c r="J155">
        <v>154</v>
      </c>
      <c r="K155" t="str">
        <f t="shared" si="3"/>
        <v>AVE_MARIA.154</v>
      </c>
      <c r="N155" s="1"/>
    </row>
    <row r="156" spans="2:14" x14ac:dyDescent="0.25">
      <c r="C156" t="str">
        <f>"name = EVTOPTB_"&amp;INDEX(K:K,2+TRUNC((ROW()-1)/$L$2))</f>
        <v>name = EVTOPTB_AVE_MARIA.7</v>
      </c>
      <c r="I156" t="s">
        <v>10</v>
      </c>
      <c r="J156">
        <v>155</v>
      </c>
      <c r="K156" t="str">
        <f t="shared" si="3"/>
        <v>AVE_MARIA.155</v>
      </c>
      <c r="N156" s="1"/>
    </row>
    <row r="157" spans="2:14" x14ac:dyDescent="0.25">
      <c r="B157" t="s">
        <v>1</v>
      </c>
      <c r="I157" t="s">
        <v>10</v>
      </c>
      <c r="J157">
        <v>156</v>
      </c>
      <c r="K157" t="str">
        <f t="shared" si="3"/>
        <v>AVE_MARIA.156</v>
      </c>
      <c r="N157" s="1"/>
    </row>
    <row r="158" spans="2:14" x14ac:dyDescent="0.25">
      <c r="B158" t="s">
        <v>9</v>
      </c>
      <c r="I158" t="s">
        <v>10</v>
      </c>
      <c r="J158">
        <v>157</v>
      </c>
      <c r="K158" t="str">
        <f t="shared" si="3"/>
        <v>AVE_MARIA.157</v>
      </c>
      <c r="N158" s="1"/>
    </row>
    <row r="159" spans="2:14" x14ac:dyDescent="0.25">
      <c r="C159" t="str">
        <f>"name = EVTOPTB_"&amp;INDEX(K:K,2+TRUNC((ROW()-1)/$L$2))</f>
        <v>name = EVTOPTB_AVE_MARIA.7</v>
      </c>
      <c r="I159" t="s">
        <v>10</v>
      </c>
      <c r="J159">
        <v>158</v>
      </c>
      <c r="K159" t="str">
        <f t="shared" si="3"/>
        <v>AVE_MARIA.158</v>
      </c>
      <c r="N159" s="1"/>
    </row>
    <row r="160" spans="2:14" x14ac:dyDescent="0.25">
      <c r="B160" t="s">
        <v>1</v>
      </c>
      <c r="I160" t="s">
        <v>10</v>
      </c>
      <c r="J160">
        <v>159</v>
      </c>
      <c r="K160" t="str">
        <f t="shared" si="3"/>
        <v>AVE_MARIA.159</v>
      </c>
      <c r="N160" s="1"/>
    </row>
    <row r="161" spans="1:14" x14ac:dyDescent="0.25">
      <c r="A161" t="s">
        <v>1</v>
      </c>
      <c r="I161" t="s">
        <v>10</v>
      </c>
      <c r="J161">
        <v>160</v>
      </c>
      <c r="K161" t="str">
        <f t="shared" si="3"/>
        <v>AVE_MARIA.160</v>
      </c>
      <c r="N161" s="1"/>
    </row>
    <row r="162" spans="1:14" x14ac:dyDescent="0.25">
      <c r="A162" t="s">
        <v>0</v>
      </c>
      <c r="I162" t="s">
        <v>10</v>
      </c>
      <c r="J162">
        <v>161</v>
      </c>
      <c r="K162" t="str">
        <f t="shared" si="3"/>
        <v>AVE_MARIA.161</v>
      </c>
      <c r="N162" s="1"/>
    </row>
    <row r="163" spans="1:14" x14ac:dyDescent="0.25">
      <c r="B163" t="str">
        <f>"id = "&amp;INDEX(K:K,2+TRUNC((ROW()-1)/$L$2))</f>
        <v>id = AVE_MARIA.8</v>
      </c>
      <c r="I163" t="s">
        <v>10</v>
      </c>
      <c r="J163">
        <v>162</v>
      </c>
      <c r="K163" t="str">
        <f t="shared" si="3"/>
        <v>AVE_MARIA.162</v>
      </c>
      <c r="N163" s="1"/>
    </row>
    <row r="164" spans="1:14" x14ac:dyDescent="0.25">
      <c r="B164" t="s">
        <v>38</v>
      </c>
      <c r="I164" t="s">
        <v>10</v>
      </c>
      <c r="J164">
        <v>163</v>
      </c>
      <c r="K164" t="str">
        <f t="shared" si="3"/>
        <v>AVE_MARIA.163</v>
      </c>
      <c r="N164" s="1"/>
    </row>
    <row r="165" spans="1:14" x14ac:dyDescent="0.25">
      <c r="B165" t="str">
        <f>"desc = EVTDESC_"&amp;INDEX(K:K,2+TRUNC((ROW()-1)/$L$2))</f>
        <v>desc = EVTDESC_AVE_MARIA.8</v>
      </c>
      <c r="I165" t="s">
        <v>10</v>
      </c>
      <c r="J165">
        <v>164</v>
      </c>
      <c r="K165" t="str">
        <f t="shared" si="3"/>
        <v>AVE_MARIA.164</v>
      </c>
      <c r="N165" s="1"/>
    </row>
    <row r="166" spans="1:14" x14ac:dyDescent="0.25">
      <c r="B166" t="s">
        <v>5</v>
      </c>
      <c r="I166" t="s">
        <v>10</v>
      </c>
      <c r="J166">
        <v>165</v>
      </c>
      <c r="K166" t="str">
        <f t="shared" si="3"/>
        <v>AVE_MARIA.165</v>
      </c>
      <c r="N166" s="1"/>
    </row>
    <row r="167" spans="1:14" x14ac:dyDescent="0.25">
      <c r="I167" t="s">
        <v>10</v>
      </c>
      <c r="J167">
        <v>166</v>
      </c>
      <c r="K167" t="str">
        <f t="shared" si="3"/>
        <v>AVE_MARIA.166</v>
      </c>
      <c r="N167" s="1"/>
    </row>
    <row r="168" spans="1:14" x14ac:dyDescent="0.25">
      <c r="B168" t="s">
        <v>1</v>
      </c>
      <c r="I168" t="s">
        <v>10</v>
      </c>
      <c r="J168">
        <v>167</v>
      </c>
      <c r="K168" t="str">
        <f t="shared" si="3"/>
        <v>AVE_MARIA.167</v>
      </c>
      <c r="N168" s="1"/>
    </row>
    <row r="169" spans="1:14" x14ac:dyDescent="0.25">
      <c r="B169" t="s">
        <v>6</v>
      </c>
      <c r="I169" t="s">
        <v>10</v>
      </c>
      <c r="J169">
        <v>168</v>
      </c>
      <c r="K169" t="str">
        <f t="shared" si="3"/>
        <v>AVE_MARIA.168</v>
      </c>
      <c r="N169" s="1"/>
    </row>
    <row r="170" spans="1:14" x14ac:dyDescent="0.25">
      <c r="C170" t="s">
        <v>19</v>
      </c>
      <c r="I170" t="s">
        <v>10</v>
      </c>
      <c r="J170">
        <v>169</v>
      </c>
      <c r="K170" t="str">
        <f t="shared" si="3"/>
        <v>AVE_MARIA.169</v>
      </c>
      <c r="N170" s="1"/>
    </row>
    <row r="171" spans="1:14" x14ac:dyDescent="0.25">
      <c r="B171" t="s">
        <v>1</v>
      </c>
      <c r="I171" t="s">
        <v>10</v>
      </c>
      <c r="J171">
        <v>170</v>
      </c>
      <c r="K171" t="str">
        <f t="shared" si="3"/>
        <v>AVE_MARIA.170</v>
      </c>
      <c r="N171" s="1"/>
    </row>
    <row r="172" spans="1:14" x14ac:dyDescent="0.25">
      <c r="B172" t="s">
        <v>8</v>
      </c>
      <c r="I172" t="s">
        <v>10</v>
      </c>
      <c r="J172">
        <v>171</v>
      </c>
      <c r="K172" t="str">
        <f t="shared" si="3"/>
        <v>AVE_MARIA.171</v>
      </c>
      <c r="N172" s="1"/>
    </row>
    <row r="173" spans="1:14" x14ac:dyDescent="0.25">
      <c r="I173" t="s">
        <v>10</v>
      </c>
      <c r="J173">
        <v>172</v>
      </c>
      <c r="K173" t="str">
        <f t="shared" si="3"/>
        <v>AVE_MARIA.172</v>
      </c>
      <c r="N173" s="1"/>
    </row>
    <row r="174" spans="1:14" x14ac:dyDescent="0.25">
      <c r="B174" t="s">
        <v>1</v>
      </c>
      <c r="I174" t="s">
        <v>10</v>
      </c>
      <c r="J174">
        <v>173</v>
      </c>
      <c r="K174" t="str">
        <f t="shared" si="3"/>
        <v>AVE_MARIA.173</v>
      </c>
      <c r="N174" s="1"/>
    </row>
    <row r="175" spans="1:14" x14ac:dyDescent="0.25">
      <c r="B175" t="s">
        <v>9</v>
      </c>
      <c r="I175" t="s">
        <v>10</v>
      </c>
      <c r="J175">
        <v>174</v>
      </c>
      <c r="K175" t="str">
        <f t="shared" si="3"/>
        <v>AVE_MARIA.174</v>
      </c>
      <c r="N175" s="1"/>
    </row>
    <row r="176" spans="1:14" x14ac:dyDescent="0.25">
      <c r="C176" t="str">
        <f>"name = EVTOPTA_"&amp;INDEX(K:K,2+TRUNC((ROW()-1)/$L$2))</f>
        <v>name = EVTOPTA_AVE_MARIA.8</v>
      </c>
      <c r="I176" t="s">
        <v>10</v>
      </c>
      <c r="J176">
        <v>175</v>
      </c>
      <c r="K176" t="str">
        <f t="shared" si="3"/>
        <v>AVE_MARIA.175</v>
      </c>
      <c r="N176" s="1"/>
    </row>
    <row r="177" spans="1:14" x14ac:dyDescent="0.25">
      <c r="B177" t="s">
        <v>1</v>
      </c>
      <c r="I177" t="s">
        <v>10</v>
      </c>
      <c r="J177">
        <v>176</v>
      </c>
      <c r="K177" t="str">
        <f t="shared" si="3"/>
        <v>AVE_MARIA.176</v>
      </c>
      <c r="N177" s="1"/>
    </row>
    <row r="178" spans="1:14" x14ac:dyDescent="0.25">
      <c r="B178" t="s">
        <v>9</v>
      </c>
      <c r="I178" t="s">
        <v>10</v>
      </c>
      <c r="J178">
        <v>177</v>
      </c>
      <c r="K178" t="str">
        <f t="shared" si="3"/>
        <v>AVE_MARIA.177</v>
      </c>
      <c r="N178" s="1"/>
    </row>
    <row r="179" spans="1:14" x14ac:dyDescent="0.25">
      <c r="C179" t="str">
        <f>"name = EVTOPTB_"&amp;INDEX(K:K,2+TRUNC((ROW()-1)/$L$2))</f>
        <v>name = EVTOPTB_AVE_MARIA.8</v>
      </c>
      <c r="I179" t="s">
        <v>10</v>
      </c>
      <c r="J179">
        <v>178</v>
      </c>
      <c r="K179" t="str">
        <f t="shared" si="3"/>
        <v>AVE_MARIA.178</v>
      </c>
      <c r="N179" s="1"/>
    </row>
    <row r="180" spans="1:14" x14ac:dyDescent="0.25">
      <c r="B180" t="s">
        <v>1</v>
      </c>
      <c r="I180" t="s">
        <v>10</v>
      </c>
      <c r="J180">
        <v>179</v>
      </c>
      <c r="K180" t="str">
        <f t="shared" si="3"/>
        <v>AVE_MARIA.179</v>
      </c>
      <c r="N180" s="1"/>
    </row>
    <row r="181" spans="1:14" x14ac:dyDescent="0.25">
      <c r="B181" t="s">
        <v>9</v>
      </c>
      <c r="I181" t="s">
        <v>10</v>
      </c>
      <c r="J181">
        <v>180</v>
      </c>
      <c r="K181" t="str">
        <f t="shared" si="3"/>
        <v>AVE_MARIA.180</v>
      </c>
      <c r="N181" s="1"/>
    </row>
    <row r="182" spans="1:14" x14ac:dyDescent="0.25">
      <c r="C182" t="str">
        <f>"name = EVTOPTB_"&amp;INDEX(K:K,2+TRUNC((ROW()-1)/$L$2))</f>
        <v>name = EVTOPTB_AVE_MARIA.8</v>
      </c>
      <c r="I182" t="s">
        <v>10</v>
      </c>
      <c r="J182">
        <v>181</v>
      </c>
      <c r="K182" t="str">
        <f t="shared" si="3"/>
        <v>AVE_MARIA.181</v>
      </c>
      <c r="N182" s="1"/>
    </row>
    <row r="183" spans="1:14" x14ac:dyDescent="0.25">
      <c r="B183" t="s">
        <v>1</v>
      </c>
      <c r="I183" t="s">
        <v>10</v>
      </c>
      <c r="J183">
        <v>182</v>
      </c>
      <c r="K183" t="str">
        <f t="shared" si="3"/>
        <v>AVE_MARIA.182</v>
      </c>
      <c r="N183" s="1"/>
    </row>
    <row r="184" spans="1:14" x14ac:dyDescent="0.25">
      <c r="A184" t="s">
        <v>1</v>
      </c>
      <c r="I184" t="s">
        <v>10</v>
      </c>
      <c r="J184">
        <v>183</v>
      </c>
      <c r="K184" t="str">
        <f t="shared" si="3"/>
        <v>AVE_MARIA.183</v>
      </c>
      <c r="N184" s="1"/>
    </row>
    <row r="185" spans="1:14" x14ac:dyDescent="0.25">
      <c r="A185" t="s">
        <v>0</v>
      </c>
      <c r="I185" t="s">
        <v>10</v>
      </c>
      <c r="J185">
        <v>184</v>
      </c>
      <c r="K185" t="str">
        <f t="shared" si="3"/>
        <v>AVE_MARIA.184</v>
      </c>
      <c r="N185" s="1"/>
    </row>
    <row r="186" spans="1:14" x14ac:dyDescent="0.25">
      <c r="B186" t="str">
        <f>"id = "&amp;INDEX(K:K,2+TRUNC((ROW()-1)/$L$2))</f>
        <v>id = AVE_MARIA.9</v>
      </c>
      <c r="I186" t="s">
        <v>10</v>
      </c>
      <c r="J186">
        <v>185</v>
      </c>
      <c r="K186" t="str">
        <f t="shared" si="3"/>
        <v>AVE_MARIA.185</v>
      </c>
      <c r="N186" s="1"/>
    </row>
    <row r="187" spans="1:14" x14ac:dyDescent="0.25">
      <c r="B187" t="s">
        <v>38</v>
      </c>
      <c r="I187" t="s">
        <v>10</v>
      </c>
      <c r="J187">
        <v>186</v>
      </c>
      <c r="K187" t="str">
        <f t="shared" si="3"/>
        <v>AVE_MARIA.186</v>
      </c>
      <c r="N187" s="1"/>
    </row>
    <row r="188" spans="1:14" x14ac:dyDescent="0.25">
      <c r="B188" t="str">
        <f>"desc = EVTDESC_"&amp;INDEX(K:K,2+TRUNC((ROW()-1)/$L$2))</f>
        <v>desc = EVTDESC_AVE_MARIA.9</v>
      </c>
      <c r="I188" t="s">
        <v>10</v>
      </c>
      <c r="J188">
        <v>187</v>
      </c>
      <c r="K188" t="str">
        <f t="shared" si="3"/>
        <v>AVE_MARIA.187</v>
      </c>
      <c r="N188" s="1"/>
    </row>
    <row r="189" spans="1:14" x14ac:dyDescent="0.25">
      <c r="B189" t="s">
        <v>5</v>
      </c>
      <c r="I189" t="s">
        <v>10</v>
      </c>
      <c r="J189">
        <v>188</v>
      </c>
      <c r="K189" t="str">
        <f t="shared" si="3"/>
        <v>AVE_MARIA.188</v>
      </c>
      <c r="N189" s="1"/>
    </row>
    <row r="190" spans="1:14" x14ac:dyDescent="0.25">
      <c r="I190" t="s">
        <v>10</v>
      </c>
      <c r="J190">
        <v>189</v>
      </c>
      <c r="K190" t="str">
        <f t="shared" si="3"/>
        <v>AVE_MARIA.189</v>
      </c>
      <c r="N190" s="1"/>
    </row>
    <row r="191" spans="1:14" x14ac:dyDescent="0.25">
      <c r="B191" t="s">
        <v>1</v>
      </c>
      <c r="I191" t="s">
        <v>10</v>
      </c>
      <c r="J191">
        <v>190</v>
      </c>
      <c r="K191" t="str">
        <f t="shared" si="3"/>
        <v>AVE_MARIA.190</v>
      </c>
      <c r="N191" s="1"/>
    </row>
    <row r="192" spans="1:14" x14ac:dyDescent="0.25">
      <c r="B192" t="s">
        <v>6</v>
      </c>
      <c r="I192" t="s">
        <v>10</v>
      </c>
      <c r="J192">
        <v>191</v>
      </c>
      <c r="K192" t="str">
        <f t="shared" si="3"/>
        <v>AVE_MARIA.191</v>
      </c>
      <c r="N192" s="1"/>
    </row>
    <row r="193" spans="1:14" x14ac:dyDescent="0.25">
      <c r="C193" t="s">
        <v>20</v>
      </c>
      <c r="I193" t="s">
        <v>10</v>
      </c>
      <c r="J193">
        <v>192</v>
      </c>
      <c r="K193" t="str">
        <f t="shared" si="3"/>
        <v>AVE_MARIA.192</v>
      </c>
      <c r="N193" s="1"/>
    </row>
    <row r="194" spans="1:14" x14ac:dyDescent="0.25">
      <c r="B194" t="s">
        <v>1</v>
      </c>
      <c r="I194" t="s">
        <v>10</v>
      </c>
      <c r="J194">
        <v>193</v>
      </c>
      <c r="K194" t="str">
        <f t="shared" si="3"/>
        <v>AVE_MARIA.193</v>
      </c>
      <c r="N194" s="1"/>
    </row>
    <row r="195" spans="1:14" x14ac:dyDescent="0.25">
      <c r="B195" t="s">
        <v>8</v>
      </c>
      <c r="I195" t="s">
        <v>10</v>
      </c>
      <c r="J195">
        <v>194</v>
      </c>
      <c r="K195" t="str">
        <f t="shared" si="3"/>
        <v>AVE_MARIA.194</v>
      </c>
      <c r="N195" s="1"/>
    </row>
    <row r="196" spans="1:14" x14ac:dyDescent="0.25">
      <c r="I196" t="s">
        <v>10</v>
      </c>
      <c r="J196">
        <v>195</v>
      </c>
      <c r="K196" t="str">
        <f t="shared" si="3"/>
        <v>AVE_MARIA.195</v>
      </c>
      <c r="N196" s="1"/>
    </row>
    <row r="197" spans="1:14" x14ac:dyDescent="0.25">
      <c r="B197" t="s">
        <v>1</v>
      </c>
      <c r="I197" t="s">
        <v>10</v>
      </c>
      <c r="J197">
        <v>196</v>
      </c>
      <c r="K197" t="str">
        <f t="shared" ref="K197:K236" si="4">_xlfn.CONCAT(I197:J197)</f>
        <v>AVE_MARIA.196</v>
      </c>
      <c r="N197" s="1"/>
    </row>
    <row r="198" spans="1:14" x14ac:dyDescent="0.25">
      <c r="B198" t="s">
        <v>9</v>
      </c>
      <c r="I198" t="s">
        <v>10</v>
      </c>
      <c r="J198">
        <v>197</v>
      </c>
      <c r="K198" t="str">
        <f t="shared" si="4"/>
        <v>AVE_MARIA.197</v>
      </c>
      <c r="N198" s="1"/>
    </row>
    <row r="199" spans="1:14" x14ac:dyDescent="0.25">
      <c r="C199" t="str">
        <f>"name = EVTOPTA_"&amp;INDEX(K:K,2+TRUNC((ROW()-1)/$L$2))</f>
        <v>name = EVTOPTA_AVE_MARIA.9</v>
      </c>
      <c r="I199" t="s">
        <v>10</v>
      </c>
      <c r="J199">
        <v>198</v>
      </c>
      <c r="K199" t="str">
        <f t="shared" si="4"/>
        <v>AVE_MARIA.198</v>
      </c>
      <c r="N199" s="1"/>
    </row>
    <row r="200" spans="1:14" x14ac:dyDescent="0.25">
      <c r="B200" t="s">
        <v>1</v>
      </c>
      <c r="I200" t="s">
        <v>10</v>
      </c>
      <c r="J200">
        <v>199</v>
      </c>
      <c r="K200" t="str">
        <f t="shared" si="4"/>
        <v>AVE_MARIA.199</v>
      </c>
      <c r="N200" s="1"/>
    </row>
    <row r="201" spans="1:14" x14ac:dyDescent="0.25">
      <c r="B201" t="s">
        <v>9</v>
      </c>
      <c r="I201" t="s">
        <v>10</v>
      </c>
      <c r="J201">
        <v>200</v>
      </c>
      <c r="K201" t="str">
        <f t="shared" si="4"/>
        <v>AVE_MARIA.200</v>
      </c>
      <c r="N201" s="1"/>
    </row>
    <row r="202" spans="1:14" x14ac:dyDescent="0.25">
      <c r="C202" t="str">
        <f>"name = EVTOPTB_"&amp;INDEX(K:K,2+TRUNC((ROW()-1)/$L$2))</f>
        <v>name = EVTOPTB_AVE_MARIA.9</v>
      </c>
      <c r="I202" t="s">
        <v>10</v>
      </c>
      <c r="J202">
        <v>201</v>
      </c>
      <c r="K202" t="str">
        <f t="shared" si="4"/>
        <v>AVE_MARIA.201</v>
      </c>
      <c r="N202" s="1"/>
    </row>
    <row r="203" spans="1:14" x14ac:dyDescent="0.25">
      <c r="B203" t="s">
        <v>1</v>
      </c>
      <c r="I203" t="s">
        <v>10</v>
      </c>
      <c r="J203">
        <v>202</v>
      </c>
      <c r="K203" t="str">
        <f t="shared" si="4"/>
        <v>AVE_MARIA.202</v>
      </c>
      <c r="N203" s="1"/>
    </row>
    <row r="204" spans="1:14" x14ac:dyDescent="0.25">
      <c r="B204" t="s">
        <v>9</v>
      </c>
      <c r="I204" t="s">
        <v>10</v>
      </c>
      <c r="J204">
        <v>203</v>
      </c>
      <c r="K204" t="str">
        <f t="shared" si="4"/>
        <v>AVE_MARIA.203</v>
      </c>
      <c r="N204" s="1"/>
    </row>
    <row r="205" spans="1:14" x14ac:dyDescent="0.25">
      <c r="C205" t="str">
        <f>"name = EVTOPTB_"&amp;INDEX(K:K,2+TRUNC((ROW()-1)/$L$2))</f>
        <v>name = EVTOPTB_AVE_MARIA.9</v>
      </c>
      <c r="I205" t="s">
        <v>10</v>
      </c>
      <c r="J205">
        <v>204</v>
      </c>
      <c r="K205" t="str">
        <f t="shared" si="4"/>
        <v>AVE_MARIA.204</v>
      </c>
      <c r="N205" s="1"/>
    </row>
    <row r="206" spans="1:14" x14ac:dyDescent="0.25">
      <c r="B206" t="s">
        <v>1</v>
      </c>
      <c r="I206" t="s">
        <v>10</v>
      </c>
      <c r="J206">
        <v>205</v>
      </c>
      <c r="K206" t="str">
        <f t="shared" si="4"/>
        <v>AVE_MARIA.205</v>
      </c>
      <c r="N206" s="1"/>
    </row>
    <row r="207" spans="1:14" x14ac:dyDescent="0.25">
      <c r="A207" t="s">
        <v>1</v>
      </c>
      <c r="I207" t="s">
        <v>10</v>
      </c>
      <c r="J207">
        <v>206</v>
      </c>
      <c r="K207" t="str">
        <f t="shared" si="4"/>
        <v>AVE_MARIA.206</v>
      </c>
      <c r="N207" s="1"/>
    </row>
    <row r="208" spans="1:14" x14ac:dyDescent="0.25">
      <c r="A208" t="s">
        <v>0</v>
      </c>
      <c r="I208" t="s">
        <v>10</v>
      </c>
      <c r="J208">
        <v>207</v>
      </c>
      <c r="K208" t="str">
        <f t="shared" si="4"/>
        <v>AVE_MARIA.207</v>
      </c>
      <c r="N208" s="1"/>
    </row>
    <row r="209" spans="2:14" x14ac:dyDescent="0.25">
      <c r="B209" t="str">
        <f>"id = "&amp;INDEX(K:K,2+TRUNC((ROW()-1)/$L$2))</f>
        <v>id = AVE_MARIA.10</v>
      </c>
      <c r="I209" t="s">
        <v>10</v>
      </c>
      <c r="J209">
        <v>208</v>
      </c>
      <c r="K209" t="str">
        <f t="shared" si="4"/>
        <v>AVE_MARIA.208</v>
      </c>
      <c r="N209" s="1"/>
    </row>
    <row r="210" spans="2:14" x14ac:dyDescent="0.25">
      <c r="B210" t="s">
        <v>38</v>
      </c>
      <c r="I210" t="s">
        <v>10</v>
      </c>
      <c r="J210">
        <v>209</v>
      </c>
      <c r="K210" t="str">
        <f t="shared" si="4"/>
        <v>AVE_MARIA.209</v>
      </c>
      <c r="N210" s="1"/>
    </row>
    <row r="211" spans="2:14" x14ac:dyDescent="0.25">
      <c r="B211" t="str">
        <f>"desc = EVTDESC_"&amp;INDEX(K:K,2+TRUNC((ROW()-1)/$L$2))</f>
        <v>desc = EVTDESC_AVE_MARIA.10</v>
      </c>
      <c r="I211" t="s">
        <v>10</v>
      </c>
      <c r="J211">
        <v>210</v>
      </c>
      <c r="K211" t="str">
        <f t="shared" si="4"/>
        <v>AVE_MARIA.210</v>
      </c>
      <c r="N211" s="1"/>
    </row>
    <row r="212" spans="2:14" x14ac:dyDescent="0.25">
      <c r="B212" t="s">
        <v>5</v>
      </c>
      <c r="I212" t="s">
        <v>10</v>
      </c>
      <c r="J212">
        <v>211</v>
      </c>
      <c r="K212" t="str">
        <f t="shared" si="4"/>
        <v>AVE_MARIA.211</v>
      </c>
      <c r="N212" s="1"/>
    </row>
    <row r="213" spans="2:14" x14ac:dyDescent="0.25">
      <c r="I213" t="s">
        <v>10</v>
      </c>
      <c r="J213">
        <v>212</v>
      </c>
      <c r="K213" t="str">
        <f t="shared" si="4"/>
        <v>AVE_MARIA.212</v>
      </c>
      <c r="N213" s="1"/>
    </row>
    <row r="214" spans="2:14" x14ac:dyDescent="0.25">
      <c r="B214" t="s">
        <v>1</v>
      </c>
      <c r="I214" t="s">
        <v>10</v>
      </c>
      <c r="J214">
        <v>213</v>
      </c>
      <c r="K214" t="str">
        <f t="shared" si="4"/>
        <v>AVE_MARIA.213</v>
      </c>
      <c r="N214" s="1"/>
    </row>
    <row r="215" spans="2:14" x14ac:dyDescent="0.25">
      <c r="B215" t="s">
        <v>6</v>
      </c>
      <c r="I215" t="s">
        <v>10</v>
      </c>
      <c r="J215">
        <v>214</v>
      </c>
      <c r="K215" t="str">
        <f t="shared" si="4"/>
        <v>AVE_MARIA.214</v>
      </c>
      <c r="N215" s="1"/>
    </row>
    <row r="216" spans="2:14" x14ac:dyDescent="0.25">
      <c r="C216" t="s">
        <v>21</v>
      </c>
      <c r="I216" t="s">
        <v>10</v>
      </c>
      <c r="J216">
        <v>215</v>
      </c>
      <c r="K216" t="str">
        <f t="shared" si="4"/>
        <v>AVE_MARIA.215</v>
      </c>
      <c r="N216" s="1"/>
    </row>
    <row r="217" spans="2:14" x14ac:dyDescent="0.25">
      <c r="B217" t="s">
        <v>1</v>
      </c>
      <c r="I217" t="s">
        <v>10</v>
      </c>
      <c r="J217">
        <v>216</v>
      </c>
      <c r="K217" t="str">
        <f t="shared" si="4"/>
        <v>AVE_MARIA.216</v>
      </c>
      <c r="N217" s="1"/>
    </row>
    <row r="218" spans="2:14" x14ac:dyDescent="0.25">
      <c r="B218" t="s">
        <v>8</v>
      </c>
      <c r="I218" t="s">
        <v>10</v>
      </c>
      <c r="J218">
        <v>217</v>
      </c>
      <c r="K218" t="str">
        <f t="shared" si="4"/>
        <v>AVE_MARIA.217</v>
      </c>
      <c r="N218" s="1"/>
    </row>
    <row r="219" spans="2:14" x14ac:dyDescent="0.25">
      <c r="I219" t="s">
        <v>10</v>
      </c>
      <c r="J219">
        <v>218</v>
      </c>
      <c r="K219" t="str">
        <f t="shared" si="4"/>
        <v>AVE_MARIA.218</v>
      </c>
      <c r="N219" s="1"/>
    </row>
    <row r="220" spans="2:14" x14ac:dyDescent="0.25">
      <c r="B220" t="s">
        <v>1</v>
      </c>
      <c r="I220" t="s">
        <v>10</v>
      </c>
      <c r="J220">
        <v>219</v>
      </c>
      <c r="K220" t="str">
        <f t="shared" si="4"/>
        <v>AVE_MARIA.219</v>
      </c>
      <c r="N220" s="1"/>
    </row>
    <row r="221" spans="2:14" x14ac:dyDescent="0.25">
      <c r="B221" t="s">
        <v>9</v>
      </c>
      <c r="I221" t="s">
        <v>10</v>
      </c>
      <c r="J221">
        <v>220</v>
      </c>
      <c r="K221" t="str">
        <f t="shared" si="4"/>
        <v>AVE_MARIA.220</v>
      </c>
      <c r="N221" s="1"/>
    </row>
    <row r="222" spans="2:14" x14ac:dyDescent="0.25">
      <c r="C222" t="str">
        <f>"name = EVTOPTA_"&amp;INDEX(K:K,2+TRUNC((ROW()-1)/$L$2))</f>
        <v>name = EVTOPTA_AVE_MARIA.10</v>
      </c>
      <c r="I222" t="s">
        <v>10</v>
      </c>
      <c r="J222">
        <v>221</v>
      </c>
      <c r="K222" t="str">
        <f t="shared" si="4"/>
        <v>AVE_MARIA.221</v>
      </c>
      <c r="N222" s="1"/>
    </row>
    <row r="223" spans="2:14" x14ac:dyDescent="0.25">
      <c r="B223" t="s">
        <v>1</v>
      </c>
      <c r="I223" t="s">
        <v>10</v>
      </c>
      <c r="J223">
        <v>222</v>
      </c>
      <c r="K223" t="str">
        <f t="shared" si="4"/>
        <v>AVE_MARIA.222</v>
      </c>
      <c r="N223" s="1"/>
    </row>
    <row r="224" spans="2:14" x14ac:dyDescent="0.25">
      <c r="B224" t="s">
        <v>9</v>
      </c>
      <c r="I224" t="s">
        <v>10</v>
      </c>
      <c r="J224">
        <v>223</v>
      </c>
      <c r="K224" t="str">
        <f t="shared" si="4"/>
        <v>AVE_MARIA.223</v>
      </c>
      <c r="N224" s="1"/>
    </row>
    <row r="225" spans="1:14" x14ac:dyDescent="0.25">
      <c r="C225" t="str">
        <f>"name = EVTOPTB_"&amp;INDEX(K:K,2+TRUNC((ROW()-1)/$L$2))</f>
        <v>name = EVTOPTB_AVE_MARIA.10</v>
      </c>
      <c r="I225" t="s">
        <v>10</v>
      </c>
      <c r="J225">
        <v>224</v>
      </c>
      <c r="K225" t="str">
        <f t="shared" si="4"/>
        <v>AVE_MARIA.224</v>
      </c>
      <c r="N225" s="1"/>
    </row>
    <row r="226" spans="1:14" x14ac:dyDescent="0.25">
      <c r="B226" t="s">
        <v>1</v>
      </c>
      <c r="I226" t="s">
        <v>10</v>
      </c>
      <c r="J226">
        <v>225</v>
      </c>
      <c r="K226" t="str">
        <f t="shared" si="4"/>
        <v>AVE_MARIA.225</v>
      </c>
      <c r="N226" s="1"/>
    </row>
    <row r="227" spans="1:14" x14ac:dyDescent="0.25">
      <c r="B227" t="s">
        <v>9</v>
      </c>
      <c r="I227" t="s">
        <v>10</v>
      </c>
      <c r="J227">
        <v>226</v>
      </c>
      <c r="K227" t="str">
        <f t="shared" si="4"/>
        <v>AVE_MARIA.226</v>
      </c>
      <c r="N227" s="1"/>
    </row>
    <row r="228" spans="1:14" x14ac:dyDescent="0.25">
      <c r="C228" t="str">
        <f>"name = EVTOPTB_"&amp;INDEX(K:K,2+TRUNC((ROW()-1)/$L$2))</f>
        <v>name = EVTOPTB_AVE_MARIA.10</v>
      </c>
      <c r="I228" t="s">
        <v>10</v>
      </c>
      <c r="J228">
        <v>227</v>
      </c>
      <c r="K228" t="str">
        <f t="shared" si="4"/>
        <v>AVE_MARIA.227</v>
      </c>
      <c r="N228" s="1"/>
    </row>
    <row r="229" spans="1:14" x14ac:dyDescent="0.25">
      <c r="B229" t="s">
        <v>1</v>
      </c>
      <c r="I229" t="s">
        <v>10</v>
      </c>
      <c r="J229">
        <v>228</v>
      </c>
      <c r="K229" t="str">
        <f t="shared" si="4"/>
        <v>AVE_MARIA.228</v>
      </c>
      <c r="N229" s="1"/>
    </row>
    <row r="230" spans="1:14" x14ac:dyDescent="0.25">
      <c r="A230" t="s">
        <v>1</v>
      </c>
      <c r="I230" t="s">
        <v>10</v>
      </c>
      <c r="J230">
        <v>229</v>
      </c>
      <c r="K230" t="str">
        <f t="shared" si="4"/>
        <v>AVE_MARIA.229</v>
      </c>
      <c r="N230" s="1"/>
    </row>
    <row r="231" spans="1:14" x14ac:dyDescent="0.25">
      <c r="A231" t="s">
        <v>0</v>
      </c>
      <c r="I231" t="s">
        <v>10</v>
      </c>
      <c r="J231">
        <v>230</v>
      </c>
      <c r="K231" t="str">
        <f t="shared" si="4"/>
        <v>AVE_MARIA.230</v>
      </c>
      <c r="N231" s="1"/>
    </row>
    <row r="232" spans="1:14" x14ac:dyDescent="0.25">
      <c r="B232" t="str">
        <f>"id = "&amp;INDEX(K:K,2+TRUNC((ROW()-1)/$L$2))</f>
        <v>id = AVE_MARIA.11</v>
      </c>
      <c r="I232" t="s">
        <v>10</v>
      </c>
      <c r="J232">
        <v>231</v>
      </c>
      <c r="K232" t="str">
        <f t="shared" si="4"/>
        <v>AVE_MARIA.231</v>
      </c>
      <c r="N232" s="1"/>
    </row>
    <row r="233" spans="1:14" x14ac:dyDescent="0.25">
      <c r="B233" t="s">
        <v>38</v>
      </c>
      <c r="I233" t="s">
        <v>10</v>
      </c>
      <c r="J233">
        <v>232</v>
      </c>
      <c r="K233" t="str">
        <f t="shared" si="4"/>
        <v>AVE_MARIA.232</v>
      </c>
      <c r="N233" s="1"/>
    </row>
    <row r="234" spans="1:14" x14ac:dyDescent="0.25">
      <c r="B234" t="str">
        <f>"desc = EVTDESC_"&amp;INDEX(K:K,2+TRUNC((ROW()-1)/$L$2))</f>
        <v>desc = EVTDESC_AVE_MARIA.11</v>
      </c>
      <c r="I234" t="s">
        <v>10</v>
      </c>
      <c r="J234">
        <v>233</v>
      </c>
      <c r="K234" t="str">
        <f t="shared" si="4"/>
        <v>AVE_MARIA.233</v>
      </c>
      <c r="N234" s="1"/>
    </row>
    <row r="235" spans="1:14" x14ac:dyDescent="0.25">
      <c r="B235" t="s">
        <v>5</v>
      </c>
      <c r="I235" t="s">
        <v>10</v>
      </c>
      <c r="J235">
        <v>234</v>
      </c>
      <c r="K235" t="str">
        <f t="shared" si="4"/>
        <v>AVE_MARIA.234</v>
      </c>
      <c r="N235" s="1"/>
    </row>
    <row r="236" spans="1:14" x14ac:dyDescent="0.25">
      <c r="I236" t="s">
        <v>10</v>
      </c>
      <c r="J236">
        <v>235</v>
      </c>
      <c r="K236" t="str">
        <f t="shared" si="4"/>
        <v>AVE_MARIA.235</v>
      </c>
      <c r="N236" s="1"/>
    </row>
    <row r="237" spans="1:14" x14ac:dyDescent="0.25">
      <c r="B237" t="s">
        <v>1</v>
      </c>
      <c r="K237" t="str">
        <f t="shared" ref="K237:K238" si="5">_xlfn.CONCAT(I237:J237)</f>
        <v/>
      </c>
      <c r="N237" s="1"/>
    </row>
    <row r="238" spans="1:14" x14ac:dyDescent="0.25">
      <c r="B238" t="s">
        <v>6</v>
      </c>
      <c r="K238" t="str">
        <f t="shared" si="5"/>
        <v/>
      </c>
      <c r="N238" s="1"/>
    </row>
    <row r="239" spans="1:14" x14ac:dyDescent="0.25">
      <c r="C239" t="s">
        <v>22</v>
      </c>
      <c r="N239" s="1"/>
    </row>
    <row r="240" spans="1:14" x14ac:dyDescent="0.25">
      <c r="B240" t="s">
        <v>1</v>
      </c>
      <c r="N240" s="1"/>
    </row>
    <row r="241" spans="1:14" x14ac:dyDescent="0.25">
      <c r="B241" t="s">
        <v>8</v>
      </c>
      <c r="N241" s="1"/>
    </row>
    <row r="242" spans="1:14" x14ac:dyDescent="0.25">
      <c r="N242" s="1"/>
    </row>
    <row r="243" spans="1:14" x14ac:dyDescent="0.25">
      <c r="B243" t="s">
        <v>1</v>
      </c>
      <c r="N243" s="1"/>
    </row>
    <row r="244" spans="1:14" x14ac:dyDescent="0.25">
      <c r="B244" t="s">
        <v>9</v>
      </c>
      <c r="N244" s="1"/>
    </row>
    <row r="245" spans="1:14" x14ac:dyDescent="0.25">
      <c r="C245" t="str">
        <f>"name = EVTOPTA_"&amp;INDEX(K:K,2+TRUNC((ROW()-1)/$L$2))</f>
        <v>name = EVTOPTA_AVE_MARIA.11</v>
      </c>
      <c r="N245" s="1"/>
    </row>
    <row r="246" spans="1:14" x14ac:dyDescent="0.25">
      <c r="B246" t="s">
        <v>1</v>
      </c>
      <c r="N246" s="1"/>
    </row>
    <row r="247" spans="1:14" x14ac:dyDescent="0.25">
      <c r="B247" t="s">
        <v>9</v>
      </c>
      <c r="N247" s="1"/>
    </row>
    <row r="248" spans="1:14" x14ac:dyDescent="0.25">
      <c r="C248" t="str">
        <f>"name = EVTOPTB_"&amp;INDEX(K:K,2+TRUNC((ROW()-1)/$L$2))</f>
        <v>name = EVTOPTB_AVE_MARIA.11</v>
      </c>
      <c r="N248" s="1"/>
    </row>
    <row r="249" spans="1:14" x14ac:dyDescent="0.25">
      <c r="B249" t="s">
        <v>1</v>
      </c>
      <c r="N249" s="1"/>
    </row>
    <row r="250" spans="1:14" x14ac:dyDescent="0.25">
      <c r="B250" t="s">
        <v>9</v>
      </c>
      <c r="N250" s="1"/>
    </row>
    <row r="251" spans="1:14" x14ac:dyDescent="0.25">
      <c r="C251" t="str">
        <f>"name = EVTOPTB_"&amp;INDEX(K:K,2+TRUNC((ROW()-1)/$L$2))</f>
        <v>name = EVTOPTB_AVE_MARIA.11</v>
      </c>
      <c r="N251" s="1"/>
    </row>
    <row r="252" spans="1:14" x14ac:dyDescent="0.25">
      <c r="B252" t="s">
        <v>1</v>
      </c>
      <c r="N252" s="1"/>
    </row>
    <row r="253" spans="1:14" x14ac:dyDescent="0.25">
      <c r="A253" t="s">
        <v>1</v>
      </c>
      <c r="N253" s="1"/>
    </row>
    <row r="254" spans="1:14" x14ac:dyDescent="0.25">
      <c r="A254" t="s">
        <v>0</v>
      </c>
      <c r="N254" s="1"/>
    </row>
    <row r="255" spans="1:14" x14ac:dyDescent="0.25">
      <c r="B255" t="str">
        <f>"id = "&amp;INDEX(K:K,2+TRUNC((ROW()-1)/$L$2))</f>
        <v>id = AVE_MARIA.12</v>
      </c>
      <c r="N255" s="1"/>
    </row>
    <row r="256" spans="1:14" x14ac:dyDescent="0.25">
      <c r="B256" t="s">
        <v>38</v>
      </c>
      <c r="N256" s="1"/>
    </row>
    <row r="257" spans="2:14" x14ac:dyDescent="0.25">
      <c r="B257" t="str">
        <f>"desc = EVTDESC_"&amp;INDEX(K:K,2+TRUNC((ROW()-1)/$L$2))</f>
        <v>desc = EVTDESC_AVE_MARIA.12</v>
      </c>
      <c r="N257" s="1"/>
    </row>
    <row r="258" spans="2:14" x14ac:dyDescent="0.25">
      <c r="B258" t="s">
        <v>5</v>
      </c>
      <c r="N258" s="1"/>
    </row>
    <row r="259" spans="2:14" x14ac:dyDescent="0.25">
      <c r="N259" s="1"/>
    </row>
    <row r="260" spans="2:14" x14ac:dyDescent="0.25">
      <c r="B260" t="s">
        <v>1</v>
      </c>
      <c r="N260" s="1"/>
    </row>
    <row r="261" spans="2:14" x14ac:dyDescent="0.25">
      <c r="B261" t="s">
        <v>6</v>
      </c>
      <c r="N261" s="1"/>
    </row>
    <row r="262" spans="2:14" x14ac:dyDescent="0.25">
      <c r="C262" t="s">
        <v>23</v>
      </c>
      <c r="N262" s="1"/>
    </row>
    <row r="263" spans="2:14" x14ac:dyDescent="0.25">
      <c r="B263" t="s">
        <v>1</v>
      </c>
      <c r="N263" s="1"/>
    </row>
    <row r="264" spans="2:14" x14ac:dyDescent="0.25">
      <c r="B264" t="s">
        <v>8</v>
      </c>
      <c r="N264" s="1"/>
    </row>
    <row r="265" spans="2:14" x14ac:dyDescent="0.25">
      <c r="N265" s="1"/>
    </row>
    <row r="266" spans="2:14" x14ac:dyDescent="0.25">
      <c r="B266" t="s">
        <v>1</v>
      </c>
      <c r="N266" s="1"/>
    </row>
    <row r="267" spans="2:14" x14ac:dyDescent="0.25">
      <c r="B267" t="s">
        <v>9</v>
      </c>
      <c r="N267" s="1"/>
    </row>
    <row r="268" spans="2:14" x14ac:dyDescent="0.25">
      <c r="C268" t="str">
        <f>"name = EVTOPTA_"&amp;INDEX(K:K,2+TRUNC((ROW()-1)/$L$2))</f>
        <v>name = EVTOPTA_AVE_MARIA.12</v>
      </c>
      <c r="N268" s="1"/>
    </row>
    <row r="269" spans="2:14" x14ac:dyDescent="0.25">
      <c r="B269" t="s">
        <v>1</v>
      </c>
      <c r="N269" s="1"/>
    </row>
    <row r="270" spans="2:14" x14ac:dyDescent="0.25">
      <c r="B270" t="s">
        <v>9</v>
      </c>
      <c r="N270" s="1"/>
    </row>
    <row r="271" spans="2:14" x14ac:dyDescent="0.25">
      <c r="C271" t="str">
        <f>"name = EVTOPTB_"&amp;INDEX(K:K,2+TRUNC((ROW()-1)/$L$2))</f>
        <v>name = EVTOPTB_AVE_MARIA.12</v>
      </c>
      <c r="N271" s="1"/>
    </row>
    <row r="272" spans="2:14" x14ac:dyDescent="0.25">
      <c r="B272" t="s">
        <v>1</v>
      </c>
      <c r="N272" s="1"/>
    </row>
    <row r="273" spans="1:14" x14ac:dyDescent="0.25">
      <c r="B273" t="s">
        <v>9</v>
      </c>
      <c r="N273" s="1"/>
    </row>
    <row r="274" spans="1:14" x14ac:dyDescent="0.25">
      <c r="C274" t="str">
        <f>"name = EVTOPTB_"&amp;INDEX(K:K,2+TRUNC((ROW()-1)/$L$2))</f>
        <v>name = EVTOPTB_AVE_MARIA.12</v>
      </c>
      <c r="N274" s="1"/>
    </row>
    <row r="275" spans="1:14" x14ac:dyDescent="0.25">
      <c r="B275" t="s">
        <v>1</v>
      </c>
      <c r="N275" s="1"/>
    </row>
    <row r="276" spans="1:14" x14ac:dyDescent="0.25">
      <c r="A276" t="s">
        <v>1</v>
      </c>
      <c r="N276" s="1"/>
    </row>
    <row r="277" spans="1:14" x14ac:dyDescent="0.25">
      <c r="A277" t="s">
        <v>0</v>
      </c>
      <c r="N277" s="1"/>
    </row>
    <row r="278" spans="1:14" x14ac:dyDescent="0.25">
      <c r="B278" t="str">
        <f>"id = "&amp;INDEX(K:K,2+TRUNC((ROW()-1)/$L$2))</f>
        <v>id = AVE_MARIA.13</v>
      </c>
      <c r="N278" s="1"/>
    </row>
    <row r="279" spans="1:14" x14ac:dyDescent="0.25">
      <c r="B279" t="s">
        <v>38</v>
      </c>
      <c r="N279" s="1"/>
    </row>
    <row r="280" spans="1:14" x14ac:dyDescent="0.25">
      <c r="B280" t="str">
        <f>"desc = EVTDESC_"&amp;INDEX(K:K,2+TRUNC((ROW()-1)/$L$2))</f>
        <v>desc = EVTDESC_AVE_MARIA.13</v>
      </c>
      <c r="N280" s="1"/>
    </row>
    <row r="281" spans="1:14" x14ac:dyDescent="0.25">
      <c r="B281" t="s">
        <v>5</v>
      </c>
      <c r="N281" s="1"/>
    </row>
    <row r="282" spans="1:14" x14ac:dyDescent="0.25">
      <c r="N282" s="1"/>
    </row>
    <row r="283" spans="1:14" x14ac:dyDescent="0.25">
      <c r="B283" t="s">
        <v>1</v>
      </c>
      <c r="N283" s="1"/>
    </row>
    <row r="284" spans="1:14" x14ac:dyDescent="0.25">
      <c r="B284" t="s">
        <v>6</v>
      </c>
      <c r="N284" s="1"/>
    </row>
    <row r="285" spans="1:14" x14ac:dyDescent="0.25">
      <c r="C285" t="s">
        <v>24</v>
      </c>
      <c r="N285" s="1"/>
    </row>
    <row r="286" spans="1:14" x14ac:dyDescent="0.25">
      <c r="B286" t="s">
        <v>1</v>
      </c>
      <c r="N286" s="1"/>
    </row>
    <row r="287" spans="1:14" x14ac:dyDescent="0.25">
      <c r="B287" t="s">
        <v>8</v>
      </c>
      <c r="N287" s="1"/>
    </row>
    <row r="288" spans="1:14" x14ac:dyDescent="0.25">
      <c r="N288" s="1"/>
    </row>
    <row r="289" spans="1:14" x14ac:dyDescent="0.25">
      <c r="B289" t="s">
        <v>1</v>
      </c>
      <c r="N289" s="1"/>
    </row>
    <row r="290" spans="1:14" x14ac:dyDescent="0.25">
      <c r="B290" t="s">
        <v>9</v>
      </c>
      <c r="N290" s="1"/>
    </row>
    <row r="291" spans="1:14" x14ac:dyDescent="0.25">
      <c r="C291" t="str">
        <f>"name = EVTOPTA_"&amp;INDEX(K:K,2+TRUNC((ROW()-1)/$L$2))</f>
        <v>name = EVTOPTA_AVE_MARIA.13</v>
      </c>
      <c r="N291" s="1"/>
    </row>
    <row r="292" spans="1:14" x14ac:dyDescent="0.25">
      <c r="B292" t="s">
        <v>1</v>
      </c>
      <c r="N292" s="1"/>
    </row>
    <row r="293" spans="1:14" x14ac:dyDescent="0.25">
      <c r="B293" t="s">
        <v>9</v>
      </c>
      <c r="N293" s="1"/>
    </row>
    <row r="294" spans="1:14" x14ac:dyDescent="0.25">
      <c r="C294" t="str">
        <f>"name = EVTOPTB_"&amp;INDEX(K:K,2+TRUNC((ROW()-1)/$L$2))</f>
        <v>name = EVTOPTB_AVE_MARIA.13</v>
      </c>
      <c r="N294" s="1"/>
    </row>
    <row r="295" spans="1:14" x14ac:dyDescent="0.25">
      <c r="B295" t="s">
        <v>1</v>
      </c>
      <c r="N295" s="1"/>
    </row>
    <row r="296" spans="1:14" x14ac:dyDescent="0.25">
      <c r="B296" t="s">
        <v>9</v>
      </c>
      <c r="N296" s="1"/>
    </row>
    <row r="297" spans="1:14" x14ac:dyDescent="0.25">
      <c r="C297" t="str">
        <f>"name = EVTOPTB_"&amp;INDEX(K:K,2+TRUNC((ROW()-1)/$L$2))</f>
        <v>name = EVTOPTB_AVE_MARIA.13</v>
      </c>
      <c r="N297" s="1"/>
    </row>
    <row r="298" spans="1:14" x14ac:dyDescent="0.25">
      <c r="B298" t="s">
        <v>1</v>
      </c>
      <c r="N298" s="1"/>
    </row>
    <row r="299" spans="1:14" x14ac:dyDescent="0.25">
      <c r="A299" t="s">
        <v>1</v>
      </c>
      <c r="N299" s="1"/>
    </row>
    <row r="300" spans="1:14" x14ac:dyDescent="0.25">
      <c r="A300" t="s">
        <v>0</v>
      </c>
      <c r="N300" s="1"/>
    </row>
    <row r="301" spans="1:14" x14ac:dyDescent="0.25">
      <c r="B301" t="str">
        <f>"id = "&amp;INDEX(K:K,2+TRUNC((ROW()-1)/$L$2))</f>
        <v>id = AVE_MARIA.14</v>
      </c>
      <c r="N301" s="1"/>
    </row>
    <row r="302" spans="1:14" x14ac:dyDescent="0.25">
      <c r="B302" t="s">
        <v>38</v>
      </c>
      <c r="N302" s="1"/>
    </row>
    <row r="303" spans="1:14" x14ac:dyDescent="0.25">
      <c r="B303" t="str">
        <f>"desc = EVTDESC_"&amp;INDEX(K:K,2+TRUNC((ROW()-1)/$L$2))</f>
        <v>desc = EVTDESC_AVE_MARIA.14</v>
      </c>
      <c r="N303" s="1"/>
    </row>
    <row r="304" spans="1:14" x14ac:dyDescent="0.25">
      <c r="B304" t="s">
        <v>5</v>
      </c>
      <c r="N304" s="1"/>
    </row>
    <row r="305" spans="2:14" x14ac:dyDescent="0.25">
      <c r="N305" s="1"/>
    </row>
    <row r="306" spans="2:14" x14ac:dyDescent="0.25">
      <c r="B306" t="s">
        <v>1</v>
      </c>
      <c r="N306" s="1"/>
    </row>
    <row r="307" spans="2:14" x14ac:dyDescent="0.25">
      <c r="B307" t="s">
        <v>6</v>
      </c>
      <c r="N307" s="1"/>
    </row>
    <row r="308" spans="2:14" x14ac:dyDescent="0.25">
      <c r="C308" t="s">
        <v>25</v>
      </c>
      <c r="N308" s="1"/>
    </row>
    <row r="309" spans="2:14" x14ac:dyDescent="0.25">
      <c r="B309" t="s">
        <v>1</v>
      </c>
      <c r="N309" s="1"/>
    </row>
    <row r="310" spans="2:14" x14ac:dyDescent="0.25">
      <c r="B310" t="s">
        <v>8</v>
      </c>
      <c r="N310" s="1"/>
    </row>
    <row r="311" spans="2:14" x14ac:dyDescent="0.25">
      <c r="N311" s="1"/>
    </row>
    <row r="312" spans="2:14" x14ac:dyDescent="0.25">
      <c r="B312" t="s">
        <v>1</v>
      </c>
      <c r="N312" s="1"/>
    </row>
    <row r="313" spans="2:14" x14ac:dyDescent="0.25">
      <c r="B313" t="s">
        <v>9</v>
      </c>
      <c r="N313" s="1"/>
    </row>
    <row r="314" spans="2:14" x14ac:dyDescent="0.25">
      <c r="C314" t="str">
        <f>"name = EVTOPTA_"&amp;INDEX(K:K,2+TRUNC((ROW()-1)/$L$2))</f>
        <v>name = EVTOPTA_AVE_MARIA.14</v>
      </c>
      <c r="N314" s="1"/>
    </row>
    <row r="315" spans="2:14" x14ac:dyDescent="0.25">
      <c r="B315" t="s">
        <v>1</v>
      </c>
      <c r="N315" s="1"/>
    </row>
    <row r="316" spans="2:14" x14ac:dyDescent="0.25">
      <c r="B316" t="s">
        <v>9</v>
      </c>
      <c r="N316" s="1"/>
    </row>
    <row r="317" spans="2:14" x14ac:dyDescent="0.25">
      <c r="C317" t="str">
        <f>"name = EVTOPTB_"&amp;INDEX(K:K,2+TRUNC((ROW()-1)/$L$2))</f>
        <v>name = EVTOPTB_AVE_MARIA.14</v>
      </c>
      <c r="N317" s="1"/>
    </row>
    <row r="318" spans="2:14" x14ac:dyDescent="0.25">
      <c r="B318" t="s">
        <v>1</v>
      </c>
      <c r="N318" s="1"/>
    </row>
    <row r="319" spans="2:14" x14ac:dyDescent="0.25">
      <c r="B319" t="s">
        <v>9</v>
      </c>
      <c r="N319" s="1"/>
    </row>
    <row r="320" spans="2:14" x14ac:dyDescent="0.25">
      <c r="C320" t="str">
        <f>"name = EVTOPTB_"&amp;INDEX(K:K,2+TRUNC((ROW()-1)/$L$2))</f>
        <v>name = EVTOPTB_AVE_MARIA.14</v>
      </c>
      <c r="N320" s="1"/>
    </row>
    <row r="321" spans="1:14" x14ac:dyDescent="0.25">
      <c r="B321" t="s">
        <v>1</v>
      </c>
      <c r="N321" s="1"/>
    </row>
    <row r="322" spans="1:14" x14ac:dyDescent="0.25">
      <c r="A322" t="s">
        <v>1</v>
      </c>
      <c r="N322" s="1"/>
    </row>
    <row r="323" spans="1:14" x14ac:dyDescent="0.25">
      <c r="A323" t="s">
        <v>0</v>
      </c>
      <c r="N323" s="1"/>
    </row>
    <row r="324" spans="1:14" x14ac:dyDescent="0.25">
      <c r="B324" t="str">
        <f>"id = "&amp;INDEX(K:K,2+TRUNC((ROW()-1)/$L$2))</f>
        <v>id = AVE_MARIA.15</v>
      </c>
      <c r="N324" s="1"/>
    </row>
    <row r="325" spans="1:14" x14ac:dyDescent="0.25">
      <c r="B325" t="s">
        <v>38</v>
      </c>
      <c r="N325" s="1"/>
    </row>
    <row r="326" spans="1:14" x14ac:dyDescent="0.25">
      <c r="B326" t="str">
        <f>"desc = EVTDESC_"&amp;INDEX(K:K,2+TRUNC((ROW()-1)/$L$2))</f>
        <v>desc = EVTDESC_AVE_MARIA.15</v>
      </c>
      <c r="N326" s="1"/>
    </row>
    <row r="327" spans="1:14" x14ac:dyDescent="0.25">
      <c r="B327" t="s">
        <v>5</v>
      </c>
      <c r="N327" s="1"/>
    </row>
    <row r="328" spans="1:14" x14ac:dyDescent="0.25">
      <c r="N328" s="1"/>
    </row>
    <row r="329" spans="1:14" x14ac:dyDescent="0.25">
      <c r="B329" t="s">
        <v>1</v>
      </c>
      <c r="N329" s="1"/>
    </row>
    <row r="330" spans="1:14" x14ac:dyDescent="0.25">
      <c r="B330" t="s">
        <v>6</v>
      </c>
      <c r="N330" s="1"/>
    </row>
    <row r="331" spans="1:14" x14ac:dyDescent="0.25">
      <c r="C331" t="s">
        <v>26</v>
      </c>
      <c r="N331" s="1"/>
    </row>
    <row r="332" spans="1:14" x14ac:dyDescent="0.25">
      <c r="B332" t="s">
        <v>1</v>
      </c>
      <c r="N332" s="1"/>
    </row>
    <row r="333" spans="1:14" x14ac:dyDescent="0.25">
      <c r="B333" t="s">
        <v>8</v>
      </c>
      <c r="N333" s="1"/>
    </row>
    <row r="334" spans="1:14" x14ac:dyDescent="0.25">
      <c r="N334" s="1"/>
    </row>
    <row r="335" spans="1:14" x14ac:dyDescent="0.25">
      <c r="B335" t="s">
        <v>1</v>
      </c>
      <c r="N335" s="1"/>
    </row>
    <row r="336" spans="1:14" x14ac:dyDescent="0.25">
      <c r="B336" t="s">
        <v>9</v>
      </c>
      <c r="N336" s="1"/>
    </row>
    <row r="337" spans="1:14" x14ac:dyDescent="0.25">
      <c r="C337" t="str">
        <f>"name = EVTOPTA_"&amp;INDEX(K:K,2+TRUNC((ROW()-1)/$L$2))</f>
        <v>name = EVTOPTA_AVE_MARIA.15</v>
      </c>
      <c r="N337" s="1"/>
    </row>
    <row r="338" spans="1:14" x14ac:dyDescent="0.25">
      <c r="B338" t="s">
        <v>1</v>
      </c>
      <c r="N338" s="1"/>
    </row>
    <row r="339" spans="1:14" x14ac:dyDescent="0.25">
      <c r="B339" t="s">
        <v>9</v>
      </c>
      <c r="N339" s="1"/>
    </row>
    <row r="340" spans="1:14" x14ac:dyDescent="0.25">
      <c r="C340" t="str">
        <f>"name = EVTOPTB_"&amp;INDEX(K:K,2+TRUNC((ROW()-1)/$L$2))</f>
        <v>name = EVTOPTB_AVE_MARIA.15</v>
      </c>
      <c r="N340" s="1"/>
    </row>
    <row r="341" spans="1:14" x14ac:dyDescent="0.25">
      <c r="B341" t="s">
        <v>1</v>
      </c>
      <c r="N341" s="1"/>
    </row>
    <row r="342" spans="1:14" x14ac:dyDescent="0.25">
      <c r="B342" t="s">
        <v>9</v>
      </c>
      <c r="N342" s="1"/>
    </row>
    <row r="343" spans="1:14" x14ac:dyDescent="0.25">
      <c r="C343" t="str">
        <f>"name = EVTOPTB_"&amp;INDEX(K:K,2+TRUNC((ROW()-1)/$L$2))</f>
        <v>name = EVTOPTB_AVE_MARIA.15</v>
      </c>
      <c r="N343" s="1"/>
    </row>
    <row r="344" spans="1:14" x14ac:dyDescent="0.25">
      <c r="B344" t="s">
        <v>1</v>
      </c>
      <c r="N344" s="1"/>
    </row>
    <row r="345" spans="1:14" x14ac:dyDescent="0.25">
      <c r="A345" t="s">
        <v>1</v>
      </c>
      <c r="N345" s="1"/>
    </row>
    <row r="346" spans="1:14" x14ac:dyDescent="0.25">
      <c r="A346" t="s">
        <v>0</v>
      </c>
      <c r="N346" s="1"/>
    </row>
    <row r="347" spans="1:14" x14ac:dyDescent="0.25">
      <c r="B347" t="str">
        <f>"id = "&amp;INDEX(K:K,2+TRUNC((ROW()-1)/$L$2))</f>
        <v>id = AVE_MARIA.16</v>
      </c>
      <c r="N347" s="1"/>
    </row>
    <row r="348" spans="1:14" x14ac:dyDescent="0.25">
      <c r="B348" t="s">
        <v>38</v>
      </c>
      <c r="N348" s="1"/>
    </row>
    <row r="349" spans="1:14" x14ac:dyDescent="0.25">
      <c r="B349" t="str">
        <f>"desc = EVTDESC_"&amp;INDEX(K:K,2+TRUNC((ROW()-1)/$L$2))</f>
        <v>desc = EVTDESC_AVE_MARIA.16</v>
      </c>
      <c r="N349" s="1"/>
    </row>
    <row r="350" spans="1:14" x14ac:dyDescent="0.25">
      <c r="B350" t="s">
        <v>5</v>
      </c>
      <c r="N350" s="1"/>
    </row>
    <row r="351" spans="1:14" x14ac:dyDescent="0.25">
      <c r="N351" s="1"/>
    </row>
    <row r="352" spans="1:14" x14ac:dyDescent="0.25">
      <c r="B352" t="s">
        <v>1</v>
      </c>
      <c r="N352" s="1"/>
    </row>
    <row r="353" spans="1:14" x14ac:dyDescent="0.25">
      <c r="B353" t="s">
        <v>6</v>
      </c>
      <c r="N353" s="1"/>
    </row>
    <row r="354" spans="1:14" x14ac:dyDescent="0.25">
      <c r="C354" t="s">
        <v>27</v>
      </c>
      <c r="N354" s="1"/>
    </row>
    <row r="355" spans="1:14" x14ac:dyDescent="0.25">
      <c r="B355" t="s">
        <v>1</v>
      </c>
      <c r="N355" s="1"/>
    </row>
    <row r="356" spans="1:14" x14ac:dyDescent="0.25">
      <c r="B356" t="s">
        <v>8</v>
      </c>
      <c r="N356" s="1"/>
    </row>
    <row r="357" spans="1:14" x14ac:dyDescent="0.25">
      <c r="N357" s="1"/>
    </row>
    <row r="358" spans="1:14" x14ac:dyDescent="0.25">
      <c r="B358" t="s">
        <v>1</v>
      </c>
      <c r="N358" s="1"/>
    </row>
    <row r="359" spans="1:14" x14ac:dyDescent="0.25">
      <c r="B359" t="s">
        <v>9</v>
      </c>
      <c r="N359" s="1"/>
    </row>
    <row r="360" spans="1:14" x14ac:dyDescent="0.25">
      <c r="C360" t="str">
        <f>"name = EVTOPTA_"&amp;INDEX(K:K,2+TRUNC((ROW()-1)/$L$2))</f>
        <v>name = EVTOPTA_AVE_MARIA.16</v>
      </c>
      <c r="N360" s="1"/>
    </row>
    <row r="361" spans="1:14" x14ac:dyDescent="0.25">
      <c r="B361" t="s">
        <v>1</v>
      </c>
      <c r="N361" s="1"/>
    </row>
    <row r="362" spans="1:14" x14ac:dyDescent="0.25">
      <c r="B362" t="s">
        <v>9</v>
      </c>
      <c r="N362" s="1"/>
    </row>
    <row r="363" spans="1:14" x14ac:dyDescent="0.25">
      <c r="C363" t="str">
        <f>"name = EVTOPTB_"&amp;INDEX(K:K,2+TRUNC((ROW()-1)/$L$2))</f>
        <v>name = EVTOPTB_AVE_MARIA.16</v>
      </c>
      <c r="N363" s="1"/>
    </row>
    <row r="364" spans="1:14" x14ac:dyDescent="0.25">
      <c r="B364" t="s">
        <v>1</v>
      </c>
      <c r="N364" s="1"/>
    </row>
    <row r="365" spans="1:14" x14ac:dyDescent="0.25">
      <c r="B365" t="s">
        <v>9</v>
      </c>
      <c r="N365" s="1"/>
    </row>
    <row r="366" spans="1:14" x14ac:dyDescent="0.25">
      <c r="C366" t="str">
        <f>"name = EVTOPTB_"&amp;INDEX(K:K,2+TRUNC((ROW()-1)/$L$2))</f>
        <v>name = EVTOPTB_AVE_MARIA.16</v>
      </c>
      <c r="N366" s="1"/>
    </row>
    <row r="367" spans="1:14" x14ac:dyDescent="0.25">
      <c r="B367" t="s">
        <v>1</v>
      </c>
      <c r="N367" s="1"/>
    </row>
    <row r="368" spans="1:14" x14ac:dyDescent="0.25">
      <c r="A368" t="s">
        <v>1</v>
      </c>
      <c r="N368" s="1"/>
    </row>
    <row r="369" spans="1:14" x14ac:dyDescent="0.25">
      <c r="A369" t="s">
        <v>0</v>
      </c>
      <c r="N369" s="1"/>
    </row>
    <row r="370" spans="1:14" x14ac:dyDescent="0.25">
      <c r="B370" t="str">
        <f>"id = "&amp;INDEX(K:K,2+TRUNC((ROW()-1)/$L$2))</f>
        <v>id = AVE_MARIA.17</v>
      </c>
      <c r="N370" s="1"/>
    </row>
    <row r="371" spans="1:14" x14ac:dyDescent="0.25">
      <c r="B371" t="s">
        <v>38</v>
      </c>
      <c r="N371" s="1"/>
    </row>
    <row r="372" spans="1:14" x14ac:dyDescent="0.25">
      <c r="B372" t="str">
        <f>"desc = EVTDESC_"&amp;INDEX(K:K,2+TRUNC((ROW()-1)/$L$2))</f>
        <v>desc = EVTDESC_AVE_MARIA.17</v>
      </c>
      <c r="N372" s="1"/>
    </row>
    <row r="373" spans="1:14" x14ac:dyDescent="0.25">
      <c r="B373" t="s">
        <v>5</v>
      </c>
      <c r="N373" s="1"/>
    </row>
    <row r="374" spans="1:14" x14ac:dyDescent="0.25">
      <c r="N374" s="1"/>
    </row>
    <row r="375" spans="1:14" x14ac:dyDescent="0.25">
      <c r="B375" t="s">
        <v>1</v>
      </c>
      <c r="N375" s="1"/>
    </row>
    <row r="376" spans="1:14" x14ac:dyDescent="0.25">
      <c r="B376" t="s">
        <v>6</v>
      </c>
      <c r="N376" s="1"/>
    </row>
    <row r="377" spans="1:14" x14ac:dyDescent="0.25">
      <c r="C377" t="s">
        <v>28</v>
      </c>
      <c r="N377" s="1"/>
    </row>
    <row r="378" spans="1:14" x14ac:dyDescent="0.25">
      <c r="B378" t="s">
        <v>1</v>
      </c>
      <c r="N378" s="1"/>
    </row>
    <row r="379" spans="1:14" x14ac:dyDescent="0.25">
      <c r="B379" t="s">
        <v>8</v>
      </c>
      <c r="N379" s="1"/>
    </row>
    <row r="380" spans="1:14" x14ac:dyDescent="0.25">
      <c r="N380" s="1"/>
    </row>
    <row r="381" spans="1:14" x14ac:dyDescent="0.25">
      <c r="B381" t="s">
        <v>1</v>
      </c>
      <c r="N381" s="1"/>
    </row>
    <row r="382" spans="1:14" x14ac:dyDescent="0.25">
      <c r="B382" t="s">
        <v>9</v>
      </c>
      <c r="N382" s="1"/>
    </row>
    <row r="383" spans="1:14" x14ac:dyDescent="0.25">
      <c r="C383" t="str">
        <f>"name = EVTOPTA_"&amp;INDEX(K:K,2+TRUNC((ROW()-1)/$L$2))</f>
        <v>name = EVTOPTA_AVE_MARIA.17</v>
      </c>
      <c r="N383" s="1"/>
    </row>
    <row r="384" spans="1:14" x14ac:dyDescent="0.25">
      <c r="B384" t="s">
        <v>1</v>
      </c>
      <c r="N384" s="1"/>
    </row>
    <row r="385" spans="1:14" x14ac:dyDescent="0.25">
      <c r="B385" t="s">
        <v>9</v>
      </c>
      <c r="N385" s="1"/>
    </row>
    <row r="386" spans="1:14" x14ac:dyDescent="0.25">
      <c r="C386" t="str">
        <f>"name = EVTOPTB_"&amp;INDEX(K:K,2+TRUNC((ROW()-1)/$L$2))</f>
        <v>name = EVTOPTB_AVE_MARIA.17</v>
      </c>
      <c r="N386" s="1"/>
    </row>
    <row r="387" spans="1:14" x14ac:dyDescent="0.25">
      <c r="B387" t="s">
        <v>1</v>
      </c>
      <c r="N387" s="1"/>
    </row>
    <row r="388" spans="1:14" x14ac:dyDescent="0.25">
      <c r="B388" t="s">
        <v>9</v>
      </c>
      <c r="N388" s="1"/>
    </row>
    <row r="389" spans="1:14" x14ac:dyDescent="0.25">
      <c r="C389" t="str">
        <f>"name = EVTOPTB_"&amp;INDEX(K:K,2+TRUNC((ROW()-1)/$L$2))</f>
        <v>name = EVTOPTB_AVE_MARIA.17</v>
      </c>
      <c r="N389" s="1"/>
    </row>
    <row r="390" spans="1:14" x14ac:dyDescent="0.25">
      <c r="B390" t="s">
        <v>1</v>
      </c>
      <c r="N390" s="1"/>
    </row>
    <row r="391" spans="1:14" x14ac:dyDescent="0.25">
      <c r="A391" t="s">
        <v>1</v>
      </c>
      <c r="N391" s="1"/>
    </row>
    <row r="392" spans="1:14" x14ac:dyDescent="0.25">
      <c r="A392" t="s">
        <v>0</v>
      </c>
      <c r="N392" s="1"/>
    </row>
    <row r="393" spans="1:14" x14ac:dyDescent="0.25">
      <c r="B393" t="str">
        <f>"id = "&amp;INDEX(K:K,2+TRUNC((ROW()-1)/$L$2))</f>
        <v>id = AVE_MARIA.18</v>
      </c>
      <c r="N393" s="1"/>
    </row>
    <row r="394" spans="1:14" x14ac:dyDescent="0.25">
      <c r="B394" t="s">
        <v>38</v>
      </c>
      <c r="N394" s="1"/>
    </row>
    <row r="395" spans="1:14" x14ac:dyDescent="0.25">
      <c r="B395" t="str">
        <f>"desc = EVTDESC_"&amp;INDEX(K:K,2+TRUNC((ROW()-1)/$L$2))</f>
        <v>desc = EVTDESC_AVE_MARIA.18</v>
      </c>
      <c r="N395" s="1"/>
    </row>
    <row r="396" spans="1:14" x14ac:dyDescent="0.25">
      <c r="B396" t="s">
        <v>5</v>
      </c>
      <c r="N396" s="1"/>
    </row>
    <row r="397" spans="1:14" x14ac:dyDescent="0.25">
      <c r="N397" s="1"/>
    </row>
    <row r="398" spans="1:14" x14ac:dyDescent="0.25">
      <c r="B398" t="s">
        <v>1</v>
      </c>
      <c r="N398" s="1"/>
    </row>
    <row r="399" spans="1:14" x14ac:dyDescent="0.25">
      <c r="B399" t="s">
        <v>6</v>
      </c>
      <c r="N399" s="1"/>
    </row>
    <row r="400" spans="1:14" x14ac:dyDescent="0.25">
      <c r="C400" t="s">
        <v>29</v>
      </c>
      <c r="N400" s="1"/>
    </row>
    <row r="401" spans="1:14" x14ac:dyDescent="0.25">
      <c r="B401" t="s">
        <v>1</v>
      </c>
      <c r="N401" s="1"/>
    </row>
    <row r="402" spans="1:14" x14ac:dyDescent="0.25">
      <c r="B402" t="s">
        <v>8</v>
      </c>
      <c r="N402" s="1"/>
    </row>
    <row r="403" spans="1:14" x14ac:dyDescent="0.25">
      <c r="N403" s="1"/>
    </row>
    <row r="404" spans="1:14" x14ac:dyDescent="0.25">
      <c r="B404" t="s">
        <v>1</v>
      </c>
      <c r="N404" s="1"/>
    </row>
    <row r="405" spans="1:14" x14ac:dyDescent="0.25">
      <c r="B405" t="s">
        <v>9</v>
      </c>
      <c r="N405" s="1"/>
    </row>
    <row r="406" spans="1:14" x14ac:dyDescent="0.25">
      <c r="C406" t="str">
        <f>"name = EVTOPTA_"&amp;INDEX(K:K,2+TRUNC((ROW()-1)/$L$2))</f>
        <v>name = EVTOPTA_AVE_MARIA.18</v>
      </c>
      <c r="N406" s="1"/>
    </row>
    <row r="407" spans="1:14" x14ac:dyDescent="0.25">
      <c r="B407" t="s">
        <v>1</v>
      </c>
      <c r="N407" s="1"/>
    </row>
    <row r="408" spans="1:14" x14ac:dyDescent="0.25">
      <c r="B408" t="s">
        <v>9</v>
      </c>
      <c r="N408" s="1"/>
    </row>
    <row r="409" spans="1:14" x14ac:dyDescent="0.25">
      <c r="C409" t="str">
        <f>"name = EVTOPTB_"&amp;INDEX(K:K,2+TRUNC((ROW()-1)/$L$2))</f>
        <v>name = EVTOPTB_AVE_MARIA.18</v>
      </c>
      <c r="N409" s="1"/>
    </row>
    <row r="410" spans="1:14" x14ac:dyDescent="0.25">
      <c r="B410" t="s">
        <v>1</v>
      </c>
      <c r="N410" s="1"/>
    </row>
    <row r="411" spans="1:14" x14ac:dyDescent="0.25">
      <c r="B411" t="s">
        <v>9</v>
      </c>
      <c r="N411" s="1"/>
    </row>
    <row r="412" spans="1:14" x14ac:dyDescent="0.25">
      <c r="C412" t="str">
        <f>"name = EVTOPTB_"&amp;INDEX(K:K,2+TRUNC((ROW()-1)/$L$2))</f>
        <v>name = EVTOPTB_AVE_MARIA.18</v>
      </c>
      <c r="N412" s="1"/>
    </row>
    <row r="413" spans="1:14" x14ac:dyDescent="0.25">
      <c r="B413" t="s">
        <v>1</v>
      </c>
      <c r="N413" s="1"/>
    </row>
    <row r="414" spans="1:14" x14ac:dyDescent="0.25">
      <c r="A414" t="s">
        <v>1</v>
      </c>
      <c r="N414" s="1"/>
    </row>
    <row r="415" spans="1:14" x14ac:dyDescent="0.25">
      <c r="A415" t="s">
        <v>0</v>
      </c>
      <c r="N415" s="1"/>
    </row>
    <row r="416" spans="1:14" x14ac:dyDescent="0.25">
      <c r="B416" t="str">
        <f>"id = "&amp;INDEX(K:K,2+TRUNC((ROW()-1)/$L$2))</f>
        <v>id = AVE_MARIA.19</v>
      </c>
      <c r="N416" s="1"/>
    </row>
    <row r="417" spans="2:14" x14ac:dyDescent="0.25">
      <c r="B417" t="s">
        <v>38</v>
      </c>
      <c r="N417" s="1"/>
    </row>
    <row r="418" spans="2:14" x14ac:dyDescent="0.25">
      <c r="B418" t="str">
        <f>"desc = EVTDESC_"&amp;INDEX(K:K,2+TRUNC((ROW()-1)/$L$2))</f>
        <v>desc = EVTDESC_AVE_MARIA.19</v>
      </c>
      <c r="N418" s="1"/>
    </row>
    <row r="419" spans="2:14" x14ac:dyDescent="0.25">
      <c r="B419" t="s">
        <v>5</v>
      </c>
      <c r="N419" s="1"/>
    </row>
    <row r="420" spans="2:14" x14ac:dyDescent="0.25">
      <c r="N420" s="1"/>
    </row>
    <row r="421" spans="2:14" x14ac:dyDescent="0.25">
      <c r="B421" t="s">
        <v>1</v>
      </c>
      <c r="N421" s="1"/>
    </row>
    <row r="422" spans="2:14" x14ac:dyDescent="0.25">
      <c r="B422" t="s">
        <v>6</v>
      </c>
      <c r="N422" s="1"/>
    </row>
    <row r="423" spans="2:14" x14ac:dyDescent="0.25">
      <c r="C423" t="s">
        <v>30</v>
      </c>
      <c r="N423" s="1"/>
    </row>
    <row r="424" spans="2:14" x14ac:dyDescent="0.25">
      <c r="B424" t="s">
        <v>1</v>
      </c>
      <c r="N424" s="1"/>
    </row>
    <row r="425" spans="2:14" x14ac:dyDescent="0.25">
      <c r="B425" t="s">
        <v>8</v>
      </c>
      <c r="N425" s="1"/>
    </row>
    <row r="426" spans="2:14" x14ac:dyDescent="0.25">
      <c r="N426" s="1"/>
    </row>
    <row r="427" spans="2:14" x14ac:dyDescent="0.25">
      <c r="B427" t="s">
        <v>1</v>
      </c>
      <c r="N427" s="1"/>
    </row>
    <row r="428" spans="2:14" x14ac:dyDescent="0.25">
      <c r="B428" t="s">
        <v>9</v>
      </c>
      <c r="N428" s="1"/>
    </row>
    <row r="429" spans="2:14" x14ac:dyDescent="0.25">
      <c r="C429" t="str">
        <f>"name = EVTOPTA_"&amp;INDEX(K:K,2+TRUNC((ROW()-1)/$L$2))</f>
        <v>name = EVTOPTA_AVE_MARIA.19</v>
      </c>
      <c r="N429" s="1"/>
    </row>
    <row r="430" spans="2:14" x14ac:dyDescent="0.25">
      <c r="B430" t="s">
        <v>1</v>
      </c>
    </row>
    <row r="431" spans="2:14" x14ac:dyDescent="0.25">
      <c r="B431" t="s">
        <v>9</v>
      </c>
    </row>
    <row r="432" spans="2:14" x14ac:dyDescent="0.25">
      <c r="C432" t="str">
        <f>"name = EVTOPTB_"&amp;INDEX(K:K,2+TRUNC((ROW()-1)/$L$2))</f>
        <v>name = EVTOPTB_AVE_MARIA.19</v>
      </c>
    </row>
    <row r="433" spans="1:3" x14ac:dyDescent="0.25">
      <c r="B433" t="s">
        <v>1</v>
      </c>
    </row>
    <row r="434" spans="1:3" x14ac:dyDescent="0.25">
      <c r="B434" t="s">
        <v>9</v>
      </c>
    </row>
    <row r="435" spans="1:3" x14ac:dyDescent="0.25">
      <c r="C435" t="str">
        <f>"name = EVTOPTB_"&amp;INDEX(K:K,2+TRUNC((ROW()-1)/$L$2))</f>
        <v>name = EVTOPTB_AVE_MARIA.19</v>
      </c>
    </row>
    <row r="436" spans="1:3" x14ac:dyDescent="0.25">
      <c r="B436" t="s">
        <v>1</v>
      </c>
    </row>
    <row r="437" spans="1:3" x14ac:dyDescent="0.25">
      <c r="A437" t="s">
        <v>1</v>
      </c>
    </row>
    <row r="438" spans="1:3" x14ac:dyDescent="0.25">
      <c r="A438" t="s">
        <v>0</v>
      </c>
    </row>
    <row r="439" spans="1:3" x14ac:dyDescent="0.25">
      <c r="B439" t="str">
        <f>"id = "&amp;INDEX(K:K,2+TRUNC((ROW()-1)/$L$2))</f>
        <v>id = AVE_MARIA.20</v>
      </c>
    </row>
    <row r="440" spans="1:3" x14ac:dyDescent="0.25">
      <c r="B440" t="s">
        <v>38</v>
      </c>
    </row>
    <row r="441" spans="1:3" x14ac:dyDescent="0.25">
      <c r="B441" t="str">
        <f>"desc = EVTDESC_"&amp;INDEX(K:K,2+TRUNC((ROW()-1)/$L$2))</f>
        <v>desc = EVTDESC_AVE_MARIA.20</v>
      </c>
    </row>
    <row r="442" spans="1:3" x14ac:dyDescent="0.25">
      <c r="B442" t="s">
        <v>5</v>
      </c>
    </row>
    <row r="444" spans="1:3" x14ac:dyDescent="0.25">
      <c r="B444" t="s">
        <v>1</v>
      </c>
    </row>
    <row r="445" spans="1:3" x14ac:dyDescent="0.25">
      <c r="B445" t="s">
        <v>6</v>
      </c>
    </row>
    <row r="446" spans="1:3" x14ac:dyDescent="0.25">
      <c r="C446" t="s">
        <v>31</v>
      </c>
    </row>
    <row r="447" spans="1:3" x14ac:dyDescent="0.25">
      <c r="B447" t="s">
        <v>1</v>
      </c>
    </row>
    <row r="448" spans="1:3" x14ac:dyDescent="0.25">
      <c r="B448" t="s">
        <v>8</v>
      </c>
    </row>
    <row r="450" spans="1:3" x14ac:dyDescent="0.25">
      <c r="B450" t="s">
        <v>1</v>
      </c>
    </row>
    <row r="451" spans="1:3" x14ac:dyDescent="0.25">
      <c r="B451" t="s">
        <v>9</v>
      </c>
    </row>
    <row r="452" spans="1:3" x14ac:dyDescent="0.25">
      <c r="C452" t="str">
        <f>"name = EVTOPTA_"&amp;INDEX(K:K,2+TRUNC((ROW()-1)/$L$2))</f>
        <v>name = EVTOPTA_AVE_MARIA.20</v>
      </c>
    </row>
    <row r="453" spans="1:3" x14ac:dyDescent="0.25">
      <c r="B453" t="s">
        <v>1</v>
      </c>
    </row>
    <row r="454" spans="1:3" x14ac:dyDescent="0.25">
      <c r="B454" t="s">
        <v>9</v>
      </c>
    </row>
    <row r="455" spans="1:3" x14ac:dyDescent="0.25">
      <c r="C455" t="str">
        <f>"name = EVTOPTB_"&amp;INDEX(K:K,2+TRUNC((ROW()-1)/$L$2))</f>
        <v>name = EVTOPTB_AVE_MARIA.20</v>
      </c>
    </row>
    <row r="456" spans="1:3" x14ac:dyDescent="0.25">
      <c r="B456" t="s">
        <v>1</v>
      </c>
    </row>
    <row r="457" spans="1:3" x14ac:dyDescent="0.25">
      <c r="B457" t="s">
        <v>9</v>
      </c>
    </row>
    <row r="458" spans="1:3" x14ac:dyDescent="0.25">
      <c r="C458" t="str">
        <f>"name = EVTOPTB_"&amp;INDEX(K:K,2+TRUNC((ROW()-1)/$L$2))</f>
        <v>name = EVTOPTB_AVE_MARIA.20</v>
      </c>
    </row>
    <row r="459" spans="1:3" x14ac:dyDescent="0.25">
      <c r="B459" t="s">
        <v>1</v>
      </c>
    </row>
    <row r="460" spans="1:3" x14ac:dyDescent="0.25">
      <c r="A460" t="s">
        <v>1</v>
      </c>
    </row>
    <row r="461" spans="1:3" x14ac:dyDescent="0.25">
      <c r="A461" t="s">
        <v>0</v>
      </c>
    </row>
    <row r="462" spans="1:3" x14ac:dyDescent="0.25">
      <c r="B462" t="str">
        <f>"id = "&amp;INDEX(K:K,2+TRUNC((ROW()-1)/$L$2))</f>
        <v>id = AVE_MARIA.21</v>
      </c>
    </row>
    <row r="463" spans="1:3" x14ac:dyDescent="0.25">
      <c r="B463" t="s">
        <v>38</v>
      </c>
    </row>
    <row r="464" spans="1:3" x14ac:dyDescent="0.25">
      <c r="B464" t="str">
        <f>"desc = EVTDESC_"&amp;INDEX(K:K,2+TRUNC((ROW()-1)/$L$2))</f>
        <v>desc = EVTDESC_AVE_MARIA.21</v>
      </c>
    </row>
    <row r="465" spans="2:3" x14ac:dyDescent="0.25">
      <c r="B465" t="s">
        <v>5</v>
      </c>
    </row>
    <row r="467" spans="2:3" x14ac:dyDescent="0.25">
      <c r="B467" t="s">
        <v>1</v>
      </c>
    </row>
    <row r="468" spans="2:3" x14ac:dyDescent="0.25">
      <c r="B468" t="s">
        <v>6</v>
      </c>
    </row>
    <row r="469" spans="2:3" x14ac:dyDescent="0.25">
      <c r="C469" t="s">
        <v>32</v>
      </c>
    </row>
    <row r="470" spans="2:3" x14ac:dyDescent="0.25">
      <c r="B470" t="s">
        <v>1</v>
      </c>
    </row>
    <row r="471" spans="2:3" x14ac:dyDescent="0.25">
      <c r="B471" t="s">
        <v>8</v>
      </c>
    </row>
    <row r="473" spans="2:3" x14ac:dyDescent="0.25">
      <c r="B473" t="s">
        <v>1</v>
      </c>
    </row>
    <row r="474" spans="2:3" x14ac:dyDescent="0.25">
      <c r="B474" t="s">
        <v>9</v>
      </c>
    </row>
    <row r="475" spans="2:3" x14ac:dyDescent="0.25">
      <c r="C475" t="str">
        <f>"name = EVTOPTA_"&amp;INDEX(K:K,2+TRUNC((ROW()-1)/$L$2))</f>
        <v>name = EVTOPTA_AVE_MARIA.21</v>
      </c>
    </row>
    <row r="476" spans="2:3" x14ac:dyDescent="0.25">
      <c r="B476" t="s">
        <v>1</v>
      </c>
    </row>
    <row r="477" spans="2:3" x14ac:dyDescent="0.25">
      <c r="B477" t="s">
        <v>9</v>
      </c>
    </row>
    <row r="478" spans="2:3" x14ac:dyDescent="0.25">
      <c r="C478" t="str">
        <f>"name = EVTOPTB_"&amp;INDEX(K:K,2+TRUNC((ROW()-1)/$L$2))</f>
        <v>name = EVTOPTB_AVE_MARIA.21</v>
      </c>
    </row>
    <row r="479" spans="2:3" x14ac:dyDescent="0.25">
      <c r="B479" t="s">
        <v>1</v>
      </c>
    </row>
    <row r="480" spans="2:3" x14ac:dyDescent="0.25">
      <c r="B480" t="s">
        <v>9</v>
      </c>
    </row>
    <row r="481" spans="1:3" x14ac:dyDescent="0.25">
      <c r="C481" t="str">
        <f>"name = EVTOPTB_"&amp;INDEX(K:K,2+TRUNC((ROW()-1)/$L$2))</f>
        <v>name = EVTOPTB_AVE_MARIA.21</v>
      </c>
    </row>
    <row r="482" spans="1:3" x14ac:dyDescent="0.25">
      <c r="B482" t="s">
        <v>1</v>
      </c>
    </row>
    <row r="483" spans="1:3" x14ac:dyDescent="0.25">
      <c r="A483" t="s">
        <v>1</v>
      </c>
    </row>
    <row r="484" spans="1:3" x14ac:dyDescent="0.25">
      <c r="A484" t="s">
        <v>0</v>
      </c>
    </row>
    <row r="485" spans="1:3" x14ac:dyDescent="0.25">
      <c r="B485" t="str">
        <f>"id = "&amp;INDEX(K:K,2+TRUNC((ROW()-1)/$L$2))</f>
        <v>id = AVE_MARIA.22</v>
      </c>
    </row>
    <row r="486" spans="1:3" x14ac:dyDescent="0.25">
      <c r="B486" t="s">
        <v>38</v>
      </c>
    </row>
    <row r="487" spans="1:3" x14ac:dyDescent="0.25">
      <c r="B487" t="str">
        <f>"desc = EVTDESC_"&amp;INDEX(K:K,2+TRUNC((ROW()-1)/$L$2))</f>
        <v>desc = EVTDESC_AVE_MARIA.22</v>
      </c>
    </row>
    <row r="488" spans="1:3" x14ac:dyDescent="0.25">
      <c r="B488" t="s">
        <v>5</v>
      </c>
    </row>
    <row r="490" spans="1:3" x14ac:dyDescent="0.25">
      <c r="B490" t="s">
        <v>1</v>
      </c>
    </row>
    <row r="491" spans="1:3" x14ac:dyDescent="0.25">
      <c r="B491" t="s">
        <v>6</v>
      </c>
    </row>
    <row r="492" spans="1:3" x14ac:dyDescent="0.25">
      <c r="C492" t="s">
        <v>33</v>
      </c>
    </row>
    <row r="493" spans="1:3" x14ac:dyDescent="0.25">
      <c r="B493" t="s">
        <v>1</v>
      </c>
    </row>
    <row r="494" spans="1:3" x14ac:dyDescent="0.25">
      <c r="B494" t="s">
        <v>8</v>
      </c>
    </row>
    <row r="496" spans="1:3" x14ac:dyDescent="0.25">
      <c r="B496" t="s">
        <v>1</v>
      </c>
    </row>
    <row r="497" spans="1:3" x14ac:dyDescent="0.25">
      <c r="B497" t="s">
        <v>9</v>
      </c>
    </row>
    <row r="498" spans="1:3" x14ac:dyDescent="0.25">
      <c r="C498" t="str">
        <f>"name = EVTOPTA_"&amp;INDEX(K:K,2+TRUNC((ROW()-1)/$L$2))</f>
        <v>name = EVTOPTA_AVE_MARIA.22</v>
      </c>
    </row>
    <row r="499" spans="1:3" x14ac:dyDescent="0.25">
      <c r="B499" t="s">
        <v>1</v>
      </c>
    </row>
    <row r="500" spans="1:3" x14ac:dyDescent="0.25">
      <c r="B500" t="s">
        <v>9</v>
      </c>
    </row>
    <row r="501" spans="1:3" x14ac:dyDescent="0.25">
      <c r="C501" t="str">
        <f>"name = EVTOPTB_"&amp;INDEX(K:K,2+TRUNC((ROW()-1)/$L$2))</f>
        <v>name = EVTOPTB_AVE_MARIA.22</v>
      </c>
    </row>
    <row r="502" spans="1:3" x14ac:dyDescent="0.25">
      <c r="B502" t="s">
        <v>1</v>
      </c>
    </row>
    <row r="503" spans="1:3" x14ac:dyDescent="0.25">
      <c r="B503" t="s">
        <v>9</v>
      </c>
    </row>
    <row r="504" spans="1:3" x14ac:dyDescent="0.25">
      <c r="C504" t="str">
        <f>"name = EVTOPTB_"&amp;INDEX(K:K,2+TRUNC((ROW()-1)/$L$2))</f>
        <v>name = EVTOPTB_AVE_MARIA.22</v>
      </c>
    </row>
    <row r="505" spans="1:3" x14ac:dyDescent="0.25">
      <c r="B505" t="s">
        <v>1</v>
      </c>
    </row>
    <row r="506" spans="1:3" x14ac:dyDescent="0.25">
      <c r="A506" t="s">
        <v>1</v>
      </c>
    </row>
    <row r="507" spans="1:3" x14ac:dyDescent="0.25">
      <c r="A507" t="s">
        <v>0</v>
      </c>
    </row>
    <row r="508" spans="1:3" x14ac:dyDescent="0.25">
      <c r="B508" t="str">
        <f>"id = "&amp;INDEX(K:K,2+TRUNC((ROW()-1)/$L$2))</f>
        <v>id = AVE_MARIA.23</v>
      </c>
    </row>
    <row r="509" spans="1:3" x14ac:dyDescent="0.25">
      <c r="B509" t="s">
        <v>38</v>
      </c>
    </row>
    <row r="510" spans="1:3" x14ac:dyDescent="0.25">
      <c r="B510" t="str">
        <f>"desc = EVTDESC_"&amp;INDEX(K:K,2+TRUNC((ROW()-1)/$L$2))</f>
        <v>desc = EVTDESC_AVE_MARIA.23</v>
      </c>
    </row>
    <row r="511" spans="1:3" x14ac:dyDescent="0.25">
      <c r="B511" t="s">
        <v>5</v>
      </c>
    </row>
    <row r="513" spans="2:3" x14ac:dyDescent="0.25">
      <c r="B513" t="s">
        <v>1</v>
      </c>
    </row>
    <row r="514" spans="2:3" x14ac:dyDescent="0.25">
      <c r="B514" t="s">
        <v>6</v>
      </c>
    </row>
    <row r="515" spans="2:3" x14ac:dyDescent="0.25">
      <c r="C515" t="s">
        <v>34</v>
      </c>
    </row>
    <row r="516" spans="2:3" x14ac:dyDescent="0.25">
      <c r="B516" t="s">
        <v>1</v>
      </c>
    </row>
    <row r="517" spans="2:3" x14ac:dyDescent="0.25">
      <c r="B517" t="s">
        <v>8</v>
      </c>
    </row>
    <row r="519" spans="2:3" x14ac:dyDescent="0.25">
      <c r="B519" t="s">
        <v>1</v>
      </c>
    </row>
    <row r="520" spans="2:3" x14ac:dyDescent="0.25">
      <c r="B520" t="s">
        <v>9</v>
      </c>
    </row>
    <row r="521" spans="2:3" x14ac:dyDescent="0.25">
      <c r="C521" t="str">
        <f>"name = EVTOPTA_"&amp;INDEX(K:K,2+TRUNC((ROW()-1)/$L$2))</f>
        <v>name = EVTOPTA_AVE_MARIA.23</v>
      </c>
    </row>
    <row r="522" spans="2:3" x14ac:dyDescent="0.25">
      <c r="B522" t="s">
        <v>1</v>
      </c>
    </row>
    <row r="523" spans="2:3" x14ac:dyDescent="0.25">
      <c r="B523" t="s">
        <v>9</v>
      </c>
    </row>
    <row r="524" spans="2:3" x14ac:dyDescent="0.25">
      <c r="C524" t="str">
        <f>"name = EVTOPTB_"&amp;INDEX(K:K,2+TRUNC((ROW()-1)/$L$2))</f>
        <v>name = EVTOPTB_AVE_MARIA.23</v>
      </c>
    </row>
    <row r="525" spans="2:3" x14ac:dyDescent="0.25">
      <c r="B525" t="s">
        <v>1</v>
      </c>
    </row>
    <row r="526" spans="2:3" x14ac:dyDescent="0.25">
      <c r="B526" t="s">
        <v>9</v>
      </c>
    </row>
    <row r="527" spans="2:3" x14ac:dyDescent="0.25">
      <c r="C527" t="str">
        <f>"name = EVTOPTB_"&amp;INDEX(K:K,2+TRUNC((ROW()-1)/$L$2))</f>
        <v>name = EVTOPTB_AVE_MARIA.23</v>
      </c>
    </row>
    <row r="528" spans="2:3" x14ac:dyDescent="0.25">
      <c r="B528" t="s">
        <v>1</v>
      </c>
    </row>
    <row r="529" spans="1:3" x14ac:dyDescent="0.25">
      <c r="A529" t="s">
        <v>1</v>
      </c>
    </row>
    <row r="530" spans="1:3" x14ac:dyDescent="0.25">
      <c r="A530" t="s">
        <v>0</v>
      </c>
    </row>
    <row r="531" spans="1:3" x14ac:dyDescent="0.25">
      <c r="B531" t="str">
        <f>"id = "&amp;INDEX(K:K,2+TRUNC((ROW()-1)/$L$2))</f>
        <v>id = AVE_MARIA.24</v>
      </c>
    </row>
    <row r="532" spans="1:3" x14ac:dyDescent="0.25">
      <c r="B532" t="s">
        <v>38</v>
      </c>
    </row>
    <row r="533" spans="1:3" x14ac:dyDescent="0.25">
      <c r="B533" t="str">
        <f>"desc = EVTDESC_"&amp;INDEX(K:K,2+TRUNC((ROW()-1)/$L$2))</f>
        <v>desc = EVTDESC_AVE_MARIA.24</v>
      </c>
    </row>
    <row r="534" spans="1:3" x14ac:dyDescent="0.25">
      <c r="B534" t="s">
        <v>5</v>
      </c>
    </row>
    <row r="536" spans="1:3" x14ac:dyDescent="0.25">
      <c r="B536" t="s">
        <v>1</v>
      </c>
    </row>
    <row r="537" spans="1:3" x14ac:dyDescent="0.25">
      <c r="B537" t="s">
        <v>6</v>
      </c>
    </row>
    <row r="538" spans="1:3" x14ac:dyDescent="0.25">
      <c r="C538" t="s">
        <v>35</v>
      </c>
    </row>
    <row r="539" spans="1:3" x14ac:dyDescent="0.25">
      <c r="B539" t="s">
        <v>1</v>
      </c>
    </row>
    <row r="540" spans="1:3" x14ac:dyDescent="0.25">
      <c r="B540" t="s">
        <v>8</v>
      </c>
    </row>
    <row r="542" spans="1:3" x14ac:dyDescent="0.25">
      <c r="B542" t="s">
        <v>1</v>
      </c>
    </row>
    <row r="543" spans="1:3" x14ac:dyDescent="0.25">
      <c r="B543" t="s">
        <v>9</v>
      </c>
    </row>
    <row r="544" spans="1:3" x14ac:dyDescent="0.25">
      <c r="C544" t="str">
        <f>"name = EVTOPTA_"&amp;INDEX(K:K,2+TRUNC((ROW()-1)/$L$2))</f>
        <v>name = EVTOPTA_AVE_MARIA.24</v>
      </c>
    </row>
    <row r="545" spans="1:3" x14ac:dyDescent="0.25">
      <c r="B545" t="s">
        <v>1</v>
      </c>
    </row>
    <row r="546" spans="1:3" x14ac:dyDescent="0.25">
      <c r="B546" t="s">
        <v>9</v>
      </c>
    </row>
    <row r="547" spans="1:3" x14ac:dyDescent="0.25">
      <c r="C547" t="str">
        <f>"name = EVTOPTB_"&amp;INDEX(K:K,2+TRUNC((ROW()-1)/$L$2))</f>
        <v>name = EVTOPTB_AVE_MARIA.24</v>
      </c>
    </row>
    <row r="548" spans="1:3" x14ac:dyDescent="0.25">
      <c r="B548" t="s">
        <v>1</v>
      </c>
    </row>
    <row r="549" spans="1:3" x14ac:dyDescent="0.25">
      <c r="B549" t="s">
        <v>9</v>
      </c>
    </row>
    <row r="550" spans="1:3" x14ac:dyDescent="0.25">
      <c r="C550" t="str">
        <f>"name = EVTOPTB_"&amp;INDEX(K:K,2+TRUNC((ROW()-1)/$L$2))</f>
        <v>name = EVTOPTB_AVE_MARIA.24</v>
      </c>
    </row>
    <row r="551" spans="1:3" x14ac:dyDescent="0.25">
      <c r="B551" t="s">
        <v>1</v>
      </c>
    </row>
    <row r="552" spans="1:3" x14ac:dyDescent="0.25">
      <c r="A552" t="s">
        <v>1</v>
      </c>
    </row>
    <row r="553" spans="1:3" x14ac:dyDescent="0.25">
      <c r="A553" t="s">
        <v>0</v>
      </c>
    </row>
    <row r="554" spans="1:3" x14ac:dyDescent="0.25">
      <c r="B554" t="str">
        <f>"id = "&amp;INDEX(K:K,2+TRUNC((ROW()-1)/$L$2))</f>
        <v>id = AVE_MARIA.25</v>
      </c>
    </row>
    <row r="555" spans="1:3" x14ac:dyDescent="0.25">
      <c r="B555" t="s">
        <v>38</v>
      </c>
    </row>
    <row r="556" spans="1:3" x14ac:dyDescent="0.25">
      <c r="B556" t="str">
        <f>"desc = EVTDESC_"&amp;INDEX(K:K,2+TRUNC((ROW()-1)/$L$2))</f>
        <v>desc = EVTDESC_AVE_MARIA.25</v>
      </c>
    </row>
    <row r="557" spans="1:3" x14ac:dyDescent="0.25">
      <c r="B557" t="s">
        <v>5</v>
      </c>
    </row>
    <row r="559" spans="1:3" x14ac:dyDescent="0.25">
      <c r="B559" t="s">
        <v>1</v>
      </c>
    </row>
    <row r="560" spans="1:3" x14ac:dyDescent="0.25">
      <c r="B560" t="s">
        <v>6</v>
      </c>
    </row>
    <row r="561" spans="1:3" x14ac:dyDescent="0.25">
      <c r="C561" t="s">
        <v>36</v>
      </c>
    </row>
    <row r="562" spans="1:3" x14ac:dyDescent="0.25">
      <c r="B562" t="s">
        <v>1</v>
      </c>
    </row>
    <row r="563" spans="1:3" x14ac:dyDescent="0.25">
      <c r="B563" t="s">
        <v>8</v>
      </c>
    </row>
    <row r="565" spans="1:3" x14ac:dyDescent="0.25">
      <c r="B565" t="s">
        <v>1</v>
      </c>
    </row>
    <row r="566" spans="1:3" x14ac:dyDescent="0.25">
      <c r="B566" t="s">
        <v>9</v>
      </c>
    </row>
    <row r="567" spans="1:3" x14ac:dyDescent="0.25">
      <c r="C567" t="str">
        <f>"name = EVTOPTA_"&amp;INDEX(K:K,2+TRUNC((ROW()-1)/$L$2))</f>
        <v>name = EVTOPTA_AVE_MARIA.25</v>
      </c>
    </row>
    <row r="568" spans="1:3" x14ac:dyDescent="0.25">
      <c r="B568" t="s">
        <v>1</v>
      </c>
    </row>
    <row r="569" spans="1:3" x14ac:dyDescent="0.25">
      <c r="B569" t="s">
        <v>9</v>
      </c>
    </row>
    <row r="570" spans="1:3" x14ac:dyDescent="0.25">
      <c r="C570" t="str">
        <f>"name = EVTOPTB_"&amp;INDEX(K:K,2+TRUNC((ROW()-1)/$L$2))</f>
        <v>name = EVTOPTB_AVE_MARIA.25</v>
      </c>
    </row>
    <row r="571" spans="1:3" x14ac:dyDescent="0.25">
      <c r="B571" t="s">
        <v>1</v>
      </c>
    </row>
    <row r="572" spans="1:3" x14ac:dyDescent="0.25">
      <c r="B572" t="s">
        <v>9</v>
      </c>
    </row>
    <row r="573" spans="1:3" x14ac:dyDescent="0.25">
      <c r="C573" t="str">
        <f>"name = EVTOPTB_"&amp;INDEX(K:K,2+TRUNC((ROW()-1)/$L$2))</f>
        <v>name = EVTOPTB_AVE_MARIA.25</v>
      </c>
    </row>
    <row r="574" spans="1:3" x14ac:dyDescent="0.25">
      <c r="B574" t="s">
        <v>1</v>
      </c>
    </row>
    <row r="575" spans="1:3" x14ac:dyDescent="0.25">
      <c r="A575" t="s">
        <v>1</v>
      </c>
    </row>
    <row r="576" spans="1:3" x14ac:dyDescent="0.25">
      <c r="A576" t="s">
        <v>0</v>
      </c>
    </row>
    <row r="577" spans="2:3" x14ac:dyDescent="0.25">
      <c r="B577" t="str">
        <f>"id = "&amp;INDEX(K:K,2+TRUNC((ROW()-1)/$L$2))</f>
        <v>id = AVE_MARIA.26</v>
      </c>
    </row>
    <row r="578" spans="2:3" x14ac:dyDescent="0.25">
      <c r="B578" t="s">
        <v>38</v>
      </c>
    </row>
    <row r="579" spans="2:3" x14ac:dyDescent="0.25">
      <c r="B579" t="str">
        <f>"desc = EVTDESC_"&amp;INDEX(K:K,2+TRUNC((ROW()-1)/$L$2))</f>
        <v>desc = EVTDESC_AVE_MARIA.26</v>
      </c>
    </row>
    <row r="580" spans="2:3" x14ac:dyDescent="0.25">
      <c r="B580" t="s">
        <v>5</v>
      </c>
    </row>
    <row r="582" spans="2:3" x14ac:dyDescent="0.25">
      <c r="B582" t="s">
        <v>1</v>
      </c>
    </row>
    <row r="583" spans="2:3" x14ac:dyDescent="0.25">
      <c r="B583" t="s">
        <v>6</v>
      </c>
    </row>
    <row r="584" spans="2:3" x14ac:dyDescent="0.25">
      <c r="C584" t="s">
        <v>37</v>
      </c>
    </row>
    <row r="585" spans="2:3" x14ac:dyDescent="0.25">
      <c r="B585" t="s">
        <v>1</v>
      </c>
    </row>
    <row r="586" spans="2:3" x14ac:dyDescent="0.25">
      <c r="B586" t="s">
        <v>8</v>
      </c>
    </row>
    <row r="588" spans="2:3" x14ac:dyDescent="0.25">
      <c r="B588" t="s">
        <v>1</v>
      </c>
    </row>
    <row r="589" spans="2:3" x14ac:dyDescent="0.25">
      <c r="B589" t="s">
        <v>9</v>
      </c>
    </row>
    <row r="590" spans="2:3" x14ac:dyDescent="0.25">
      <c r="C590" t="str">
        <f>"name = EVTOPTA_"&amp;INDEX(K:K,2+TRUNC((ROW()-1)/$L$2))</f>
        <v>name = EVTOPTA_AVE_MARIA.26</v>
      </c>
    </row>
    <row r="591" spans="2:3" x14ac:dyDescent="0.25">
      <c r="B591" t="s">
        <v>1</v>
      </c>
    </row>
    <row r="592" spans="2:3" x14ac:dyDescent="0.25">
      <c r="B592" t="s">
        <v>9</v>
      </c>
    </row>
    <row r="593" spans="1:3" x14ac:dyDescent="0.25">
      <c r="C593" t="str">
        <f>"name = EVTOPTB_"&amp;INDEX(K:K,2+TRUNC((ROW()-1)/$L$2))</f>
        <v>name = EVTOPTB_AVE_MARIA.26</v>
      </c>
    </row>
    <row r="594" spans="1:3" x14ac:dyDescent="0.25">
      <c r="B594" t="s">
        <v>1</v>
      </c>
    </row>
    <row r="595" spans="1:3" x14ac:dyDescent="0.25">
      <c r="B595" t="s">
        <v>9</v>
      </c>
    </row>
    <row r="596" spans="1:3" x14ac:dyDescent="0.25">
      <c r="C596" t="str">
        <f>"name = EVTOPTB_"&amp;INDEX(K:K,2+TRUNC((ROW()-1)/$L$2))</f>
        <v>name = EVTOPTB_AVE_MARIA.26</v>
      </c>
    </row>
    <row r="597" spans="1:3" x14ac:dyDescent="0.25">
      <c r="B597" t="s">
        <v>1</v>
      </c>
    </row>
    <row r="598" spans="1:3" x14ac:dyDescent="0.25">
      <c r="A598" t="s">
        <v>1</v>
      </c>
    </row>
    <row r="599" spans="1:3" x14ac:dyDescent="0.25">
      <c r="A599" t="s">
        <v>0</v>
      </c>
    </row>
    <row r="600" spans="1:3" x14ac:dyDescent="0.25">
      <c r="B600" t="str">
        <f>"id = "&amp;INDEX(K:K,2+TRUNC((ROW()-1)/$L$2))</f>
        <v>id = AVE_MARIA.27</v>
      </c>
    </row>
    <row r="601" spans="1:3" x14ac:dyDescent="0.25">
      <c r="B601" t="s">
        <v>38</v>
      </c>
    </row>
    <row r="602" spans="1:3" x14ac:dyDescent="0.25">
      <c r="B602" t="str">
        <f>"desc = EVTDESC_"&amp;INDEX(K:K,2+TRUNC((ROW()-1)/$L$2))</f>
        <v>desc = EVTDESC_AVE_MARIA.27</v>
      </c>
    </row>
    <row r="603" spans="1:3" x14ac:dyDescent="0.25">
      <c r="B603" t="s">
        <v>5</v>
      </c>
    </row>
    <row r="605" spans="1:3" x14ac:dyDescent="0.25">
      <c r="B605" t="s">
        <v>1</v>
      </c>
    </row>
    <row r="606" spans="1:3" x14ac:dyDescent="0.25">
      <c r="B606" t="s">
        <v>6</v>
      </c>
    </row>
    <row r="607" spans="1:3" x14ac:dyDescent="0.25">
      <c r="C607" t="s">
        <v>39</v>
      </c>
    </row>
    <row r="608" spans="1:3" x14ac:dyDescent="0.25">
      <c r="B608" t="s">
        <v>1</v>
      </c>
    </row>
    <row r="609" spans="1:3" x14ac:dyDescent="0.25">
      <c r="B609" t="s">
        <v>8</v>
      </c>
    </row>
    <row r="611" spans="1:3" x14ac:dyDescent="0.25">
      <c r="B611" t="s">
        <v>1</v>
      </c>
    </row>
    <row r="612" spans="1:3" x14ac:dyDescent="0.25">
      <c r="B612" t="s">
        <v>9</v>
      </c>
    </row>
    <row r="613" spans="1:3" x14ac:dyDescent="0.25">
      <c r="C613" t="str">
        <f>"name = EVTOPTA_"&amp;INDEX(K:K,2+TRUNC((ROW()-1)/$L$2))</f>
        <v>name = EVTOPTA_AVE_MARIA.27</v>
      </c>
    </row>
    <row r="614" spans="1:3" x14ac:dyDescent="0.25">
      <c r="B614" t="s">
        <v>1</v>
      </c>
    </row>
    <row r="615" spans="1:3" x14ac:dyDescent="0.25">
      <c r="B615" t="s">
        <v>9</v>
      </c>
    </row>
    <row r="616" spans="1:3" x14ac:dyDescent="0.25">
      <c r="C616" t="str">
        <f>"name = EVTOPTB_"&amp;INDEX(K:K,2+TRUNC((ROW()-1)/$L$2))</f>
        <v>name = EVTOPTB_AVE_MARIA.27</v>
      </c>
    </row>
    <row r="617" spans="1:3" x14ac:dyDescent="0.25">
      <c r="B617" t="s">
        <v>1</v>
      </c>
    </row>
    <row r="618" spans="1:3" x14ac:dyDescent="0.25">
      <c r="B618" t="s">
        <v>9</v>
      </c>
    </row>
    <row r="619" spans="1:3" x14ac:dyDescent="0.25">
      <c r="C619" t="str">
        <f>"name = EVTOPTB_"&amp;INDEX(K:K,2+TRUNC((ROW()-1)/$L$2))</f>
        <v>name = EVTOPTB_AVE_MARIA.27</v>
      </c>
    </row>
    <row r="620" spans="1:3" x14ac:dyDescent="0.25">
      <c r="B620" t="s">
        <v>1</v>
      </c>
    </row>
    <row r="621" spans="1:3" x14ac:dyDescent="0.25">
      <c r="A621" t="s">
        <v>1</v>
      </c>
    </row>
    <row r="622" spans="1:3" x14ac:dyDescent="0.25">
      <c r="A622" t="s">
        <v>0</v>
      </c>
    </row>
    <row r="623" spans="1:3" x14ac:dyDescent="0.25">
      <c r="B623" t="str">
        <f>"id = "&amp;INDEX(K:K,2+TRUNC((ROW()-1)/$L$2))</f>
        <v>id = AVE_MARIA.28</v>
      </c>
    </row>
    <row r="624" spans="1:3" x14ac:dyDescent="0.25">
      <c r="B624" t="s">
        <v>38</v>
      </c>
    </row>
    <row r="625" spans="2:3" x14ac:dyDescent="0.25">
      <c r="B625" t="str">
        <f>"desc = EVTDESC_"&amp;INDEX(K:K,2+TRUNC((ROW()-1)/$L$2))</f>
        <v>desc = EVTDESC_AVE_MARIA.28</v>
      </c>
    </row>
    <row r="626" spans="2:3" x14ac:dyDescent="0.25">
      <c r="B626" t="s">
        <v>5</v>
      </c>
    </row>
    <row r="628" spans="2:3" x14ac:dyDescent="0.25">
      <c r="B628" t="s">
        <v>1</v>
      </c>
    </row>
    <row r="629" spans="2:3" x14ac:dyDescent="0.25">
      <c r="B629" t="s">
        <v>6</v>
      </c>
    </row>
    <row r="630" spans="2:3" x14ac:dyDescent="0.25">
      <c r="C630" t="s">
        <v>40</v>
      </c>
    </row>
    <row r="631" spans="2:3" x14ac:dyDescent="0.25">
      <c r="B631" t="s">
        <v>1</v>
      </c>
    </row>
    <row r="632" spans="2:3" x14ac:dyDescent="0.25">
      <c r="B632" t="s">
        <v>8</v>
      </c>
    </row>
    <row r="634" spans="2:3" x14ac:dyDescent="0.25">
      <c r="B634" t="s">
        <v>1</v>
      </c>
    </row>
    <row r="635" spans="2:3" x14ac:dyDescent="0.25">
      <c r="B635" t="s">
        <v>9</v>
      </c>
    </row>
    <row r="636" spans="2:3" x14ac:dyDescent="0.25">
      <c r="C636" t="str">
        <f>"name = EVTOPTA_"&amp;INDEX(K:K,2+TRUNC((ROW()-1)/$L$2))</f>
        <v>name = EVTOPTA_AVE_MARIA.28</v>
      </c>
    </row>
    <row r="637" spans="2:3" x14ac:dyDescent="0.25">
      <c r="B637" t="s">
        <v>1</v>
      </c>
    </row>
    <row r="638" spans="2:3" x14ac:dyDescent="0.25">
      <c r="B638" t="s">
        <v>9</v>
      </c>
    </row>
    <row r="639" spans="2:3" x14ac:dyDescent="0.25">
      <c r="C639" t="str">
        <f>"name = EVTOPTB_"&amp;INDEX(K:K,2+TRUNC((ROW()-1)/$L$2))</f>
        <v>name = EVTOPTB_AVE_MARIA.28</v>
      </c>
    </row>
    <row r="640" spans="2:3" x14ac:dyDescent="0.25">
      <c r="B640" t="s">
        <v>1</v>
      </c>
    </row>
    <row r="641" spans="1:3" x14ac:dyDescent="0.25">
      <c r="B641" t="s">
        <v>9</v>
      </c>
    </row>
    <row r="642" spans="1:3" x14ac:dyDescent="0.25">
      <c r="C642" t="str">
        <f>"name = EVTOPTB_"&amp;INDEX(K:K,2+TRUNC((ROW()-1)/$L$2))</f>
        <v>name = EVTOPTB_AVE_MARIA.28</v>
      </c>
    </row>
    <row r="643" spans="1:3" x14ac:dyDescent="0.25">
      <c r="B643" t="s">
        <v>1</v>
      </c>
    </row>
    <row r="644" spans="1:3" x14ac:dyDescent="0.25">
      <c r="A644" t="s">
        <v>1</v>
      </c>
    </row>
    <row r="645" spans="1:3" x14ac:dyDescent="0.25">
      <c r="A645" t="s">
        <v>0</v>
      </c>
    </row>
    <row r="646" spans="1:3" x14ac:dyDescent="0.25">
      <c r="B646" t="str">
        <f>"id = "&amp;INDEX(K:K,2+TRUNC((ROW()-1)/$L$2))</f>
        <v>id = AVE_MARIA.29</v>
      </c>
    </row>
    <row r="647" spans="1:3" x14ac:dyDescent="0.25">
      <c r="B647" t="s">
        <v>38</v>
      </c>
    </row>
    <row r="648" spans="1:3" x14ac:dyDescent="0.25">
      <c r="B648" t="str">
        <f>"desc = EVTDESC_"&amp;INDEX(K:K,2+TRUNC((ROW()-1)/$L$2))</f>
        <v>desc = EVTDESC_AVE_MARIA.29</v>
      </c>
    </row>
    <row r="649" spans="1:3" x14ac:dyDescent="0.25">
      <c r="B649" t="s">
        <v>5</v>
      </c>
    </row>
    <row r="651" spans="1:3" x14ac:dyDescent="0.25">
      <c r="B651" t="s">
        <v>1</v>
      </c>
    </row>
    <row r="652" spans="1:3" x14ac:dyDescent="0.25">
      <c r="B652" t="s">
        <v>6</v>
      </c>
    </row>
    <row r="653" spans="1:3" x14ac:dyDescent="0.25">
      <c r="C653" t="s">
        <v>41</v>
      </c>
    </row>
    <row r="654" spans="1:3" x14ac:dyDescent="0.25">
      <c r="B654" t="s">
        <v>1</v>
      </c>
    </row>
    <row r="655" spans="1:3" x14ac:dyDescent="0.25">
      <c r="B655" t="s">
        <v>8</v>
      </c>
    </row>
    <row r="657" spans="1:3" x14ac:dyDescent="0.25">
      <c r="B657" t="s">
        <v>1</v>
      </c>
    </row>
    <row r="658" spans="1:3" x14ac:dyDescent="0.25">
      <c r="B658" t="s">
        <v>9</v>
      </c>
    </row>
    <row r="659" spans="1:3" x14ac:dyDescent="0.25">
      <c r="C659" t="str">
        <f>"name = EVTOPTA_"&amp;INDEX(K:K,2+TRUNC((ROW()-1)/$L$2))</f>
        <v>name = EVTOPTA_AVE_MARIA.29</v>
      </c>
    </row>
    <row r="660" spans="1:3" x14ac:dyDescent="0.25">
      <c r="B660" t="s">
        <v>1</v>
      </c>
    </row>
    <row r="661" spans="1:3" x14ac:dyDescent="0.25">
      <c r="B661" t="s">
        <v>9</v>
      </c>
    </row>
    <row r="662" spans="1:3" x14ac:dyDescent="0.25">
      <c r="C662" t="str">
        <f>"name = EVTOPTB_"&amp;INDEX(K:K,2+TRUNC((ROW()-1)/$L$2))</f>
        <v>name = EVTOPTB_AVE_MARIA.29</v>
      </c>
    </row>
    <row r="663" spans="1:3" x14ac:dyDescent="0.25">
      <c r="B663" t="s">
        <v>1</v>
      </c>
    </row>
    <row r="664" spans="1:3" x14ac:dyDescent="0.25">
      <c r="B664" t="s">
        <v>9</v>
      </c>
    </row>
    <row r="665" spans="1:3" x14ac:dyDescent="0.25">
      <c r="C665" t="str">
        <f>"name = EVTOPTB_"&amp;INDEX(K:K,2+TRUNC((ROW()-1)/$L$2))</f>
        <v>name = EVTOPTB_AVE_MARIA.29</v>
      </c>
    </row>
    <row r="666" spans="1:3" x14ac:dyDescent="0.25">
      <c r="B666" t="s">
        <v>1</v>
      </c>
    </row>
    <row r="667" spans="1:3" x14ac:dyDescent="0.25">
      <c r="A667" t="s">
        <v>1</v>
      </c>
    </row>
    <row r="668" spans="1:3" x14ac:dyDescent="0.25">
      <c r="A668" t="s">
        <v>0</v>
      </c>
    </row>
    <row r="669" spans="1:3" x14ac:dyDescent="0.25">
      <c r="B669" t="str">
        <f>"id = "&amp;INDEX(K:K,2+TRUNC((ROW()-1)/$L$2))</f>
        <v>id = AVE_MARIA.30</v>
      </c>
    </row>
    <row r="670" spans="1:3" x14ac:dyDescent="0.25">
      <c r="B670" t="s">
        <v>38</v>
      </c>
    </row>
    <row r="671" spans="1:3" x14ac:dyDescent="0.25">
      <c r="B671" t="str">
        <f>"desc = EVTDESC_"&amp;INDEX(K:K,2+TRUNC((ROW()-1)/$L$2))</f>
        <v>desc = EVTDESC_AVE_MARIA.30</v>
      </c>
    </row>
    <row r="672" spans="1:3" x14ac:dyDescent="0.25">
      <c r="B672" t="s">
        <v>5</v>
      </c>
    </row>
    <row r="674" spans="2:3" x14ac:dyDescent="0.25">
      <c r="B674" t="s">
        <v>1</v>
      </c>
    </row>
    <row r="675" spans="2:3" x14ac:dyDescent="0.25">
      <c r="B675" t="s">
        <v>6</v>
      </c>
    </row>
    <row r="676" spans="2:3" x14ac:dyDescent="0.25">
      <c r="C676" t="s">
        <v>42</v>
      </c>
    </row>
    <row r="677" spans="2:3" x14ac:dyDescent="0.25">
      <c r="B677" t="s">
        <v>1</v>
      </c>
    </row>
    <row r="678" spans="2:3" x14ac:dyDescent="0.25">
      <c r="B678" t="s">
        <v>8</v>
      </c>
    </row>
    <row r="680" spans="2:3" x14ac:dyDescent="0.25">
      <c r="B680" t="s">
        <v>1</v>
      </c>
    </row>
    <row r="681" spans="2:3" x14ac:dyDescent="0.25">
      <c r="B681" t="s">
        <v>9</v>
      </c>
    </row>
    <row r="682" spans="2:3" x14ac:dyDescent="0.25">
      <c r="C682" t="str">
        <f>"name = EVTOPTA_"&amp;INDEX(K:K,2+TRUNC((ROW()-1)/$L$2))</f>
        <v>name = EVTOPTA_AVE_MARIA.30</v>
      </c>
    </row>
    <row r="683" spans="2:3" x14ac:dyDescent="0.25">
      <c r="B683" t="s">
        <v>1</v>
      </c>
    </row>
    <row r="684" spans="2:3" x14ac:dyDescent="0.25">
      <c r="B684" t="s">
        <v>9</v>
      </c>
    </row>
    <row r="685" spans="2:3" x14ac:dyDescent="0.25">
      <c r="C685" t="str">
        <f>"name = EVTOPTB_"&amp;INDEX(K:K,2+TRUNC((ROW()-1)/$L$2))</f>
        <v>name = EVTOPTB_AVE_MARIA.30</v>
      </c>
    </row>
    <row r="686" spans="2:3" x14ac:dyDescent="0.25">
      <c r="B686" t="s">
        <v>1</v>
      </c>
    </row>
    <row r="687" spans="2:3" x14ac:dyDescent="0.25">
      <c r="B687" t="s">
        <v>9</v>
      </c>
    </row>
    <row r="688" spans="2:3" x14ac:dyDescent="0.25">
      <c r="C688" t="str">
        <f>"name = EVTOPTB_"&amp;INDEX(K:K,2+TRUNC((ROW()-1)/$L$2))</f>
        <v>name = EVTOPTB_AVE_MARIA.30</v>
      </c>
    </row>
    <row r="689" spans="1:3" x14ac:dyDescent="0.25">
      <c r="B689" t="s">
        <v>1</v>
      </c>
    </row>
    <row r="690" spans="1:3" x14ac:dyDescent="0.25">
      <c r="A690" t="s">
        <v>1</v>
      </c>
    </row>
    <row r="691" spans="1:3" x14ac:dyDescent="0.25">
      <c r="A691" t="s">
        <v>0</v>
      </c>
    </row>
    <row r="692" spans="1:3" x14ac:dyDescent="0.25">
      <c r="B692" t="str">
        <f>"id = "&amp;INDEX(K:K,2+TRUNC((ROW()-1)/$L$2))</f>
        <v>id = AVE_MARIA.31</v>
      </c>
    </row>
    <row r="693" spans="1:3" x14ac:dyDescent="0.25">
      <c r="B693" t="s">
        <v>38</v>
      </c>
    </row>
    <row r="694" spans="1:3" x14ac:dyDescent="0.25">
      <c r="B694" t="str">
        <f>"desc = EVTDESC_"&amp;INDEX(K:K,2+TRUNC((ROW()-1)/$L$2))</f>
        <v>desc = EVTDESC_AVE_MARIA.31</v>
      </c>
    </row>
    <row r="695" spans="1:3" x14ac:dyDescent="0.25">
      <c r="B695" t="s">
        <v>5</v>
      </c>
    </row>
    <row r="697" spans="1:3" x14ac:dyDescent="0.25">
      <c r="B697" t="s">
        <v>1</v>
      </c>
    </row>
    <row r="698" spans="1:3" x14ac:dyDescent="0.25">
      <c r="B698" t="s">
        <v>6</v>
      </c>
    </row>
    <row r="699" spans="1:3" x14ac:dyDescent="0.25">
      <c r="C699" t="s">
        <v>43</v>
      </c>
    </row>
    <row r="700" spans="1:3" x14ac:dyDescent="0.25">
      <c r="B700" t="s">
        <v>1</v>
      </c>
    </row>
    <row r="701" spans="1:3" x14ac:dyDescent="0.25">
      <c r="B701" t="s">
        <v>8</v>
      </c>
    </row>
    <row r="703" spans="1:3" x14ac:dyDescent="0.25">
      <c r="B703" t="s">
        <v>1</v>
      </c>
    </row>
    <row r="704" spans="1:3" x14ac:dyDescent="0.25">
      <c r="B704" t="s">
        <v>9</v>
      </c>
    </row>
    <row r="705" spans="1:3" x14ac:dyDescent="0.25">
      <c r="C705" t="str">
        <f>"name = EVTOPTA_"&amp;INDEX(K:K,2+TRUNC((ROW()-1)/$L$2))</f>
        <v>name = EVTOPTA_AVE_MARIA.31</v>
      </c>
    </row>
    <row r="706" spans="1:3" x14ac:dyDescent="0.25">
      <c r="B706" t="s">
        <v>1</v>
      </c>
    </row>
    <row r="707" spans="1:3" x14ac:dyDescent="0.25">
      <c r="B707" t="s">
        <v>9</v>
      </c>
    </row>
    <row r="708" spans="1:3" x14ac:dyDescent="0.25">
      <c r="C708" t="str">
        <f>"name = EVTOPTB_"&amp;INDEX(K:K,2+TRUNC((ROW()-1)/$L$2))</f>
        <v>name = EVTOPTB_AVE_MARIA.31</v>
      </c>
    </row>
    <row r="709" spans="1:3" x14ac:dyDescent="0.25">
      <c r="B709" t="s">
        <v>1</v>
      </c>
    </row>
    <row r="710" spans="1:3" x14ac:dyDescent="0.25">
      <c r="B710" t="s">
        <v>9</v>
      </c>
    </row>
    <row r="711" spans="1:3" x14ac:dyDescent="0.25">
      <c r="C711" t="str">
        <f>"name = EVTOPTB_"&amp;INDEX(K:K,2+TRUNC((ROW()-1)/$L$2))</f>
        <v>name = EVTOPTB_AVE_MARIA.31</v>
      </c>
    </row>
    <row r="712" spans="1:3" x14ac:dyDescent="0.25">
      <c r="B712" t="s">
        <v>1</v>
      </c>
    </row>
    <row r="713" spans="1:3" x14ac:dyDescent="0.25">
      <c r="A713" t="s">
        <v>1</v>
      </c>
    </row>
    <row r="714" spans="1:3" x14ac:dyDescent="0.25">
      <c r="A714" t="s">
        <v>0</v>
      </c>
    </row>
    <row r="715" spans="1:3" x14ac:dyDescent="0.25">
      <c r="B715" t="str">
        <f>"id = "&amp;INDEX(K:K,2+TRUNC((ROW()-1)/$L$2))</f>
        <v>id = AVE_MARIA.32</v>
      </c>
    </row>
    <row r="716" spans="1:3" x14ac:dyDescent="0.25">
      <c r="B716" t="s">
        <v>38</v>
      </c>
    </row>
    <row r="717" spans="1:3" x14ac:dyDescent="0.25">
      <c r="B717" t="str">
        <f>"desc = EVTDESC_"&amp;INDEX(K:K,2+TRUNC((ROW()-1)/$L$2))</f>
        <v>desc = EVTDESC_AVE_MARIA.32</v>
      </c>
    </row>
    <row r="718" spans="1:3" x14ac:dyDescent="0.25">
      <c r="B718" t="s">
        <v>5</v>
      </c>
    </row>
    <row r="720" spans="1:3" x14ac:dyDescent="0.25">
      <c r="B720" t="s">
        <v>1</v>
      </c>
    </row>
    <row r="721" spans="1:3" x14ac:dyDescent="0.25">
      <c r="B721" t="s">
        <v>6</v>
      </c>
    </row>
    <row r="722" spans="1:3" x14ac:dyDescent="0.25">
      <c r="C722" t="s">
        <v>44</v>
      </c>
    </row>
    <row r="723" spans="1:3" x14ac:dyDescent="0.25">
      <c r="B723" t="s">
        <v>1</v>
      </c>
    </row>
    <row r="724" spans="1:3" x14ac:dyDescent="0.25">
      <c r="B724" t="s">
        <v>8</v>
      </c>
    </row>
    <row r="726" spans="1:3" x14ac:dyDescent="0.25">
      <c r="B726" t="s">
        <v>1</v>
      </c>
    </row>
    <row r="727" spans="1:3" x14ac:dyDescent="0.25">
      <c r="B727" t="s">
        <v>9</v>
      </c>
    </row>
    <row r="728" spans="1:3" x14ac:dyDescent="0.25">
      <c r="C728" t="str">
        <f>"name = EVTOPTA_"&amp;INDEX(K:K,2+TRUNC((ROW()-1)/$L$2))</f>
        <v>name = EVTOPTA_AVE_MARIA.32</v>
      </c>
    </row>
    <row r="729" spans="1:3" x14ac:dyDescent="0.25">
      <c r="B729" t="s">
        <v>1</v>
      </c>
    </row>
    <row r="730" spans="1:3" x14ac:dyDescent="0.25">
      <c r="B730" t="s">
        <v>9</v>
      </c>
    </row>
    <row r="731" spans="1:3" x14ac:dyDescent="0.25">
      <c r="C731" t="str">
        <f>"name = EVTOPTB_"&amp;INDEX(K:K,2+TRUNC((ROW()-1)/$L$2))</f>
        <v>name = EVTOPTB_AVE_MARIA.32</v>
      </c>
    </row>
    <row r="732" spans="1:3" x14ac:dyDescent="0.25">
      <c r="B732" t="s">
        <v>1</v>
      </c>
    </row>
    <row r="733" spans="1:3" x14ac:dyDescent="0.25">
      <c r="B733" t="s">
        <v>9</v>
      </c>
    </row>
    <row r="734" spans="1:3" x14ac:dyDescent="0.25">
      <c r="C734" t="str">
        <f>"name = EVTOPTB_"&amp;INDEX(K:K,2+TRUNC((ROW()-1)/$L$2))</f>
        <v>name = EVTOPTB_AVE_MARIA.32</v>
      </c>
    </row>
    <row r="735" spans="1:3" x14ac:dyDescent="0.25">
      <c r="B735" t="s">
        <v>1</v>
      </c>
    </row>
    <row r="736" spans="1:3" x14ac:dyDescent="0.25">
      <c r="A736" t="s">
        <v>1</v>
      </c>
    </row>
    <row r="737" spans="1:3" x14ac:dyDescent="0.25">
      <c r="A737" t="s">
        <v>0</v>
      </c>
    </row>
    <row r="738" spans="1:3" x14ac:dyDescent="0.25">
      <c r="B738" t="str">
        <f>"id = "&amp;INDEX(K:K,2+TRUNC((ROW()-1)/$L$2))</f>
        <v>id = AVE_MARIA.33</v>
      </c>
    </row>
    <row r="739" spans="1:3" x14ac:dyDescent="0.25">
      <c r="B739" t="s">
        <v>38</v>
      </c>
    </row>
    <row r="740" spans="1:3" x14ac:dyDescent="0.25">
      <c r="B740" t="str">
        <f>"desc = EVTDESC_"&amp;INDEX(K:K,2+TRUNC((ROW()-1)/$L$2))</f>
        <v>desc = EVTDESC_AVE_MARIA.33</v>
      </c>
    </row>
    <row r="741" spans="1:3" x14ac:dyDescent="0.25">
      <c r="B741" t="s">
        <v>5</v>
      </c>
    </row>
    <row r="743" spans="1:3" x14ac:dyDescent="0.25">
      <c r="B743" t="s">
        <v>1</v>
      </c>
    </row>
    <row r="744" spans="1:3" x14ac:dyDescent="0.25">
      <c r="B744" t="s">
        <v>6</v>
      </c>
    </row>
    <row r="745" spans="1:3" x14ac:dyDescent="0.25">
      <c r="C745" t="s">
        <v>45</v>
      </c>
    </row>
    <row r="746" spans="1:3" x14ac:dyDescent="0.25">
      <c r="B746" t="s">
        <v>1</v>
      </c>
    </row>
    <row r="747" spans="1:3" x14ac:dyDescent="0.25">
      <c r="B747" t="s">
        <v>8</v>
      </c>
    </row>
    <row r="749" spans="1:3" x14ac:dyDescent="0.25">
      <c r="B749" t="s">
        <v>1</v>
      </c>
    </row>
    <row r="750" spans="1:3" x14ac:dyDescent="0.25">
      <c r="B750" t="s">
        <v>9</v>
      </c>
    </row>
    <row r="751" spans="1:3" x14ac:dyDescent="0.25">
      <c r="C751" t="str">
        <f>"name = EVTOPTA_"&amp;INDEX(K:K,2+TRUNC((ROW()-1)/$L$2))</f>
        <v>name = EVTOPTA_AVE_MARIA.33</v>
      </c>
    </row>
    <row r="752" spans="1:3" x14ac:dyDescent="0.25">
      <c r="B752" t="s">
        <v>1</v>
      </c>
    </row>
    <row r="753" spans="1:3" x14ac:dyDescent="0.25">
      <c r="B753" t="s">
        <v>9</v>
      </c>
    </row>
    <row r="754" spans="1:3" x14ac:dyDescent="0.25">
      <c r="C754" t="str">
        <f>"name = EVTOPTB_"&amp;INDEX(K:K,2+TRUNC((ROW()-1)/$L$2))</f>
        <v>name = EVTOPTB_AVE_MARIA.33</v>
      </c>
    </row>
    <row r="755" spans="1:3" x14ac:dyDescent="0.25">
      <c r="B755" t="s">
        <v>1</v>
      </c>
    </row>
    <row r="756" spans="1:3" x14ac:dyDescent="0.25">
      <c r="B756" t="s">
        <v>9</v>
      </c>
    </row>
    <row r="757" spans="1:3" x14ac:dyDescent="0.25">
      <c r="C757" t="str">
        <f>"name = EVTOPTB_"&amp;INDEX(K:K,2+TRUNC((ROW()-1)/$L$2))</f>
        <v>name = EVTOPTB_AVE_MARIA.33</v>
      </c>
    </row>
    <row r="758" spans="1:3" x14ac:dyDescent="0.25">
      <c r="B758" t="s">
        <v>1</v>
      </c>
    </row>
    <row r="759" spans="1:3" x14ac:dyDescent="0.25">
      <c r="A759" t="s">
        <v>1</v>
      </c>
    </row>
    <row r="760" spans="1:3" x14ac:dyDescent="0.25">
      <c r="A760" t="s">
        <v>0</v>
      </c>
    </row>
    <row r="761" spans="1:3" x14ac:dyDescent="0.25">
      <c r="B761" t="str">
        <f>"id = "&amp;INDEX(K:K,2+TRUNC((ROW()-1)/$L$2))</f>
        <v>id = AVE_MARIA.34</v>
      </c>
    </row>
    <row r="762" spans="1:3" x14ac:dyDescent="0.25">
      <c r="B762" t="s">
        <v>38</v>
      </c>
    </row>
    <row r="763" spans="1:3" x14ac:dyDescent="0.25">
      <c r="B763" t="str">
        <f>"desc = EVTDESC_"&amp;INDEX(K:K,2+TRUNC((ROW()-1)/$L$2))</f>
        <v>desc = EVTDESC_AVE_MARIA.34</v>
      </c>
    </row>
    <row r="764" spans="1:3" x14ac:dyDescent="0.25">
      <c r="B764" t="s">
        <v>5</v>
      </c>
    </row>
    <row r="766" spans="1:3" x14ac:dyDescent="0.25">
      <c r="B766" t="s">
        <v>1</v>
      </c>
    </row>
    <row r="767" spans="1:3" x14ac:dyDescent="0.25">
      <c r="B767" t="s">
        <v>6</v>
      </c>
    </row>
    <row r="768" spans="1:3" x14ac:dyDescent="0.25">
      <c r="C768" t="s">
        <v>46</v>
      </c>
    </row>
    <row r="769" spans="1:3" x14ac:dyDescent="0.25">
      <c r="B769" t="s">
        <v>1</v>
      </c>
    </row>
    <row r="770" spans="1:3" x14ac:dyDescent="0.25">
      <c r="B770" t="s">
        <v>8</v>
      </c>
    </row>
    <row r="772" spans="1:3" x14ac:dyDescent="0.25">
      <c r="B772" t="s">
        <v>1</v>
      </c>
    </row>
    <row r="773" spans="1:3" x14ac:dyDescent="0.25">
      <c r="B773" t="s">
        <v>9</v>
      </c>
    </row>
    <row r="774" spans="1:3" x14ac:dyDescent="0.25">
      <c r="C774" t="str">
        <f>"name = EVTOPTA_"&amp;INDEX(K:K,2+TRUNC((ROW()-1)/$L$2))</f>
        <v>name = EVTOPTA_AVE_MARIA.34</v>
      </c>
    </row>
    <row r="775" spans="1:3" x14ac:dyDescent="0.25">
      <c r="B775" t="s">
        <v>1</v>
      </c>
    </row>
    <row r="776" spans="1:3" x14ac:dyDescent="0.25">
      <c r="B776" t="s">
        <v>9</v>
      </c>
    </row>
    <row r="777" spans="1:3" x14ac:dyDescent="0.25">
      <c r="C777" t="str">
        <f>"name = EVTOPTB_"&amp;INDEX(K:K,2+TRUNC((ROW()-1)/$L$2))</f>
        <v>name = EVTOPTB_AVE_MARIA.34</v>
      </c>
    </row>
    <row r="778" spans="1:3" x14ac:dyDescent="0.25">
      <c r="B778" t="s">
        <v>1</v>
      </c>
    </row>
    <row r="779" spans="1:3" x14ac:dyDescent="0.25">
      <c r="B779" t="s">
        <v>9</v>
      </c>
    </row>
    <row r="780" spans="1:3" x14ac:dyDescent="0.25">
      <c r="C780" t="str">
        <f>"name = EVTOPTB_"&amp;INDEX(K:K,2+TRUNC((ROW()-1)/$L$2))</f>
        <v>name = EVTOPTB_AVE_MARIA.34</v>
      </c>
    </row>
    <row r="781" spans="1:3" x14ac:dyDescent="0.25">
      <c r="B781" t="s">
        <v>1</v>
      </c>
    </row>
    <row r="782" spans="1:3" x14ac:dyDescent="0.25">
      <c r="A782" t="s">
        <v>1</v>
      </c>
    </row>
    <row r="783" spans="1:3" x14ac:dyDescent="0.25">
      <c r="A783" t="s">
        <v>0</v>
      </c>
    </row>
    <row r="784" spans="1:3" x14ac:dyDescent="0.25">
      <c r="B784" t="str">
        <f>"id = "&amp;INDEX(K:K,2+TRUNC((ROW()-1)/$L$2))</f>
        <v>id = AVE_MARIA.35</v>
      </c>
    </row>
    <row r="785" spans="2:3" x14ac:dyDescent="0.25">
      <c r="B785" t="s">
        <v>38</v>
      </c>
    </row>
    <row r="786" spans="2:3" x14ac:dyDescent="0.25">
      <c r="B786" t="str">
        <f>"desc = EVTDESC_"&amp;INDEX(K:K,2+TRUNC((ROW()-1)/$L$2))</f>
        <v>desc = EVTDESC_AVE_MARIA.35</v>
      </c>
    </row>
    <row r="787" spans="2:3" x14ac:dyDescent="0.25">
      <c r="B787" t="s">
        <v>5</v>
      </c>
    </row>
    <row r="789" spans="2:3" x14ac:dyDescent="0.25">
      <c r="B789" t="s">
        <v>1</v>
      </c>
    </row>
    <row r="790" spans="2:3" x14ac:dyDescent="0.25">
      <c r="B790" t="s">
        <v>6</v>
      </c>
    </row>
    <row r="791" spans="2:3" x14ac:dyDescent="0.25">
      <c r="C791" t="s">
        <v>47</v>
      </c>
    </row>
    <row r="792" spans="2:3" x14ac:dyDescent="0.25">
      <c r="B792" t="s">
        <v>1</v>
      </c>
    </row>
    <row r="793" spans="2:3" x14ac:dyDescent="0.25">
      <c r="B793" t="s">
        <v>8</v>
      </c>
    </row>
    <row r="795" spans="2:3" x14ac:dyDescent="0.25">
      <c r="B795" t="s">
        <v>1</v>
      </c>
    </row>
    <row r="796" spans="2:3" x14ac:dyDescent="0.25">
      <c r="B796" t="s">
        <v>9</v>
      </c>
    </row>
    <row r="797" spans="2:3" x14ac:dyDescent="0.25">
      <c r="C797" t="str">
        <f>"name = EVTOPTA_"&amp;INDEX(K:K,2+TRUNC((ROW()-1)/$L$2))</f>
        <v>name = EVTOPTA_AVE_MARIA.35</v>
      </c>
    </row>
    <row r="798" spans="2:3" x14ac:dyDescent="0.25">
      <c r="B798" t="s">
        <v>1</v>
      </c>
    </row>
    <row r="799" spans="2:3" x14ac:dyDescent="0.25">
      <c r="B799" t="s">
        <v>9</v>
      </c>
    </row>
    <row r="800" spans="2:3" x14ac:dyDescent="0.25">
      <c r="C800" t="str">
        <f>"name = EVTOPTB_"&amp;INDEX(K:K,2+TRUNC((ROW()-1)/$L$2))</f>
        <v>name = EVTOPTB_AVE_MARIA.35</v>
      </c>
    </row>
    <row r="801" spans="1:3" x14ac:dyDescent="0.25">
      <c r="B801" t="s">
        <v>1</v>
      </c>
    </row>
    <row r="802" spans="1:3" x14ac:dyDescent="0.25">
      <c r="B802" t="s">
        <v>9</v>
      </c>
    </row>
    <row r="803" spans="1:3" x14ac:dyDescent="0.25">
      <c r="C803" t="str">
        <f>"name = EVTOPTB_"&amp;INDEX(K:K,2+TRUNC((ROW()-1)/$L$2))</f>
        <v>name = EVTOPTB_AVE_MARIA.35</v>
      </c>
    </row>
    <row r="804" spans="1:3" x14ac:dyDescent="0.25">
      <c r="B804" t="s">
        <v>1</v>
      </c>
    </row>
    <row r="805" spans="1:3" x14ac:dyDescent="0.25">
      <c r="A805" t="s">
        <v>1</v>
      </c>
    </row>
    <row r="806" spans="1:3" x14ac:dyDescent="0.25">
      <c r="A806" t="s">
        <v>0</v>
      </c>
    </row>
    <row r="807" spans="1:3" x14ac:dyDescent="0.25">
      <c r="B807" t="str">
        <f>"id = "&amp;INDEX(K:K,2+TRUNC((ROW()-1)/$L$2))</f>
        <v>id = AVE_MARIA.36</v>
      </c>
    </row>
    <row r="808" spans="1:3" x14ac:dyDescent="0.25">
      <c r="B808" t="s">
        <v>38</v>
      </c>
    </row>
    <row r="809" spans="1:3" x14ac:dyDescent="0.25">
      <c r="B809" t="str">
        <f>"desc = EVTDESC_"&amp;INDEX(K:K,2+TRUNC((ROW()-1)/$L$2))</f>
        <v>desc = EVTDESC_AVE_MARIA.36</v>
      </c>
    </row>
    <row r="810" spans="1:3" x14ac:dyDescent="0.25">
      <c r="B810" t="s">
        <v>5</v>
      </c>
    </row>
    <row r="812" spans="1:3" x14ac:dyDescent="0.25">
      <c r="B812" t="s">
        <v>1</v>
      </c>
    </row>
    <row r="813" spans="1:3" x14ac:dyDescent="0.25">
      <c r="B813" t="s">
        <v>6</v>
      </c>
    </row>
    <row r="814" spans="1:3" x14ac:dyDescent="0.25">
      <c r="C814" t="s">
        <v>48</v>
      </c>
    </row>
    <row r="815" spans="1:3" x14ac:dyDescent="0.25">
      <c r="B815" t="s">
        <v>1</v>
      </c>
    </row>
    <row r="816" spans="1:3" x14ac:dyDescent="0.25">
      <c r="B816" t="s">
        <v>8</v>
      </c>
    </row>
    <row r="818" spans="1:3" x14ac:dyDescent="0.25">
      <c r="B818" t="s">
        <v>1</v>
      </c>
    </row>
    <row r="819" spans="1:3" x14ac:dyDescent="0.25">
      <c r="B819" t="s">
        <v>9</v>
      </c>
    </row>
    <row r="820" spans="1:3" x14ac:dyDescent="0.25">
      <c r="C820" t="str">
        <f>"name = EVTOPTA_"&amp;INDEX(K:K,2+TRUNC((ROW()-1)/$L$2))</f>
        <v>name = EVTOPTA_AVE_MARIA.36</v>
      </c>
    </row>
    <row r="821" spans="1:3" x14ac:dyDescent="0.25">
      <c r="B821" t="s">
        <v>1</v>
      </c>
    </row>
    <row r="822" spans="1:3" x14ac:dyDescent="0.25">
      <c r="B822" t="s">
        <v>9</v>
      </c>
    </row>
    <row r="823" spans="1:3" x14ac:dyDescent="0.25">
      <c r="C823" t="str">
        <f>"name = EVTOPTB_"&amp;INDEX(K:K,2+TRUNC((ROW()-1)/$L$2))</f>
        <v>name = EVTOPTB_AVE_MARIA.36</v>
      </c>
    </row>
    <row r="824" spans="1:3" x14ac:dyDescent="0.25">
      <c r="B824" t="s">
        <v>1</v>
      </c>
    </row>
    <row r="825" spans="1:3" x14ac:dyDescent="0.25">
      <c r="B825" t="s">
        <v>9</v>
      </c>
    </row>
    <row r="826" spans="1:3" x14ac:dyDescent="0.25">
      <c r="C826" t="str">
        <f>"name = EVTOPTB_"&amp;INDEX(K:K,2+TRUNC((ROW()-1)/$L$2))</f>
        <v>name = EVTOPTB_AVE_MARIA.36</v>
      </c>
    </row>
    <row r="827" spans="1:3" x14ac:dyDescent="0.25">
      <c r="B827" t="s">
        <v>1</v>
      </c>
    </row>
    <row r="828" spans="1:3" x14ac:dyDescent="0.25">
      <c r="A828" t="s">
        <v>1</v>
      </c>
    </row>
    <row r="829" spans="1:3" x14ac:dyDescent="0.25">
      <c r="A829" t="s">
        <v>0</v>
      </c>
    </row>
    <row r="830" spans="1:3" x14ac:dyDescent="0.25">
      <c r="B830" t="str">
        <f>"id = "&amp;INDEX(K:K,2+TRUNC((ROW()-1)/$L$2))</f>
        <v>id = AVE_MARIA.37</v>
      </c>
    </row>
    <row r="831" spans="1:3" x14ac:dyDescent="0.25">
      <c r="B831" t="s">
        <v>38</v>
      </c>
    </row>
    <row r="832" spans="1:3" x14ac:dyDescent="0.25">
      <c r="B832" t="str">
        <f>"desc = EVTDESC_"&amp;INDEX(K:K,2+TRUNC((ROW()-1)/$L$2))</f>
        <v>desc = EVTDESC_AVE_MARIA.37</v>
      </c>
    </row>
    <row r="833" spans="2:3" x14ac:dyDescent="0.25">
      <c r="B833" t="s">
        <v>5</v>
      </c>
    </row>
    <row r="835" spans="2:3" x14ac:dyDescent="0.25">
      <c r="B835" t="s">
        <v>1</v>
      </c>
    </row>
    <row r="836" spans="2:3" x14ac:dyDescent="0.25">
      <c r="B836" t="s">
        <v>6</v>
      </c>
    </row>
    <row r="837" spans="2:3" x14ac:dyDescent="0.25">
      <c r="C837" t="s">
        <v>49</v>
      </c>
    </row>
    <row r="838" spans="2:3" x14ac:dyDescent="0.25">
      <c r="B838" t="s">
        <v>1</v>
      </c>
    </row>
    <row r="839" spans="2:3" x14ac:dyDescent="0.25">
      <c r="B839" t="s">
        <v>8</v>
      </c>
    </row>
    <row r="841" spans="2:3" x14ac:dyDescent="0.25">
      <c r="B841" t="s">
        <v>1</v>
      </c>
    </row>
    <row r="842" spans="2:3" x14ac:dyDescent="0.25">
      <c r="B842" t="s">
        <v>9</v>
      </c>
    </row>
    <row r="843" spans="2:3" x14ac:dyDescent="0.25">
      <c r="C843" t="str">
        <f>"name = EVTOPTA_"&amp;INDEX(K:K,2+TRUNC((ROW()-1)/$L$2))</f>
        <v>name = EVTOPTA_AVE_MARIA.37</v>
      </c>
    </row>
    <row r="844" spans="2:3" x14ac:dyDescent="0.25">
      <c r="B844" t="s">
        <v>1</v>
      </c>
    </row>
    <row r="845" spans="2:3" x14ac:dyDescent="0.25">
      <c r="B845" t="s">
        <v>9</v>
      </c>
    </row>
    <row r="846" spans="2:3" x14ac:dyDescent="0.25">
      <c r="C846" t="str">
        <f>"name = EVTOPTB_"&amp;INDEX(K:K,2+TRUNC((ROW()-1)/$L$2))</f>
        <v>name = EVTOPTB_AVE_MARIA.37</v>
      </c>
    </row>
    <row r="847" spans="2:3" x14ac:dyDescent="0.25">
      <c r="B847" t="s">
        <v>1</v>
      </c>
    </row>
    <row r="848" spans="2:3" x14ac:dyDescent="0.25">
      <c r="B848" t="s">
        <v>9</v>
      </c>
    </row>
    <row r="849" spans="1:3" x14ac:dyDescent="0.25">
      <c r="C849" t="str">
        <f>"name = EVTOPTB_"&amp;INDEX(K:K,2+TRUNC((ROW()-1)/$L$2))</f>
        <v>name = EVTOPTB_AVE_MARIA.37</v>
      </c>
    </row>
    <row r="850" spans="1:3" x14ac:dyDescent="0.25">
      <c r="B850" t="s">
        <v>1</v>
      </c>
    </row>
    <row r="851" spans="1:3" x14ac:dyDescent="0.25">
      <c r="A851" t="s">
        <v>1</v>
      </c>
    </row>
    <row r="852" spans="1:3" x14ac:dyDescent="0.25">
      <c r="A852" t="s">
        <v>0</v>
      </c>
    </row>
    <row r="853" spans="1:3" x14ac:dyDescent="0.25">
      <c r="B853" t="str">
        <f>"id = "&amp;INDEX(K:K,2+TRUNC((ROW()-1)/$L$2))</f>
        <v>id = AVE_MARIA.38</v>
      </c>
    </row>
    <row r="854" spans="1:3" x14ac:dyDescent="0.25">
      <c r="B854" t="s">
        <v>38</v>
      </c>
    </row>
    <row r="855" spans="1:3" x14ac:dyDescent="0.25">
      <c r="B855" t="str">
        <f>"desc = EVTDESC_"&amp;INDEX(K:K,2+TRUNC((ROW()-1)/$L$2))</f>
        <v>desc = EVTDESC_AVE_MARIA.38</v>
      </c>
    </row>
    <row r="856" spans="1:3" x14ac:dyDescent="0.25">
      <c r="B856" t="s">
        <v>5</v>
      </c>
    </row>
    <row r="858" spans="1:3" x14ac:dyDescent="0.25">
      <c r="B858" t="s">
        <v>1</v>
      </c>
    </row>
    <row r="859" spans="1:3" x14ac:dyDescent="0.25">
      <c r="B859" t="s">
        <v>6</v>
      </c>
    </row>
    <row r="860" spans="1:3" x14ac:dyDescent="0.25">
      <c r="C860" t="s">
        <v>50</v>
      </c>
    </row>
    <row r="861" spans="1:3" x14ac:dyDescent="0.25">
      <c r="B861" t="s">
        <v>1</v>
      </c>
    </row>
    <row r="862" spans="1:3" x14ac:dyDescent="0.25">
      <c r="B862" t="s">
        <v>8</v>
      </c>
    </row>
    <row r="864" spans="1:3" x14ac:dyDescent="0.25">
      <c r="B864" t="s">
        <v>1</v>
      </c>
    </row>
    <row r="865" spans="1:3" x14ac:dyDescent="0.25">
      <c r="B865" t="s">
        <v>9</v>
      </c>
    </row>
    <row r="866" spans="1:3" x14ac:dyDescent="0.25">
      <c r="C866" t="str">
        <f>"name = EVTOPTA_"&amp;INDEX(K:K,2+TRUNC((ROW()-1)/$L$2))</f>
        <v>name = EVTOPTA_AVE_MARIA.38</v>
      </c>
    </row>
    <row r="867" spans="1:3" x14ac:dyDescent="0.25">
      <c r="B867" t="s">
        <v>1</v>
      </c>
    </row>
    <row r="868" spans="1:3" x14ac:dyDescent="0.25">
      <c r="B868" t="s">
        <v>9</v>
      </c>
    </row>
    <row r="869" spans="1:3" x14ac:dyDescent="0.25">
      <c r="C869" t="str">
        <f>"name = EVTOPTB_"&amp;INDEX(K:K,2+TRUNC((ROW()-1)/$L$2))</f>
        <v>name = EVTOPTB_AVE_MARIA.38</v>
      </c>
    </row>
    <row r="870" spans="1:3" x14ac:dyDescent="0.25">
      <c r="B870" t="s">
        <v>1</v>
      </c>
    </row>
    <row r="871" spans="1:3" x14ac:dyDescent="0.25">
      <c r="B871" t="s">
        <v>9</v>
      </c>
    </row>
    <row r="872" spans="1:3" x14ac:dyDescent="0.25">
      <c r="C872" t="str">
        <f>"name = EVTOPTB_"&amp;INDEX(K:K,2+TRUNC((ROW()-1)/$L$2))</f>
        <v>name = EVTOPTB_AVE_MARIA.38</v>
      </c>
    </row>
    <row r="873" spans="1:3" x14ac:dyDescent="0.25">
      <c r="B873" t="s">
        <v>1</v>
      </c>
    </row>
    <row r="874" spans="1:3" x14ac:dyDescent="0.25">
      <c r="A874" t="s">
        <v>1</v>
      </c>
    </row>
    <row r="875" spans="1:3" x14ac:dyDescent="0.25">
      <c r="A875" t="s">
        <v>0</v>
      </c>
    </row>
    <row r="876" spans="1:3" x14ac:dyDescent="0.25">
      <c r="B876" t="str">
        <f>"id = "&amp;INDEX(K:K,2+TRUNC((ROW()-1)/$L$2))</f>
        <v>id = AVE_MARIA.39</v>
      </c>
    </row>
    <row r="877" spans="1:3" x14ac:dyDescent="0.25">
      <c r="B877" t="s">
        <v>38</v>
      </c>
    </row>
    <row r="878" spans="1:3" x14ac:dyDescent="0.25">
      <c r="B878" t="str">
        <f>"desc = EVTDESC_"&amp;INDEX(K:K,2+TRUNC((ROW()-1)/$L$2))</f>
        <v>desc = EVTDESC_AVE_MARIA.39</v>
      </c>
    </row>
    <row r="879" spans="1:3" x14ac:dyDescent="0.25">
      <c r="B879" t="s">
        <v>5</v>
      </c>
    </row>
    <row r="881" spans="2:3" x14ac:dyDescent="0.25">
      <c r="B881" t="s">
        <v>1</v>
      </c>
    </row>
    <row r="882" spans="2:3" x14ac:dyDescent="0.25">
      <c r="B882" t="s">
        <v>6</v>
      </c>
    </row>
    <row r="883" spans="2:3" x14ac:dyDescent="0.25">
      <c r="C883" t="s">
        <v>51</v>
      </c>
    </row>
    <row r="884" spans="2:3" x14ac:dyDescent="0.25">
      <c r="B884" t="s">
        <v>1</v>
      </c>
    </row>
    <row r="885" spans="2:3" x14ac:dyDescent="0.25">
      <c r="B885" t="s">
        <v>8</v>
      </c>
    </row>
    <row r="887" spans="2:3" x14ac:dyDescent="0.25">
      <c r="B887" t="s">
        <v>1</v>
      </c>
    </row>
    <row r="888" spans="2:3" x14ac:dyDescent="0.25">
      <c r="B888" t="s">
        <v>9</v>
      </c>
    </row>
    <row r="889" spans="2:3" x14ac:dyDescent="0.25">
      <c r="C889" t="str">
        <f>"name = EVTOPTA_"&amp;INDEX(K:K,2+TRUNC((ROW()-1)/$L$2))</f>
        <v>name = EVTOPTA_AVE_MARIA.39</v>
      </c>
    </row>
    <row r="890" spans="2:3" x14ac:dyDescent="0.25">
      <c r="B890" t="s">
        <v>1</v>
      </c>
    </row>
    <row r="891" spans="2:3" x14ac:dyDescent="0.25">
      <c r="B891" t="s">
        <v>9</v>
      </c>
    </row>
    <row r="892" spans="2:3" x14ac:dyDescent="0.25">
      <c r="C892" t="str">
        <f>"name = EVTOPTB_"&amp;INDEX(K:K,2+TRUNC((ROW()-1)/$L$2))</f>
        <v>name = EVTOPTB_AVE_MARIA.39</v>
      </c>
    </row>
    <row r="893" spans="2:3" x14ac:dyDescent="0.25">
      <c r="B893" t="s">
        <v>1</v>
      </c>
    </row>
    <row r="894" spans="2:3" x14ac:dyDescent="0.25">
      <c r="B894" t="s">
        <v>9</v>
      </c>
    </row>
    <row r="895" spans="2:3" x14ac:dyDescent="0.25">
      <c r="C895" t="str">
        <f>"name = EVTOPTB_"&amp;INDEX(K:K,2+TRUNC((ROW()-1)/$L$2))</f>
        <v>name = EVTOPTB_AVE_MARIA.39</v>
      </c>
    </row>
    <row r="896" spans="2:3" x14ac:dyDescent="0.25">
      <c r="B896" t="s">
        <v>1</v>
      </c>
    </row>
    <row r="897" spans="1:3" x14ac:dyDescent="0.25">
      <c r="A897" t="s">
        <v>1</v>
      </c>
    </row>
    <row r="898" spans="1:3" x14ac:dyDescent="0.25">
      <c r="A898" t="s">
        <v>0</v>
      </c>
    </row>
    <row r="899" spans="1:3" x14ac:dyDescent="0.25">
      <c r="B899" t="str">
        <f>"id = "&amp;INDEX(K:K,2+TRUNC((ROW()-1)/$L$2))</f>
        <v>id = AVE_MARIA.40</v>
      </c>
    </row>
    <row r="900" spans="1:3" x14ac:dyDescent="0.25">
      <c r="B900" t="s">
        <v>38</v>
      </c>
    </row>
    <row r="901" spans="1:3" x14ac:dyDescent="0.25">
      <c r="B901" t="str">
        <f>"desc = EVTDESC_"&amp;INDEX(K:K,2+TRUNC((ROW()-1)/$L$2))</f>
        <v>desc = EVTDESC_AVE_MARIA.40</v>
      </c>
    </row>
    <row r="902" spans="1:3" x14ac:dyDescent="0.25">
      <c r="B902" t="s">
        <v>5</v>
      </c>
    </row>
    <row r="904" spans="1:3" x14ac:dyDescent="0.25">
      <c r="B904" t="s">
        <v>1</v>
      </c>
    </row>
    <row r="905" spans="1:3" x14ac:dyDescent="0.25">
      <c r="B905" t="s">
        <v>6</v>
      </c>
    </row>
    <row r="906" spans="1:3" x14ac:dyDescent="0.25">
      <c r="C906" t="s">
        <v>52</v>
      </c>
    </row>
    <row r="907" spans="1:3" x14ac:dyDescent="0.25">
      <c r="B907" t="s">
        <v>1</v>
      </c>
    </row>
    <row r="908" spans="1:3" x14ac:dyDescent="0.25">
      <c r="B908" t="s">
        <v>8</v>
      </c>
    </row>
    <row r="910" spans="1:3" x14ac:dyDescent="0.25">
      <c r="B910" t="s">
        <v>1</v>
      </c>
    </row>
    <row r="911" spans="1:3" x14ac:dyDescent="0.25">
      <c r="B911" t="s">
        <v>9</v>
      </c>
    </row>
    <row r="912" spans="1:3" x14ac:dyDescent="0.25">
      <c r="C912" t="str">
        <f>"name = EVTOPTA_"&amp;INDEX(K:K,2+TRUNC((ROW()-1)/$L$2))</f>
        <v>name = EVTOPTA_AVE_MARIA.40</v>
      </c>
    </row>
    <row r="913" spans="1:3" x14ac:dyDescent="0.25">
      <c r="B913" t="s">
        <v>1</v>
      </c>
    </row>
    <row r="914" spans="1:3" x14ac:dyDescent="0.25">
      <c r="B914" t="s">
        <v>9</v>
      </c>
    </row>
    <row r="915" spans="1:3" x14ac:dyDescent="0.25">
      <c r="C915" t="str">
        <f>"name = EVTOPTB_"&amp;INDEX(K:K,2+TRUNC((ROW()-1)/$L$2))</f>
        <v>name = EVTOPTB_AVE_MARIA.40</v>
      </c>
    </row>
    <row r="916" spans="1:3" x14ac:dyDescent="0.25">
      <c r="B916" t="s">
        <v>1</v>
      </c>
    </row>
    <row r="917" spans="1:3" x14ac:dyDescent="0.25">
      <c r="B917" t="s">
        <v>9</v>
      </c>
    </row>
    <row r="918" spans="1:3" x14ac:dyDescent="0.25">
      <c r="C918" t="str">
        <f>"name = EVTOPTB_"&amp;INDEX(K:K,2+TRUNC((ROW()-1)/$L$2))</f>
        <v>name = EVTOPTB_AVE_MARIA.40</v>
      </c>
    </row>
    <row r="919" spans="1:3" x14ac:dyDescent="0.25">
      <c r="B919" t="s">
        <v>1</v>
      </c>
    </row>
    <row r="920" spans="1:3" x14ac:dyDescent="0.25">
      <c r="A920" t="s">
        <v>1</v>
      </c>
    </row>
    <row r="921" spans="1:3" x14ac:dyDescent="0.25">
      <c r="A921" t="s">
        <v>0</v>
      </c>
    </row>
    <row r="922" spans="1:3" x14ac:dyDescent="0.25">
      <c r="B922" t="str">
        <f>"id = "&amp;INDEX(K:K,2+TRUNC((ROW()-1)/$L$2))</f>
        <v>id = AVE_MARIA.41</v>
      </c>
    </row>
    <row r="923" spans="1:3" x14ac:dyDescent="0.25">
      <c r="B923" t="s">
        <v>38</v>
      </c>
    </row>
    <row r="924" spans="1:3" x14ac:dyDescent="0.25">
      <c r="B924" t="str">
        <f>"desc = EVTDESC_"&amp;INDEX(K:K,2+TRUNC((ROW()-1)/$L$2))</f>
        <v>desc = EVTDESC_AVE_MARIA.41</v>
      </c>
    </row>
    <row r="925" spans="1:3" x14ac:dyDescent="0.25">
      <c r="B925" t="s">
        <v>5</v>
      </c>
    </row>
    <row r="927" spans="1:3" x14ac:dyDescent="0.25">
      <c r="B927" t="s">
        <v>1</v>
      </c>
    </row>
    <row r="928" spans="1:3" x14ac:dyDescent="0.25">
      <c r="B928" t="s">
        <v>6</v>
      </c>
    </row>
    <row r="929" spans="1:3" x14ac:dyDescent="0.25">
      <c r="C929" t="s">
        <v>53</v>
      </c>
    </row>
    <row r="930" spans="1:3" x14ac:dyDescent="0.25">
      <c r="B930" t="s">
        <v>1</v>
      </c>
    </row>
    <row r="931" spans="1:3" x14ac:dyDescent="0.25">
      <c r="B931" t="s">
        <v>8</v>
      </c>
    </row>
    <row r="933" spans="1:3" x14ac:dyDescent="0.25">
      <c r="B933" t="s">
        <v>1</v>
      </c>
    </row>
    <row r="934" spans="1:3" x14ac:dyDescent="0.25">
      <c r="B934" t="s">
        <v>9</v>
      </c>
    </row>
    <row r="935" spans="1:3" x14ac:dyDescent="0.25">
      <c r="C935" t="str">
        <f>"name = EVTOPTA_"&amp;INDEX(K:K,2+TRUNC((ROW()-1)/$L$2))</f>
        <v>name = EVTOPTA_AVE_MARIA.41</v>
      </c>
    </row>
    <row r="936" spans="1:3" x14ac:dyDescent="0.25">
      <c r="B936" t="s">
        <v>1</v>
      </c>
    </row>
    <row r="937" spans="1:3" x14ac:dyDescent="0.25">
      <c r="B937" t="s">
        <v>9</v>
      </c>
    </row>
    <row r="938" spans="1:3" x14ac:dyDescent="0.25">
      <c r="C938" t="str">
        <f>"name = EVTOPTB_"&amp;INDEX(K:K,2+TRUNC((ROW()-1)/$L$2))</f>
        <v>name = EVTOPTB_AVE_MARIA.41</v>
      </c>
    </row>
    <row r="939" spans="1:3" x14ac:dyDescent="0.25">
      <c r="B939" t="s">
        <v>1</v>
      </c>
    </row>
    <row r="940" spans="1:3" x14ac:dyDescent="0.25">
      <c r="B940" t="s">
        <v>9</v>
      </c>
    </row>
    <row r="941" spans="1:3" x14ac:dyDescent="0.25">
      <c r="C941" t="str">
        <f>"name = EVTOPTB_"&amp;INDEX(K:K,2+TRUNC((ROW()-1)/$L$2))</f>
        <v>name = EVTOPTB_AVE_MARIA.41</v>
      </c>
    </row>
    <row r="942" spans="1:3" x14ac:dyDescent="0.25">
      <c r="B942" t="s">
        <v>1</v>
      </c>
    </row>
    <row r="943" spans="1:3" x14ac:dyDescent="0.25">
      <c r="A943" t="s">
        <v>1</v>
      </c>
    </row>
    <row r="944" spans="1:3" x14ac:dyDescent="0.25">
      <c r="A944" t="s">
        <v>0</v>
      </c>
    </row>
    <row r="945" spans="2:3" x14ac:dyDescent="0.25">
      <c r="B945" t="str">
        <f>"id = "&amp;INDEX(K:K,2+TRUNC((ROW()-1)/$L$2))</f>
        <v>id = AVE_MARIA.42</v>
      </c>
    </row>
    <row r="946" spans="2:3" x14ac:dyDescent="0.25">
      <c r="B946" t="s">
        <v>38</v>
      </c>
    </row>
    <row r="947" spans="2:3" x14ac:dyDescent="0.25">
      <c r="B947" t="str">
        <f>"desc = EVTDESC_"&amp;INDEX(K:K,2+TRUNC((ROW()-1)/$L$2))</f>
        <v>desc = EVTDESC_AVE_MARIA.42</v>
      </c>
    </row>
    <row r="948" spans="2:3" x14ac:dyDescent="0.25">
      <c r="B948" t="s">
        <v>5</v>
      </c>
    </row>
    <row r="950" spans="2:3" x14ac:dyDescent="0.25">
      <c r="B950" t="s">
        <v>1</v>
      </c>
    </row>
    <row r="951" spans="2:3" x14ac:dyDescent="0.25">
      <c r="B951" t="s">
        <v>6</v>
      </c>
    </row>
    <row r="952" spans="2:3" x14ac:dyDescent="0.25">
      <c r="C952" t="s">
        <v>54</v>
      </c>
    </row>
    <row r="953" spans="2:3" x14ac:dyDescent="0.25">
      <c r="B953" t="s">
        <v>1</v>
      </c>
    </row>
    <row r="954" spans="2:3" x14ac:dyDescent="0.25">
      <c r="B954" t="s">
        <v>8</v>
      </c>
    </row>
    <row r="956" spans="2:3" x14ac:dyDescent="0.25">
      <c r="B956" t="s">
        <v>1</v>
      </c>
    </row>
    <row r="957" spans="2:3" x14ac:dyDescent="0.25">
      <c r="B957" t="s">
        <v>9</v>
      </c>
    </row>
    <row r="958" spans="2:3" x14ac:dyDescent="0.25">
      <c r="C958" t="str">
        <f>"name = EVTOPTA_"&amp;INDEX(K:K,2+TRUNC((ROW()-1)/$L$2))</f>
        <v>name = EVTOPTA_AVE_MARIA.42</v>
      </c>
    </row>
    <row r="959" spans="2:3" x14ac:dyDescent="0.25">
      <c r="B959" t="s">
        <v>1</v>
      </c>
    </row>
    <row r="960" spans="2:3" x14ac:dyDescent="0.25">
      <c r="B960" t="s">
        <v>9</v>
      </c>
    </row>
    <row r="961" spans="1:3" x14ac:dyDescent="0.25">
      <c r="C961" t="str">
        <f>"name = EVTOPTB_"&amp;INDEX(K:K,2+TRUNC((ROW()-1)/$L$2))</f>
        <v>name = EVTOPTB_AVE_MARIA.42</v>
      </c>
    </row>
    <row r="962" spans="1:3" x14ac:dyDescent="0.25">
      <c r="B962" t="s">
        <v>1</v>
      </c>
    </row>
    <row r="963" spans="1:3" x14ac:dyDescent="0.25">
      <c r="B963" t="s">
        <v>9</v>
      </c>
    </row>
    <row r="964" spans="1:3" x14ac:dyDescent="0.25">
      <c r="C964" t="str">
        <f>"name = EVTOPTB_"&amp;INDEX(K:K,2+TRUNC((ROW()-1)/$L$2))</f>
        <v>name = EVTOPTB_AVE_MARIA.42</v>
      </c>
    </row>
    <row r="965" spans="1:3" x14ac:dyDescent="0.25">
      <c r="B965" t="s">
        <v>1</v>
      </c>
    </row>
    <row r="966" spans="1:3" x14ac:dyDescent="0.25">
      <c r="A966" t="s">
        <v>1</v>
      </c>
    </row>
    <row r="967" spans="1:3" x14ac:dyDescent="0.25">
      <c r="A967" t="s">
        <v>0</v>
      </c>
    </row>
    <row r="968" spans="1:3" x14ac:dyDescent="0.25">
      <c r="B968" t="str">
        <f>"id = "&amp;INDEX(K:K,2+TRUNC((ROW()-1)/$L$2))</f>
        <v>id = AVE_MARIA.43</v>
      </c>
    </row>
    <row r="969" spans="1:3" x14ac:dyDescent="0.25">
      <c r="B969" t="s">
        <v>38</v>
      </c>
    </row>
    <row r="970" spans="1:3" x14ac:dyDescent="0.25">
      <c r="B970" t="str">
        <f>"desc = EVTDESC_"&amp;INDEX(K:K,2+TRUNC((ROW()-1)/$L$2))</f>
        <v>desc = EVTDESC_AVE_MARIA.43</v>
      </c>
    </row>
    <row r="971" spans="1:3" x14ac:dyDescent="0.25">
      <c r="B971" t="s">
        <v>5</v>
      </c>
    </row>
    <row r="973" spans="1:3" x14ac:dyDescent="0.25">
      <c r="B973" t="s">
        <v>1</v>
      </c>
    </row>
    <row r="974" spans="1:3" x14ac:dyDescent="0.25">
      <c r="B974" t="s">
        <v>6</v>
      </c>
    </row>
    <row r="975" spans="1:3" x14ac:dyDescent="0.25">
      <c r="C975" t="s">
        <v>55</v>
      </c>
    </row>
    <row r="976" spans="1:3" x14ac:dyDescent="0.25">
      <c r="B976" t="s">
        <v>1</v>
      </c>
    </row>
    <row r="977" spans="1:3" x14ac:dyDescent="0.25">
      <c r="B977" t="s">
        <v>8</v>
      </c>
    </row>
    <row r="979" spans="1:3" x14ac:dyDescent="0.25">
      <c r="B979" t="s">
        <v>1</v>
      </c>
    </row>
    <row r="980" spans="1:3" x14ac:dyDescent="0.25">
      <c r="B980" t="s">
        <v>9</v>
      </c>
    </row>
    <row r="981" spans="1:3" x14ac:dyDescent="0.25">
      <c r="C981" t="str">
        <f>"name = EVTOPTA_"&amp;INDEX(K:K,2+TRUNC((ROW()-1)/$L$2))</f>
        <v>name = EVTOPTA_AVE_MARIA.43</v>
      </c>
    </row>
    <row r="982" spans="1:3" x14ac:dyDescent="0.25">
      <c r="B982" t="s">
        <v>1</v>
      </c>
    </row>
    <row r="983" spans="1:3" x14ac:dyDescent="0.25">
      <c r="B983" t="s">
        <v>9</v>
      </c>
    </row>
    <row r="984" spans="1:3" x14ac:dyDescent="0.25">
      <c r="C984" t="str">
        <f>"name = EVTOPTB_"&amp;INDEX(K:K,2+TRUNC((ROW()-1)/$L$2))</f>
        <v>name = EVTOPTB_AVE_MARIA.43</v>
      </c>
    </row>
    <row r="985" spans="1:3" x14ac:dyDescent="0.25">
      <c r="B985" t="s">
        <v>1</v>
      </c>
    </row>
    <row r="986" spans="1:3" x14ac:dyDescent="0.25">
      <c r="B986" t="s">
        <v>9</v>
      </c>
    </row>
    <row r="987" spans="1:3" x14ac:dyDescent="0.25">
      <c r="C987" t="str">
        <f>"name = EVTOPTB_"&amp;INDEX(K:K,2+TRUNC((ROW()-1)/$L$2))</f>
        <v>name = EVTOPTB_AVE_MARIA.43</v>
      </c>
    </row>
    <row r="988" spans="1:3" x14ac:dyDescent="0.25">
      <c r="B988" t="s">
        <v>1</v>
      </c>
    </row>
    <row r="989" spans="1:3" x14ac:dyDescent="0.25">
      <c r="A989" t="s">
        <v>1</v>
      </c>
    </row>
    <row r="990" spans="1:3" x14ac:dyDescent="0.25">
      <c r="A990" t="s">
        <v>0</v>
      </c>
    </row>
    <row r="991" spans="1:3" x14ac:dyDescent="0.25">
      <c r="B991" t="str">
        <f>"id = "&amp;INDEX(K:K,2+TRUNC((ROW()-1)/$L$2))</f>
        <v>id = AVE_MARIA.44</v>
      </c>
    </row>
    <row r="992" spans="1:3" x14ac:dyDescent="0.25">
      <c r="B992" t="s">
        <v>38</v>
      </c>
    </row>
    <row r="993" spans="2:3" x14ac:dyDescent="0.25">
      <c r="B993" t="str">
        <f>"desc = EVTDESC_"&amp;INDEX(K:K,2+TRUNC((ROW()-1)/$L$2))</f>
        <v>desc = EVTDESC_AVE_MARIA.44</v>
      </c>
    </row>
    <row r="994" spans="2:3" x14ac:dyDescent="0.25">
      <c r="B994" t="s">
        <v>5</v>
      </c>
    </row>
    <row r="996" spans="2:3" x14ac:dyDescent="0.25">
      <c r="B996" t="s">
        <v>1</v>
      </c>
    </row>
    <row r="997" spans="2:3" x14ac:dyDescent="0.25">
      <c r="B997" t="s">
        <v>6</v>
      </c>
    </row>
    <row r="998" spans="2:3" x14ac:dyDescent="0.25">
      <c r="C998" t="s">
        <v>56</v>
      </c>
    </row>
    <row r="999" spans="2:3" x14ac:dyDescent="0.25">
      <c r="B999" t="s">
        <v>1</v>
      </c>
    </row>
    <row r="1000" spans="2:3" x14ac:dyDescent="0.25">
      <c r="B1000" t="s">
        <v>8</v>
      </c>
    </row>
    <row r="1002" spans="2:3" x14ac:dyDescent="0.25">
      <c r="B1002" t="s">
        <v>1</v>
      </c>
    </row>
    <row r="1003" spans="2:3" x14ac:dyDescent="0.25">
      <c r="B1003" t="s">
        <v>9</v>
      </c>
    </row>
    <row r="1004" spans="2:3" x14ac:dyDescent="0.25">
      <c r="C1004" t="str">
        <f>"name = EVTOPTA_"&amp;INDEX(K:K,2+TRUNC((ROW()-1)/$L$2))</f>
        <v>name = EVTOPTA_AVE_MARIA.44</v>
      </c>
    </row>
    <row r="1005" spans="2:3" x14ac:dyDescent="0.25">
      <c r="B1005" t="s">
        <v>1</v>
      </c>
    </row>
    <row r="1006" spans="2:3" x14ac:dyDescent="0.25">
      <c r="B1006" t="s">
        <v>9</v>
      </c>
    </row>
    <row r="1007" spans="2:3" x14ac:dyDescent="0.25">
      <c r="C1007" t="str">
        <f>"name = EVTOPTB_"&amp;INDEX(K:K,2+TRUNC((ROW()-1)/$L$2))</f>
        <v>name = EVTOPTB_AVE_MARIA.44</v>
      </c>
    </row>
    <row r="1008" spans="2:3" x14ac:dyDescent="0.25">
      <c r="B1008" t="s">
        <v>1</v>
      </c>
    </row>
    <row r="1009" spans="1:3" x14ac:dyDescent="0.25">
      <c r="B1009" t="s">
        <v>9</v>
      </c>
    </row>
    <row r="1010" spans="1:3" x14ac:dyDescent="0.25">
      <c r="C1010" t="str">
        <f>"name = EVTOPTB_"&amp;INDEX(K:K,2+TRUNC((ROW()-1)/$L$2))</f>
        <v>name = EVTOPTB_AVE_MARIA.44</v>
      </c>
    </row>
    <row r="1011" spans="1:3" x14ac:dyDescent="0.25">
      <c r="B1011" t="s">
        <v>1</v>
      </c>
    </row>
    <row r="1012" spans="1:3" x14ac:dyDescent="0.25">
      <c r="A1012" t="s">
        <v>1</v>
      </c>
    </row>
    <row r="1013" spans="1:3" x14ac:dyDescent="0.25">
      <c r="A1013" t="s">
        <v>0</v>
      </c>
    </row>
    <row r="1014" spans="1:3" x14ac:dyDescent="0.25">
      <c r="B1014" t="str">
        <f>"id = "&amp;INDEX(K:K,2+TRUNC((ROW()-1)/$L$2))</f>
        <v>id = AVE_MARIA.45</v>
      </c>
    </row>
    <row r="1015" spans="1:3" x14ac:dyDescent="0.25">
      <c r="B1015" t="s">
        <v>38</v>
      </c>
    </row>
    <row r="1016" spans="1:3" x14ac:dyDescent="0.25">
      <c r="B1016" t="str">
        <f>"desc = EVTDESC_"&amp;INDEX(K:K,2+TRUNC((ROW()-1)/$L$2))</f>
        <v>desc = EVTDESC_AVE_MARIA.45</v>
      </c>
    </row>
    <row r="1017" spans="1:3" x14ac:dyDescent="0.25">
      <c r="B1017" t="s">
        <v>5</v>
      </c>
    </row>
    <row r="1019" spans="1:3" x14ac:dyDescent="0.25">
      <c r="B1019" t="s">
        <v>1</v>
      </c>
    </row>
    <row r="1020" spans="1:3" x14ac:dyDescent="0.25">
      <c r="B1020" t="s">
        <v>6</v>
      </c>
    </row>
    <row r="1021" spans="1:3" x14ac:dyDescent="0.25">
      <c r="C1021" t="s">
        <v>57</v>
      </c>
    </row>
    <row r="1022" spans="1:3" x14ac:dyDescent="0.25">
      <c r="B1022" t="s">
        <v>1</v>
      </c>
    </row>
    <row r="1023" spans="1:3" x14ac:dyDescent="0.25">
      <c r="B1023" t="s">
        <v>8</v>
      </c>
    </row>
    <row r="1025" spans="1:3" x14ac:dyDescent="0.25">
      <c r="B1025" t="s">
        <v>1</v>
      </c>
    </row>
    <row r="1026" spans="1:3" x14ac:dyDescent="0.25">
      <c r="B1026" t="s">
        <v>9</v>
      </c>
    </row>
    <row r="1027" spans="1:3" x14ac:dyDescent="0.25">
      <c r="C1027" t="str">
        <f>"name = EVTOPTA_"&amp;INDEX(K:K,2+TRUNC((ROW()-1)/$L$2))</f>
        <v>name = EVTOPTA_AVE_MARIA.45</v>
      </c>
    </row>
    <row r="1028" spans="1:3" x14ac:dyDescent="0.25">
      <c r="B1028" t="s">
        <v>1</v>
      </c>
    </row>
    <row r="1029" spans="1:3" x14ac:dyDescent="0.25">
      <c r="B1029" t="s">
        <v>9</v>
      </c>
    </row>
    <row r="1030" spans="1:3" x14ac:dyDescent="0.25">
      <c r="C1030" t="str">
        <f>"name = EVTOPTB_"&amp;INDEX(K:K,2+TRUNC((ROW()-1)/$L$2))</f>
        <v>name = EVTOPTB_AVE_MARIA.45</v>
      </c>
    </row>
    <row r="1031" spans="1:3" x14ac:dyDescent="0.25">
      <c r="B1031" t="s">
        <v>1</v>
      </c>
    </row>
    <row r="1032" spans="1:3" x14ac:dyDescent="0.25">
      <c r="B1032" t="s">
        <v>9</v>
      </c>
    </row>
    <row r="1033" spans="1:3" x14ac:dyDescent="0.25">
      <c r="C1033" t="str">
        <f>"name = EVTOPTB_"&amp;INDEX(K:K,2+TRUNC((ROW()-1)/$L$2))</f>
        <v>name = EVTOPTB_AVE_MARIA.45</v>
      </c>
    </row>
    <row r="1034" spans="1:3" x14ac:dyDescent="0.25">
      <c r="B1034" t="s">
        <v>1</v>
      </c>
    </row>
    <row r="1035" spans="1:3" x14ac:dyDescent="0.25">
      <c r="A1035" t="s">
        <v>1</v>
      </c>
    </row>
    <row r="1036" spans="1:3" x14ac:dyDescent="0.25">
      <c r="A1036" t="s">
        <v>0</v>
      </c>
    </row>
    <row r="1037" spans="1:3" x14ac:dyDescent="0.25">
      <c r="B1037" t="str">
        <f>"id = "&amp;INDEX(K:K,2+TRUNC((ROW()-1)/$L$2))</f>
        <v>id = AVE_MARIA.46</v>
      </c>
    </row>
    <row r="1038" spans="1:3" x14ac:dyDescent="0.25">
      <c r="B1038" t="s">
        <v>38</v>
      </c>
    </row>
    <row r="1039" spans="1:3" x14ac:dyDescent="0.25">
      <c r="B1039" t="str">
        <f>"desc = EVTDESC_"&amp;INDEX(K:K,2+TRUNC((ROW()-1)/$L$2))</f>
        <v>desc = EVTDESC_AVE_MARIA.46</v>
      </c>
    </row>
    <row r="1040" spans="1:3" x14ac:dyDescent="0.25">
      <c r="B1040" t="s">
        <v>5</v>
      </c>
    </row>
    <row r="1042" spans="2:3" x14ac:dyDescent="0.25">
      <c r="B1042" t="s">
        <v>1</v>
      </c>
    </row>
    <row r="1043" spans="2:3" x14ac:dyDescent="0.25">
      <c r="B1043" t="s">
        <v>6</v>
      </c>
    </row>
    <row r="1044" spans="2:3" x14ac:dyDescent="0.25">
      <c r="C1044" t="s">
        <v>58</v>
      </c>
    </row>
    <row r="1045" spans="2:3" x14ac:dyDescent="0.25">
      <c r="B1045" t="s">
        <v>1</v>
      </c>
    </row>
    <row r="1046" spans="2:3" x14ac:dyDescent="0.25">
      <c r="B1046" t="s">
        <v>8</v>
      </c>
    </row>
    <row r="1048" spans="2:3" x14ac:dyDescent="0.25">
      <c r="B1048" t="s">
        <v>1</v>
      </c>
    </row>
    <row r="1049" spans="2:3" x14ac:dyDescent="0.25">
      <c r="B1049" t="s">
        <v>9</v>
      </c>
    </row>
    <row r="1050" spans="2:3" x14ac:dyDescent="0.25">
      <c r="C1050" t="str">
        <f>"name = EVTOPTA_"&amp;INDEX(K:K,2+TRUNC((ROW()-1)/$L$2))</f>
        <v>name = EVTOPTA_AVE_MARIA.46</v>
      </c>
    </row>
    <row r="1051" spans="2:3" x14ac:dyDescent="0.25">
      <c r="B1051" t="s">
        <v>1</v>
      </c>
    </row>
    <row r="1052" spans="2:3" x14ac:dyDescent="0.25">
      <c r="B1052" t="s">
        <v>9</v>
      </c>
    </row>
    <row r="1053" spans="2:3" x14ac:dyDescent="0.25">
      <c r="C1053" t="str">
        <f>"name = EVTOPTB_"&amp;INDEX(K:K,2+TRUNC((ROW()-1)/$L$2))</f>
        <v>name = EVTOPTB_AVE_MARIA.46</v>
      </c>
    </row>
    <row r="1054" spans="2:3" x14ac:dyDescent="0.25">
      <c r="B1054" t="s">
        <v>1</v>
      </c>
    </row>
    <row r="1055" spans="2:3" x14ac:dyDescent="0.25">
      <c r="B1055" t="s">
        <v>9</v>
      </c>
    </row>
    <row r="1056" spans="2:3" x14ac:dyDescent="0.25">
      <c r="C1056" t="str">
        <f>"name = EVTOPTB_"&amp;INDEX(K:K,2+TRUNC((ROW()-1)/$L$2))</f>
        <v>name = EVTOPTB_AVE_MARIA.46</v>
      </c>
    </row>
    <row r="1057" spans="1:3" x14ac:dyDescent="0.25">
      <c r="B1057" t="s">
        <v>1</v>
      </c>
    </row>
    <row r="1058" spans="1:3" x14ac:dyDescent="0.25">
      <c r="A1058" t="s">
        <v>1</v>
      </c>
    </row>
    <row r="1059" spans="1:3" x14ac:dyDescent="0.25">
      <c r="A1059" t="s">
        <v>0</v>
      </c>
    </row>
    <row r="1060" spans="1:3" x14ac:dyDescent="0.25">
      <c r="B1060" t="str">
        <f>"id = "&amp;INDEX(K:K,2+TRUNC((ROW()-1)/$L$2))</f>
        <v>id = AVE_MARIA.47</v>
      </c>
    </row>
    <row r="1061" spans="1:3" x14ac:dyDescent="0.25">
      <c r="B1061" t="s">
        <v>38</v>
      </c>
    </row>
    <row r="1062" spans="1:3" x14ac:dyDescent="0.25">
      <c r="B1062" t="str">
        <f>"desc = EVTDESC_"&amp;INDEX(K:K,2+TRUNC((ROW()-1)/$L$2))</f>
        <v>desc = EVTDESC_AVE_MARIA.47</v>
      </c>
    </row>
    <row r="1063" spans="1:3" x14ac:dyDescent="0.25">
      <c r="B1063" t="s">
        <v>5</v>
      </c>
    </row>
    <row r="1065" spans="1:3" x14ac:dyDescent="0.25">
      <c r="B1065" t="s">
        <v>1</v>
      </c>
    </row>
    <row r="1066" spans="1:3" x14ac:dyDescent="0.25">
      <c r="B1066" t="s">
        <v>6</v>
      </c>
    </row>
    <row r="1067" spans="1:3" x14ac:dyDescent="0.25">
      <c r="C1067" t="s">
        <v>59</v>
      </c>
    </row>
    <row r="1068" spans="1:3" x14ac:dyDescent="0.25">
      <c r="B1068" t="s">
        <v>1</v>
      </c>
    </row>
    <row r="1069" spans="1:3" x14ac:dyDescent="0.25">
      <c r="B1069" t="s">
        <v>8</v>
      </c>
    </row>
    <row r="1071" spans="1:3" x14ac:dyDescent="0.25">
      <c r="B1071" t="s">
        <v>1</v>
      </c>
    </row>
    <row r="1072" spans="1:3" x14ac:dyDescent="0.25">
      <c r="B1072" t="s">
        <v>9</v>
      </c>
    </row>
    <row r="1073" spans="1:3" x14ac:dyDescent="0.25">
      <c r="C1073" t="str">
        <f>"name = EVTOPTA_"&amp;INDEX(K:K,2+TRUNC((ROW()-1)/$L$2))</f>
        <v>name = EVTOPTA_AVE_MARIA.47</v>
      </c>
    </row>
    <row r="1074" spans="1:3" x14ac:dyDescent="0.25">
      <c r="B1074" t="s">
        <v>1</v>
      </c>
    </row>
    <row r="1075" spans="1:3" x14ac:dyDescent="0.25">
      <c r="B1075" t="s">
        <v>9</v>
      </c>
    </row>
    <row r="1076" spans="1:3" x14ac:dyDescent="0.25">
      <c r="C1076" t="str">
        <f>"name = EVTOPTB_"&amp;INDEX(K:K,2+TRUNC((ROW()-1)/$L$2))</f>
        <v>name = EVTOPTB_AVE_MARIA.47</v>
      </c>
    </row>
    <row r="1077" spans="1:3" x14ac:dyDescent="0.25">
      <c r="B1077" t="s">
        <v>1</v>
      </c>
    </row>
    <row r="1078" spans="1:3" x14ac:dyDescent="0.25">
      <c r="B1078" t="s">
        <v>9</v>
      </c>
    </row>
    <row r="1079" spans="1:3" x14ac:dyDescent="0.25">
      <c r="C1079" t="str">
        <f>"name = EVTOPTB_"&amp;INDEX(K:K,2+TRUNC((ROW()-1)/$L$2))</f>
        <v>name = EVTOPTB_AVE_MARIA.47</v>
      </c>
    </row>
    <row r="1080" spans="1:3" x14ac:dyDescent="0.25">
      <c r="B1080" t="s">
        <v>1</v>
      </c>
    </row>
    <row r="1081" spans="1:3" x14ac:dyDescent="0.25">
      <c r="A1081" t="s">
        <v>1</v>
      </c>
    </row>
    <row r="1082" spans="1:3" x14ac:dyDescent="0.25">
      <c r="A1082" t="s">
        <v>0</v>
      </c>
    </row>
    <row r="1083" spans="1:3" x14ac:dyDescent="0.25">
      <c r="B1083" t="str">
        <f>"id = "&amp;INDEX(K:K,2+TRUNC((ROW()-1)/$L$2))</f>
        <v>id = AVE_MARIA.48</v>
      </c>
    </row>
    <row r="1084" spans="1:3" x14ac:dyDescent="0.25">
      <c r="B1084" t="s">
        <v>38</v>
      </c>
    </row>
    <row r="1085" spans="1:3" x14ac:dyDescent="0.25">
      <c r="B1085" t="str">
        <f>"desc = EVTDESC_"&amp;INDEX(K:K,2+TRUNC((ROW()-1)/$L$2))</f>
        <v>desc = EVTDESC_AVE_MARIA.48</v>
      </c>
    </row>
    <row r="1086" spans="1:3" x14ac:dyDescent="0.25">
      <c r="B1086" t="s">
        <v>5</v>
      </c>
    </row>
    <row r="1088" spans="1:3" x14ac:dyDescent="0.25">
      <c r="B1088" t="s">
        <v>1</v>
      </c>
    </row>
    <row r="1089" spans="1:3" x14ac:dyDescent="0.25">
      <c r="B1089" t="s">
        <v>6</v>
      </c>
    </row>
    <row r="1090" spans="1:3" x14ac:dyDescent="0.25">
      <c r="C1090" t="s">
        <v>60</v>
      </c>
    </row>
    <row r="1091" spans="1:3" x14ac:dyDescent="0.25">
      <c r="B1091" t="s">
        <v>1</v>
      </c>
    </row>
    <row r="1092" spans="1:3" x14ac:dyDescent="0.25">
      <c r="B1092" t="s">
        <v>8</v>
      </c>
    </row>
    <row r="1094" spans="1:3" x14ac:dyDescent="0.25">
      <c r="B1094" t="s">
        <v>1</v>
      </c>
    </row>
    <row r="1095" spans="1:3" x14ac:dyDescent="0.25">
      <c r="B1095" t="s">
        <v>9</v>
      </c>
    </row>
    <row r="1096" spans="1:3" x14ac:dyDescent="0.25">
      <c r="C1096" t="str">
        <f>"name = EVTOPTA_"&amp;INDEX(K:K,2+TRUNC((ROW()-1)/$L$2))</f>
        <v>name = EVTOPTA_AVE_MARIA.48</v>
      </c>
    </row>
    <row r="1097" spans="1:3" x14ac:dyDescent="0.25">
      <c r="B1097" t="s">
        <v>1</v>
      </c>
    </row>
    <row r="1098" spans="1:3" x14ac:dyDescent="0.25">
      <c r="B1098" t="s">
        <v>9</v>
      </c>
    </row>
    <row r="1099" spans="1:3" x14ac:dyDescent="0.25">
      <c r="C1099" t="str">
        <f>"name = EVTOPTB_"&amp;INDEX(K:K,2+TRUNC((ROW()-1)/$L$2))</f>
        <v>name = EVTOPTB_AVE_MARIA.48</v>
      </c>
    </row>
    <row r="1100" spans="1:3" x14ac:dyDescent="0.25">
      <c r="B1100" t="s">
        <v>1</v>
      </c>
    </row>
    <row r="1101" spans="1:3" x14ac:dyDescent="0.25">
      <c r="B1101" t="s">
        <v>9</v>
      </c>
    </row>
    <row r="1102" spans="1:3" x14ac:dyDescent="0.25">
      <c r="C1102" t="str">
        <f>"name = EVTOPTB_"&amp;INDEX(K:K,2+TRUNC((ROW()-1)/$L$2))</f>
        <v>name = EVTOPTB_AVE_MARIA.48</v>
      </c>
    </row>
    <row r="1103" spans="1:3" x14ac:dyDescent="0.25">
      <c r="B1103" t="s">
        <v>1</v>
      </c>
    </row>
    <row r="1104" spans="1:3" x14ac:dyDescent="0.25">
      <c r="A1104" t="s">
        <v>1</v>
      </c>
    </row>
    <row r="1105" spans="1:3" x14ac:dyDescent="0.25">
      <c r="A1105" t="s">
        <v>0</v>
      </c>
    </row>
    <row r="1106" spans="1:3" x14ac:dyDescent="0.25">
      <c r="B1106" t="str">
        <f>"id = "&amp;INDEX(K:K,2+TRUNC((ROW()-1)/$L$2))</f>
        <v>id = AVE_MARIA.49</v>
      </c>
    </row>
    <row r="1107" spans="1:3" x14ac:dyDescent="0.25">
      <c r="B1107" t="s">
        <v>38</v>
      </c>
    </row>
    <row r="1108" spans="1:3" x14ac:dyDescent="0.25">
      <c r="B1108" t="str">
        <f>"desc = EVTDESC_"&amp;INDEX(K:K,2+TRUNC((ROW()-1)/$L$2))</f>
        <v>desc = EVTDESC_AVE_MARIA.49</v>
      </c>
    </row>
    <row r="1109" spans="1:3" x14ac:dyDescent="0.25">
      <c r="B1109" t="s">
        <v>5</v>
      </c>
    </row>
    <row r="1111" spans="1:3" x14ac:dyDescent="0.25">
      <c r="B1111" t="s">
        <v>1</v>
      </c>
    </row>
    <row r="1112" spans="1:3" x14ac:dyDescent="0.25">
      <c r="B1112" t="s">
        <v>6</v>
      </c>
    </row>
    <row r="1113" spans="1:3" x14ac:dyDescent="0.25">
      <c r="C1113" t="s">
        <v>61</v>
      </c>
    </row>
    <row r="1114" spans="1:3" x14ac:dyDescent="0.25">
      <c r="B1114" t="s">
        <v>1</v>
      </c>
    </row>
    <row r="1115" spans="1:3" x14ac:dyDescent="0.25">
      <c r="B1115" t="s">
        <v>8</v>
      </c>
    </row>
    <row r="1117" spans="1:3" x14ac:dyDescent="0.25">
      <c r="B1117" t="s">
        <v>1</v>
      </c>
    </row>
    <row r="1118" spans="1:3" x14ac:dyDescent="0.25">
      <c r="B1118" t="s">
        <v>9</v>
      </c>
    </row>
    <row r="1119" spans="1:3" x14ac:dyDescent="0.25">
      <c r="C1119" t="str">
        <f>"name = EVTOPTA_"&amp;INDEX(K:K,2+TRUNC((ROW()-1)/$L$2))</f>
        <v>name = EVTOPTA_AVE_MARIA.49</v>
      </c>
    </row>
    <row r="1120" spans="1:3" x14ac:dyDescent="0.25">
      <c r="B1120" t="s">
        <v>1</v>
      </c>
    </row>
    <row r="1121" spans="1:3" x14ac:dyDescent="0.25">
      <c r="B1121" t="s">
        <v>9</v>
      </c>
    </row>
    <row r="1122" spans="1:3" x14ac:dyDescent="0.25">
      <c r="C1122" t="str">
        <f>"name = EVTOPTB_"&amp;INDEX(K:K,2+TRUNC((ROW()-1)/$L$2))</f>
        <v>name = EVTOPTB_AVE_MARIA.49</v>
      </c>
    </row>
    <row r="1123" spans="1:3" x14ac:dyDescent="0.25">
      <c r="B1123" t="s">
        <v>1</v>
      </c>
    </row>
    <row r="1124" spans="1:3" x14ac:dyDescent="0.25">
      <c r="B1124" t="s">
        <v>9</v>
      </c>
    </row>
    <row r="1125" spans="1:3" x14ac:dyDescent="0.25">
      <c r="C1125" t="str">
        <f>"name = EVTOPTB_"&amp;INDEX(K:K,2+TRUNC((ROW()-1)/$L$2))</f>
        <v>name = EVTOPTB_AVE_MARIA.49</v>
      </c>
    </row>
    <row r="1126" spans="1:3" x14ac:dyDescent="0.25">
      <c r="B1126" t="s">
        <v>1</v>
      </c>
    </row>
    <row r="1127" spans="1:3" x14ac:dyDescent="0.25">
      <c r="A1127" t="s">
        <v>1</v>
      </c>
    </row>
    <row r="1128" spans="1:3" x14ac:dyDescent="0.25">
      <c r="A1128" t="s">
        <v>0</v>
      </c>
    </row>
    <row r="1129" spans="1:3" x14ac:dyDescent="0.25">
      <c r="B1129" t="str">
        <f>"id = "&amp;INDEX(K:K,2+TRUNC((ROW()-1)/$L$2))</f>
        <v>id = AVE_MARIA.50</v>
      </c>
    </row>
    <row r="1130" spans="1:3" x14ac:dyDescent="0.25">
      <c r="B1130" t="s">
        <v>38</v>
      </c>
    </row>
    <row r="1131" spans="1:3" x14ac:dyDescent="0.25">
      <c r="B1131" t="str">
        <f>"desc = EVTDESC_"&amp;INDEX(K:K,2+TRUNC((ROW()-1)/$L$2))</f>
        <v>desc = EVTDESC_AVE_MARIA.50</v>
      </c>
    </row>
    <row r="1132" spans="1:3" x14ac:dyDescent="0.25">
      <c r="B1132" t="s">
        <v>5</v>
      </c>
    </row>
    <row r="1134" spans="1:3" x14ac:dyDescent="0.25">
      <c r="B1134" t="s">
        <v>1</v>
      </c>
    </row>
    <row r="1135" spans="1:3" x14ac:dyDescent="0.25">
      <c r="B1135" t="s">
        <v>6</v>
      </c>
    </row>
    <row r="1136" spans="1:3" x14ac:dyDescent="0.25">
      <c r="C1136" t="s">
        <v>62</v>
      </c>
    </row>
    <row r="1137" spans="1:3" x14ac:dyDescent="0.25">
      <c r="B1137" t="s">
        <v>1</v>
      </c>
    </row>
    <row r="1138" spans="1:3" x14ac:dyDescent="0.25">
      <c r="B1138" t="s">
        <v>8</v>
      </c>
    </row>
    <row r="1140" spans="1:3" x14ac:dyDescent="0.25">
      <c r="B1140" t="s">
        <v>1</v>
      </c>
    </row>
    <row r="1141" spans="1:3" x14ac:dyDescent="0.25">
      <c r="B1141" t="s">
        <v>9</v>
      </c>
    </row>
    <row r="1142" spans="1:3" x14ac:dyDescent="0.25">
      <c r="C1142" t="str">
        <f>"name = EVTOPTA_"&amp;INDEX(K:K,2+TRUNC((ROW()-1)/$L$2))</f>
        <v>name = EVTOPTA_AVE_MARIA.50</v>
      </c>
    </row>
    <row r="1143" spans="1:3" x14ac:dyDescent="0.25">
      <c r="B1143" t="s">
        <v>1</v>
      </c>
    </row>
    <row r="1144" spans="1:3" x14ac:dyDescent="0.25">
      <c r="B1144" t="s">
        <v>9</v>
      </c>
    </row>
    <row r="1145" spans="1:3" x14ac:dyDescent="0.25">
      <c r="C1145" t="str">
        <f>"name = EVTOPTB_"&amp;INDEX(K:K,2+TRUNC((ROW()-1)/$L$2))</f>
        <v>name = EVTOPTB_AVE_MARIA.50</v>
      </c>
    </row>
    <row r="1146" spans="1:3" x14ac:dyDescent="0.25">
      <c r="B1146" t="s">
        <v>1</v>
      </c>
    </row>
    <row r="1147" spans="1:3" x14ac:dyDescent="0.25">
      <c r="B1147" t="s">
        <v>9</v>
      </c>
    </row>
    <row r="1148" spans="1:3" x14ac:dyDescent="0.25">
      <c r="C1148" t="str">
        <f>"name = EVTOPTB_"&amp;INDEX(K:K,2+TRUNC((ROW()-1)/$L$2))</f>
        <v>name = EVTOPTB_AVE_MARIA.50</v>
      </c>
    </row>
    <row r="1149" spans="1:3" x14ac:dyDescent="0.25">
      <c r="B1149" t="s">
        <v>1</v>
      </c>
    </row>
    <row r="1150" spans="1:3" x14ac:dyDescent="0.25">
      <c r="A1150" t="s">
        <v>1</v>
      </c>
    </row>
    <row r="1151" spans="1:3" x14ac:dyDescent="0.25">
      <c r="A1151" t="s">
        <v>0</v>
      </c>
    </row>
    <row r="1152" spans="1:3" x14ac:dyDescent="0.25">
      <c r="B1152" t="str">
        <f>"id = "&amp;INDEX(K:K,2+TRUNC((ROW()-1)/$L$2))</f>
        <v>id = AVE_MARIA.51</v>
      </c>
    </row>
    <row r="1153" spans="2:3" x14ac:dyDescent="0.25">
      <c r="B1153" t="s">
        <v>38</v>
      </c>
    </row>
    <row r="1154" spans="2:3" x14ac:dyDescent="0.25">
      <c r="B1154" t="str">
        <f>"desc = EVTDESC_"&amp;INDEX(K:K,2+TRUNC((ROW()-1)/$L$2))</f>
        <v>desc = EVTDESC_AVE_MARIA.51</v>
      </c>
    </row>
    <row r="1155" spans="2:3" x14ac:dyDescent="0.25">
      <c r="B1155" t="s">
        <v>5</v>
      </c>
    </row>
    <row r="1157" spans="2:3" x14ac:dyDescent="0.25">
      <c r="B1157" t="s">
        <v>1</v>
      </c>
    </row>
    <row r="1158" spans="2:3" x14ac:dyDescent="0.25">
      <c r="B1158" t="s">
        <v>6</v>
      </c>
    </row>
    <row r="1159" spans="2:3" x14ac:dyDescent="0.25">
      <c r="C1159" t="s">
        <v>63</v>
      </c>
    </row>
    <row r="1160" spans="2:3" x14ac:dyDescent="0.25">
      <c r="B1160" t="s">
        <v>1</v>
      </c>
    </row>
    <row r="1161" spans="2:3" x14ac:dyDescent="0.25">
      <c r="B1161" t="s">
        <v>8</v>
      </c>
    </row>
    <row r="1163" spans="2:3" x14ac:dyDescent="0.25">
      <c r="B1163" t="s">
        <v>1</v>
      </c>
    </row>
    <row r="1164" spans="2:3" x14ac:dyDescent="0.25">
      <c r="B1164" t="s">
        <v>9</v>
      </c>
    </row>
    <row r="1165" spans="2:3" x14ac:dyDescent="0.25">
      <c r="C1165" t="str">
        <f>"name = EVTOPTA_"&amp;INDEX(K:K,2+TRUNC((ROW()-1)/$L$2))</f>
        <v>name = EVTOPTA_AVE_MARIA.51</v>
      </c>
    </row>
    <row r="1166" spans="2:3" x14ac:dyDescent="0.25">
      <c r="B1166" t="s">
        <v>1</v>
      </c>
    </row>
    <row r="1167" spans="2:3" x14ac:dyDescent="0.25">
      <c r="B1167" t="s">
        <v>9</v>
      </c>
    </row>
    <row r="1168" spans="2:3" x14ac:dyDescent="0.25">
      <c r="C1168" t="str">
        <f>"name = EVTOPTB_"&amp;INDEX(K:K,2+TRUNC((ROW()-1)/$L$2))</f>
        <v>name = EVTOPTB_AVE_MARIA.51</v>
      </c>
    </row>
    <row r="1169" spans="1:3" x14ac:dyDescent="0.25">
      <c r="B1169" t="s">
        <v>1</v>
      </c>
    </row>
    <row r="1170" spans="1:3" x14ac:dyDescent="0.25">
      <c r="B1170" t="s">
        <v>9</v>
      </c>
    </row>
    <row r="1171" spans="1:3" x14ac:dyDescent="0.25">
      <c r="C1171" t="str">
        <f>"name = EVTOPTB_"&amp;INDEX(K:K,2+TRUNC((ROW()-1)/$L$2))</f>
        <v>name = EVTOPTB_AVE_MARIA.51</v>
      </c>
    </row>
    <row r="1172" spans="1:3" x14ac:dyDescent="0.25">
      <c r="B1172" t="s">
        <v>1</v>
      </c>
    </row>
    <row r="1173" spans="1:3" x14ac:dyDescent="0.25">
      <c r="A1173" t="s">
        <v>1</v>
      </c>
    </row>
    <row r="1174" spans="1:3" x14ac:dyDescent="0.25">
      <c r="A1174" t="s">
        <v>0</v>
      </c>
    </row>
    <row r="1175" spans="1:3" x14ac:dyDescent="0.25">
      <c r="B1175" t="str">
        <f>"id = "&amp;INDEX(K:K,2+TRUNC((ROW()-1)/$L$2))</f>
        <v>id = AVE_MARIA.52</v>
      </c>
    </row>
    <row r="1176" spans="1:3" x14ac:dyDescent="0.25">
      <c r="B1176" t="s">
        <v>38</v>
      </c>
    </row>
    <row r="1177" spans="1:3" x14ac:dyDescent="0.25">
      <c r="B1177" t="str">
        <f>"desc = EVTDESC_"&amp;INDEX(K:K,2+TRUNC((ROW()-1)/$L$2))</f>
        <v>desc = EVTDESC_AVE_MARIA.52</v>
      </c>
    </row>
    <row r="1178" spans="1:3" x14ac:dyDescent="0.25">
      <c r="B1178" t="s">
        <v>5</v>
      </c>
    </row>
    <row r="1180" spans="1:3" x14ac:dyDescent="0.25">
      <c r="B1180" t="s">
        <v>1</v>
      </c>
    </row>
    <row r="1181" spans="1:3" x14ac:dyDescent="0.25">
      <c r="B1181" t="s">
        <v>6</v>
      </c>
    </row>
    <row r="1182" spans="1:3" x14ac:dyDescent="0.25">
      <c r="C1182" t="s">
        <v>64</v>
      </c>
    </row>
    <row r="1183" spans="1:3" x14ac:dyDescent="0.25">
      <c r="B1183" t="s">
        <v>1</v>
      </c>
    </row>
    <row r="1184" spans="1:3" x14ac:dyDescent="0.25">
      <c r="B1184" t="s">
        <v>8</v>
      </c>
    </row>
    <row r="1186" spans="1:3" x14ac:dyDescent="0.25">
      <c r="B1186" t="s">
        <v>1</v>
      </c>
    </row>
    <row r="1187" spans="1:3" x14ac:dyDescent="0.25">
      <c r="B1187" t="s">
        <v>9</v>
      </c>
    </row>
    <row r="1188" spans="1:3" x14ac:dyDescent="0.25">
      <c r="C1188" t="str">
        <f>"name = EVTOPTA_"&amp;INDEX(K:K,2+TRUNC((ROW()-1)/$L$2))</f>
        <v>name = EVTOPTA_AVE_MARIA.52</v>
      </c>
    </row>
    <row r="1189" spans="1:3" x14ac:dyDescent="0.25">
      <c r="B1189" t="s">
        <v>1</v>
      </c>
    </row>
    <row r="1190" spans="1:3" x14ac:dyDescent="0.25">
      <c r="B1190" t="s">
        <v>9</v>
      </c>
    </row>
    <row r="1191" spans="1:3" x14ac:dyDescent="0.25">
      <c r="C1191" t="str">
        <f>"name = EVTOPTB_"&amp;INDEX(K:K,2+TRUNC((ROW()-1)/$L$2))</f>
        <v>name = EVTOPTB_AVE_MARIA.52</v>
      </c>
    </row>
    <row r="1192" spans="1:3" x14ac:dyDescent="0.25">
      <c r="B1192" t="s">
        <v>1</v>
      </c>
    </row>
    <row r="1193" spans="1:3" x14ac:dyDescent="0.25">
      <c r="B1193" t="s">
        <v>9</v>
      </c>
    </row>
    <row r="1194" spans="1:3" x14ac:dyDescent="0.25">
      <c r="C1194" t="str">
        <f>"name = EVTOPTB_"&amp;INDEX(K:K,2+TRUNC((ROW()-1)/$L$2))</f>
        <v>name = EVTOPTB_AVE_MARIA.52</v>
      </c>
    </row>
    <row r="1195" spans="1:3" x14ac:dyDescent="0.25">
      <c r="B1195" t="s">
        <v>1</v>
      </c>
    </row>
    <row r="1196" spans="1:3" x14ac:dyDescent="0.25">
      <c r="A1196" t="s">
        <v>1</v>
      </c>
    </row>
    <row r="1197" spans="1:3" x14ac:dyDescent="0.25">
      <c r="A1197" t="s">
        <v>0</v>
      </c>
    </row>
    <row r="1198" spans="1:3" x14ac:dyDescent="0.25">
      <c r="B1198" t="str">
        <f>"id = "&amp;INDEX(K:K,2+TRUNC((ROW()-1)/$L$2))</f>
        <v>id = AVE_MARIA.53</v>
      </c>
    </row>
    <row r="1199" spans="1:3" x14ac:dyDescent="0.25">
      <c r="B1199" t="s">
        <v>38</v>
      </c>
    </row>
    <row r="1200" spans="1:3" x14ac:dyDescent="0.25">
      <c r="B1200" t="str">
        <f>"desc = EVTDESC_"&amp;INDEX(K:K,2+TRUNC((ROW()-1)/$L$2))</f>
        <v>desc = EVTDESC_AVE_MARIA.53</v>
      </c>
    </row>
    <row r="1201" spans="2:3" x14ac:dyDescent="0.25">
      <c r="B1201" t="s">
        <v>5</v>
      </c>
    </row>
    <row r="1203" spans="2:3" x14ac:dyDescent="0.25">
      <c r="B1203" t="s">
        <v>1</v>
      </c>
    </row>
    <row r="1204" spans="2:3" x14ac:dyDescent="0.25">
      <c r="B1204" t="s">
        <v>6</v>
      </c>
    </row>
    <row r="1205" spans="2:3" x14ac:dyDescent="0.25">
      <c r="C1205" t="s">
        <v>65</v>
      </c>
    </row>
    <row r="1206" spans="2:3" x14ac:dyDescent="0.25">
      <c r="B1206" t="s">
        <v>1</v>
      </c>
    </row>
    <row r="1207" spans="2:3" x14ac:dyDescent="0.25">
      <c r="B1207" t="s">
        <v>8</v>
      </c>
    </row>
    <row r="1209" spans="2:3" x14ac:dyDescent="0.25">
      <c r="B1209" t="s">
        <v>1</v>
      </c>
    </row>
    <row r="1210" spans="2:3" x14ac:dyDescent="0.25">
      <c r="B1210" t="s">
        <v>9</v>
      </c>
    </row>
    <row r="1211" spans="2:3" x14ac:dyDescent="0.25">
      <c r="C1211" t="str">
        <f>"name = EVTOPTA_"&amp;INDEX(K:K,2+TRUNC((ROW()-1)/$L$2))</f>
        <v>name = EVTOPTA_AVE_MARIA.53</v>
      </c>
    </row>
    <row r="1212" spans="2:3" x14ac:dyDescent="0.25">
      <c r="B1212" t="s">
        <v>1</v>
      </c>
    </row>
    <row r="1213" spans="2:3" x14ac:dyDescent="0.25">
      <c r="B1213" t="s">
        <v>9</v>
      </c>
    </row>
    <row r="1214" spans="2:3" x14ac:dyDescent="0.25">
      <c r="C1214" t="str">
        <f>"name = EVTOPTB_"&amp;INDEX(K:K,2+TRUNC((ROW()-1)/$L$2))</f>
        <v>name = EVTOPTB_AVE_MARIA.53</v>
      </c>
    </row>
    <row r="1215" spans="2:3" x14ac:dyDescent="0.25">
      <c r="B1215" t="s">
        <v>1</v>
      </c>
    </row>
    <row r="1216" spans="2:3" x14ac:dyDescent="0.25">
      <c r="B1216" t="s">
        <v>9</v>
      </c>
    </row>
    <row r="1217" spans="1:3" x14ac:dyDescent="0.25">
      <c r="C1217" t="str">
        <f>"name = EVTOPTB_"&amp;INDEX(K:K,2+TRUNC((ROW()-1)/$L$2))</f>
        <v>name = EVTOPTB_AVE_MARIA.53</v>
      </c>
    </row>
    <row r="1218" spans="1:3" x14ac:dyDescent="0.25">
      <c r="B1218" t="s">
        <v>1</v>
      </c>
    </row>
    <row r="1219" spans="1:3" x14ac:dyDescent="0.25">
      <c r="A1219" t="s">
        <v>1</v>
      </c>
    </row>
    <row r="1220" spans="1:3" x14ac:dyDescent="0.25">
      <c r="A1220" t="s">
        <v>0</v>
      </c>
    </row>
    <row r="1221" spans="1:3" x14ac:dyDescent="0.25">
      <c r="B1221" t="str">
        <f>"id = "&amp;INDEX(K:K,2+TRUNC((ROW()-1)/$L$2))</f>
        <v>id = AVE_MARIA.54</v>
      </c>
    </row>
    <row r="1222" spans="1:3" x14ac:dyDescent="0.25">
      <c r="B1222" t="s">
        <v>38</v>
      </c>
    </row>
    <row r="1223" spans="1:3" x14ac:dyDescent="0.25">
      <c r="B1223" t="str">
        <f>"desc = EVTDESC_"&amp;INDEX(K:K,2+TRUNC((ROW()-1)/$L$2))</f>
        <v>desc = EVTDESC_AVE_MARIA.54</v>
      </c>
    </row>
    <row r="1224" spans="1:3" x14ac:dyDescent="0.25">
      <c r="B1224" t="s">
        <v>5</v>
      </c>
    </row>
    <row r="1226" spans="1:3" x14ac:dyDescent="0.25">
      <c r="B1226" t="s">
        <v>1</v>
      </c>
    </row>
    <row r="1227" spans="1:3" x14ac:dyDescent="0.25">
      <c r="B1227" t="s">
        <v>6</v>
      </c>
    </row>
    <row r="1228" spans="1:3" x14ac:dyDescent="0.25">
      <c r="C1228" t="s">
        <v>66</v>
      </c>
    </row>
    <row r="1229" spans="1:3" x14ac:dyDescent="0.25">
      <c r="B1229" t="s">
        <v>1</v>
      </c>
    </row>
    <row r="1230" spans="1:3" x14ac:dyDescent="0.25">
      <c r="B1230" t="s">
        <v>8</v>
      </c>
    </row>
    <row r="1232" spans="1:3" x14ac:dyDescent="0.25">
      <c r="B1232" t="s">
        <v>1</v>
      </c>
    </row>
    <row r="1233" spans="1:3" x14ac:dyDescent="0.25">
      <c r="B1233" t="s">
        <v>9</v>
      </c>
    </row>
    <row r="1234" spans="1:3" x14ac:dyDescent="0.25">
      <c r="C1234" t="str">
        <f>"name = EVTOPTA_"&amp;INDEX(K:K,2+TRUNC((ROW()-1)/$L$2))</f>
        <v>name = EVTOPTA_AVE_MARIA.54</v>
      </c>
    </row>
    <row r="1235" spans="1:3" x14ac:dyDescent="0.25">
      <c r="B1235" t="s">
        <v>1</v>
      </c>
    </row>
    <row r="1236" spans="1:3" x14ac:dyDescent="0.25">
      <c r="B1236" t="s">
        <v>9</v>
      </c>
    </row>
    <row r="1237" spans="1:3" x14ac:dyDescent="0.25">
      <c r="C1237" t="str">
        <f>"name = EVTOPTB_"&amp;INDEX(K:K,2+TRUNC((ROW()-1)/$L$2))</f>
        <v>name = EVTOPTB_AVE_MARIA.54</v>
      </c>
    </row>
    <row r="1238" spans="1:3" x14ac:dyDescent="0.25">
      <c r="B1238" t="s">
        <v>1</v>
      </c>
    </row>
    <row r="1239" spans="1:3" x14ac:dyDescent="0.25">
      <c r="B1239" t="s">
        <v>9</v>
      </c>
    </row>
    <row r="1240" spans="1:3" x14ac:dyDescent="0.25">
      <c r="C1240" t="str">
        <f>"name = EVTOPTB_"&amp;INDEX(K:K,2+TRUNC((ROW()-1)/$L$2))</f>
        <v>name = EVTOPTB_AVE_MARIA.54</v>
      </c>
    </row>
    <row r="1241" spans="1:3" x14ac:dyDescent="0.25">
      <c r="B1241" t="s">
        <v>1</v>
      </c>
    </row>
    <row r="1242" spans="1:3" x14ac:dyDescent="0.25">
      <c r="A1242" t="s">
        <v>1</v>
      </c>
    </row>
    <row r="1243" spans="1:3" x14ac:dyDescent="0.25">
      <c r="A1243" t="s">
        <v>0</v>
      </c>
    </row>
    <row r="1244" spans="1:3" x14ac:dyDescent="0.25">
      <c r="B1244" t="str">
        <f>"id = "&amp;INDEX(K:K,2+TRUNC((ROW()-1)/$L$2))</f>
        <v>id = AVE_MARIA.55</v>
      </c>
    </row>
    <row r="1245" spans="1:3" x14ac:dyDescent="0.25">
      <c r="B1245" t="s">
        <v>38</v>
      </c>
    </row>
    <row r="1246" spans="1:3" x14ac:dyDescent="0.25">
      <c r="B1246" t="str">
        <f>"desc = EVTDESC_"&amp;INDEX(K:K,2+TRUNC((ROW()-1)/$L$2))</f>
        <v>desc = EVTDESC_AVE_MARIA.55</v>
      </c>
    </row>
    <row r="1247" spans="1:3" x14ac:dyDescent="0.25">
      <c r="B1247" t="s">
        <v>5</v>
      </c>
    </row>
    <row r="1249" spans="2:3" x14ac:dyDescent="0.25">
      <c r="B1249" t="s">
        <v>1</v>
      </c>
    </row>
    <row r="1250" spans="2:3" x14ac:dyDescent="0.25">
      <c r="B1250" t="s">
        <v>6</v>
      </c>
    </row>
    <row r="1251" spans="2:3" x14ac:dyDescent="0.25">
      <c r="C1251" t="s">
        <v>67</v>
      </c>
    </row>
    <row r="1252" spans="2:3" x14ac:dyDescent="0.25">
      <c r="B1252" t="s">
        <v>1</v>
      </c>
    </row>
    <row r="1253" spans="2:3" x14ac:dyDescent="0.25">
      <c r="B1253" t="s">
        <v>8</v>
      </c>
    </row>
    <row r="1255" spans="2:3" x14ac:dyDescent="0.25">
      <c r="B1255" t="s">
        <v>1</v>
      </c>
    </row>
    <row r="1256" spans="2:3" x14ac:dyDescent="0.25">
      <c r="B1256" t="s">
        <v>9</v>
      </c>
    </row>
    <row r="1257" spans="2:3" x14ac:dyDescent="0.25">
      <c r="C1257" t="str">
        <f>"name = EVTOPTA_"&amp;INDEX(K:K,2+TRUNC((ROW()-1)/$L$2))</f>
        <v>name = EVTOPTA_AVE_MARIA.55</v>
      </c>
    </row>
    <row r="1258" spans="2:3" x14ac:dyDescent="0.25">
      <c r="B1258" t="s">
        <v>1</v>
      </c>
    </row>
    <row r="1259" spans="2:3" x14ac:dyDescent="0.25">
      <c r="B1259" t="s">
        <v>9</v>
      </c>
    </row>
    <row r="1260" spans="2:3" x14ac:dyDescent="0.25">
      <c r="C1260" t="str">
        <f>"name = EVTOPTB_"&amp;INDEX(K:K,2+TRUNC((ROW()-1)/$L$2))</f>
        <v>name = EVTOPTB_AVE_MARIA.55</v>
      </c>
    </row>
    <row r="1261" spans="2:3" x14ac:dyDescent="0.25">
      <c r="B1261" t="s">
        <v>1</v>
      </c>
    </row>
    <row r="1262" spans="2:3" x14ac:dyDescent="0.25">
      <c r="B1262" t="s">
        <v>9</v>
      </c>
    </row>
    <row r="1263" spans="2:3" x14ac:dyDescent="0.25">
      <c r="C1263" t="str">
        <f>"name = EVTOPTB_"&amp;INDEX(K:K,2+TRUNC((ROW()-1)/$L$2))</f>
        <v>name = EVTOPTB_AVE_MARIA.55</v>
      </c>
    </row>
    <row r="1264" spans="2:3" x14ac:dyDescent="0.25">
      <c r="B1264" t="s">
        <v>1</v>
      </c>
    </row>
    <row r="1265" spans="1:3" x14ac:dyDescent="0.25">
      <c r="A1265" t="s">
        <v>1</v>
      </c>
    </row>
    <row r="1266" spans="1:3" x14ac:dyDescent="0.25">
      <c r="A1266" t="s">
        <v>0</v>
      </c>
    </row>
    <row r="1267" spans="1:3" x14ac:dyDescent="0.25">
      <c r="B1267" t="str">
        <f>"id = "&amp;INDEX(K:K,2+TRUNC((ROW()-1)/$L$2))</f>
        <v>id = AVE_MARIA.56</v>
      </c>
    </row>
    <row r="1268" spans="1:3" x14ac:dyDescent="0.25">
      <c r="B1268" t="s">
        <v>38</v>
      </c>
    </row>
    <row r="1269" spans="1:3" x14ac:dyDescent="0.25">
      <c r="B1269" t="str">
        <f>"desc = EVTDESC_"&amp;INDEX(K:K,2+TRUNC((ROW()-1)/$L$2))</f>
        <v>desc = EVTDESC_AVE_MARIA.56</v>
      </c>
    </row>
    <row r="1270" spans="1:3" x14ac:dyDescent="0.25">
      <c r="B1270" t="s">
        <v>5</v>
      </c>
    </row>
    <row r="1272" spans="1:3" x14ac:dyDescent="0.25">
      <c r="B1272" t="s">
        <v>1</v>
      </c>
    </row>
    <row r="1273" spans="1:3" x14ac:dyDescent="0.25">
      <c r="B1273" t="s">
        <v>6</v>
      </c>
    </row>
    <row r="1274" spans="1:3" x14ac:dyDescent="0.25">
      <c r="C1274" t="s">
        <v>68</v>
      </c>
    </row>
    <row r="1275" spans="1:3" x14ac:dyDescent="0.25">
      <c r="B1275" t="s">
        <v>1</v>
      </c>
    </row>
    <row r="1276" spans="1:3" x14ac:dyDescent="0.25">
      <c r="B1276" t="s">
        <v>8</v>
      </c>
    </row>
    <row r="1278" spans="1:3" x14ac:dyDescent="0.25">
      <c r="B1278" t="s">
        <v>1</v>
      </c>
    </row>
    <row r="1279" spans="1:3" x14ac:dyDescent="0.25">
      <c r="B1279" t="s">
        <v>9</v>
      </c>
    </row>
    <row r="1280" spans="1:3" x14ac:dyDescent="0.25">
      <c r="C1280" t="str">
        <f>"name = EVTOPTA_"&amp;INDEX(K:K,2+TRUNC((ROW()-1)/$L$2))</f>
        <v>name = EVTOPTA_AVE_MARIA.56</v>
      </c>
    </row>
    <row r="1281" spans="1:3" x14ac:dyDescent="0.25">
      <c r="B1281" t="s">
        <v>1</v>
      </c>
    </row>
    <row r="1282" spans="1:3" x14ac:dyDescent="0.25">
      <c r="B1282" t="s">
        <v>9</v>
      </c>
    </row>
    <row r="1283" spans="1:3" x14ac:dyDescent="0.25">
      <c r="C1283" t="str">
        <f>"name = EVTOPTB_"&amp;INDEX(K:K,2+TRUNC((ROW()-1)/$L$2))</f>
        <v>name = EVTOPTB_AVE_MARIA.56</v>
      </c>
    </row>
    <row r="1284" spans="1:3" x14ac:dyDescent="0.25">
      <c r="B1284" t="s">
        <v>1</v>
      </c>
    </row>
    <row r="1285" spans="1:3" x14ac:dyDescent="0.25">
      <c r="B1285" t="s">
        <v>9</v>
      </c>
    </row>
    <row r="1286" spans="1:3" x14ac:dyDescent="0.25">
      <c r="C1286" t="str">
        <f>"name = EVTOPTB_"&amp;INDEX(K:K,2+TRUNC((ROW()-1)/$L$2))</f>
        <v>name = EVTOPTB_AVE_MARIA.56</v>
      </c>
    </row>
    <row r="1287" spans="1:3" x14ac:dyDescent="0.25">
      <c r="B1287" t="s">
        <v>1</v>
      </c>
    </row>
    <row r="1288" spans="1:3" x14ac:dyDescent="0.25">
      <c r="A1288" t="s">
        <v>1</v>
      </c>
    </row>
    <row r="1289" spans="1:3" x14ac:dyDescent="0.25">
      <c r="A1289" t="s">
        <v>0</v>
      </c>
    </row>
    <row r="1290" spans="1:3" x14ac:dyDescent="0.25">
      <c r="B1290" t="str">
        <f>"id = "&amp;INDEX(K:K,2+TRUNC((ROW()-1)/$L$2))</f>
        <v>id = AVE_MARIA.57</v>
      </c>
    </row>
    <row r="1291" spans="1:3" x14ac:dyDescent="0.25">
      <c r="B1291" t="s">
        <v>38</v>
      </c>
    </row>
    <row r="1292" spans="1:3" x14ac:dyDescent="0.25">
      <c r="B1292" t="str">
        <f>"desc = EVTDESC_"&amp;INDEX(K:K,2+TRUNC((ROW()-1)/$L$2))</f>
        <v>desc = EVTDESC_AVE_MARIA.57</v>
      </c>
    </row>
    <row r="1293" spans="1:3" x14ac:dyDescent="0.25">
      <c r="B1293" t="s">
        <v>5</v>
      </c>
    </row>
    <row r="1295" spans="1:3" x14ac:dyDescent="0.25">
      <c r="B1295" t="s">
        <v>1</v>
      </c>
    </row>
    <row r="1296" spans="1:3" x14ac:dyDescent="0.25">
      <c r="B1296" t="s">
        <v>6</v>
      </c>
    </row>
    <row r="1297" spans="1:3" x14ac:dyDescent="0.25">
      <c r="C1297" t="s">
        <v>69</v>
      </c>
    </row>
    <row r="1298" spans="1:3" x14ac:dyDescent="0.25">
      <c r="B1298" t="s">
        <v>1</v>
      </c>
    </row>
    <row r="1299" spans="1:3" x14ac:dyDescent="0.25">
      <c r="B1299" t="s">
        <v>8</v>
      </c>
    </row>
    <row r="1301" spans="1:3" x14ac:dyDescent="0.25">
      <c r="B1301" t="s">
        <v>1</v>
      </c>
    </row>
    <row r="1302" spans="1:3" x14ac:dyDescent="0.25">
      <c r="B1302" t="s">
        <v>9</v>
      </c>
    </row>
    <row r="1303" spans="1:3" x14ac:dyDescent="0.25">
      <c r="C1303" t="str">
        <f>"name = EVTOPTA_"&amp;INDEX(K:K,2+TRUNC((ROW()-1)/$L$2))</f>
        <v>name = EVTOPTA_AVE_MARIA.57</v>
      </c>
    </row>
    <row r="1304" spans="1:3" x14ac:dyDescent="0.25">
      <c r="B1304" t="s">
        <v>1</v>
      </c>
    </row>
    <row r="1305" spans="1:3" x14ac:dyDescent="0.25">
      <c r="B1305" t="s">
        <v>9</v>
      </c>
    </row>
    <row r="1306" spans="1:3" x14ac:dyDescent="0.25">
      <c r="C1306" t="str">
        <f>"name = EVTOPTB_"&amp;INDEX(K:K,2+TRUNC((ROW()-1)/$L$2))</f>
        <v>name = EVTOPTB_AVE_MARIA.57</v>
      </c>
    </row>
    <row r="1307" spans="1:3" x14ac:dyDescent="0.25">
      <c r="B1307" t="s">
        <v>1</v>
      </c>
    </row>
    <row r="1308" spans="1:3" x14ac:dyDescent="0.25">
      <c r="B1308" t="s">
        <v>9</v>
      </c>
    </row>
    <row r="1309" spans="1:3" x14ac:dyDescent="0.25">
      <c r="C1309" t="str">
        <f>"name = EVTOPTB_"&amp;INDEX(K:K,2+TRUNC((ROW()-1)/$L$2))</f>
        <v>name = EVTOPTB_AVE_MARIA.57</v>
      </c>
    </row>
    <row r="1310" spans="1:3" x14ac:dyDescent="0.25">
      <c r="B1310" t="s">
        <v>1</v>
      </c>
    </row>
    <row r="1311" spans="1:3" x14ac:dyDescent="0.25">
      <c r="A1311" t="s">
        <v>1</v>
      </c>
    </row>
    <row r="1312" spans="1:3" x14ac:dyDescent="0.25">
      <c r="A1312" t="s">
        <v>0</v>
      </c>
    </row>
    <row r="1313" spans="2:3" x14ac:dyDescent="0.25">
      <c r="B1313" t="str">
        <f>"id = "&amp;INDEX(K:K,2+TRUNC((ROW()-1)/$L$2))</f>
        <v>id = AVE_MARIA.58</v>
      </c>
    </row>
    <row r="1314" spans="2:3" x14ac:dyDescent="0.25">
      <c r="B1314" t="s">
        <v>38</v>
      </c>
    </row>
    <row r="1315" spans="2:3" x14ac:dyDescent="0.25">
      <c r="B1315" t="str">
        <f>"desc = EVTDESC_"&amp;INDEX(K:K,2+TRUNC((ROW()-1)/$L$2))</f>
        <v>desc = EVTDESC_AVE_MARIA.58</v>
      </c>
    </row>
    <row r="1316" spans="2:3" x14ac:dyDescent="0.25">
      <c r="B1316" t="s">
        <v>5</v>
      </c>
    </row>
    <row r="1318" spans="2:3" x14ac:dyDescent="0.25">
      <c r="B1318" t="s">
        <v>1</v>
      </c>
    </row>
    <row r="1319" spans="2:3" x14ac:dyDescent="0.25">
      <c r="B1319" t="s">
        <v>6</v>
      </c>
    </row>
    <row r="1320" spans="2:3" x14ac:dyDescent="0.25">
      <c r="C1320" t="s">
        <v>70</v>
      </c>
    </row>
    <row r="1321" spans="2:3" x14ac:dyDescent="0.25">
      <c r="B1321" t="s">
        <v>1</v>
      </c>
    </row>
    <row r="1322" spans="2:3" x14ac:dyDescent="0.25">
      <c r="B1322" t="s">
        <v>8</v>
      </c>
    </row>
    <row r="1324" spans="2:3" x14ac:dyDescent="0.25">
      <c r="B1324" t="s">
        <v>1</v>
      </c>
    </row>
    <row r="1325" spans="2:3" x14ac:dyDescent="0.25">
      <c r="B1325" t="s">
        <v>9</v>
      </c>
    </row>
    <row r="1326" spans="2:3" x14ac:dyDescent="0.25">
      <c r="C1326" t="str">
        <f>"name = EVTOPTA_"&amp;INDEX(K:K,2+TRUNC((ROW()-1)/$L$2))</f>
        <v>name = EVTOPTA_AVE_MARIA.58</v>
      </c>
    </row>
    <row r="1327" spans="2:3" x14ac:dyDescent="0.25">
      <c r="B1327" t="s">
        <v>1</v>
      </c>
    </row>
    <row r="1328" spans="2:3" x14ac:dyDescent="0.25">
      <c r="B1328" t="s">
        <v>9</v>
      </c>
    </row>
    <row r="1329" spans="1:3" x14ac:dyDescent="0.25">
      <c r="C1329" t="str">
        <f>"name = EVTOPTB_"&amp;INDEX(K:K,2+TRUNC((ROW()-1)/$L$2))</f>
        <v>name = EVTOPTB_AVE_MARIA.58</v>
      </c>
    </row>
    <row r="1330" spans="1:3" x14ac:dyDescent="0.25">
      <c r="B1330" t="s">
        <v>1</v>
      </c>
    </row>
    <row r="1331" spans="1:3" x14ac:dyDescent="0.25">
      <c r="B1331" t="s">
        <v>9</v>
      </c>
    </row>
    <row r="1332" spans="1:3" x14ac:dyDescent="0.25">
      <c r="C1332" t="str">
        <f>"name = EVTOPTB_"&amp;INDEX(K:K,2+TRUNC((ROW()-1)/$L$2))</f>
        <v>name = EVTOPTB_AVE_MARIA.58</v>
      </c>
    </row>
    <row r="1333" spans="1:3" x14ac:dyDescent="0.25">
      <c r="B1333" t="s">
        <v>1</v>
      </c>
    </row>
    <row r="1334" spans="1:3" x14ac:dyDescent="0.25">
      <c r="A1334" t="s">
        <v>1</v>
      </c>
    </row>
    <row r="1335" spans="1:3" x14ac:dyDescent="0.25">
      <c r="A1335" t="s">
        <v>0</v>
      </c>
    </row>
    <row r="1336" spans="1:3" x14ac:dyDescent="0.25">
      <c r="B1336" t="str">
        <f>"id = "&amp;INDEX(K:K,2+TRUNC((ROW()-1)/$L$2))</f>
        <v>id = AVE_MARIA.59</v>
      </c>
    </row>
    <row r="1337" spans="1:3" x14ac:dyDescent="0.25">
      <c r="B1337" t="s">
        <v>38</v>
      </c>
    </row>
    <row r="1338" spans="1:3" x14ac:dyDescent="0.25">
      <c r="B1338" t="str">
        <f>"desc = EVTDESC_"&amp;INDEX(K:K,2+TRUNC((ROW()-1)/$L$2))</f>
        <v>desc = EVTDESC_AVE_MARIA.59</v>
      </c>
    </row>
    <row r="1339" spans="1:3" x14ac:dyDescent="0.25">
      <c r="B1339" t="s">
        <v>5</v>
      </c>
    </row>
    <row r="1341" spans="1:3" x14ac:dyDescent="0.25">
      <c r="B1341" t="s">
        <v>1</v>
      </c>
    </row>
    <row r="1342" spans="1:3" x14ac:dyDescent="0.25">
      <c r="B1342" t="s">
        <v>6</v>
      </c>
    </row>
    <row r="1343" spans="1:3" x14ac:dyDescent="0.25">
      <c r="C1343" t="s">
        <v>71</v>
      </c>
    </row>
    <row r="1344" spans="1:3" x14ac:dyDescent="0.25">
      <c r="B1344" t="s">
        <v>1</v>
      </c>
    </row>
    <row r="1345" spans="1:3" x14ac:dyDescent="0.25">
      <c r="B1345" t="s">
        <v>8</v>
      </c>
    </row>
    <row r="1347" spans="1:3" x14ac:dyDescent="0.25">
      <c r="B1347" t="s">
        <v>1</v>
      </c>
    </row>
    <row r="1348" spans="1:3" x14ac:dyDescent="0.25">
      <c r="B1348" t="s">
        <v>9</v>
      </c>
    </row>
    <row r="1349" spans="1:3" x14ac:dyDescent="0.25">
      <c r="C1349" t="str">
        <f>"name = EVTOPTA_"&amp;INDEX(K:K,2+TRUNC((ROW()-1)/$L$2))</f>
        <v>name = EVTOPTA_AVE_MARIA.59</v>
      </c>
    </row>
    <row r="1350" spans="1:3" x14ac:dyDescent="0.25">
      <c r="B1350" t="s">
        <v>1</v>
      </c>
    </row>
    <row r="1351" spans="1:3" x14ac:dyDescent="0.25">
      <c r="B1351" t="s">
        <v>9</v>
      </c>
    </row>
    <row r="1352" spans="1:3" x14ac:dyDescent="0.25">
      <c r="C1352" t="str">
        <f>"name = EVTOPTB_"&amp;INDEX(K:K,2+TRUNC((ROW()-1)/$L$2))</f>
        <v>name = EVTOPTB_AVE_MARIA.59</v>
      </c>
    </row>
    <row r="1353" spans="1:3" x14ac:dyDescent="0.25">
      <c r="B1353" t="s">
        <v>1</v>
      </c>
    </row>
    <row r="1354" spans="1:3" x14ac:dyDescent="0.25">
      <c r="B1354" t="s">
        <v>9</v>
      </c>
    </row>
    <row r="1355" spans="1:3" x14ac:dyDescent="0.25">
      <c r="C1355" t="str">
        <f>"name = EVTOPTB_"&amp;INDEX(K:K,2+TRUNC((ROW()-1)/$L$2))</f>
        <v>name = EVTOPTB_AVE_MARIA.59</v>
      </c>
    </row>
    <row r="1356" spans="1:3" x14ac:dyDescent="0.25">
      <c r="B1356" t="s">
        <v>1</v>
      </c>
    </row>
    <row r="1357" spans="1:3" x14ac:dyDescent="0.25">
      <c r="A1357" t="s">
        <v>1</v>
      </c>
    </row>
    <row r="1358" spans="1:3" x14ac:dyDescent="0.25">
      <c r="A1358" t="s">
        <v>0</v>
      </c>
    </row>
    <row r="1359" spans="1:3" x14ac:dyDescent="0.25">
      <c r="B1359" t="str">
        <f>"id = "&amp;INDEX(K:K,2+TRUNC((ROW()-1)/$L$2))</f>
        <v>id = AVE_MARIA.60</v>
      </c>
    </row>
    <row r="1360" spans="1:3" x14ac:dyDescent="0.25">
      <c r="B1360" t="s">
        <v>38</v>
      </c>
    </row>
    <row r="1361" spans="2:3" x14ac:dyDescent="0.25">
      <c r="B1361" t="str">
        <f>"desc = EVTDESC_"&amp;INDEX(K:K,2+TRUNC((ROW()-1)/$L$2))</f>
        <v>desc = EVTDESC_AVE_MARIA.60</v>
      </c>
    </row>
    <row r="1362" spans="2:3" x14ac:dyDescent="0.25">
      <c r="B1362" t="s">
        <v>5</v>
      </c>
    </row>
    <row r="1364" spans="2:3" x14ac:dyDescent="0.25">
      <c r="B1364" t="s">
        <v>1</v>
      </c>
    </row>
    <row r="1365" spans="2:3" x14ac:dyDescent="0.25">
      <c r="B1365" t="s">
        <v>6</v>
      </c>
    </row>
    <row r="1366" spans="2:3" x14ac:dyDescent="0.25">
      <c r="C1366" t="s">
        <v>72</v>
      </c>
    </row>
    <row r="1367" spans="2:3" x14ac:dyDescent="0.25">
      <c r="B1367" t="s">
        <v>1</v>
      </c>
    </row>
    <row r="1368" spans="2:3" x14ac:dyDescent="0.25">
      <c r="B1368" t="s">
        <v>8</v>
      </c>
    </row>
    <row r="1370" spans="2:3" x14ac:dyDescent="0.25">
      <c r="B1370" t="s">
        <v>1</v>
      </c>
    </row>
    <row r="1371" spans="2:3" x14ac:dyDescent="0.25">
      <c r="B1371" t="s">
        <v>9</v>
      </c>
    </row>
    <row r="1372" spans="2:3" x14ac:dyDescent="0.25">
      <c r="C1372" t="str">
        <f>"name = EVTOPTA_"&amp;INDEX(K:K,2+TRUNC((ROW()-1)/$L$2))</f>
        <v>name = EVTOPTA_AVE_MARIA.60</v>
      </c>
    </row>
    <row r="1373" spans="2:3" x14ac:dyDescent="0.25">
      <c r="B1373" t="s">
        <v>1</v>
      </c>
    </row>
    <row r="1374" spans="2:3" x14ac:dyDescent="0.25">
      <c r="B1374" t="s">
        <v>9</v>
      </c>
    </row>
    <row r="1375" spans="2:3" x14ac:dyDescent="0.25">
      <c r="C1375" t="str">
        <f>"name = EVTOPTB_"&amp;INDEX(K:K,2+TRUNC((ROW()-1)/$L$2))</f>
        <v>name = EVTOPTB_AVE_MARIA.60</v>
      </c>
    </row>
    <row r="1376" spans="2:3" x14ac:dyDescent="0.25">
      <c r="B1376" t="s">
        <v>1</v>
      </c>
    </row>
    <row r="1377" spans="1:3" x14ac:dyDescent="0.25">
      <c r="B1377" t="s">
        <v>9</v>
      </c>
    </row>
    <row r="1378" spans="1:3" x14ac:dyDescent="0.25">
      <c r="C1378" t="str">
        <f>"name = EVTOPTB_"&amp;INDEX(K:K,2+TRUNC((ROW()-1)/$L$2))</f>
        <v>name = EVTOPTB_AVE_MARIA.60</v>
      </c>
    </row>
    <row r="1379" spans="1:3" x14ac:dyDescent="0.25">
      <c r="B1379" t="s">
        <v>1</v>
      </c>
    </row>
    <row r="1380" spans="1:3" x14ac:dyDescent="0.25">
      <c r="A1380" t="s">
        <v>1</v>
      </c>
    </row>
    <row r="1381" spans="1:3" x14ac:dyDescent="0.25">
      <c r="A1381" t="s">
        <v>0</v>
      </c>
    </row>
    <row r="1382" spans="1:3" x14ac:dyDescent="0.25">
      <c r="B1382" t="str">
        <f>"id = "&amp;INDEX(K:K,2+TRUNC((ROW()-1)/$L$2))</f>
        <v>id = AVE_MARIA.61</v>
      </c>
    </row>
    <row r="1383" spans="1:3" x14ac:dyDescent="0.25">
      <c r="B1383" t="s">
        <v>38</v>
      </c>
    </row>
    <row r="1384" spans="1:3" x14ac:dyDescent="0.25">
      <c r="B1384" t="str">
        <f>"desc = EVTDESC_"&amp;INDEX(K:K,2+TRUNC((ROW()-1)/$L$2))</f>
        <v>desc = EVTDESC_AVE_MARIA.61</v>
      </c>
    </row>
    <row r="1385" spans="1:3" x14ac:dyDescent="0.25">
      <c r="B1385" t="s">
        <v>5</v>
      </c>
    </row>
    <row r="1387" spans="1:3" x14ac:dyDescent="0.25">
      <c r="B1387" t="s">
        <v>1</v>
      </c>
    </row>
    <row r="1388" spans="1:3" x14ac:dyDescent="0.25">
      <c r="B1388" t="s">
        <v>6</v>
      </c>
    </row>
    <row r="1389" spans="1:3" x14ac:dyDescent="0.25">
      <c r="C1389" t="s">
        <v>73</v>
      </c>
    </row>
    <row r="1390" spans="1:3" x14ac:dyDescent="0.25">
      <c r="B1390" t="s">
        <v>1</v>
      </c>
    </row>
    <row r="1391" spans="1:3" x14ac:dyDescent="0.25">
      <c r="B1391" t="s">
        <v>8</v>
      </c>
    </row>
    <row r="1393" spans="1:3" x14ac:dyDescent="0.25">
      <c r="B1393" t="s">
        <v>1</v>
      </c>
    </row>
    <row r="1394" spans="1:3" x14ac:dyDescent="0.25">
      <c r="B1394" t="s">
        <v>9</v>
      </c>
    </row>
    <row r="1395" spans="1:3" x14ac:dyDescent="0.25">
      <c r="C1395" t="str">
        <f>"name = EVTOPTA_"&amp;INDEX(K:K,2+TRUNC((ROW()-1)/$L$2))</f>
        <v>name = EVTOPTA_AVE_MARIA.61</v>
      </c>
    </row>
    <row r="1396" spans="1:3" x14ac:dyDescent="0.25">
      <c r="B1396" t="s">
        <v>1</v>
      </c>
    </row>
    <row r="1397" spans="1:3" x14ac:dyDescent="0.25">
      <c r="B1397" t="s">
        <v>9</v>
      </c>
    </row>
    <row r="1398" spans="1:3" x14ac:dyDescent="0.25">
      <c r="C1398" t="str">
        <f>"name = EVTOPTB_"&amp;INDEX(K:K,2+TRUNC((ROW()-1)/$L$2))</f>
        <v>name = EVTOPTB_AVE_MARIA.61</v>
      </c>
    </row>
    <row r="1399" spans="1:3" x14ac:dyDescent="0.25">
      <c r="B1399" t="s">
        <v>1</v>
      </c>
    </row>
    <row r="1400" spans="1:3" x14ac:dyDescent="0.25">
      <c r="B1400" t="s">
        <v>9</v>
      </c>
    </row>
    <row r="1401" spans="1:3" x14ac:dyDescent="0.25">
      <c r="C1401" t="str">
        <f>"name = EVTOPTB_"&amp;INDEX(K:K,2+TRUNC((ROW()-1)/$L$2))</f>
        <v>name = EVTOPTB_AVE_MARIA.61</v>
      </c>
    </row>
    <row r="1402" spans="1:3" x14ac:dyDescent="0.25">
      <c r="B1402" t="s">
        <v>1</v>
      </c>
    </row>
    <row r="1403" spans="1:3" x14ac:dyDescent="0.25">
      <c r="A1403" t="s">
        <v>1</v>
      </c>
    </row>
    <row r="1404" spans="1:3" x14ac:dyDescent="0.25">
      <c r="A1404" t="s">
        <v>0</v>
      </c>
    </row>
    <row r="1405" spans="1:3" x14ac:dyDescent="0.25">
      <c r="B1405" t="str">
        <f>"id = "&amp;INDEX(K:K,2+TRUNC((ROW()-1)/$L$2))</f>
        <v>id = AVE_MARIA.62</v>
      </c>
    </row>
    <row r="1406" spans="1:3" x14ac:dyDescent="0.25">
      <c r="B1406" t="s">
        <v>38</v>
      </c>
    </row>
    <row r="1407" spans="1:3" x14ac:dyDescent="0.25">
      <c r="B1407" t="str">
        <f>"desc = EVTDESC_"&amp;INDEX(K:K,2+TRUNC((ROW()-1)/$L$2))</f>
        <v>desc = EVTDESC_AVE_MARIA.62</v>
      </c>
    </row>
    <row r="1408" spans="1:3" x14ac:dyDescent="0.25">
      <c r="B1408" t="s">
        <v>5</v>
      </c>
    </row>
    <row r="1410" spans="2:3" x14ac:dyDescent="0.25">
      <c r="B1410" t="s">
        <v>1</v>
      </c>
    </row>
    <row r="1411" spans="2:3" x14ac:dyDescent="0.25">
      <c r="B1411" t="s">
        <v>6</v>
      </c>
    </row>
    <row r="1412" spans="2:3" x14ac:dyDescent="0.25">
      <c r="C1412" t="s">
        <v>74</v>
      </c>
    </row>
    <row r="1413" spans="2:3" x14ac:dyDescent="0.25">
      <c r="B1413" t="s">
        <v>1</v>
      </c>
    </row>
    <row r="1414" spans="2:3" x14ac:dyDescent="0.25">
      <c r="B1414" t="s">
        <v>8</v>
      </c>
    </row>
    <row r="1416" spans="2:3" x14ac:dyDescent="0.25">
      <c r="B1416" t="s">
        <v>1</v>
      </c>
    </row>
    <row r="1417" spans="2:3" x14ac:dyDescent="0.25">
      <c r="B1417" t="s">
        <v>9</v>
      </c>
    </row>
    <row r="1418" spans="2:3" x14ac:dyDescent="0.25">
      <c r="C1418" t="str">
        <f>"name = EVTOPTA_"&amp;INDEX(K:K,2+TRUNC((ROW()-1)/$L$2))</f>
        <v>name = EVTOPTA_AVE_MARIA.62</v>
      </c>
    </row>
    <row r="1419" spans="2:3" x14ac:dyDescent="0.25">
      <c r="B1419" t="s">
        <v>1</v>
      </c>
    </row>
    <row r="1420" spans="2:3" x14ac:dyDescent="0.25">
      <c r="B1420" t="s">
        <v>9</v>
      </c>
    </row>
    <row r="1421" spans="2:3" x14ac:dyDescent="0.25">
      <c r="C1421" t="str">
        <f>"name = EVTOPTB_"&amp;INDEX(K:K,2+TRUNC((ROW()-1)/$L$2))</f>
        <v>name = EVTOPTB_AVE_MARIA.62</v>
      </c>
    </row>
    <row r="1422" spans="2:3" x14ac:dyDescent="0.25">
      <c r="B1422" t="s">
        <v>1</v>
      </c>
    </row>
    <row r="1423" spans="2:3" x14ac:dyDescent="0.25">
      <c r="B1423" t="s">
        <v>9</v>
      </c>
    </row>
    <row r="1424" spans="2:3" x14ac:dyDescent="0.25">
      <c r="C1424" t="str">
        <f>"name = EVTOPTB_"&amp;INDEX(K:K,2+TRUNC((ROW()-1)/$L$2))</f>
        <v>name = EVTOPTB_AVE_MARIA.62</v>
      </c>
    </row>
    <row r="1425" spans="1:3" x14ac:dyDescent="0.25">
      <c r="B1425" t="s">
        <v>1</v>
      </c>
    </row>
    <row r="1426" spans="1:3" x14ac:dyDescent="0.25">
      <c r="A1426" t="s">
        <v>1</v>
      </c>
    </row>
    <row r="1427" spans="1:3" x14ac:dyDescent="0.25">
      <c r="A1427" t="s">
        <v>0</v>
      </c>
    </row>
    <row r="1428" spans="1:3" x14ac:dyDescent="0.25">
      <c r="B1428" t="str">
        <f>"id = "&amp;INDEX(K:K,2+TRUNC((ROW()-1)/$L$2))</f>
        <v>id = AVE_MARIA.63</v>
      </c>
    </row>
    <row r="1429" spans="1:3" x14ac:dyDescent="0.25">
      <c r="B1429" t="s">
        <v>38</v>
      </c>
    </row>
    <row r="1430" spans="1:3" x14ac:dyDescent="0.25">
      <c r="B1430" t="str">
        <f>"desc = EVTDESC_"&amp;INDEX(K:K,2+TRUNC((ROW()-1)/$L$2))</f>
        <v>desc = EVTDESC_AVE_MARIA.63</v>
      </c>
    </row>
    <row r="1431" spans="1:3" x14ac:dyDescent="0.25">
      <c r="B1431" t="s">
        <v>5</v>
      </c>
    </row>
    <row r="1433" spans="1:3" x14ac:dyDescent="0.25">
      <c r="B1433" t="s">
        <v>1</v>
      </c>
    </row>
    <row r="1434" spans="1:3" x14ac:dyDescent="0.25">
      <c r="B1434" t="s">
        <v>6</v>
      </c>
    </row>
    <row r="1435" spans="1:3" x14ac:dyDescent="0.25">
      <c r="C1435" t="s">
        <v>75</v>
      </c>
    </row>
    <row r="1436" spans="1:3" x14ac:dyDescent="0.25">
      <c r="B1436" t="s">
        <v>1</v>
      </c>
    </row>
    <row r="1437" spans="1:3" x14ac:dyDescent="0.25">
      <c r="B1437" t="s">
        <v>8</v>
      </c>
    </row>
    <row r="1439" spans="1:3" x14ac:dyDescent="0.25">
      <c r="B1439" t="s">
        <v>1</v>
      </c>
    </row>
    <row r="1440" spans="1:3" x14ac:dyDescent="0.25">
      <c r="B1440" t="s">
        <v>9</v>
      </c>
    </row>
    <row r="1441" spans="1:3" x14ac:dyDescent="0.25">
      <c r="C1441" t="str">
        <f>"name = EVTOPTA_"&amp;INDEX(K:K,2+TRUNC((ROW()-1)/$L$2))</f>
        <v>name = EVTOPTA_AVE_MARIA.63</v>
      </c>
    </row>
    <row r="1442" spans="1:3" x14ac:dyDescent="0.25">
      <c r="B1442" t="s">
        <v>1</v>
      </c>
    </row>
    <row r="1443" spans="1:3" x14ac:dyDescent="0.25">
      <c r="B1443" t="s">
        <v>9</v>
      </c>
    </row>
    <row r="1444" spans="1:3" x14ac:dyDescent="0.25">
      <c r="C1444" t="str">
        <f>"name = EVTOPTB_"&amp;INDEX(K:K,2+TRUNC((ROW()-1)/$L$2))</f>
        <v>name = EVTOPTB_AVE_MARIA.63</v>
      </c>
    </row>
    <row r="1445" spans="1:3" x14ac:dyDescent="0.25">
      <c r="B1445" t="s">
        <v>1</v>
      </c>
    </row>
    <row r="1446" spans="1:3" x14ac:dyDescent="0.25">
      <c r="B1446" t="s">
        <v>9</v>
      </c>
    </row>
    <row r="1447" spans="1:3" x14ac:dyDescent="0.25">
      <c r="C1447" t="str">
        <f>"name = EVTOPTB_"&amp;INDEX(K:K,2+TRUNC((ROW()-1)/$L$2))</f>
        <v>name = EVTOPTB_AVE_MARIA.63</v>
      </c>
    </row>
    <row r="1448" spans="1:3" x14ac:dyDescent="0.25">
      <c r="B1448" t="s">
        <v>1</v>
      </c>
    </row>
    <row r="1449" spans="1:3" x14ac:dyDescent="0.25">
      <c r="A1449" t="s">
        <v>1</v>
      </c>
    </row>
    <row r="1450" spans="1:3" x14ac:dyDescent="0.25">
      <c r="A1450" t="s">
        <v>0</v>
      </c>
    </row>
    <row r="1451" spans="1:3" x14ac:dyDescent="0.25">
      <c r="B1451" t="str">
        <f>"id = "&amp;INDEX(K:K,2+TRUNC((ROW()-1)/$L$2))</f>
        <v>id = AVE_MARIA.64</v>
      </c>
    </row>
    <row r="1452" spans="1:3" x14ac:dyDescent="0.25">
      <c r="B1452" t="s">
        <v>38</v>
      </c>
    </row>
    <row r="1453" spans="1:3" x14ac:dyDescent="0.25">
      <c r="B1453" t="str">
        <f>"desc = EVTDESC_"&amp;INDEX(K:K,2+TRUNC((ROW()-1)/$L$2))</f>
        <v>desc = EVTDESC_AVE_MARIA.64</v>
      </c>
    </row>
    <row r="1454" spans="1:3" x14ac:dyDescent="0.25">
      <c r="B1454" t="s">
        <v>5</v>
      </c>
    </row>
    <row r="1456" spans="1:3" x14ac:dyDescent="0.25">
      <c r="B1456" t="s">
        <v>1</v>
      </c>
    </row>
    <row r="1457" spans="1:3" x14ac:dyDescent="0.25">
      <c r="B1457" t="s">
        <v>6</v>
      </c>
    </row>
    <row r="1458" spans="1:3" x14ac:dyDescent="0.25">
      <c r="C1458" t="s">
        <v>76</v>
      </c>
    </row>
    <row r="1459" spans="1:3" x14ac:dyDescent="0.25">
      <c r="B1459" t="s">
        <v>1</v>
      </c>
    </row>
    <row r="1460" spans="1:3" x14ac:dyDescent="0.25">
      <c r="B1460" t="s">
        <v>8</v>
      </c>
    </row>
    <row r="1462" spans="1:3" x14ac:dyDescent="0.25">
      <c r="B1462" t="s">
        <v>1</v>
      </c>
    </row>
    <row r="1463" spans="1:3" x14ac:dyDescent="0.25">
      <c r="B1463" t="s">
        <v>9</v>
      </c>
    </row>
    <row r="1464" spans="1:3" x14ac:dyDescent="0.25">
      <c r="C1464" t="str">
        <f>"name = EVTOPTA_"&amp;INDEX(K:K,2+TRUNC((ROW()-1)/$L$2))</f>
        <v>name = EVTOPTA_AVE_MARIA.64</v>
      </c>
    </row>
    <row r="1465" spans="1:3" x14ac:dyDescent="0.25">
      <c r="B1465" t="s">
        <v>1</v>
      </c>
    </row>
    <row r="1466" spans="1:3" x14ac:dyDescent="0.25">
      <c r="B1466" t="s">
        <v>9</v>
      </c>
    </row>
    <row r="1467" spans="1:3" x14ac:dyDescent="0.25">
      <c r="C1467" t="str">
        <f>"name = EVTOPTB_"&amp;INDEX(K:K,2+TRUNC((ROW()-1)/$L$2))</f>
        <v>name = EVTOPTB_AVE_MARIA.64</v>
      </c>
    </row>
    <row r="1468" spans="1:3" x14ac:dyDescent="0.25">
      <c r="B1468" t="s">
        <v>1</v>
      </c>
    </row>
    <row r="1469" spans="1:3" x14ac:dyDescent="0.25">
      <c r="B1469" t="s">
        <v>9</v>
      </c>
    </row>
    <row r="1470" spans="1:3" x14ac:dyDescent="0.25">
      <c r="C1470" t="str">
        <f>"name = EVTOPTB_"&amp;INDEX(K:K,2+TRUNC((ROW()-1)/$L$2))</f>
        <v>name = EVTOPTB_AVE_MARIA.64</v>
      </c>
    </row>
    <row r="1471" spans="1:3" x14ac:dyDescent="0.25">
      <c r="B1471" t="s">
        <v>1</v>
      </c>
    </row>
    <row r="1472" spans="1:3" x14ac:dyDescent="0.25">
      <c r="A1472" t="s">
        <v>1</v>
      </c>
    </row>
    <row r="1473" spans="1:3" x14ac:dyDescent="0.25">
      <c r="A1473" t="s">
        <v>0</v>
      </c>
    </row>
    <row r="1474" spans="1:3" x14ac:dyDescent="0.25">
      <c r="B1474" t="str">
        <f>"id = "&amp;INDEX(K:K,2+TRUNC((ROW()-1)/$L$2))</f>
        <v>id = AVE_MARIA.65</v>
      </c>
    </row>
    <row r="1475" spans="1:3" x14ac:dyDescent="0.25">
      <c r="B1475" t="s">
        <v>38</v>
      </c>
    </row>
    <row r="1476" spans="1:3" x14ac:dyDescent="0.25">
      <c r="B1476" t="str">
        <f>"desc = EVTDESC_"&amp;INDEX(K:K,2+TRUNC((ROW()-1)/$L$2))</f>
        <v>desc = EVTDESC_AVE_MARIA.65</v>
      </c>
    </row>
    <row r="1477" spans="1:3" x14ac:dyDescent="0.25">
      <c r="B1477" t="s">
        <v>5</v>
      </c>
    </row>
    <row r="1479" spans="1:3" x14ac:dyDescent="0.25">
      <c r="B1479" t="s">
        <v>1</v>
      </c>
    </row>
    <row r="1480" spans="1:3" x14ac:dyDescent="0.25">
      <c r="B1480" t="s">
        <v>6</v>
      </c>
    </row>
    <row r="1481" spans="1:3" x14ac:dyDescent="0.25">
      <c r="C1481" t="s">
        <v>77</v>
      </c>
    </row>
    <row r="1482" spans="1:3" x14ac:dyDescent="0.25">
      <c r="B1482" t="s">
        <v>1</v>
      </c>
    </row>
    <row r="1483" spans="1:3" x14ac:dyDescent="0.25">
      <c r="B1483" t="s">
        <v>8</v>
      </c>
    </row>
    <row r="1485" spans="1:3" x14ac:dyDescent="0.25">
      <c r="B1485" t="s">
        <v>1</v>
      </c>
    </row>
    <row r="1486" spans="1:3" x14ac:dyDescent="0.25">
      <c r="B1486" t="s">
        <v>9</v>
      </c>
    </row>
    <row r="1487" spans="1:3" x14ac:dyDescent="0.25">
      <c r="C1487" t="str">
        <f>"name = EVTOPTA_"&amp;INDEX(K:K,2+TRUNC((ROW()-1)/$L$2))</f>
        <v>name = EVTOPTA_AVE_MARIA.65</v>
      </c>
    </row>
    <row r="1488" spans="1:3" x14ac:dyDescent="0.25">
      <c r="B1488" t="s">
        <v>1</v>
      </c>
    </row>
    <row r="1489" spans="1:3" x14ac:dyDescent="0.25">
      <c r="B1489" t="s">
        <v>9</v>
      </c>
    </row>
    <row r="1490" spans="1:3" x14ac:dyDescent="0.25">
      <c r="C1490" t="str">
        <f>"name = EVTOPTB_"&amp;INDEX(K:K,2+TRUNC((ROW()-1)/$L$2))</f>
        <v>name = EVTOPTB_AVE_MARIA.65</v>
      </c>
    </row>
    <row r="1491" spans="1:3" x14ac:dyDescent="0.25">
      <c r="B1491" t="s">
        <v>1</v>
      </c>
    </row>
    <row r="1492" spans="1:3" x14ac:dyDescent="0.25">
      <c r="B1492" t="s">
        <v>9</v>
      </c>
    </row>
    <row r="1493" spans="1:3" x14ac:dyDescent="0.25">
      <c r="C1493" t="str">
        <f>"name = EVTOPTB_"&amp;INDEX(K:K,2+TRUNC((ROW()-1)/$L$2))</f>
        <v>name = EVTOPTB_AVE_MARIA.65</v>
      </c>
    </row>
    <row r="1494" spans="1:3" x14ac:dyDescent="0.25">
      <c r="B1494" t="s">
        <v>1</v>
      </c>
    </row>
    <row r="1495" spans="1:3" x14ac:dyDescent="0.25">
      <c r="A1495" t="s">
        <v>1</v>
      </c>
    </row>
    <row r="1496" spans="1:3" x14ac:dyDescent="0.25">
      <c r="A1496" t="s">
        <v>0</v>
      </c>
    </row>
    <row r="1497" spans="1:3" x14ac:dyDescent="0.25">
      <c r="B1497" t="str">
        <f>"id = "&amp;INDEX(K:K,2+TRUNC((ROW()-1)/$L$2))</f>
        <v>id = AVE_MARIA.66</v>
      </c>
    </row>
    <row r="1498" spans="1:3" x14ac:dyDescent="0.25">
      <c r="B1498" t="s">
        <v>38</v>
      </c>
    </row>
    <row r="1499" spans="1:3" x14ac:dyDescent="0.25">
      <c r="B1499" t="str">
        <f>"desc = EVTDESC_"&amp;INDEX(K:K,2+TRUNC((ROW()-1)/$L$2))</f>
        <v>desc = EVTDESC_AVE_MARIA.66</v>
      </c>
    </row>
    <row r="1500" spans="1:3" x14ac:dyDescent="0.25">
      <c r="B1500" t="s">
        <v>5</v>
      </c>
    </row>
    <row r="1502" spans="1:3" x14ac:dyDescent="0.25">
      <c r="B1502" t="s">
        <v>1</v>
      </c>
    </row>
    <row r="1503" spans="1:3" x14ac:dyDescent="0.25">
      <c r="B1503" t="s">
        <v>6</v>
      </c>
    </row>
    <row r="1504" spans="1:3" x14ac:dyDescent="0.25">
      <c r="C1504" t="s">
        <v>78</v>
      </c>
    </row>
    <row r="1505" spans="1:3" x14ac:dyDescent="0.25">
      <c r="B1505" t="s">
        <v>1</v>
      </c>
    </row>
    <row r="1506" spans="1:3" x14ac:dyDescent="0.25">
      <c r="B1506" t="s">
        <v>8</v>
      </c>
    </row>
    <row r="1508" spans="1:3" x14ac:dyDescent="0.25">
      <c r="B1508" t="s">
        <v>1</v>
      </c>
    </row>
    <row r="1509" spans="1:3" x14ac:dyDescent="0.25">
      <c r="B1509" t="s">
        <v>9</v>
      </c>
    </row>
    <row r="1510" spans="1:3" x14ac:dyDescent="0.25">
      <c r="C1510" t="str">
        <f>"name = EVTOPTA_"&amp;INDEX(K:K,2+TRUNC((ROW()-1)/$L$2))</f>
        <v>name = EVTOPTA_AVE_MARIA.66</v>
      </c>
    </row>
    <row r="1511" spans="1:3" x14ac:dyDescent="0.25">
      <c r="B1511" t="s">
        <v>1</v>
      </c>
    </row>
    <row r="1512" spans="1:3" x14ac:dyDescent="0.25">
      <c r="B1512" t="s">
        <v>9</v>
      </c>
    </row>
    <row r="1513" spans="1:3" x14ac:dyDescent="0.25">
      <c r="C1513" t="str">
        <f>"name = EVTOPTB_"&amp;INDEX(K:K,2+TRUNC((ROW()-1)/$L$2))</f>
        <v>name = EVTOPTB_AVE_MARIA.66</v>
      </c>
    </row>
    <row r="1514" spans="1:3" x14ac:dyDescent="0.25">
      <c r="B1514" t="s">
        <v>1</v>
      </c>
    </row>
    <row r="1515" spans="1:3" x14ac:dyDescent="0.25">
      <c r="B1515" t="s">
        <v>9</v>
      </c>
    </row>
    <row r="1516" spans="1:3" x14ac:dyDescent="0.25">
      <c r="C1516" t="str">
        <f>"name = EVTOPTB_"&amp;INDEX(K:K,2+TRUNC((ROW()-1)/$L$2))</f>
        <v>name = EVTOPTB_AVE_MARIA.66</v>
      </c>
    </row>
    <row r="1517" spans="1:3" x14ac:dyDescent="0.25">
      <c r="B1517" t="s">
        <v>1</v>
      </c>
    </row>
    <row r="1518" spans="1:3" x14ac:dyDescent="0.25">
      <c r="A1518" t="s">
        <v>1</v>
      </c>
    </row>
    <row r="1519" spans="1:3" x14ac:dyDescent="0.25">
      <c r="A1519" t="s">
        <v>0</v>
      </c>
    </row>
    <row r="1520" spans="1:3" x14ac:dyDescent="0.25">
      <c r="B1520" t="str">
        <f>"id = "&amp;INDEX(K:K,2+TRUNC((ROW()-1)/$L$2))</f>
        <v>id = AVE_MARIA.67</v>
      </c>
    </row>
    <row r="1521" spans="2:3" x14ac:dyDescent="0.25">
      <c r="B1521" t="s">
        <v>38</v>
      </c>
    </row>
    <row r="1522" spans="2:3" x14ac:dyDescent="0.25">
      <c r="B1522" t="str">
        <f>"desc = EVTDESC_"&amp;INDEX(K:K,2+TRUNC((ROW()-1)/$L$2))</f>
        <v>desc = EVTDESC_AVE_MARIA.67</v>
      </c>
    </row>
    <row r="1523" spans="2:3" x14ac:dyDescent="0.25">
      <c r="B1523" t="s">
        <v>5</v>
      </c>
    </row>
    <row r="1525" spans="2:3" x14ac:dyDescent="0.25">
      <c r="B1525" t="s">
        <v>1</v>
      </c>
    </row>
    <row r="1526" spans="2:3" x14ac:dyDescent="0.25">
      <c r="B1526" t="s">
        <v>6</v>
      </c>
    </row>
    <row r="1527" spans="2:3" x14ac:dyDescent="0.25">
      <c r="C1527" t="s">
        <v>79</v>
      </c>
    </row>
    <row r="1528" spans="2:3" x14ac:dyDescent="0.25">
      <c r="B1528" t="s">
        <v>1</v>
      </c>
    </row>
    <row r="1529" spans="2:3" x14ac:dyDescent="0.25">
      <c r="B1529" t="s">
        <v>8</v>
      </c>
    </row>
    <row r="1531" spans="2:3" x14ac:dyDescent="0.25">
      <c r="B1531" t="s">
        <v>1</v>
      </c>
    </row>
    <row r="1532" spans="2:3" x14ac:dyDescent="0.25">
      <c r="B1532" t="s">
        <v>9</v>
      </c>
    </row>
    <row r="1533" spans="2:3" x14ac:dyDescent="0.25">
      <c r="C1533" t="str">
        <f>"name = EVTOPTA_"&amp;INDEX(K:K,2+TRUNC((ROW()-1)/$L$2))</f>
        <v>name = EVTOPTA_AVE_MARIA.67</v>
      </c>
    </row>
    <row r="1534" spans="2:3" x14ac:dyDescent="0.25">
      <c r="B1534" t="s">
        <v>1</v>
      </c>
    </row>
    <row r="1535" spans="2:3" x14ac:dyDescent="0.25">
      <c r="B1535" t="s">
        <v>9</v>
      </c>
    </row>
    <row r="1536" spans="2:3" x14ac:dyDescent="0.25">
      <c r="C1536" t="str">
        <f>"name = EVTOPTB_"&amp;INDEX(K:K,2+TRUNC((ROW()-1)/$L$2))</f>
        <v>name = EVTOPTB_AVE_MARIA.67</v>
      </c>
    </row>
    <row r="1537" spans="1:3" x14ac:dyDescent="0.25">
      <c r="B1537" t="s">
        <v>1</v>
      </c>
    </row>
    <row r="1538" spans="1:3" x14ac:dyDescent="0.25">
      <c r="B1538" t="s">
        <v>9</v>
      </c>
    </row>
    <row r="1539" spans="1:3" x14ac:dyDescent="0.25">
      <c r="C1539" t="str">
        <f>"name = EVTOPTB_"&amp;INDEX(K:K,2+TRUNC((ROW()-1)/$L$2))</f>
        <v>name = EVTOPTB_AVE_MARIA.67</v>
      </c>
    </row>
    <row r="1540" spans="1:3" x14ac:dyDescent="0.25">
      <c r="B1540" t="s">
        <v>1</v>
      </c>
    </row>
    <row r="1541" spans="1:3" x14ac:dyDescent="0.25">
      <c r="A1541" t="s">
        <v>1</v>
      </c>
    </row>
    <row r="1542" spans="1:3" x14ac:dyDescent="0.25">
      <c r="A1542" t="s">
        <v>0</v>
      </c>
    </row>
    <row r="1543" spans="1:3" x14ac:dyDescent="0.25">
      <c r="B1543" t="str">
        <f>"id = "&amp;INDEX(K:K,2+TRUNC((ROW()-1)/$L$2))</f>
        <v>id = AVE_MARIA.68</v>
      </c>
    </row>
    <row r="1544" spans="1:3" x14ac:dyDescent="0.25">
      <c r="B1544" t="s">
        <v>38</v>
      </c>
    </row>
    <row r="1545" spans="1:3" x14ac:dyDescent="0.25">
      <c r="B1545" t="str">
        <f>"desc = EVTDESC_"&amp;INDEX(K:K,2+TRUNC((ROW()-1)/$L$2))</f>
        <v>desc = EVTDESC_AVE_MARIA.68</v>
      </c>
    </row>
    <row r="1546" spans="1:3" x14ac:dyDescent="0.25">
      <c r="B1546" t="s">
        <v>5</v>
      </c>
    </row>
    <row r="1548" spans="1:3" x14ac:dyDescent="0.25">
      <c r="B1548" t="s">
        <v>1</v>
      </c>
    </row>
    <row r="1549" spans="1:3" x14ac:dyDescent="0.25">
      <c r="B1549" t="s">
        <v>6</v>
      </c>
    </row>
    <row r="1550" spans="1:3" x14ac:dyDescent="0.25">
      <c r="C1550" t="s">
        <v>80</v>
      </c>
    </row>
    <row r="1551" spans="1:3" x14ac:dyDescent="0.25">
      <c r="B1551" t="s">
        <v>1</v>
      </c>
    </row>
    <row r="1552" spans="1:3" x14ac:dyDescent="0.25">
      <c r="B1552" t="s">
        <v>8</v>
      </c>
    </row>
    <row r="1554" spans="1:3" x14ac:dyDescent="0.25">
      <c r="B1554" t="s">
        <v>1</v>
      </c>
    </row>
    <row r="1555" spans="1:3" x14ac:dyDescent="0.25">
      <c r="B1555" t="s">
        <v>9</v>
      </c>
    </row>
    <row r="1556" spans="1:3" x14ac:dyDescent="0.25">
      <c r="C1556" t="str">
        <f>"name = EVTOPTA_"&amp;INDEX(K:K,2+TRUNC((ROW()-1)/$L$2))</f>
        <v>name = EVTOPTA_AVE_MARIA.68</v>
      </c>
    </row>
    <row r="1557" spans="1:3" x14ac:dyDescent="0.25">
      <c r="B1557" t="s">
        <v>1</v>
      </c>
    </row>
    <row r="1558" spans="1:3" x14ac:dyDescent="0.25">
      <c r="B1558" t="s">
        <v>9</v>
      </c>
    </row>
    <row r="1559" spans="1:3" x14ac:dyDescent="0.25">
      <c r="C1559" t="str">
        <f>"name = EVTOPTB_"&amp;INDEX(K:K,2+TRUNC((ROW()-1)/$L$2))</f>
        <v>name = EVTOPTB_AVE_MARIA.68</v>
      </c>
    </row>
    <row r="1560" spans="1:3" x14ac:dyDescent="0.25">
      <c r="B1560" t="s">
        <v>1</v>
      </c>
    </row>
    <row r="1561" spans="1:3" x14ac:dyDescent="0.25">
      <c r="B1561" t="s">
        <v>9</v>
      </c>
    </row>
    <row r="1562" spans="1:3" x14ac:dyDescent="0.25">
      <c r="C1562" t="str">
        <f>"name = EVTOPTB_"&amp;INDEX(K:K,2+TRUNC((ROW()-1)/$L$2))</f>
        <v>name = EVTOPTB_AVE_MARIA.68</v>
      </c>
    </row>
    <row r="1563" spans="1:3" x14ac:dyDescent="0.25">
      <c r="B1563" t="s">
        <v>1</v>
      </c>
    </row>
    <row r="1564" spans="1:3" x14ac:dyDescent="0.25">
      <c r="A1564" t="s">
        <v>1</v>
      </c>
    </row>
    <row r="1565" spans="1:3" x14ac:dyDescent="0.25">
      <c r="A1565" t="s">
        <v>0</v>
      </c>
    </row>
    <row r="1566" spans="1:3" x14ac:dyDescent="0.25">
      <c r="B1566" t="str">
        <f>"id = "&amp;INDEX(K:K,2+TRUNC((ROW()-1)/$L$2))</f>
        <v>id = AVE_MARIA.69</v>
      </c>
    </row>
    <row r="1567" spans="1:3" x14ac:dyDescent="0.25">
      <c r="B1567" t="s">
        <v>38</v>
      </c>
    </row>
    <row r="1568" spans="1:3" x14ac:dyDescent="0.25">
      <c r="B1568" t="str">
        <f>"desc = EVTDESC_"&amp;INDEX(K:K,2+TRUNC((ROW()-1)/$L$2))</f>
        <v>desc = EVTDESC_AVE_MARIA.69</v>
      </c>
    </row>
    <row r="1569" spans="2:3" x14ac:dyDescent="0.25">
      <c r="B1569" t="s">
        <v>5</v>
      </c>
    </row>
    <row r="1571" spans="2:3" x14ac:dyDescent="0.25">
      <c r="B1571" t="s">
        <v>1</v>
      </c>
    </row>
    <row r="1572" spans="2:3" x14ac:dyDescent="0.25">
      <c r="B1572" t="s">
        <v>6</v>
      </c>
    </row>
    <row r="1573" spans="2:3" x14ac:dyDescent="0.25">
      <c r="C1573" t="s">
        <v>81</v>
      </c>
    </row>
    <row r="1574" spans="2:3" x14ac:dyDescent="0.25">
      <c r="B1574" t="s">
        <v>1</v>
      </c>
    </row>
    <row r="1575" spans="2:3" x14ac:dyDescent="0.25">
      <c r="B1575" t="s">
        <v>8</v>
      </c>
    </row>
    <row r="1577" spans="2:3" x14ac:dyDescent="0.25">
      <c r="B1577" t="s">
        <v>1</v>
      </c>
    </row>
    <row r="1578" spans="2:3" x14ac:dyDescent="0.25">
      <c r="B1578" t="s">
        <v>9</v>
      </c>
    </row>
    <row r="1579" spans="2:3" x14ac:dyDescent="0.25">
      <c r="C1579" t="str">
        <f>"name = EVTOPTA_"&amp;INDEX(K:K,2+TRUNC((ROW()-1)/$L$2))</f>
        <v>name = EVTOPTA_AVE_MARIA.69</v>
      </c>
    </row>
    <row r="1580" spans="2:3" x14ac:dyDescent="0.25">
      <c r="B1580" t="s">
        <v>1</v>
      </c>
    </row>
    <row r="1581" spans="2:3" x14ac:dyDescent="0.25">
      <c r="B1581" t="s">
        <v>9</v>
      </c>
    </row>
    <row r="1582" spans="2:3" x14ac:dyDescent="0.25">
      <c r="C1582" t="str">
        <f>"name = EVTOPTB_"&amp;INDEX(K:K,2+TRUNC((ROW()-1)/$L$2))</f>
        <v>name = EVTOPTB_AVE_MARIA.69</v>
      </c>
    </row>
    <row r="1583" spans="2:3" x14ac:dyDescent="0.25">
      <c r="B1583" t="s">
        <v>1</v>
      </c>
    </row>
    <row r="1584" spans="2:3" x14ac:dyDescent="0.25">
      <c r="B1584" t="s">
        <v>9</v>
      </c>
    </row>
    <row r="1585" spans="1:3" x14ac:dyDescent="0.25">
      <c r="C1585" t="str">
        <f>"name = EVTOPTB_"&amp;INDEX(K:K,2+TRUNC((ROW()-1)/$L$2))</f>
        <v>name = EVTOPTB_AVE_MARIA.69</v>
      </c>
    </row>
    <row r="1586" spans="1:3" x14ac:dyDescent="0.25">
      <c r="B1586" t="s">
        <v>1</v>
      </c>
    </row>
    <row r="1587" spans="1:3" x14ac:dyDescent="0.25">
      <c r="A1587" t="s">
        <v>1</v>
      </c>
    </row>
    <row r="1588" spans="1:3" x14ac:dyDescent="0.25">
      <c r="A1588" t="s">
        <v>0</v>
      </c>
    </row>
    <row r="1589" spans="1:3" x14ac:dyDescent="0.25">
      <c r="B1589" t="str">
        <f>"id = "&amp;INDEX(K:K,2+TRUNC((ROW()-1)/$L$2))</f>
        <v>id = AVE_MARIA.70</v>
      </c>
    </row>
    <row r="1590" spans="1:3" x14ac:dyDescent="0.25">
      <c r="B1590" t="s">
        <v>38</v>
      </c>
    </row>
    <row r="1591" spans="1:3" x14ac:dyDescent="0.25">
      <c r="B1591" t="str">
        <f>"desc = EVTDESC_"&amp;INDEX(K:K,2+TRUNC((ROW()-1)/$L$2))</f>
        <v>desc = EVTDESC_AVE_MARIA.70</v>
      </c>
    </row>
    <row r="1592" spans="1:3" x14ac:dyDescent="0.25">
      <c r="B1592" t="s">
        <v>5</v>
      </c>
    </row>
    <row r="1594" spans="1:3" x14ac:dyDescent="0.25">
      <c r="B1594" t="s">
        <v>1</v>
      </c>
    </row>
    <row r="1595" spans="1:3" x14ac:dyDescent="0.25">
      <c r="B1595" t="s">
        <v>6</v>
      </c>
    </row>
    <row r="1596" spans="1:3" x14ac:dyDescent="0.25">
      <c r="C1596" t="s">
        <v>82</v>
      </c>
    </row>
    <row r="1597" spans="1:3" x14ac:dyDescent="0.25">
      <c r="B1597" t="s">
        <v>1</v>
      </c>
    </row>
    <row r="1598" spans="1:3" x14ac:dyDescent="0.25">
      <c r="B1598" t="s">
        <v>8</v>
      </c>
    </row>
    <row r="1600" spans="1:3" x14ac:dyDescent="0.25">
      <c r="B1600" t="s">
        <v>1</v>
      </c>
    </row>
    <row r="1601" spans="1:3" x14ac:dyDescent="0.25">
      <c r="B1601" t="s">
        <v>9</v>
      </c>
    </row>
    <row r="1602" spans="1:3" x14ac:dyDescent="0.25">
      <c r="C1602" t="str">
        <f>"name = EVTOPTA_"&amp;INDEX(K:K,2+TRUNC((ROW()-1)/$L$2))</f>
        <v>name = EVTOPTA_AVE_MARIA.70</v>
      </c>
    </row>
    <row r="1603" spans="1:3" x14ac:dyDescent="0.25">
      <c r="B1603" t="s">
        <v>1</v>
      </c>
    </row>
    <row r="1604" spans="1:3" x14ac:dyDescent="0.25">
      <c r="B1604" t="s">
        <v>9</v>
      </c>
    </row>
    <row r="1605" spans="1:3" x14ac:dyDescent="0.25">
      <c r="C1605" t="str">
        <f>"name = EVTOPTB_"&amp;INDEX(K:K,2+TRUNC((ROW()-1)/$L$2))</f>
        <v>name = EVTOPTB_AVE_MARIA.70</v>
      </c>
    </row>
    <row r="1606" spans="1:3" x14ac:dyDescent="0.25">
      <c r="B1606" t="s">
        <v>1</v>
      </c>
    </row>
    <row r="1607" spans="1:3" x14ac:dyDescent="0.25">
      <c r="B1607" t="s">
        <v>9</v>
      </c>
    </row>
    <row r="1608" spans="1:3" x14ac:dyDescent="0.25">
      <c r="C1608" t="str">
        <f>"name = EVTOPTB_"&amp;INDEX(K:K,2+TRUNC((ROW()-1)/$L$2))</f>
        <v>name = EVTOPTB_AVE_MARIA.70</v>
      </c>
    </row>
    <row r="1609" spans="1:3" x14ac:dyDescent="0.25">
      <c r="B1609" t="s">
        <v>1</v>
      </c>
    </row>
    <row r="1610" spans="1:3" x14ac:dyDescent="0.25">
      <c r="A1610" t="s">
        <v>1</v>
      </c>
    </row>
    <row r="1611" spans="1:3" x14ac:dyDescent="0.25">
      <c r="A1611" t="s">
        <v>0</v>
      </c>
    </row>
    <row r="1612" spans="1:3" x14ac:dyDescent="0.25">
      <c r="B1612" t="str">
        <f>"id = "&amp;INDEX(K:K,2+TRUNC((ROW()-1)/$L$2))</f>
        <v>id = AVE_MARIA.71</v>
      </c>
    </row>
    <row r="1613" spans="1:3" x14ac:dyDescent="0.25">
      <c r="B1613" t="s">
        <v>38</v>
      </c>
    </row>
    <row r="1614" spans="1:3" x14ac:dyDescent="0.25">
      <c r="B1614" t="str">
        <f>"desc = EVTDESC_"&amp;INDEX(K:K,2+TRUNC((ROW()-1)/$L$2))</f>
        <v>desc = EVTDESC_AVE_MARIA.71</v>
      </c>
    </row>
    <row r="1615" spans="1:3" x14ac:dyDescent="0.25">
      <c r="B1615" t="s">
        <v>5</v>
      </c>
    </row>
    <row r="1617" spans="2:3" x14ac:dyDescent="0.25">
      <c r="B1617" t="s">
        <v>1</v>
      </c>
    </row>
    <row r="1618" spans="2:3" x14ac:dyDescent="0.25">
      <c r="B1618" t="s">
        <v>6</v>
      </c>
    </row>
    <row r="1619" spans="2:3" x14ac:dyDescent="0.25">
      <c r="C1619" t="s">
        <v>83</v>
      </c>
    </row>
    <row r="1620" spans="2:3" x14ac:dyDescent="0.25">
      <c r="B1620" t="s">
        <v>1</v>
      </c>
    </row>
    <row r="1621" spans="2:3" x14ac:dyDescent="0.25">
      <c r="B1621" t="s">
        <v>8</v>
      </c>
    </row>
    <row r="1623" spans="2:3" x14ac:dyDescent="0.25">
      <c r="B1623" t="s">
        <v>1</v>
      </c>
    </row>
    <row r="1624" spans="2:3" x14ac:dyDescent="0.25">
      <c r="B1624" t="s">
        <v>9</v>
      </c>
    </row>
    <row r="1625" spans="2:3" x14ac:dyDescent="0.25">
      <c r="C1625" t="str">
        <f>"name = EVTOPTA_"&amp;INDEX(K:K,2+TRUNC((ROW()-1)/$L$2))</f>
        <v>name = EVTOPTA_AVE_MARIA.71</v>
      </c>
    </row>
    <row r="1626" spans="2:3" x14ac:dyDescent="0.25">
      <c r="B1626" t="s">
        <v>1</v>
      </c>
    </row>
    <row r="1627" spans="2:3" x14ac:dyDescent="0.25">
      <c r="B1627" t="s">
        <v>9</v>
      </c>
    </row>
    <row r="1628" spans="2:3" x14ac:dyDescent="0.25">
      <c r="C1628" t="str">
        <f>"name = EVTOPTB_"&amp;INDEX(K:K,2+TRUNC((ROW()-1)/$L$2))</f>
        <v>name = EVTOPTB_AVE_MARIA.71</v>
      </c>
    </row>
    <row r="1629" spans="2:3" x14ac:dyDescent="0.25">
      <c r="B1629" t="s">
        <v>1</v>
      </c>
    </row>
    <row r="1630" spans="2:3" x14ac:dyDescent="0.25">
      <c r="B1630" t="s">
        <v>9</v>
      </c>
    </row>
    <row r="1631" spans="2:3" x14ac:dyDescent="0.25">
      <c r="C1631" t="str">
        <f>"name = EVTOPTB_"&amp;INDEX(K:K,2+TRUNC((ROW()-1)/$L$2))</f>
        <v>name = EVTOPTB_AVE_MARIA.71</v>
      </c>
    </row>
    <row r="1632" spans="2:3" x14ac:dyDescent="0.25">
      <c r="B1632" t="s">
        <v>1</v>
      </c>
    </row>
    <row r="1633" spans="1:3" x14ac:dyDescent="0.25">
      <c r="A1633" t="s">
        <v>1</v>
      </c>
    </row>
    <row r="1634" spans="1:3" x14ac:dyDescent="0.25">
      <c r="A1634" t="s">
        <v>0</v>
      </c>
    </row>
    <row r="1635" spans="1:3" x14ac:dyDescent="0.25">
      <c r="B1635" t="str">
        <f>"id = "&amp;INDEX(K:K,2+TRUNC((ROW()-1)/$L$2))</f>
        <v>id = AVE_MARIA.72</v>
      </c>
    </row>
    <row r="1636" spans="1:3" x14ac:dyDescent="0.25">
      <c r="B1636" t="s">
        <v>38</v>
      </c>
    </row>
    <row r="1637" spans="1:3" x14ac:dyDescent="0.25">
      <c r="B1637" t="str">
        <f>"desc = EVTDESC_"&amp;INDEX(K:K,2+TRUNC((ROW()-1)/$L$2))</f>
        <v>desc = EVTDESC_AVE_MARIA.72</v>
      </c>
    </row>
    <row r="1638" spans="1:3" x14ac:dyDescent="0.25">
      <c r="B1638" t="s">
        <v>5</v>
      </c>
    </row>
    <row r="1640" spans="1:3" x14ac:dyDescent="0.25">
      <c r="B1640" t="s">
        <v>1</v>
      </c>
    </row>
    <row r="1641" spans="1:3" x14ac:dyDescent="0.25">
      <c r="B1641" t="s">
        <v>6</v>
      </c>
    </row>
    <row r="1642" spans="1:3" x14ac:dyDescent="0.25">
      <c r="C1642" t="s">
        <v>84</v>
      </c>
    </row>
    <row r="1643" spans="1:3" x14ac:dyDescent="0.25">
      <c r="B1643" t="s">
        <v>1</v>
      </c>
    </row>
    <row r="1644" spans="1:3" x14ac:dyDescent="0.25">
      <c r="B1644" t="s">
        <v>8</v>
      </c>
    </row>
    <row r="1646" spans="1:3" x14ac:dyDescent="0.25">
      <c r="B1646" t="s">
        <v>1</v>
      </c>
    </row>
    <row r="1647" spans="1:3" x14ac:dyDescent="0.25">
      <c r="B1647" t="s">
        <v>9</v>
      </c>
    </row>
    <row r="1648" spans="1:3" x14ac:dyDescent="0.25">
      <c r="C1648" t="str">
        <f>"name = EVTOPTA_"&amp;INDEX(K:K,2+TRUNC((ROW()-1)/$L$2))</f>
        <v>name = EVTOPTA_AVE_MARIA.72</v>
      </c>
    </row>
    <row r="1649" spans="1:3" x14ac:dyDescent="0.25">
      <c r="B1649" t="s">
        <v>1</v>
      </c>
    </row>
    <row r="1650" spans="1:3" x14ac:dyDescent="0.25">
      <c r="B1650" t="s">
        <v>9</v>
      </c>
    </row>
    <row r="1651" spans="1:3" x14ac:dyDescent="0.25">
      <c r="C1651" t="str">
        <f>"name = EVTOPTB_"&amp;INDEX(K:K,2+TRUNC((ROW()-1)/$L$2))</f>
        <v>name = EVTOPTB_AVE_MARIA.72</v>
      </c>
    </row>
    <row r="1652" spans="1:3" x14ac:dyDescent="0.25">
      <c r="B1652" t="s">
        <v>1</v>
      </c>
    </row>
    <row r="1653" spans="1:3" x14ac:dyDescent="0.25">
      <c r="B1653" t="s">
        <v>9</v>
      </c>
    </row>
    <row r="1654" spans="1:3" x14ac:dyDescent="0.25">
      <c r="C1654" t="str">
        <f>"name = EVTOPTB_"&amp;INDEX(K:K,2+TRUNC((ROW()-1)/$L$2))</f>
        <v>name = EVTOPTB_AVE_MARIA.72</v>
      </c>
    </row>
    <row r="1655" spans="1:3" x14ac:dyDescent="0.25">
      <c r="B1655" t="s">
        <v>1</v>
      </c>
    </row>
    <row r="1656" spans="1:3" x14ac:dyDescent="0.25">
      <c r="A1656" t="s">
        <v>1</v>
      </c>
    </row>
    <row r="1657" spans="1:3" x14ac:dyDescent="0.25">
      <c r="A1657" t="s">
        <v>0</v>
      </c>
    </row>
    <row r="1658" spans="1:3" x14ac:dyDescent="0.25">
      <c r="B1658" t="str">
        <f>"id = "&amp;INDEX(K:K,2+TRUNC((ROW()-1)/$L$2))</f>
        <v>id = AVE_MARIA.73</v>
      </c>
    </row>
    <row r="1659" spans="1:3" x14ac:dyDescent="0.25">
      <c r="B1659" t="s">
        <v>38</v>
      </c>
    </row>
    <row r="1660" spans="1:3" x14ac:dyDescent="0.25">
      <c r="B1660" t="str">
        <f>"desc = EVTDESC_"&amp;INDEX(K:K,2+TRUNC((ROW()-1)/$L$2))</f>
        <v>desc = EVTDESC_AVE_MARIA.73</v>
      </c>
    </row>
    <row r="1661" spans="1:3" x14ac:dyDescent="0.25">
      <c r="B1661" t="s">
        <v>5</v>
      </c>
    </row>
    <row r="1663" spans="1:3" x14ac:dyDescent="0.25">
      <c r="B1663" t="s">
        <v>1</v>
      </c>
    </row>
    <row r="1664" spans="1:3" x14ac:dyDescent="0.25">
      <c r="B1664" t="s">
        <v>6</v>
      </c>
    </row>
    <row r="1665" spans="1:3" x14ac:dyDescent="0.25">
      <c r="C1665" t="s">
        <v>85</v>
      </c>
    </row>
    <row r="1666" spans="1:3" x14ac:dyDescent="0.25">
      <c r="B1666" t="s">
        <v>1</v>
      </c>
    </row>
    <row r="1667" spans="1:3" x14ac:dyDescent="0.25">
      <c r="B1667" t="s">
        <v>8</v>
      </c>
    </row>
    <row r="1669" spans="1:3" x14ac:dyDescent="0.25">
      <c r="B1669" t="s">
        <v>1</v>
      </c>
    </row>
    <row r="1670" spans="1:3" x14ac:dyDescent="0.25">
      <c r="B1670" t="s">
        <v>9</v>
      </c>
    </row>
    <row r="1671" spans="1:3" x14ac:dyDescent="0.25">
      <c r="C1671" t="str">
        <f>"name = EVTOPTA_"&amp;INDEX(K:K,2+TRUNC((ROW()-1)/$L$2))</f>
        <v>name = EVTOPTA_AVE_MARIA.73</v>
      </c>
    </row>
    <row r="1672" spans="1:3" x14ac:dyDescent="0.25">
      <c r="B1672" t="s">
        <v>1</v>
      </c>
    </row>
    <row r="1673" spans="1:3" x14ac:dyDescent="0.25">
      <c r="B1673" t="s">
        <v>9</v>
      </c>
    </row>
    <row r="1674" spans="1:3" x14ac:dyDescent="0.25">
      <c r="C1674" t="str">
        <f>"name = EVTOPTB_"&amp;INDEX(K:K,2+TRUNC((ROW()-1)/$L$2))</f>
        <v>name = EVTOPTB_AVE_MARIA.73</v>
      </c>
    </row>
    <row r="1675" spans="1:3" x14ac:dyDescent="0.25">
      <c r="B1675" t="s">
        <v>1</v>
      </c>
    </row>
    <row r="1676" spans="1:3" x14ac:dyDescent="0.25">
      <c r="B1676" t="s">
        <v>9</v>
      </c>
    </row>
    <row r="1677" spans="1:3" x14ac:dyDescent="0.25">
      <c r="C1677" t="str">
        <f>"name = EVTOPTB_"&amp;INDEX(K:K,2+TRUNC((ROW()-1)/$L$2))</f>
        <v>name = EVTOPTB_AVE_MARIA.73</v>
      </c>
    </row>
    <row r="1678" spans="1:3" x14ac:dyDescent="0.25">
      <c r="B1678" t="s">
        <v>1</v>
      </c>
    </row>
    <row r="1679" spans="1:3" x14ac:dyDescent="0.25">
      <c r="A1679" t="s">
        <v>1</v>
      </c>
    </row>
    <row r="1680" spans="1:3" x14ac:dyDescent="0.25">
      <c r="A1680" t="s">
        <v>0</v>
      </c>
    </row>
    <row r="1681" spans="2:3" x14ac:dyDescent="0.25">
      <c r="B1681" t="str">
        <f>"id = "&amp;INDEX(K:K,2+TRUNC((ROW()-1)/$L$2))</f>
        <v>id = AVE_MARIA.74</v>
      </c>
    </row>
    <row r="1682" spans="2:3" x14ac:dyDescent="0.25">
      <c r="B1682" t="s">
        <v>38</v>
      </c>
    </row>
    <row r="1683" spans="2:3" x14ac:dyDescent="0.25">
      <c r="B1683" t="str">
        <f>"desc = EVTDESC_"&amp;INDEX(K:K,2+TRUNC((ROW()-1)/$L$2))</f>
        <v>desc = EVTDESC_AVE_MARIA.74</v>
      </c>
    </row>
    <row r="1684" spans="2:3" x14ac:dyDescent="0.25">
      <c r="B1684" t="s">
        <v>5</v>
      </c>
    </row>
    <row r="1686" spans="2:3" x14ac:dyDescent="0.25">
      <c r="B1686" t="s">
        <v>1</v>
      </c>
    </row>
    <row r="1687" spans="2:3" x14ac:dyDescent="0.25">
      <c r="B1687" t="s">
        <v>6</v>
      </c>
    </row>
    <row r="1688" spans="2:3" x14ac:dyDescent="0.25">
      <c r="C1688" t="s">
        <v>86</v>
      </c>
    </row>
    <row r="1689" spans="2:3" x14ac:dyDescent="0.25">
      <c r="B1689" t="s">
        <v>1</v>
      </c>
    </row>
    <row r="1690" spans="2:3" x14ac:dyDescent="0.25">
      <c r="B1690" t="s">
        <v>8</v>
      </c>
    </row>
    <row r="1692" spans="2:3" x14ac:dyDescent="0.25">
      <c r="B1692" t="s">
        <v>1</v>
      </c>
    </row>
    <row r="1693" spans="2:3" x14ac:dyDescent="0.25">
      <c r="B1693" t="s">
        <v>9</v>
      </c>
    </row>
    <row r="1694" spans="2:3" x14ac:dyDescent="0.25">
      <c r="C1694" t="str">
        <f>"name = EVTOPTA_"&amp;INDEX(K:K,2+TRUNC((ROW()-1)/$L$2))</f>
        <v>name = EVTOPTA_AVE_MARIA.74</v>
      </c>
    </row>
    <row r="1695" spans="2:3" x14ac:dyDescent="0.25">
      <c r="B1695" t="s">
        <v>1</v>
      </c>
    </row>
    <row r="1696" spans="2:3" x14ac:dyDescent="0.25">
      <c r="B1696" t="s">
        <v>9</v>
      </c>
    </row>
    <row r="1697" spans="1:3" x14ac:dyDescent="0.25">
      <c r="C1697" t="str">
        <f>"name = EVTOPTB_"&amp;INDEX(K:K,2+TRUNC((ROW()-1)/$L$2))</f>
        <v>name = EVTOPTB_AVE_MARIA.74</v>
      </c>
    </row>
    <row r="1698" spans="1:3" x14ac:dyDescent="0.25">
      <c r="B1698" t="s">
        <v>1</v>
      </c>
    </row>
    <row r="1699" spans="1:3" x14ac:dyDescent="0.25">
      <c r="B1699" t="s">
        <v>9</v>
      </c>
    </row>
    <row r="1700" spans="1:3" x14ac:dyDescent="0.25">
      <c r="C1700" t="str">
        <f>"name = EVTOPTB_"&amp;INDEX(K:K,2+TRUNC((ROW()-1)/$L$2))</f>
        <v>name = EVTOPTB_AVE_MARIA.74</v>
      </c>
    </row>
    <row r="1701" spans="1:3" x14ac:dyDescent="0.25">
      <c r="B1701" t="s">
        <v>1</v>
      </c>
    </row>
    <row r="1702" spans="1:3" x14ac:dyDescent="0.25">
      <c r="A1702" t="s">
        <v>1</v>
      </c>
    </row>
    <row r="1703" spans="1:3" x14ac:dyDescent="0.25">
      <c r="A1703" t="s">
        <v>0</v>
      </c>
    </row>
    <row r="1704" spans="1:3" x14ac:dyDescent="0.25">
      <c r="B1704" t="str">
        <f>"id = "&amp;INDEX(K:K,2+TRUNC((ROW()-1)/$L$2))</f>
        <v>id = AVE_MARIA.75</v>
      </c>
    </row>
    <row r="1705" spans="1:3" x14ac:dyDescent="0.25">
      <c r="B1705" t="s">
        <v>38</v>
      </c>
    </row>
    <row r="1706" spans="1:3" x14ac:dyDescent="0.25">
      <c r="B1706" t="str">
        <f>"desc = EVTDESC_"&amp;INDEX(K:K,2+TRUNC((ROW()-1)/$L$2))</f>
        <v>desc = EVTDESC_AVE_MARIA.75</v>
      </c>
    </row>
    <row r="1707" spans="1:3" x14ac:dyDescent="0.25">
      <c r="B1707" t="s">
        <v>5</v>
      </c>
    </row>
    <row r="1709" spans="1:3" x14ac:dyDescent="0.25">
      <c r="B1709" t="s">
        <v>1</v>
      </c>
    </row>
    <row r="1710" spans="1:3" x14ac:dyDescent="0.25">
      <c r="B1710" t="s">
        <v>6</v>
      </c>
    </row>
    <row r="1711" spans="1:3" x14ac:dyDescent="0.25">
      <c r="C1711" t="s">
        <v>87</v>
      </c>
    </row>
    <row r="1712" spans="1:3" x14ac:dyDescent="0.25">
      <c r="B1712" t="s">
        <v>1</v>
      </c>
    </row>
    <row r="1713" spans="1:3" x14ac:dyDescent="0.25">
      <c r="B1713" t="s">
        <v>8</v>
      </c>
    </row>
    <row r="1715" spans="1:3" x14ac:dyDescent="0.25">
      <c r="B1715" t="s">
        <v>1</v>
      </c>
    </row>
    <row r="1716" spans="1:3" x14ac:dyDescent="0.25">
      <c r="B1716" t="s">
        <v>9</v>
      </c>
    </row>
    <row r="1717" spans="1:3" x14ac:dyDescent="0.25">
      <c r="C1717" t="str">
        <f>"name = EVTOPTA_"&amp;INDEX(K:K,2+TRUNC((ROW()-1)/$L$2))</f>
        <v>name = EVTOPTA_AVE_MARIA.75</v>
      </c>
    </row>
    <row r="1718" spans="1:3" x14ac:dyDescent="0.25">
      <c r="B1718" t="s">
        <v>1</v>
      </c>
    </row>
    <row r="1719" spans="1:3" x14ac:dyDescent="0.25">
      <c r="B1719" t="s">
        <v>9</v>
      </c>
    </row>
    <row r="1720" spans="1:3" x14ac:dyDescent="0.25">
      <c r="C1720" t="str">
        <f>"name = EVTOPTB_"&amp;INDEX(K:K,2+TRUNC((ROW()-1)/$L$2))</f>
        <v>name = EVTOPTB_AVE_MARIA.75</v>
      </c>
    </row>
    <row r="1721" spans="1:3" x14ac:dyDescent="0.25">
      <c r="B1721" t="s">
        <v>1</v>
      </c>
    </row>
    <row r="1722" spans="1:3" x14ac:dyDescent="0.25">
      <c r="B1722" t="s">
        <v>9</v>
      </c>
    </row>
    <row r="1723" spans="1:3" x14ac:dyDescent="0.25">
      <c r="C1723" t="str">
        <f>"name = EVTOPTB_"&amp;INDEX(K:K,2+TRUNC((ROW()-1)/$L$2))</f>
        <v>name = EVTOPTB_AVE_MARIA.75</v>
      </c>
    </row>
    <row r="1724" spans="1:3" x14ac:dyDescent="0.25">
      <c r="B1724" t="s">
        <v>1</v>
      </c>
    </row>
    <row r="1725" spans="1:3" x14ac:dyDescent="0.25">
      <c r="A1725" t="s">
        <v>1</v>
      </c>
    </row>
    <row r="1726" spans="1:3" x14ac:dyDescent="0.25">
      <c r="A1726" t="s">
        <v>0</v>
      </c>
    </row>
    <row r="1727" spans="1:3" x14ac:dyDescent="0.25">
      <c r="B1727" t="str">
        <f>"id = "&amp;INDEX(K:K,2+TRUNC((ROW()-1)/$L$2))</f>
        <v>id = AVE_MARIA.76</v>
      </c>
    </row>
    <row r="1728" spans="1:3" x14ac:dyDescent="0.25">
      <c r="B1728" t="s">
        <v>38</v>
      </c>
    </row>
    <row r="1729" spans="2:3" x14ac:dyDescent="0.25">
      <c r="B1729" t="str">
        <f>"desc = EVTDESC_"&amp;INDEX(K:K,2+TRUNC((ROW()-1)/$L$2))</f>
        <v>desc = EVTDESC_AVE_MARIA.76</v>
      </c>
    </row>
    <row r="1730" spans="2:3" x14ac:dyDescent="0.25">
      <c r="B1730" t="s">
        <v>5</v>
      </c>
    </row>
    <row r="1732" spans="2:3" x14ac:dyDescent="0.25">
      <c r="B1732" t="s">
        <v>1</v>
      </c>
    </row>
    <row r="1733" spans="2:3" x14ac:dyDescent="0.25">
      <c r="B1733" t="s">
        <v>6</v>
      </c>
    </row>
    <row r="1734" spans="2:3" x14ac:dyDescent="0.25">
      <c r="C1734" t="s">
        <v>88</v>
      </c>
    </row>
    <row r="1735" spans="2:3" x14ac:dyDescent="0.25">
      <c r="B1735" t="s">
        <v>1</v>
      </c>
    </row>
    <row r="1736" spans="2:3" x14ac:dyDescent="0.25">
      <c r="B1736" t="s">
        <v>8</v>
      </c>
    </row>
    <row r="1738" spans="2:3" x14ac:dyDescent="0.25">
      <c r="B1738" t="s">
        <v>1</v>
      </c>
    </row>
    <row r="1739" spans="2:3" x14ac:dyDescent="0.25">
      <c r="B1739" t="s">
        <v>9</v>
      </c>
    </row>
    <row r="1740" spans="2:3" x14ac:dyDescent="0.25">
      <c r="C1740" t="str">
        <f>"name = EVTOPTA_"&amp;INDEX(K:K,2+TRUNC((ROW()-1)/$L$2))</f>
        <v>name = EVTOPTA_AVE_MARIA.76</v>
      </c>
    </row>
    <row r="1741" spans="2:3" x14ac:dyDescent="0.25">
      <c r="B1741" t="s">
        <v>1</v>
      </c>
    </row>
    <row r="1742" spans="2:3" x14ac:dyDescent="0.25">
      <c r="B1742" t="s">
        <v>9</v>
      </c>
    </row>
    <row r="1743" spans="2:3" x14ac:dyDescent="0.25">
      <c r="C1743" t="str">
        <f>"name = EVTOPTB_"&amp;INDEX(K:K,2+TRUNC((ROW()-1)/$L$2))</f>
        <v>name = EVTOPTB_AVE_MARIA.76</v>
      </c>
    </row>
    <row r="1744" spans="2:3" x14ac:dyDescent="0.25">
      <c r="B1744" t="s">
        <v>1</v>
      </c>
    </row>
    <row r="1745" spans="1:3" x14ac:dyDescent="0.25">
      <c r="B1745" t="s">
        <v>9</v>
      </c>
    </row>
    <row r="1746" spans="1:3" x14ac:dyDescent="0.25">
      <c r="C1746" t="str">
        <f>"name = EVTOPTB_"&amp;INDEX(K:K,2+TRUNC((ROW()-1)/$L$2))</f>
        <v>name = EVTOPTB_AVE_MARIA.76</v>
      </c>
    </row>
    <row r="1747" spans="1:3" x14ac:dyDescent="0.25">
      <c r="B1747" t="s">
        <v>1</v>
      </c>
    </row>
    <row r="1748" spans="1:3" x14ac:dyDescent="0.25">
      <c r="A1748" t="s">
        <v>1</v>
      </c>
    </row>
    <row r="1749" spans="1:3" x14ac:dyDescent="0.25">
      <c r="A1749" t="s">
        <v>0</v>
      </c>
    </row>
    <row r="1750" spans="1:3" x14ac:dyDescent="0.25">
      <c r="B1750" t="str">
        <f>"id = "&amp;INDEX(K:K,2+TRUNC((ROW()-1)/$L$2))</f>
        <v>id = AVE_MARIA.77</v>
      </c>
    </row>
    <row r="1751" spans="1:3" x14ac:dyDescent="0.25">
      <c r="B1751" t="s">
        <v>38</v>
      </c>
    </row>
    <row r="1752" spans="1:3" x14ac:dyDescent="0.25">
      <c r="B1752" t="str">
        <f>"desc = EVTDESC_"&amp;INDEX(K:K,2+TRUNC((ROW()-1)/$L$2))</f>
        <v>desc = EVTDESC_AVE_MARIA.77</v>
      </c>
    </row>
    <row r="1753" spans="1:3" x14ac:dyDescent="0.25">
      <c r="B1753" t="s">
        <v>5</v>
      </c>
    </row>
    <row r="1755" spans="1:3" x14ac:dyDescent="0.25">
      <c r="B1755" t="s">
        <v>1</v>
      </c>
    </row>
    <row r="1756" spans="1:3" x14ac:dyDescent="0.25">
      <c r="B1756" t="s">
        <v>6</v>
      </c>
    </row>
    <row r="1757" spans="1:3" x14ac:dyDescent="0.25">
      <c r="C1757" t="s">
        <v>89</v>
      </c>
    </row>
    <row r="1758" spans="1:3" x14ac:dyDescent="0.25">
      <c r="B1758" t="s">
        <v>1</v>
      </c>
    </row>
    <row r="1759" spans="1:3" x14ac:dyDescent="0.25">
      <c r="B1759" t="s">
        <v>8</v>
      </c>
    </row>
    <row r="1761" spans="1:3" x14ac:dyDescent="0.25">
      <c r="B1761" t="s">
        <v>1</v>
      </c>
    </row>
    <row r="1762" spans="1:3" x14ac:dyDescent="0.25">
      <c r="B1762" t="s">
        <v>9</v>
      </c>
    </row>
    <row r="1763" spans="1:3" x14ac:dyDescent="0.25">
      <c r="C1763" t="str">
        <f>"name = EVTOPTA_"&amp;INDEX(K:K,2+TRUNC((ROW()-1)/$L$2))</f>
        <v>name = EVTOPTA_AVE_MARIA.77</v>
      </c>
    </row>
    <row r="1764" spans="1:3" x14ac:dyDescent="0.25">
      <c r="B1764" t="s">
        <v>1</v>
      </c>
    </row>
    <row r="1765" spans="1:3" x14ac:dyDescent="0.25">
      <c r="B1765" t="s">
        <v>9</v>
      </c>
    </row>
    <row r="1766" spans="1:3" x14ac:dyDescent="0.25">
      <c r="C1766" t="str">
        <f>"name = EVTOPTB_"&amp;INDEX(K:K,2+TRUNC((ROW()-1)/$L$2))</f>
        <v>name = EVTOPTB_AVE_MARIA.77</v>
      </c>
    </row>
    <row r="1767" spans="1:3" x14ac:dyDescent="0.25">
      <c r="B1767" t="s">
        <v>1</v>
      </c>
    </row>
    <row r="1768" spans="1:3" x14ac:dyDescent="0.25">
      <c r="B1768" t="s">
        <v>9</v>
      </c>
    </row>
    <row r="1769" spans="1:3" x14ac:dyDescent="0.25">
      <c r="C1769" t="str">
        <f>"name = EVTOPTB_"&amp;INDEX(K:K,2+TRUNC((ROW()-1)/$L$2))</f>
        <v>name = EVTOPTB_AVE_MARIA.77</v>
      </c>
    </row>
    <row r="1770" spans="1:3" x14ac:dyDescent="0.25">
      <c r="B1770" t="s">
        <v>1</v>
      </c>
    </row>
    <row r="1771" spans="1:3" x14ac:dyDescent="0.25">
      <c r="A1771" t="s">
        <v>1</v>
      </c>
    </row>
    <row r="1772" spans="1:3" x14ac:dyDescent="0.25">
      <c r="A1772" t="s">
        <v>0</v>
      </c>
    </row>
    <row r="1773" spans="1:3" x14ac:dyDescent="0.25">
      <c r="B1773" t="str">
        <f>"id = "&amp;INDEX(K:K,2+TRUNC((ROW()-1)/$L$2))</f>
        <v>id = AVE_MARIA.78</v>
      </c>
    </row>
    <row r="1774" spans="1:3" x14ac:dyDescent="0.25">
      <c r="B1774" t="s">
        <v>38</v>
      </c>
    </row>
    <row r="1775" spans="1:3" x14ac:dyDescent="0.25">
      <c r="B1775" t="str">
        <f>"desc = EVTDESC_"&amp;INDEX(K:K,2+TRUNC((ROW()-1)/$L$2))</f>
        <v>desc = EVTDESC_AVE_MARIA.78</v>
      </c>
    </row>
    <row r="1776" spans="1:3" x14ac:dyDescent="0.25">
      <c r="B1776" t="s">
        <v>5</v>
      </c>
    </row>
    <row r="1778" spans="2:3" x14ac:dyDescent="0.25">
      <c r="B1778" t="s">
        <v>1</v>
      </c>
    </row>
    <row r="1779" spans="2:3" x14ac:dyDescent="0.25">
      <c r="B1779" t="s">
        <v>6</v>
      </c>
    </row>
    <row r="1780" spans="2:3" x14ac:dyDescent="0.25">
      <c r="C1780" t="s">
        <v>90</v>
      </c>
    </row>
    <row r="1781" spans="2:3" x14ac:dyDescent="0.25">
      <c r="B1781" t="s">
        <v>1</v>
      </c>
    </row>
    <row r="1782" spans="2:3" x14ac:dyDescent="0.25">
      <c r="B1782" t="s">
        <v>8</v>
      </c>
    </row>
    <row r="1784" spans="2:3" x14ac:dyDescent="0.25">
      <c r="B1784" t="s">
        <v>1</v>
      </c>
    </row>
    <row r="1785" spans="2:3" x14ac:dyDescent="0.25">
      <c r="B1785" t="s">
        <v>9</v>
      </c>
    </row>
    <row r="1786" spans="2:3" x14ac:dyDescent="0.25">
      <c r="C1786" t="str">
        <f>"name = EVTOPTA_"&amp;INDEX(K:K,2+TRUNC((ROW()-1)/$L$2))</f>
        <v>name = EVTOPTA_AVE_MARIA.78</v>
      </c>
    </row>
    <row r="1787" spans="2:3" x14ac:dyDescent="0.25">
      <c r="B1787" t="s">
        <v>1</v>
      </c>
    </row>
    <row r="1788" spans="2:3" x14ac:dyDescent="0.25">
      <c r="B1788" t="s">
        <v>9</v>
      </c>
    </row>
    <row r="1789" spans="2:3" x14ac:dyDescent="0.25">
      <c r="C1789" t="str">
        <f>"name = EVTOPTB_"&amp;INDEX(K:K,2+TRUNC((ROW()-1)/$L$2))</f>
        <v>name = EVTOPTB_AVE_MARIA.78</v>
      </c>
    </row>
    <row r="1790" spans="2:3" x14ac:dyDescent="0.25">
      <c r="B1790" t="s">
        <v>1</v>
      </c>
    </row>
    <row r="1791" spans="2:3" x14ac:dyDescent="0.25">
      <c r="B1791" t="s">
        <v>9</v>
      </c>
    </row>
    <row r="1792" spans="2:3" x14ac:dyDescent="0.25">
      <c r="C1792" t="str">
        <f>"name = EVTOPTB_"&amp;INDEX(K:K,2+TRUNC((ROW()-1)/$L$2))</f>
        <v>name = EVTOPTB_AVE_MARIA.78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">
        <v>0</v>
      </c>
    </row>
    <row r="1796" spans="1:3" x14ac:dyDescent="0.25">
      <c r="B1796" t="str">
        <f>"id = "&amp;INDEX(K:K,2+TRUNC((ROW()-1)/$L$2))</f>
        <v>id = AVE_MARIA.79</v>
      </c>
    </row>
    <row r="1797" spans="1:3" x14ac:dyDescent="0.25">
      <c r="B1797" t="s">
        <v>38</v>
      </c>
    </row>
    <row r="1798" spans="1:3" x14ac:dyDescent="0.25">
      <c r="B1798" t="str">
        <f>"desc = EVTDESC_"&amp;INDEX(K:K,2+TRUNC((ROW()-1)/$L$2))</f>
        <v>desc = EVTDESC_AVE_MARIA.79</v>
      </c>
    </row>
    <row r="1799" spans="1:3" x14ac:dyDescent="0.25">
      <c r="B1799" t="s">
        <v>5</v>
      </c>
    </row>
    <row r="1801" spans="1:3" x14ac:dyDescent="0.25">
      <c r="B1801" t="s">
        <v>1</v>
      </c>
    </row>
    <row r="1802" spans="1:3" x14ac:dyDescent="0.25">
      <c r="B1802" t="s">
        <v>6</v>
      </c>
    </row>
    <row r="1803" spans="1:3" x14ac:dyDescent="0.25">
      <c r="C1803" t="s">
        <v>91</v>
      </c>
    </row>
    <row r="1804" spans="1:3" x14ac:dyDescent="0.25">
      <c r="B1804" t="s">
        <v>1</v>
      </c>
    </row>
    <row r="1805" spans="1:3" x14ac:dyDescent="0.25">
      <c r="B1805" t="s">
        <v>8</v>
      </c>
    </row>
    <row r="1807" spans="1:3" x14ac:dyDescent="0.25">
      <c r="B1807" t="s">
        <v>1</v>
      </c>
    </row>
    <row r="1808" spans="1:3" x14ac:dyDescent="0.25">
      <c r="B1808" t="s">
        <v>9</v>
      </c>
    </row>
    <row r="1809" spans="1:3" x14ac:dyDescent="0.25">
      <c r="C1809" t="str">
        <f>"name = EVTOPTA_"&amp;INDEX(K:K,2+TRUNC((ROW()-1)/$L$2))</f>
        <v>name = EVTOPTA_AVE_MARIA.79</v>
      </c>
    </row>
    <row r="1810" spans="1:3" x14ac:dyDescent="0.25">
      <c r="B1810" t="s">
        <v>1</v>
      </c>
    </row>
    <row r="1811" spans="1:3" x14ac:dyDescent="0.25">
      <c r="B1811" t="s">
        <v>9</v>
      </c>
    </row>
    <row r="1812" spans="1:3" x14ac:dyDescent="0.25">
      <c r="C1812" t="str">
        <f>"name = EVTOPTB_"&amp;INDEX(K:K,2+TRUNC((ROW()-1)/$L$2))</f>
        <v>name = EVTOPTB_AVE_MARIA.79</v>
      </c>
    </row>
    <row r="1813" spans="1:3" x14ac:dyDescent="0.25">
      <c r="B1813" t="s">
        <v>1</v>
      </c>
    </row>
    <row r="1814" spans="1:3" x14ac:dyDescent="0.25">
      <c r="B1814" t="s">
        <v>9</v>
      </c>
    </row>
    <row r="1815" spans="1:3" x14ac:dyDescent="0.25">
      <c r="C1815" t="str">
        <f>"name = EVTOPTB_"&amp;INDEX(K:K,2+TRUNC((ROW()-1)/$L$2))</f>
        <v>name = EVTOPTB_AVE_MARIA.79</v>
      </c>
    </row>
    <row r="1816" spans="1:3" x14ac:dyDescent="0.25">
      <c r="B1816" t="s">
        <v>1</v>
      </c>
    </row>
    <row r="1817" spans="1:3" x14ac:dyDescent="0.25">
      <c r="A1817" t="s">
        <v>1</v>
      </c>
    </row>
    <row r="1818" spans="1:3" x14ac:dyDescent="0.25">
      <c r="A1818" t="s">
        <v>0</v>
      </c>
    </row>
    <row r="1819" spans="1:3" x14ac:dyDescent="0.25">
      <c r="B1819" t="str">
        <f>"id = "&amp;INDEX(K:K,2+TRUNC((ROW()-1)/$L$2))</f>
        <v>id = AVE_MARIA.80</v>
      </c>
    </row>
    <row r="1820" spans="1:3" x14ac:dyDescent="0.25">
      <c r="B1820" t="s">
        <v>38</v>
      </c>
    </row>
    <row r="1821" spans="1:3" x14ac:dyDescent="0.25">
      <c r="B1821" t="str">
        <f>"desc = EVTDESC_"&amp;INDEX(K:K,2+TRUNC((ROW()-1)/$L$2))</f>
        <v>desc = EVTDESC_AVE_MARIA.80</v>
      </c>
    </row>
    <row r="1822" spans="1:3" x14ac:dyDescent="0.25">
      <c r="B1822" t="s">
        <v>5</v>
      </c>
    </row>
    <row r="1824" spans="1:3" x14ac:dyDescent="0.25">
      <c r="B1824" t="s">
        <v>1</v>
      </c>
    </row>
    <row r="1825" spans="1:3" x14ac:dyDescent="0.25">
      <c r="B1825" t="s">
        <v>6</v>
      </c>
    </row>
    <row r="1826" spans="1:3" x14ac:dyDescent="0.25">
      <c r="C1826" t="s">
        <v>92</v>
      </c>
    </row>
    <row r="1827" spans="1:3" x14ac:dyDescent="0.25">
      <c r="B1827" t="s">
        <v>1</v>
      </c>
    </row>
    <row r="1828" spans="1:3" x14ac:dyDescent="0.25">
      <c r="B1828" t="s">
        <v>8</v>
      </c>
    </row>
    <row r="1830" spans="1:3" x14ac:dyDescent="0.25">
      <c r="B1830" t="s">
        <v>1</v>
      </c>
    </row>
    <row r="1831" spans="1:3" x14ac:dyDescent="0.25">
      <c r="B1831" t="s">
        <v>9</v>
      </c>
    </row>
    <row r="1832" spans="1:3" x14ac:dyDescent="0.25">
      <c r="C1832" t="str">
        <f>"name = EVTOPTA_"&amp;INDEX(K:K,2+TRUNC((ROW()-1)/$L$2))</f>
        <v>name = EVTOPTA_AVE_MARIA.80</v>
      </c>
    </row>
    <row r="1833" spans="1:3" x14ac:dyDescent="0.25">
      <c r="B1833" t="s">
        <v>1</v>
      </c>
    </row>
    <row r="1834" spans="1:3" x14ac:dyDescent="0.25">
      <c r="B1834" t="s">
        <v>9</v>
      </c>
    </row>
    <row r="1835" spans="1:3" x14ac:dyDescent="0.25">
      <c r="C1835" t="str">
        <f>"name = EVTOPTB_"&amp;INDEX(K:K,2+TRUNC((ROW()-1)/$L$2))</f>
        <v>name = EVTOPTB_AVE_MARIA.80</v>
      </c>
    </row>
    <row r="1836" spans="1:3" x14ac:dyDescent="0.25">
      <c r="B1836" t="s">
        <v>1</v>
      </c>
    </row>
    <row r="1837" spans="1:3" x14ac:dyDescent="0.25">
      <c r="B1837" t="s">
        <v>9</v>
      </c>
    </row>
    <row r="1838" spans="1:3" x14ac:dyDescent="0.25">
      <c r="C1838" t="str">
        <f>"name = EVTOPTB_"&amp;INDEX(K:K,2+TRUNC((ROW()-1)/$L$2))</f>
        <v>name = EVTOPTB_AVE_MARIA.80</v>
      </c>
    </row>
    <row r="1839" spans="1:3" x14ac:dyDescent="0.25">
      <c r="B1839" t="s">
        <v>1</v>
      </c>
    </row>
    <row r="1840" spans="1:3" x14ac:dyDescent="0.25">
      <c r="A1840" t="s">
        <v>1</v>
      </c>
    </row>
    <row r="1841" spans="1:3" x14ac:dyDescent="0.25">
      <c r="A1841" t="s">
        <v>0</v>
      </c>
    </row>
    <row r="1842" spans="1:3" x14ac:dyDescent="0.25">
      <c r="B1842" t="str">
        <f>"id = "&amp;INDEX(K:K,2+TRUNC((ROW()-1)/$L$2))</f>
        <v>id = AVE_MARIA.81</v>
      </c>
    </row>
    <row r="1843" spans="1:3" x14ac:dyDescent="0.25">
      <c r="B1843" t="s">
        <v>38</v>
      </c>
    </row>
    <row r="1844" spans="1:3" x14ac:dyDescent="0.25">
      <c r="B1844" t="str">
        <f>"desc = EVTDESC_"&amp;INDEX(K:K,2+TRUNC((ROW()-1)/$L$2))</f>
        <v>desc = EVTDESC_AVE_MARIA.81</v>
      </c>
    </row>
    <row r="1845" spans="1:3" x14ac:dyDescent="0.25">
      <c r="B1845" t="s">
        <v>5</v>
      </c>
    </row>
    <row r="1847" spans="1:3" x14ac:dyDescent="0.25">
      <c r="B1847" t="s">
        <v>1</v>
      </c>
    </row>
    <row r="1848" spans="1:3" x14ac:dyDescent="0.25">
      <c r="B1848" t="s">
        <v>6</v>
      </c>
    </row>
    <row r="1849" spans="1:3" x14ac:dyDescent="0.25">
      <c r="C1849" t="s">
        <v>93</v>
      </c>
    </row>
    <row r="1850" spans="1:3" x14ac:dyDescent="0.25">
      <c r="B1850" t="s">
        <v>1</v>
      </c>
    </row>
    <row r="1851" spans="1:3" x14ac:dyDescent="0.25">
      <c r="B1851" t="s">
        <v>8</v>
      </c>
    </row>
    <row r="1853" spans="1:3" x14ac:dyDescent="0.25">
      <c r="B1853" t="s">
        <v>1</v>
      </c>
    </row>
    <row r="1854" spans="1:3" x14ac:dyDescent="0.25">
      <c r="B1854" t="s">
        <v>9</v>
      </c>
    </row>
    <row r="1855" spans="1:3" x14ac:dyDescent="0.25">
      <c r="C1855" t="str">
        <f>"name = EVTOPTA_"&amp;INDEX(K:K,2+TRUNC((ROW()-1)/$L$2))</f>
        <v>name = EVTOPTA_AVE_MARIA.81</v>
      </c>
    </row>
    <row r="1856" spans="1:3" x14ac:dyDescent="0.25">
      <c r="B1856" t="s">
        <v>1</v>
      </c>
    </row>
    <row r="1857" spans="1:3" x14ac:dyDescent="0.25">
      <c r="B1857" t="s">
        <v>9</v>
      </c>
    </row>
    <row r="1858" spans="1:3" x14ac:dyDescent="0.25">
      <c r="C1858" t="str">
        <f>"name = EVTOPTB_"&amp;INDEX(K:K,2+TRUNC((ROW()-1)/$L$2))</f>
        <v>name = EVTOPTB_AVE_MARIA.81</v>
      </c>
    </row>
    <row r="1859" spans="1:3" x14ac:dyDescent="0.25">
      <c r="B1859" t="s">
        <v>1</v>
      </c>
    </row>
    <row r="1860" spans="1:3" x14ac:dyDescent="0.25">
      <c r="B1860" t="s">
        <v>9</v>
      </c>
    </row>
    <row r="1861" spans="1:3" x14ac:dyDescent="0.25">
      <c r="C1861" t="str">
        <f>"name = EVTOPTB_"&amp;INDEX(K:K,2+TRUNC((ROW()-1)/$L$2))</f>
        <v>name = EVTOPTB_AVE_MARIA.81</v>
      </c>
    </row>
    <row r="1862" spans="1:3" x14ac:dyDescent="0.25">
      <c r="B1862" t="s">
        <v>1</v>
      </c>
    </row>
    <row r="1863" spans="1:3" x14ac:dyDescent="0.25">
      <c r="A1863" t="s">
        <v>1</v>
      </c>
    </row>
    <row r="1864" spans="1:3" x14ac:dyDescent="0.25">
      <c r="A1864" t="s">
        <v>0</v>
      </c>
    </row>
    <row r="1865" spans="1:3" x14ac:dyDescent="0.25">
      <c r="B1865" t="str">
        <f>"id = "&amp;INDEX(K:K,2+TRUNC((ROW()-1)/$L$2))</f>
        <v>id = AVE_MARIA.82</v>
      </c>
    </row>
    <row r="1866" spans="1:3" x14ac:dyDescent="0.25">
      <c r="B1866" t="s">
        <v>38</v>
      </c>
    </row>
    <row r="1867" spans="1:3" x14ac:dyDescent="0.25">
      <c r="B1867" t="str">
        <f>"desc = EVTDESC_"&amp;INDEX(K:K,2+TRUNC((ROW()-1)/$L$2))</f>
        <v>desc = EVTDESC_AVE_MARIA.82</v>
      </c>
    </row>
    <row r="1868" spans="1:3" x14ac:dyDescent="0.25">
      <c r="B1868" t="s">
        <v>5</v>
      </c>
    </row>
    <row r="1870" spans="1:3" x14ac:dyDescent="0.25">
      <c r="B1870" t="s">
        <v>1</v>
      </c>
    </row>
    <row r="1871" spans="1:3" x14ac:dyDescent="0.25">
      <c r="B1871" t="s">
        <v>6</v>
      </c>
    </row>
    <row r="1872" spans="1:3" x14ac:dyDescent="0.25">
      <c r="C1872" t="s">
        <v>94</v>
      </c>
    </row>
    <row r="1873" spans="1:3" x14ac:dyDescent="0.25">
      <c r="B1873" t="s">
        <v>1</v>
      </c>
    </row>
    <row r="1874" spans="1:3" x14ac:dyDescent="0.25">
      <c r="B1874" t="s">
        <v>8</v>
      </c>
    </row>
    <row r="1876" spans="1:3" x14ac:dyDescent="0.25">
      <c r="B1876" t="s">
        <v>1</v>
      </c>
    </row>
    <row r="1877" spans="1:3" x14ac:dyDescent="0.25">
      <c r="B1877" t="s">
        <v>9</v>
      </c>
    </row>
    <row r="1878" spans="1:3" x14ac:dyDescent="0.25">
      <c r="C1878" t="str">
        <f>"name = EVTOPTA_"&amp;INDEX(K:K,2+TRUNC((ROW()-1)/$L$2))</f>
        <v>name = EVTOPTA_AVE_MARIA.82</v>
      </c>
    </row>
    <row r="1879" spans="1:3" x14ac:dyDescent="0.25">
      <c r="B1879" t="s">
        <v>1</v>
      </c>
    </row>
    <row r="1880" spans="1:3" x14ac:dyDescent="0.25">
      <c r="B1880" t="s">
        <v>9</v>
      </c>
    </row>
    <row r="1881" spans="1:3" x14ac:dyDescent="0.25">
      <c r="C1881" t="str">
        <f>"name = EVTOPTB_"&amp;INDEX(K:K,2+TRUNC((ROW()-1)/$L$2))</f>
        <v>name = EVTOPTB_AVE_MARIA.82</v>
      </c>
    </row>
    <row r="1882" spans="1:3" x14ac:dyDescent="0.25">
      <c r="B1882" t="s">
        <v>1</v>
      </c>
    </row>
    <row r="1883" spans="1:3" x14ac:dyDescent="0.25">
      <c r="B1883" t="s">
        <v>9</v>
      </c>
    </row>
    <row r="1884" spans="1:3" x14ac:dyDescent="0.25">
      <c r="C1884" t="str">
        <f>"name = EVTOPTB_"&amp;INDEX(K:K,2+TRUNC((ROW()-1)/$L$2))</f>
        <v>name = EVTOPTB_AVE_MARIA.82</v>
      </c>
    </row>
    <row r="1885" spans="1:3" x14ac:dyDescent="0.25">
      <c r="B1885" t="s">
        <v>1</v>
      </c>
    </row>
    <row r="1886" spans="1:3" x14ac:dyDescent="0.25">
      <c r="A1886" t="s">
        <v>1</v>
      </c>
    </row>
    <row r="1887" spans="1:3" x14ac:dyDescent="0.25">
      <c r="A1887" t="s">
        <v>0</v>
      </c>
    </row>
    <row r="1888" spans="1:3" x14ac:dyDescent="0.25">
      <c r="B1888" t="str">
        <f>"id = "&amp;INDEX(K:K,2+TRUNC((ROW()-1)/$L$2))</f>
        <v>id = AVE_MARIA.83</v>
      </c>
    </row>
    <row r="1889" spans="2:3" x14ac:dyDescent="0.25">
      <c r="B1889" t="s">
        <v>38</v>
      </c>
    </row>
    <row r="1890" spans="2:3" x14ac:dyDescent="0.25">
      <c r="B1890" t="str">
        <f>"desc = EVTDESC_"&amp;INDEX(K:K,2+TRUNC((ROW()-1)/$L$2))</f>
        <v>desc = EVTDESC_AVE_MARIA.83</v>
      </c>
    </row>
    <row r="1891" spans="2:3" x14ac:dyDescent="0.25">
      <c r="B1891" t="s">
        <v>5</v>
      </c>
    </row>
    <row r="1893" spans="2:3" x14ac:dyDescent="0.25">
      <c r="B1893" t="s">
        <v>1</v>
      </c>
    </row>
    <row r="1894" spans="2:3" x14ac:dyDescent="0.25">
      <c r="B1894" t="s">
        <v>6</v>
      </c>
    </row>
    <row r="1895" spans="2:3" x14ac:dyDescent="0.25">
      <c r="C1895" t="s">
        <v>95</v>
      </c>
    </row>
    <row r="1896" spans="2:3" x14ac:dyDescent="0.25">
      <c r="B1896" t="s">
        <v>1</v>
      </c>
    </row>
    <row r="1897" spans="2:3" x14ac:dyDescent="0.25">
      <c r="B1897" t="s">
        <v>8</v>
      </c>
    </row>
    <row r="1899" spans="2:3" x14ac:dyDescent="0.25">
      <c r="B1899" t="s">
        <v>1</v>
      </c>
    </row>
    <row r="1900" spans="2:3" x14ac:dyDescent="0.25">
      <c r="B1900" t="s">
        <v>9</v>
      </c>
    </row>
    <row r="1901" spans="2:3" x14ac:dyDescent="0.25">
      <c r="C1901" t="str">
        <f>"name = EVTOPTA_"&amp;INDEX(K:K,2+TRUNC((ROW()-1)/$L$2))</f>
        <v>name = EVTOPTA_AVE_MARIA.83</v>
      </c>
    </row>
    <row r="1902" spans="2:3" x14ac:dyDescent="0.25">
      <c r="B1902" t="s">
        <v>1</v>
      </c>
    </row>
    <row r="1903" spans="2:3" x14ac:dyDescent="0.25">
      <c r="B1903" t="s">
        <v>9</v>
      </c>
    </row>
    <row r="1904" spans="2:3" x14ac:dyDescent="0.25">
      <c r="C1904" t="str">
        <f>"name = EVTOPTB_"&amp;INDEX(K:K,2+TRUNC((ROW()-1)/$L$2))</f>
        <v>name = EVTOPTB_AVE_MARIA.83</v>
      </c>
    </row>
    <row r="1905" spans="1:3" x14ac:dyDescent="0.25">
      <c r="B1905" t="s">
        <v>1</v>
      </c>
    </row>
    <row r="1906" spans="1:3" x14ac:dyDescent="0.25">
      <c r="B1906" t="s">
        <v>9</v>
      </c>
    </row>
    <row r="1907" spans="1:3" x14ac:dyDescent="0.25">
      <c r="C1907" t="str">
        <f>"name = EVTOPTB_"&amp;INDEX(K:K,2+TRUNC((ROW()-1)/$L$2))</f>
        <v>name = EVTOPTB_AVE_MARIA.83</v>
      </c>
    </row>
    <row r="1908" spans="1:3" x14ac:dyDescent="0.25">
      <c r="B1908" t="s">
        <v>1</v>
      </c>
    </row>
    <row r="1909" spans="1:3" x14ac:dyDescent="0.25">
      <c r="A1909" t="s">
        <v>1</v>
      </c>
    </row>
    <row r="1910" spans="1:3" x14ac:dyDescent="0.25">
      <c r="A1910" t="s">
        <v>0</v>
      </c>
    </row>
    <row r="1911" spans="1:3" x14ac:dyDescent="0.25">
      <c r="B1911" t="str">
        <f>"id = "&amp;INDEX(K:K,2+TRUNC((ROW()-1)/$L$2))</f>
        <v>id = AVE_MARIA.84</v>
      </c>
    </row>
    <row r="1912" spans="1:3" x14ac:dyDescent="0.25">
      <c r="B1912" t="s">
        <v>38</v>
      </c>
    </row>
    <row r="1913" spans="1:3" x14ac:dyDescent="0.25">
      <c r="B1913" t="str">
        <f>"desc = EVTDESC_"&amp;INDEX(K:K,2+TRUNC((ROW()-1)/$L$2))</f>
        <v>desc = EVTDESC_AVE_MARIA.84</v>
      </c>
    </row>
    <row r="1914" spans="1:3" x14ac:dyDescent="0.25">
      <c r="B1914" t="s">
        <v>5</v>
      </c>
    </row>
    <row r="1916" spans="1:3" x14ac:dyDescent="0.25">
      <c r="B1916" t="s">
        <v>1</v>
      </c>
    </row>
    <row r="1917" spans="1:3" x14ac:dyDescent="0.25">
      <c r="B1917" t="s">
        <v>6</v>
      </c>
    </row>
    <row r="1918" spans="1:3" x14ac:dyDescent="0.25">
      <c r="C1918" t="s">
        <v>96</v>
      </c>
    </row>
    <row r="1919" spans="1:3" x14ac:dyDescent="0.25">
      <c r="B1919" t="s">
        <v>1</v>
      </c>
    </row>
    <row r="1920" spans="1:3" x14ac:dyDescent="0.25">
      <c r="B1920" t="s">
        <v>8</v>
      </c>
    </row>
    <row r="1922" spans="1:3" x14ac:dyDescent="0.25">
      <c r="B1922" t="s">
        <v>1</v>
      </c>
    </row>
    <row r="1923" spans="1:3" x14ac:dyDescent="0.25">
      <c r="B1923" t="s">
        <v>9</v>
      </c>
    </row>
    <row r="1924" spans="1:3" x14ac:dyDescent="0.25">
      <c r="C1924" t="str">
        <f>"name = EVTOPTA_"&amp;INDEX(K:K,2+TRUNC((ROW()-1)/$L$2))</f>
        <v>name = EVTOPTA_AVE_MARIA.84</v>
      </c>
    </row>
    <row r="1925" spans="1:3" x14ac:dyDescent="0.25">
      <c r="B1925" t="s">
        <v>1</v>
      </c>
    </row>
    <row r="1926" spans="1:3" x14ac:dyDescent="0.25">
      <c r="B1926" t="s">
        <v>9</v>
      </c>
    </row>
    <row r="1927" spans="1:3" x14ac:dyDescent="0.25">
      <c r="C1927" t="str">
        <f>"name = EVTOPTB_"&amp;INDEX(K:K,2+TRUNC((ROW()-1)/$L$2))</f>
        <v>name = EVTOPTB_AVE_MARIA.84</v>
      </c>
    </row>
    <row r="1928" spans="1:3" x14ac:dyDescent="0.25">
      <c r="B1928" t="s">
        <v>1</v>
      </c>
    </row>
    <row r="1929" spans="1:3" x14ac:dyDescent="0.25">
      <c r="B1929" t="s">
        <v>9</v>
      </c>
    </row>
    <row r="1930" spans="1:3" x14ac:dyDescent="0.25">
      <c r="C1930" t="str">
        <f>"name = EVTOPTB_"&amp;INDEX(K:K,2+TRUNC((ROW()-1)/$L$2))</f>
        <v>name = EVTOPTB_AVE_MARIA.84</v>
      </c>
    </row>
    <row r="1931" spans="1:3" x14ac:dyDescent="0.25">
      <c r="B1931" t="s">
        <v>1</v>
      </c>
    </row>
    <row r="1932" spans="1:3" x14ac:dyDescent="0.25">
      <c r="A1932" t="s">
        <v>1</v>
      </c>
    </row>
    <row r="1933" spans="1:3" x14ac:dyDescent="0.25">
      <c r="A1933" t="s">
        <v>0</v>
      </c>
    </row>
    <row r="1934" spans="1:3" x14ac:dyDescent="0.25">
      <c r="B1934" t="str">
        <f>"id = "&amp;INDEX(K:K,2+TRUNC((ROW()-1)/$L$2))</f>
        <v>id = AVE_MARIA.85</v>
      </c>
    </row>
    <row r="1935" spans="1:3" x14ac:dyDescent="0.25">
      <c r="B1935" t="s">
        <v>38</v>
      </c>
    </row>
    <row r="1936" spans="1:3" x14ac:dyDescent="0.25">
      <c r="B1936" t="str">
        <f>"desc = EVTDESC_"&amp;INDEX(K:K,2+TRUNC((ROW()-1)/$L$2))</f>
        <v>desc = EVTDESC_AVE_MARIA.85</v>
      </c>
    </row>
    <row r="1937" spans="2:3" x14ac:dyDescent="0.25">
      <c r="B1937" t="s">
        <v>5</v>
      </c>
    </row>
    <row r="1939" spans="2:3" x14ac:dyDescent="0.25">
      <c r="B1939" t="s">
        <v>1</v>
      </c>
    </row>
    <row r="1940" spans="2:3" x14ac:dyDescent="0.25">
      <c r="B1940" t="s">
        <v>6</v>
      </c>
    </row>
    <row r="1941" spans="2:3" x14ac:dyDescent="0.25">
      <c r="C1941" t="s">
        <v>97</v>
      </c>
    </row>
    <row r="1942" spans="2:3" x14ac:dyDescent="0.25">
      <c r="B1942" t="s">
        <v>1</v>
      </c>
    </row>
    <row r="1943" spans="2:3" x14ac:dyDescent="0.25">
      <c r="B1943" t="s">
        <v>8</v>
      </c>
    </row>
    <row r="1945" spans="2:3" x14ac:dyDescent="0.25">
      <c r="B1945" t="s">
        <v>1</v>
      </c>
    </row>
    <row r="1946" spans="2:3" x14ac:dyDescent="0.25">
      <c r="B1946" t="s">
        <v>9</v>
      </c>
    </row>
    <row r="1947" spans="2:3" x14ac:dyDescent="0.25">
      <c r="C1947" t="str">
        <f>"name = EVTOPTA_"&amp;INDEX(K:K,2+TRUNC((ROW()-1)/$L$2))</f>
        <v>name = EVTOPTA_AVE_MARIA.85</v>
      </c>
    </row>
    <row r="1948" spans="2:3" x14ac:dyDescent="0.25">
      <c r="B1948" t="s">
        <v>1</v>
      </c>
    </row>
    <row r="1949" spans="2:3" x14ac:dyDescent="0.25">
      <c r="B1949" t="s">
        <v>9</v>
      </c>
    </row>
    <row r="1950" spans="2:3" x14ac:dyDescent="0.25">
      <c r="C1950" t="str">
        <f>"name = EVTOPTB_"&amp;INDEX(K:K,2+TRUNC((ROW()-1)/$L$2))</f>
        <v>name = EVTOPTB_AVE_MARIA.85</v>
      </c>
    </row>
    <row r="1951" spans="2:3" x14ac:dyDescent="0.25">
      <c r="B1951" t="s">
        <v>1</v>
      </c>
    </row>
    <row r="1952" spans="2:3" x14ac:dyDescent="0.25">
      <c r="B1952" t="s">
        <v>9</v>
      </c>
    </row>
    <row r="1953" spans="1:3" x14ac:dyDescent="0.25">
      <c r="C1953" t="str">
        <f>"name = EVTOPTB_"&amp;INDEX(K:K,2+TRUNC((ROW()-1)/$L$2))</f>
        <v>name = EVTOPTB_AVE_MARIA.85</v>
      </c>
    </row>
    <row r="1954" spans="1:3" x14ac:dyDescent="0.25">
      <c r="B1954" t="s">
        <v>1</v>
      </c>
    </row>
    <row r="1955" spans="1:3" x14ac:dyDescent="0.25">
      <c r="A1955" t="s">
        <v>1</v>
      </c>
    </row>
    <row r="1956" spans="1:3" x14ac:dyDescent="0.25">
      <c r="A1956" t="s">
        <v>0</v>
      </c>
    </row>
    <row r="1957" spans="1:3" x14ac:dyDescent="0.25">
      <c r="B1957" t="str">
        <f>"id = "&amp;INDEX(K:K,2+TRUNC((ROW()-1)/$L$2))</f>
        <v>id = AVE_MARIA.86</v>
      </c>
    </row>
    <row r="1958" spans="1:3" x14ac:dyDescent="0.25">
      <c r="B1958" t="s">
        <v>38</v>
      </c>
    </row>
    <row r="1959" spans="1:3" x14ac:dyDescent="0.25">
      <c r="B1959" t="str">
        <f>"desc = EVTDESC_"&amp;INDEX(K:K,2+TRUNC((ROW()-1)/$L$2))</f>
        <v>desc = EVTDESC_AVE_MARIA.86</v>
      </c>
    </row>
    <row r="1960" spans="1:3" x14ac:dyDescent="0.25">
      <c r="B1960" t="s">
        <v>5</v>
      </c>
    </row>
    <row r="1962" spans="1:3" x14ac:dyDescent="0.25">
      <c r="B1962" t="s">
        <v>1</v>
      </c>
    </row>
    <row r="1963" spans="1:3" x14ac:dyDescent="0.25">
      <c r="B1963" t="s">
        <v>6</v>
      </c>
    </row>
    <row r="1964" spans="1:3" x14ac:dyDescent="0.25">
      <c r="C1964" t="s">
        <v>98</v>
      </c>
    </row>
    <row r="1965" spans="1:3" x14ac:dyDescent="0.25">
      <c r="B1965" t="s">
        <v>1</v>
      </c>
    </row>
    <row r="1966" spans="1:3" x14ac:dyDescent="0.25">
      <c r="B1966" t="s">
        <v>8</v>
      </c>
    </row>
    <row r="1968" spans="1:3" x14ac:dyDescent="0.25">
      <c r="B1968" t="s">
        <v>1</v>
      </c>
    </row>
    <row r="1969" spans="1:3" x14ac:dyDescent="0.25">
      <c r="B1969" t="s">
        <v>9</v>
      </c>
    </row>
    <row r="1970" spans="1:3" x14ac:dyDescent="0.25">
      <c r="C1970" t="str">
        <f>"name = EVTOPTA_"&amp;INDEX(K:K,2+TRUNC((ROW()-1)/$L$2))</f>
        <v>name = EVTOPTA_AVE_MARIA.86</v>
      </c>
    </row>
    <row r="1971" spans="1:3" x14ac:dyDescent="0.25">
      <c r="B1971" t="s">
        <v>1</v>
      </c>
    </row>
    <row r="1972" spans="1:3" x14ac:dyDescent="0.25">
      <c r="B1972" t="s">
        <v>9</v>
      </c>
    </row>
    <row r="1973" spans="1:3" x14ac:dyDescent="0.25">
      <c r="C1973" t="str">
        <f>"name = EVTOPTB_"&amp;INDEX(K:K,2+TRUNC((ROW()-1)/$L$2))</f>
        <v>name = EVTOPTB_AVE_MARIA.86</v>
      </c>
    </row>
    <row r="1974" spans="1:3" x14ac:dyDescent="0.25">
      <c r="B1974" t="s">
        <v>1</v>
      </c>
    </row>
    <row r="1975" spans="1:3" x14ac:dyDescent="0.25">
      <c r="B1975" t="s">
        <v>9</v>
      </c>
    </row>
    <row r="1976" spans="1:3" x14ac:dyDescent="0.25">
      <c r="C1976" t="str">
        <f>"name = EVTOPTB_"&amp;INDEX(K:K,2+TRUNC((ROW()-1)/$L$2))</f>
        <v>name = EVTOPTB_AVE_MARIA.86</v>
      </c>
    </row>
    <row r="1977" spans="1:3" x14ac:dyDescent="0.25">
      <c r="B1977" t="s">
        <v>1</v>
      </c>
    </row>
    <row r="1978" spans="1:3" x14ac:dyDescent="0.25">
      <c r="A1978" t="s">
        <v>1</v>
      </c>
    </row>
    <row r="1979" spans="1:3" x14ac:dyDescent="0.25">
      <c r="A1979" t="s">
        <v>0</v>
      </c>
    </row>
    <row r="1980" spans="1:3" x14ac:dyDescent="0.25">
      <c r="B1980" t="str">
        <f>"id = "&amp;INDEX(K:K,2+TRUNC((ROW()-1)/$L$2))</f>
        <v>id = AVE_MARIA.87</v>
      </c>
    </row>
    <row r="1981" spans="1:3" x14ac:dyDescent="0.25">
      <c r="B1981" t="s">
        <v>38</v>
      </c>
    </row>
    <row r="1982" spans="1:3" x14ac:dyDescent="0.25">
      <c r="B1982" t="str">
        <f>"desc = EVTDESC_"&amp;INDEX(K:K,2+TRUNC((ROW()-1)/$L$2))</f>
        <v>desc = EVTDESC_AVE_MARIA.87</v>
      </c>
    </row>
    <row r="1983" spans="1:3" x14ac:dyDescent="0.25">
      <c r="B1983" t="s">
        <v>5</v>
      </c>
    </row>
    <row r="1985" spans="2:3" x14ac:dyDescent="0.25">
      <c r="B1985" t="s">
        <v>1</v>
      </c>
    </row>
    <row r="1986" spans="2:3" x14ac:dyDescent="0.25">
      <c r="B1986" t="s">
        <v>6</v>
      </c>
    </row>
    <row r="1987" spans="2:3" x14ac:dyDescent="0.25">
      <c r="C1987" t="s">
        <v>99</v>
      </c>
    </row>
    <row r="1988" spans="2:3" x14ac:dyDescent="0.25">
      <c r="B1988" t="s">
        <v>1</v>
      </c>
    </row>
    <row r="1989" spans="2:3" x14ac:dyDescent="0.25">
      <c r="B1989" t="s">
        <v>8</v>
      </c>
    </row>
    <row r="1991" spans="2:3" x14ac:dyDescent="0.25">
      <c r="B1991" t="s">
        <v>1</v>
      </c>
    </row>
    <row r="1992" spans="2:3" x14ac:dyDescent="0.25">
      <c r="B1992" t="s">
        <v>9</v>
      </c>
    </row>
    <row r="1993" spans="2:3" x14ac:dyDescent="0.25">
      <c r="C1993" t="str">
        <f>"name = EVTOPTA_"&amp;INDEX(K:K,2+TRUNC((ROW()-1)/$L$2))</f>
        <v>name = EVTOPTA_AVE_MARIA.87</v>
      </c>
    </row>
    <row r="1994" spans="2:3" x14ac:dyDescent="0.25">
      <c r="B1994" t="s">
        <v>1</v>
      </c>
    </row>
    <row r="1995" spans="2:3" x14ac:dyDescent="0.25">
      <c r="B1995" t="s">
        <v>9</v>
      </c>
    </row>
    <row r="1996" spans="2:3" x14ac:dyDescent="0.25">
      <c r="C1996" t="str">
        <f>"name = EVTOPTB_"&amp;INDEX(K:K,2+TRUNC((ROW()-1)/$L$2))</f>
        <v>name = EVTOPTB_AVE_MARIA.87</v>
      </c>
    </row>
    <row r="1997" spans="2:3" x14ac:dyDescent="0.25">
      <c r="B1997" t="s">
        <v>1</v>
      </c>
    </row>
    <row r="1998" spans="2:3" x14ac:dyDescent="0.25">
      <c r="B1998" t="s">
        <v>9</v>
      </c>
    </row>
    <row r="1999" spans="2:3" x14ac:dyDescent="0.25">
      <c r="C1999" t="str">
        <f>"name = EVTOPTB_"&amp;INDEX(K:K,2+TRUNC((ROW()-1)/$L$2))</f>
        <v>name = EVTOPTB_AVE_MARIA.87</v>
      </c>
    </row>
    <row r="2000" spans="2:3" x14ac:dyDescent="0.25">
      <c r="B2000" t="s">
        <v>1</v>
      </c>
    </row>
    <row r="2001" spans="1:3" x14ac:dyDescent="0.25">
      <c r="A2001" t="s">
        <v>1</v>
      </c>
    </row>
    <row r="2002" spans="1:3" x14ac:dyDescent="0.25">
      <c r="A2002" t="s">
        <v>0</v>
      </c>
    </row>
    <row r="2003" spans="1:3" x14ac:dyDescent="0.25">
      <c r="B2003" t="str">
        <f>"id = "&amp;INDEX(K:K,2+TRUNC((ROW()-1)/$L$2))</f>
        <v>id = AVE_MARIA.88</v>
      </c>
    </row>
    <row r="2004" spans="1:3" x14ac:dyDescent="0.25">
      <c r="B2004" t="s">
        <v>38</v>
      </c>
    </row>
    <row r="2005" spans="1:3" x14ac:dyDescent="0.25">
      <c r="B2005" t="str">
        <f>"desc = EVTDESC_"&amp;INDEX(K:K,2+TRUNC((ROW()-1)/$L$2))</f>
        <v>desc = EVTDESC_AVE_MARIA.88</v>
      </c>
    </row>
    <row r="2006" spans="1:3" x14ac:dyDescent="0.25">
      <c r="B2006" t="s">
        <v>5</v>
      </c>
    </row>
    <row r="2008" spans="1:3" x14ac:dyDescent="0.25">
      <c r="B2008" t="s">
        <v>1</v>
      </c>
    </row>
    <row r="2009" spans="1:3" x14ac:dyDescent="0.25">
      <c r="B2009" t="s">
        <v>6</v>
      </c>
    </row>
    <row r="2010" spans="1:3" x14ac:dyDescent="0.25">
      <c r="C2010" t="s">
        <v>100</v>
      </c>
    </row>
    <row r="2011" spans="1:3" x14ac:dyDescent="0.25">
      <c r="B2011" t="s">
        <v>1</v>
      </c>
    </row>
    <row r="2012" spans="1:3" x14ac:dyDescent="0.25">
      <c r="B2012" t="s">
        <v>8</v>
      </c>
    </row>
    <row r="2014" spans="1:3" x14ac:dyDescent="0.25">
      <c r="B2014" t="s">
        <v>1</v>
      </c>
    </row>
    <row r="2015" spans="1:3" x14ac:dyDescent="0.25">
      <c r="B2015" t="s">
        <v>9</v>
      </c>
    </row>
    <row r="2016" spans="1:3" x14ac:dyDescent="0.25">
      <c r="C2016" t="str">
        <f>"name = EVTOPTA_"&amp;INDEX(K:K,2+TRUNC((ROW()-1)/$L$2))</f>
        <v>name = EVTOPTA_AVE_MARIA.88</v>
      </c>
    </row>
    <row r="2017" spans="1:3" x14ac:dyDescent="0.25">
      <c r="B2017" t="s">
        <v>1</v>
      </c>
    </row>
    <row r="2018" spans="1:3" x14ac:dyDescent="0.25">
      <c r="B2018" t="s">
        <v>9</v>
      </c>
    </row>
    <row r="2019" spans="1:3" x14ac:dyDescent="0.25">
      <c r="C2019" t="str">
        <f>"name = EVTOPTB_"&amp;INDEX(K:K,2+TRUNC((ROW()-1)/$L$2))</f>
        <v>name = EVTOPTB_AVE_MARIA.88</v>
      </c>
    </row>
    <row r="2020" spans="1:3" x14ac:dyDescent="0.25">
      <c r="B2020" t="s">
        <v>1</v>
      </c>
    </row>
    <row r="2021" spans="1:3" x14ac:dyDescent="0.25">
      <c r="B2021" t="s">
        <v>9</v>
      </c>
    </row>
    <row r="2022" spans="1:3" x14ac:dyDescent="0.25">
      <c r="C2022" t="str">
        <f>"name = EVTOPTB_"&amp;INDEX(K:K,2+TRUNC((ROW()-1)/$L$2))</f>
        <v>name = EVTOPTB_AVE_MARIA.88</v>
      </c>
    </row>
    <row r="2023" spans="1:3" x14ac:dyDescent="0.25">
      <c r="B2023" t="s">
        <v>1</v>
      </c>
    </row>
    <row r="2024" spans="1:3" x14ac:dyDescent="0.25">
      <c r="A2024" t="s">
        <v>1</v>
      </c>
    </row>
    <row r="2025" spans="1:3" x14ac:dyDescent="0.25">
      <c r="A2025" t="s">
        <v>0</v>
      </c>
    </row>
    <row r="2026" spans="1:3" x14ac:dyDescent="0.25">
      <c r="B2026" t="str">
        <f>"id = "&amp;INDEX(K:K,2+TRUNC((ROW()-1)/$L$2))</f>
        <v>id = AVE_MARIA.89</v>
      </c>
    </row>
    <row r="2027" spans="1:3" x14ac:dyDescent="0.25">
      <c r="B2027" t="s">
        <v>38</v>
      </c>
    </row>
    <row r="2028" spans="1:3" x14ac:dyDescent="0.25">
      <c r="B2028" t="str">
        <f>"desc = EVTDESC_"&amp;INDEX(K:K,2+TRUNC((ROW()-1)/$L$2))</f>
        <v>desc = EVTDESC_AVE_MARIA.89</v>
      </c>
    </row>
    <row r="2029" spans="1:3" x14ac:dyDescent="0.25">
      <c r="B2029" t="s">
        <v>5</v>
      </c>
    </row>
    <row r="2031" spans="1:3" x14ac:dyDescent="0.25">
      <c r="B2031" t="s">
        <v>1</v>
      </c>
    </row>
    <row r="2032" spans="1:3" x14ac:dyDescent="0.25">
      <c r="B2032" t="s">
        <v>6</v>
      </c>
    </row>
    <row r="2033" spans="1:3" x14ac:dyDescent="0.25">
      <c r="C2033" t="s">
        <v>101</v>
      </c>
    </row>
    <row r="2034" spans="1:3" x14ac:dyDescent="0.25">
      <c r="B2034" t="s">
        <v>1</v>
      </c>
    </row>
    <row r="2035" spans="1:3" x14ac:dyDescent="0.25">
      <c r="B2035" t="s">
        <v>8</v>
      </c>
    </row>
    <row r="2037" spans="1:3" x14ac:dyDescent="0.25">
      <c r="B2037" t="s">
        <v>1</v>
      </c>
    </row>
    <row r="2038" spans="1:3" x14ac:dyDescent="0.25">
      <c r="B2038" t="s">
        <v>9</v>
      </c>
    </row>
    <row r="2039" spans="1:3" x14ac:dyDescent="0.25">
      <c r="C2039" t="str">
        <f>"name = EVTOPTA_"&amp;INDEX(K:K,2+TRUNC((ROW()-1)/$L$2))</f>
        <v>name = EVTOPTA_AVE_MARIA.89</v>
      </c>
    </row>
    <row r="2040" spans="1:3" x14ac:dyDescent="0.25">
      <c r="B2040" t="s">
        <v>1</v>
      </c>
    </row>
    <row r="2041" spans="1:3" x14ac:dyDescent="0.25">
      <c r="B2041" t="s">
        <v>9</v>
      </c>
    </row>
    <row r="2042" spans="1:3" x14ac:dyDescent="0.25">
      <c r="C2042" t="str">
        <f>"name = EVTOPTB_"&amp;INDEX(K:K,2+TRUNC((ROW()-1)/$L$2))</f>
        <v>name = EVTOPTB_AVE_MARIA.89</v>
      </c>
    </row>
    <row r="2043" spans="1:3" x14ac:dyDescent="0.25">
      <c r="B2043" t="s">
        <v>1</v>
      </c>
    </row>
    <row r="2044" spans="1:3" x14ac:dyDescent="0.25">
      <c r="B2044" t="s">
        <v>9</v>
      </c>
    </row>
    <row r="2045" spans="1:3" x14ac:dyDescent="0.25">
      <c r="C2045" t="str">
        <f>"name = EVTOPTB_"&amp;INDEX(K:K,2+TRUNC((ROW()-1)/$L$2))</f>
        <v>name = EVTOPTB_AVE_MARIA.89</v>
      </c>
    </row>
    <row r="2046" spans="1:3" x14ac:dyDescent="0.25">
      <c r="B2046" t="s">
        <v>1</v>
      </c>
    </row>
    <row r="2047" spans="1:3" x14ac:dyDescent="0.25">
      <c r="A2047" t="s">
        <v>1</v>
      </c>
    </row>
    <row r="2048" spans="1:3" x14ac:dyDescent="0.25">
      <c r="A2048" t="s">
        <v>0</v>
      </c>
    </row>
    <row r="2049" spans="2:3" x14ac:dyDescent="0.25">
      <c r="B2049" t="str">
        <f>"id = "&amp;INDEX(K:K,2+TRUNC((ROW()-1)/$L$2))</f>
        <v>id = AVE_MARIA.90</v>
      </c>
    </row>
    <row r="2050" spans="2:3" x14ac:dyDescent="0.25">
      <c r="B2050" t="s">
        <v>38</v>
      </c>
    </row>
    <row r="2051" spans="2:3" x14ac:dyDescent="0.25">
      <c r="B2051" t="str">
        <f>"desc = EVTDESC_"&amp;INDEX(K:K,2+TRUNC((ROW()-1)/$L$2))</f>
        <v>desc = EVTDESC_AVE_MARIA.90</v>
      </c>
    </row>
    <row r="2052" spans="2:3" x14ac:dyDescent="0.25">
      <c r="B2052" t="s">
        <v>5</v>
      </c>
    </row>
    <row r="2054" spans="2:3" x14ac:dyDescent="0.25">
      <c r="B2054" t="s">
        <v>1</v>
      </c>
    </row>
    <row r="2055" spans="2:3" x14ac:dyDescent="0.25">
      <c r="B2055" t="s">
        <v>6</v>
      </c>
    </row>
    <row r="2056" spans="2:3" x14ac:dyDescent="0.25">
      <c r="C2056" t="s">
        <v>102</v>
      </c>
    </row>
    <row r="2057" spans="2:3" x14ac:dyDescent="0.25">
      <c r="B2057" t="s">
        <v>1</v>
      </c>
    </row>
    <row r="2058" spans="2:3" x14ac:dyDescent="0.25">
      <c r="B2058" t="s">
        <v>8</v>
      </c>
    </row>
    <row r="2060" spans="2:3" x14ac:dyDescent="0.25">
      <c r="B2060" t="s">
        <v>1</v>
      </c>
    </row>
    <row r="2061" spans="2:3" x14ac:dyDescent="0.25">
      <c r="B2061" t="s">
        <v>9</v>
      </c>
    </row>
    <row r="2062" spans="2:3" x14ac:dyDescent="0.25">
      <c r="C2062" t="str">
        <f>"name = EVTOPTA_"&amp;INDEX(K:K,2+TRUNC((ROW()-1)/$L$2))</f>
        <v>name = EVTOPTA_AVE_MARIA.90</v>
      </c>
    </row>
    <row r="2063" spans="2:3" x14ac:dyDescent="0.25">
      <c r="B2063" t="s">
        <v>1</v>
      </c>
    </row>
    <row r="2064" spans="2:3" x14ac:dyDescent="0.25">
      <c r="B2064" t="s">
        <v>9</v>
      </c>
    </row>
    <row r="2065" spans="1:3" x14ac:dyDescent="0.25">
      <c r="C2065" t="str">
        <f>"name = EVTOPTB_"&amp;INDEX(K:K,2+TRUNC((ROW()-1)/$L$2))</f>
        <v>name = EVTOPTB_AVE_MARIA.90</v>
      </c>
    </row>
    <row r="2066" spans="1:3" x14ac:dyDescent="0.25">
      <c r="B2066" t="s">
        <v>1</v>
      </c>
    </row>
    <row r="2067" spans="1:3" x14ac:dyDescent="0.25">
      <c r="B2067" t="s">
        <v>9</v>
      </c>
    </row>
    <row r="2068" spans="1:3" x14ac:dyDescent="0.25">
      <c r="C2068" t="str">
        <f>"name = EVTOPTB_"&amp;INDEX(K:K,2+TRUNC((ROW()-1)/$L$2))</f>
        <v>name = EVTOPTB_AVE_MARIA.90</v>
      </c>
    </row>
    <row r="2069" spans="1:3" x14ac:dyDescent="0.25">
      <c r="B2069" t="s">
        <v>1</v>
      </c>
    </row>
    <row r="2070" spans="1:3" x14ac:dyDescent="0.25">
      <c r="A2070" t="s">
        <v>1</v>
      </c>
    </row>
    <row r="2071" spans="1:3" x14ac:dyDescent="0.25">
      <c r="A2071" t="s">
        <v>0</v>
      </c>
    </row>
    <row r="2072" spans="1:3" x14ac:dyDescent="0.25">
      <c r="B2072" t="str">
        <f>"id = "&amp;INDEX(K:K,2+TRUNC((ROW()-1)/$L$2))</f>
        <v>id = AVE_MARIA.91</v>
      </c>
    </row>
    <row r="2073" spans="1:3" x14ac:dyDescent="0.25">
      <c r="B2073" t="s">
        <v>38</v>
      </c>
    </row>
    <row r="2074" spans="1:3" x14ac:dyDescent="0.25">
      <c r="B2074" t="str">
        <f>"desc = EVTDESC_"&amp;INDEX(K:K,2+TRUNC((ROW()-1)/$L$2))</f>
        <v>desc = EVTDESC_AVE_MARIA.91</v>
      </c>
    </row>
    <row r="2075" spans="1:3" x14ac:dyDescent="0.25">
      <c r="B2075" t="s">
        <v>5</v>
      </c>
    </row>
    <row r="2077" spans="1:3" x14ac:dyDescent="0.25">
      <c r="B2077" t="s">
        <v>1</v>
      </c>
    </row>
    <row r="2078" spans="1:3" x14ac:dyDescent="0.25">
      <c r="B2078" t="s">
        <v>6</v>
      </c>
    </row>
    <row r="2079" spans="1:3" x14ac:dyDescent="0.25">
      <c r="C2079" t="s">
        <v>103</v>
      </c>
    </row>
    <row r="2080" spans="1:3" x14ac:dyDescent="0.25">
      <c r="B2080" t="s">
        <v>1</v>
      </c>
    </row>
    <row r="2081" spans="1:3" x14ac:dyDescent="0.25">
      <c r="B2081" t="s">
        <v>8</v>
      </c>
    </row>
    <row r="2083" spans="1:3" x14ac:dyDescent="0.25">
      <c r="B2083" t="s">
        <v>1</v>
      </c>
    </row>
    <row r="2084" spans="1:3" x14ac:dyDescent="0.25">
      <c r="B2084" t="s">
        <v>9</v>
      </c>
    </row>
    <row r="2085" spans="1:3" x14ac:dyDescent="0.25">
      <c r="C2085" t="str">
        <f>"name = EVTOPTA_"&amp;INDEX(K:K,2+TRUNC((ROW()-1)/$L$2))</f>
        <v>name = EVTOPTA_AVE_MARIA.91</v>
      </c>
    </row>
    <row r="2086" spans="1:3" x14ac:dyDescent="0.25">
      <c r="B2086" t="s">
        <v>1</v>
      </c>
    </row>
    <row r="2087" spans="1:3" x14ac:dyDescent="0.25">
      <c r="B2087" t="s">
        <v>9</v>
      </c>
    </row>
    <row r="2088" spans="1:3" x14ac:dyDescent="0.25">
      <c r="C2088" t="str">
        <f>"name = EVTOPTB_"&amp;INDEX(K:K,2+TRUNC((ROW()-1)/$L$2))</f>
        <v>name = EVTOPTB_AVE_MARIA.91</v>
      </c>
    </row>
    <row r="2089" spans="1:3" x14ac:dyDescent="0.25">
      <c r="B2089" t="s">
        <v>1</v>
      </c>
    </row>
    <row r="2090" spans="1:3" x14ac:dyDescent="0.25">
      <c r="B2090" t="s">
        <v>9</v>
      </c>
    </row>
    <row r="2091" spans="1:3" x14ac:dyDescent="0.25">
      <c r="C2091" t="str">
        <f>"name = EVTOPTB_"&amp;INDEX(K:K,2+TRUNC((ROW()-1)/$L$2))</f>
        <v>name = EVTOPTB_AVE_MARIA.91</v>
      </c>
    </row>
    <row r="2092" spans="1:3" x14ac:dyDescent="0.25">
      <c r="B2092" t="s">
        <v>1</v>
      </c>
    </row>
    <row r="2093" spans="1:3" x14ac:dyDescent="0.25">
      <c r="A2093" t="s">
        <v>1</v>
      </c>
    </row>
    <row r="2094" spans="1:3" x14ac:dyDescent="0.25">
      <c r="A2094" t="s">
        <v>0</v>
      </c>
    </row>
    <row r="2095" spans="1:3" x14ac:dyDescent="0.25">
      <c r="B2095" t="str">
        <f>"id = "&amp;INDEX(K:K,2+TRUNC((ROW()-1)/$L$2))</f>
        <v>id = AVE_MARIA.92</v>
      </c>
    </row>
    <row r="2096" spans="1:3" x14ac:dyDescent="0.25">
      <c r="B2096" t="s">
        <v>38</v>
      </c>
    </row>
    <row r="2097" spans="2:3" x14ac:dyDescent="0.25">
      <c r="B2097" t="str">
        <f>"desc = EVTDESC_"&amp;INDEX(K:K,2+TRUNC((ROW()-1)/$L$2))</f>
        <v>desc = EVTDESC_AVE_MARIA.92</v>
      </c>
    </row>
    <row r="2098" spans="2:3" x14ac:dyDescent="0.25">
      <c r="B2098" t="s">
        <v>5</v>
      </c>
    </row>
    <row r="2100" spans="2:3" x14ac:dyDescent="0.25">
      <c r="B2100" t="s">
        <v>1</v>
      </c>
    </row>
    <row r="2101" spans="2:3" x14ac:dyDescent="0.25">
      <c r="B2101" t="s">
        <v>6</v>
      </c>
    </row>
    <row r="2102" spans="2:3" x14ac:dyDescent="0.25">
      <c r="C2102" t="s">
        <v>104</v>
      </c>
    </row>
    <row r="2103" spans="2:3" x14ac:dyDescent="0.25">
      <c r="B2103" t="s">
        <v>1</v>
      </c>
    </row>
    <row r="2104" spans="2:3" x14ac:dyDescent="0.25">
      <c r="B2104" t="s">
        <v>8</v>
      </c>
    </row>
    <row r="2106" spans="2:3" x14ac:dyDescent="0.25">
      <c r="B2106" t="s">
        <v>1</v>
      </c>
    </row>
    <row r="2107" spans="2:3" x14ac:dyDescent="0.25">
      <c r="B2107" t="s">
        <v>9</v>
      </c>
    </row>
    <row r="2108" spans="2:3" x14ac:dyDescent="0.25">
      <c r="C2108" t="str">
        <f>"name = EVTOPTA_"&amp;INDEX(K:K,2+TRUNC((ROW()-1)/$L$2))</f>
        <v>name = EVTOPTA_AVE_MARIA.92</v>
      </c>
    </row>
    <row r="2109" spans="2:3" x14ac:dyDescent="0.25">
      <c r="B2109" t="s">
        <v>1</v>
      </c>
    </row>
    <row r="2110" spans="2:3" x14ac:dyDescent="0.25">
      <c r="B2110" t="s">
        <v>9</v>
      </c>
    </row>
    <row r="2111" spans="2:3" x14ac:dyDescent="0.25">
      <c r="C2111" t="str">
        <f>"name = EVTOPTB_"&amp;INDEX(K:K,2+TRUNC((ROW()-1)/$L$2))</f>
        <v>name = EVTOPTB_AVE_MARIA.92</v>
      </c>
    </row>
    <row r="2112" spans="2:3" x14ac:dyDescent="0.25">
      <c r="B2112" t="s">
        <v>1</v>
      </c>
    </row>
    <row r="2113" spans="1:3" x14ac:dyDescent="0.25">
      <c r="B2113" t="s">
        <v>9</v>
      </c>
    </row>
    <row r="2114" spans="1:3" x14ac:dyDescent="0.25">
      <c r="C2114" t="str">
        <f>"name = EVTOPTB_"&amp;INDEX(K:K,2+TRUNC((ROW()-1)/$L$2))</f>
        <v>name = EVTOPTB_AVE_MARIA.92</v>
      </c>
    </row>
    <row r="2115" spans="1:3" x14ac:dyDescent="0.25">
      <c r="B2115" t="s">
        <v>1</v>
      </c>
    </row>
    <row r="2116" spans="1:3" x14ac:dyDescent="0.25">
      <c r="A2116" t="s">
        <v>1</v>
      </c>
    </row>
    <row r="2117" spans="1:3" x14ac:dyDescent="0.25">
      <c r="A2117" t="s">
        <v>0</v>
      </c>
    </row>
    <row r="2118" spans="1:3" x14ac:dyDescent="0.25">
      <c r="B2118" t="str">
        <f>"id = "&amp;INDEX(K:K,2+TRUNC((ROW()-1)/$L$2))</f>
        <v>id = AVE_MARIA.93</v>
      </c>
    </row>
    <row r="2119" spans="1:3" x14ac:dyDescent="0.25">
      <c r="B2119" t="s">
        <v>38</v>
      </c>
    </row>
    <row r="2120" spans="1:3" x14ac:dyDescent="0.25">
      <c r="B2120" t="str">
        <f>"desc = EVTDESC_"&amp;INDEX(K:K,2+TRUNC((ROW()-1)/$L$2))</f>
        <v>desc = EVTDESC_AVE_MARIA.93</v>
      </c>
    </row>
    <row r="2121" spans="1:3" x14ac:dyDescent="0.25">
      <c r="B2121" t="s">
        <v>5</v>
      </c>
    </row>
    <row r="2123" spans="1:3" x14ac:dyDescent="0.25">
      <c r="B2123" t="s">
        <v>1</v>
      </c>
    </row>
    <row r="2124" spans="1:3" x14ac:dyDescent="0.25">
      <c r="B2124" t="s">
        <v>6</v>
      </c>
    </row>
    <row r="2125" spans="1:3" x14ac:dyDescent="0.25">
      <c r="C2125" t="s">
        <v>105</v>
      </c>
    </row>
    <row r="2126" spans="1:3" x14ac:dyDescent="0.25">
      <c r="B2126" t="s">
        <v>1</v>
      </c>
    </row>
    <row r="2127" spans="1:3" x14ac:dyDescent="0.25">
      <c r="B2127" t="s">
        <v>8</v>
      </c>
    </row>
    <row r="2129" spans="1:3" x14ac:dyDescent="0.25">
      <c r="B2129" t="s">
        <v>1</v>
      </c>
    </row>
    <row r="2130" spans="1:3" x14ac:dyDescent="0.25">
      <c r="B2130" t="s">
        <v>9</v>
      </c>
    </row>
    <row r="2131" spans="1:3" x14ac:dyDescent="0.25">
      <c r="C2131" t="str">
        <f>"name = EVTOPTA_"&amp;INDEX(K:K,2+TRUNC((ROW()-1)/$L$2))</f>
        <v>name = EVTOPTA_AVE_MARIA.93</v>
      </c>
    </row>
    <row r="2132" spans="1:3" x14ac:dyDescent="0.25">
      <c r="B2132" t="s">
        <v>1</v>
      </c>
    </row>
    <row r="2133" spans="1:3" x14ac:dyDescent="0.25">
      <c r="B2133" t="s">
        <v>9</v>
      </c>
    </row>
    <row r="2134" spans="1:3" x14ac:dyDescent="0.25">
      <c r="C2134" t="str">
        <f>"name = EVTOPTB_"&amp;INDEX(K:K,2+TRUNC((ROW()-1)/$L$2))</f>
        <v>name = EVTOPTB_AVE_MARIA.93</v>
      </c>
    </row>
    <row r="2135" spans="1:3" x14ac:dyDescent="0.25">
      <c r="B2135" t="s">
        <v>1</v>
      </c>
    </row>
    <row r="2136" spans="1:3" x14ac:dyDescent="0.25">
      <c r="B2136" t="s">
        <v>9</v>
      </c>
    </row>
    <row r="2137" spans="1:3" x14ac:dyDescent="0.25">
      <c r="C2137" t="str">
        <f>"name = EVTOPTB_"&amp;INDEX(K:K,2+TRUNC((ROW()-1)/$L$2))</f>
        <v>name = EVTOPTB_AVE_MARIA.93</v>
      </c>
    </row>
    <row r="2138" spans="1:3" x14ac:dyDescent="0.25">
      <c r="B2138" t="s">
        <v>1</v>
      </c>
    </row>
    <row r="2139" spans="1:3" x14ac:dyDescent="0.25">
      <c r="A2139" t="s">
        <v>1</v>
      </c>
    </row>
    <row r="2140" spans="1:3" x14ac:dyDescent="0.25">
      <c r="A2140" t="s">
        <v>0</v>
      </c>
    </row>
    <row r="2141" spans="1:3" x14ac:dyDescent="0.25">
      <c r="B2141" t="str">
        <f>"id = "&amp;INDEX(K:K,2+TRUNC((ROW()-1)/$L$2))</f>
        <v>id = AVE_MARIA.94</v>
      </c>
    </row>
    <row r="2142" spans="1:3" x14ac:dyDescent="0.25">
      <c r="B2142" t="s">
        <v>38</v>
      </c>
    </row>
    <row r="2143" spans="1:3" x14ac:dyDescent="0.25">
      <c r="B2143" t="str">
        <f>"desc = EVTDESC_"&amp;INDEX(K:K,2+TRUNC((ROW()-1)/$L$2))</f>
        <v>desc = EVTDESC_AVE_MARIA.94</v>
      </c>
    </row>
    <row r="2144" spans="1:3" x14ac:dyDescent="0.25">
      <c r="B2144" t="s">
        <v>5</v>
      </c>
    </row>
    <row r="2146" spans="2:3" x14ac:dyDescent="0.25">
      <c r="B2146" t="s">
        <v>1</v>
      </c>
    </row>
    <row r="2147" spans="2:3" x14ac:dyDescent="0.25">
      <c r="B2147" t="s">
        <v>6</v>
      </c>
    </row>
    <row r="2148" spans="2:3" x14ac:dyDescent="0.25">
      <c r="C2148" t="s">
        <v>106</v>
      </c>
    </row>
    <row r="2149" spans="2:3" x14ac:dyDescent="0.25">
      <c r="B2149" t="s">
        <v>1</v>
      </c>
    </row>
    <row r="2150" spans="2:3" x14ac:dyDescent="0.25">
      <c r="B2150" t="s">
        <v>8</v>
      </c>
    </row>
    <row r="2152" spans="2:3" x14ac:dyDescent="0.25">
      <c r="B2152" t="s">
        <v>1</v>
      </c>
    </row>
    <row r="2153" spans="2:3" x14ac:dyDescent="0.25">
      <c r="B2153" t="s">
        <v>9</v>
      </c>
    </row>
    <row r="2154" spans="2:3" x14ac:dyDescent="0.25">
      <c r="C2154" t="str">
        <f>"name = EVTOPTA_"&amp;INDEX(K:K,2+TRUNC((ROW()-1)/$L$2))</f>
        <v>name = EVTOPTA_AVE_MARIA.94</v>
      </c>
    </row>
    <row r="2155" spans="2:3" x14ac:dyDescent="0.25">
      <c r="B2155" t="s">
        <v>1</v>
      </c>
    </row>
    <row r="2156" spans="2:3" x14ac:dyDescent="0.25">
      <c r="B2156" t="s">
        <v>9</v>
      </c>
    </row>
    <row r="2157" spans="2:3" x14ac:dyDescent="0.25">
      <c r="C2157" t="str">
        <f>"name = EVTOPTB_"&amp;INDEX(K:K,2+TRUNC((ROW()-1)/$L$2))</f>
        <v>name = EVTOPTB_AVE_MARIA.94</v>
      </c>
    </row>
    <row r="2158" spans="2:3" x14ac:dyDescent="0.25">
      <c r="B2158" t="s">
        <v>1</v>
      </c>
    </row>
    <row r="2159" spans="2:3" x14ac:dyDescent="0.25">
      <c r="B2159" t="s">
        <v>9</v>
      </c>
    </row>
    <row r="2160" spans="2:3" x14ac:dyDescent="0.25">
      <c r="C2160" t="str">
        <f>"name = EVTOPTB_"&amp;INDEX(K:K,2+TRUNC((ROW()-1)/$L$2))</f>
        <v>name = EVTOPTB_AVE_MARIA.94</v>
      </c>
    </row>
    <row r="2161" spans="1:3" x14ac:dyDescent="0.25">
      <c r="B2161" t="s">
        <v>1</v>
      </c>
    </row>
    <row r="2162" spans="1:3" x14ac:dyDescent="0.25">
      <c r="A2162" t="s">
        <v>1</v>
      </c>
    </row>
    <row r="2163" spans="1:3" x14ac:dyDescent="0.25">
      <c r="A2163" t="s">
        <v>0</v>
      </c>
    </row>
    <row r="2164" spans="1:3" x14ac:dyDescent="0.25">
      <c r="B2164" t="str">
        <f>"id = "&amp;INDEX(K:K,2+TRUNC((ROW()-1)/$L$2))</f>
        <v>id = AVE_MARIA.95</v>
      </c>
    </row>
    <row r="2165" spans="1:3" x14ac:dyDescent="0.25">
      <c r="B2165" t="s">
        <v>38</v>
      </c>
    </row>
    <row r="2166" spans="1:3" x14ac:dyDescent="0.25">
      <c r="B2166" t="str">
        <f>"desc = EVTDESC_"&amp;INDEX(K:K,2+TRUNC((ROW()-1)/$L$2))</f>
        <v>desc = EVTDESC_AVE_MARIA.95</v>
      </c>
    </row>
    <row r="2167" spans="1:3" x14ac:dyDescent="0.25">
      <c r="B2167" t="s">
        <v>5</v>
      </c>
    </row>
    <row r="2169" spans="1:3" x14ac:dyDescent="0.25">
      <c r="B2169" t="s">
        <v>1</v>
      </c>
    </row>
    <row r="2170" spans="1:3" x14ac:dyDescent="0.25">
      <c r="B2170" t="s">
        <v>6</v>
      </c>
    </row>
    <row r="2171" spans="1:3" x14ac:dyDescent="0.25">
      <c r="C2171" t="s">
        <v>107</v>
      </c>
    </row>
    <row r="2172" spans="1:3" x14ac:dyDescent="0.25">
      <c r="B2172" t="s">
        <v>1</v>
      </c>
    </row>
    <row r="2173" spans="1:3" x14ac:dyDescent="0.25">
      <c r="B2173" t="s">
        <v>8</v>
      </c>
    </row>
    <row r="2175" spans="1:3" x14ac:dyDescent="0.25">
      <c r="B2175" t="s">
        <v>1</v>
      </c>
    </row>
    <row r="2176" spans="1:3" x14ac:dyDescent="0.25">
      <c r="B2176" t="s">
        <v>9</v>
      </c>
    </row>
    <row r="2177" spans="1:3" x14ac:dyDescent="0.25">
      <c r="C2177" t="str">
        <f>"name = EVTOPTA_"&amp;INDEX(K:K,2+TRUNC((ROW()-1)/$L$2))</f>
        <v>name = EVTOPTA_AVE_MARIA.95</v>
      </c>
    </row>
    <row r="2178" spans="1:3" x14ac:dyDescent="0.25">
      <c r="B2178" t="s">
        <v>1</v>
      </c>
    </row>
    <row r="2179" spans="1:3" x14ac:dyDescent="0.25">
      <c r="B2179" t="s">
        <v>9</v>
      </c>
    </row>
    <row r="2180" spans="1:3" x14ac:dyDescent="0.25">
      <c r="C2180" t="str">
        <f>"name = EVTOPTB_"&amp;INDEX(K:K,2+TRUNC((ROW()-1)/$L$2))</f>
        <v>name = EVTOPTB_AVE_MARIA.95</v>
      </c>
    </row>
    <row r="2181" spans="1:3" x14ac:dyDescent="0.25">
      <c r="B2181" t="s">
        <v>1</v>
      </c>
    </row>
    <row r="2182" spans="1:3" x14ac:dyDescent="0.25">
      <c r="B2182" t="s">
        <v>9</v>
      </c>
    </row>
    <row r="2183" spans="1:3" x14ac:dyDescent="0.25">
      <c r="C2183" t="str">
        <f>"name = EVTOPTB_"&amp;INDEX(K:K,2+TRUNC((ROW()-1)/$L$2))</f>
        <v>name = EVTOPTB_AVE_MARIA.95</v>
      </c>
    </row>
    <row r="2184" spans="1:3" x14ac:dyDescent="0.25">
      <c r="B2184" t="s">
        <v>1</v>
      </c>
    </row>
    <row r="2185" spans="1:3" x14ac:dyDescent="0.25">
      <c r="A2185" t="s">
        <v>1</v>
      </c>
    </row>
    <row r="2186" spans="1:3" x14ac:dyDescent="0.25">
      <c r="A2186" t="s">
        <v>0</v>
      </c>
    </row>
    <row r="2187" spans="1:3" x14ac:dyDescent="0.25">
      <c r="B2187" t="str">
        <f>"id = "&amp;INDEX(K:K,2+TRUNC((ROW()-1)/$L$2))</f>
        <v>id = AVE_MARIA.96</v>
      </c>
    </row>
    <row r="2188" spans="1:3" x14ac:dyDescent="0.25">
      <c r="B2188" t="s">
        <v>38</v>
      </c>
    </row>
    <row r="2189" spans="1:3" x14ac:dyDescent="0.25">
      <c r="B2189" t="str">
        <f>"desc = EVTDESC_"&amp;INDEX(K:K,2+TRUNC((ROW()-1)/$L$2))</f>
        <v>desc = EVTDESC_AVE_MARIA.96</v>
      </c>
    </row>
    <row r="2190" spans="1:3" x14ac:dyDescent="0.25">
      <c r="B2190" t="s">
        <v>5</v>
      </c>
    </row>
    <row r="2192" spans="1:3" x14ac:dyDescent="0.25">
      <c r="B2192" t="s">
        <v>1</v>
      </c>
    </row>
    <row r="2193" spans="1:3" x14ac:dyDescent="0.25">
      <c r="B2193" t="s">
        <v>6</v>
      </c>
    </row>
    <row r="2194" spans="1:3" x14ac:dyDescent="0.25">
      <c r="C2194" t="s">
        <v>108</v>
      </c>
    </row>
    <row r="2195" spans="1:3" x14ac:dyDescent="0.25">
      <c r="B2195" t="s">
        <v>1</v>
      </c>
    </row>
    <row r="2196" spans="1:3" x14ac:dyDescent="0.25">
      <c r="B2196" t="s">
        <v>8</v>
      </c>
    </row>
    <row r="2198" spans="1:3" x14ac:dyDescent="0.25">
      <c r="B2198" t="s">
        <v>1</v>
      </c>
    </row>
    <row r="2199" spans="1:3" x14ac:dyDescent="0.25">
      <c r="B2199" t="s">
        <v>9</v>
      </c>
    </row>
    <row r="2200" spans="1:3" x14ac:dyDescent="0.25">
      <c r="C2200" t="str">
        <f>"name = EVTOPTA_"&amp;INDEX(K:K,2+TRUNC((ROW()-1)/$L$2))</f>
        <v>name = EVTOPTA_AVE_MARIA.96</v>
      </c>
    </row>
    <row r="2201" spans="1:3" x14ac:dyDescent="0.25">
      <c r="B2201" t="s">
        <v>1</v>
      </c>
    </row>
    <row r="2202" spans="1:3" x14ac:dyDescent="0.25">
      <c r="B2202" t="s">
        <v>9</v>
      </c>
    </row>
    <row r="2203" spans="1:3" x14ac:dyDescent="0.25">
      <c r="C2203" t="str">
        <f>"name = EVTOPTB_"&amp;INDEX(K:K,2+TRUNC((ROW()-1)/$L$2))</f>
        <v>name = EVTOPTB_AVE_MARIA.96</v>
      </c>
    </row>
    <row r="2204" spans="1:3" x14ac:dyDescent="0.25">
      <c r="B2204" t="s">
        <v>1</v>
      </c>
    </row>
    <row r="2205" spans="1:3" x14ac:dyDescent="0.25">
      <c r="B2205" t="s">
        <v>9</v>
      </c>
    </row>
    <row r="2206" spans="1:3" x14ac:dyDescent="0.25">
      <c r="C2206" t="str">
        <f>"name = EVTOPTB_"&amp;INDEX(K:K,2+TRUNC((ROW()-1)/$L$2))</f>
        <v>name = EVTOPTB_AVE_MARIA.96</v>
      </c>
    </row>
    <row r="2207" spans="1:3" x14ac:dyDescent="0.25">
      <c r="B2207" t="s">
        <v>1</v>
      </c>
    </row>
    <row r="2208" spans="1:3" x14ac:dyDescent="0.25">
      <c r="A2208" t="s">
        <v>1</v>
      </c>
    </row>
    <row r="2209" spans="1:3" x14ac:dyDescent="0.25">
      <c r="A2209" t="s">
        <v>0</v>
      </c>
    </row>
    <row r="2210" spans="1:3" x14ac:dyDescent="0.25">
      <c r="B2210" t="str">
        <f>"id = "&amp;INDEX(K:K,2+TRUNC((ROW()-1)/$L$2))</f>
        <v>id = AVE_MARIA.97</v>
      </c>
    </row>
    <row r="2211" spans="1:3" x14ac:dyDescent="0.25">
      <c r="B2211" t="s">
        <v>38</v>
      </c>
    </row>
    <row r="2212" spans="1:3" x14ac:dyDescent="0.25">
      <c r="B2212" t="str">
        <f>"desc = EVTDESC_"&amp;INDEX(K:K,2+TRUNC((ROW()-1)/$L$2))</f>
        <v>desc = EVTDESC_AVE_MARIA.97</v>
      </c>
    </row>
    <row r="2213" spans="1:3" x14ac:dyDescent="0.25">
      <c r="B2213" t="s">
        <v>5</v>
      </c>
    </row>
    <row r="2215" spans="1:3" x14ac:dyDescent="0.25">
      <c r="B2215" t="s">
        <v>1</v>
      </c>
    </row>
    <row r="2216" spans="1:3" x14ac:dyDescent="0.25">
      <c r="B2216" t="s">
        <v>6</v>
      </c>
    </row>
    <row r="2217" spans="1:3" x14ac:dyDescent="0.25">
      <c r="C2217" t="s">
        <v>109</v>
      </c>
    </row>
    <row r="2218" spans="1:3" x14ac:dyDescent="0.25">
      <c r="B2218" t="s">
        <v>1</v>
      </c>
    </row>
    <row r="2219" spans="1:3" x14ac:dyDescent="0.25">
      <c r="B2219" t="s">
        <v>8</v>
      </c>
    </row>
    <row r="2221" spans="1:3" x14ac:dyDescent="0.25">
      <c r="B2221" t="s">
        <v>1</v>
      </c>
    </row>
    <row r="2222" spans="1:3" x14ac:dyDescent="0.25">
      <c r="B2222" t="s">
        <v>9</v>
      </c>
    </row>
    <row r="2223" spans="1:3" x14ac:dyDescent="0.25">
      <c r="C2223" t="str">
        <f>"name = EVTOPTA_"&amp;INDEX(K:K,2+TRUNC((ROW()-1)/$L$2))</f>
        <v>name = EVTOPTA_AVE_MARIA.97</v>
      </c>
    </row>
    <row r="2224" spans="1:3" x14ac:dyDescent="0.25">
      <c r="B2224" t="s">
        <v>1</v>
      </c>
    </row>
    <row r="2225" spans="1:3" x14ac:dyDescent="0.25">
      <c r="B2225" t="s">
        <v>9</v>
      </c>
    </row>
    <row r="2226" spans="1:3" x14ac:dyDescent="0.25">
      <c r="C2226" t="str">
        <f>"name = EVTOPTB_"&amp;INDEX(K:K,2+TRUNC((ROW()-1)/$L$2))</f>
        <v>name = EVTOPTB_AVE_MARIA.97</v>
      </c>
    </row>
    <row r="2227" spans="1:3" x14ac:dyDescent="0.25">
      <c r="B2227" t="s">
        <v>1</v>
      </c>
    </row>
    <row r="2228" spans="1:3" x14ac:dyDescent="0.25">
      <c r="B2228" t="s">
        <v>9</v>
      </c>
    </row>
    <row r="2229" spans="1:3" x14ac:dyDescent="0.25">
      <c r="C2229" t="str">
        <f>"name = EVTOPTB_"&amp;INDEX(K:K,2+TRUNC((ROW()-1)/$L$2))</f>
        <v>name = EVTOPTB_AVE_MARIA.97</v>
      </c>
    </row>
    <row r="2230" spans="1:3" x14ac:dyDescent="0.25">
      <c r="B2230" t="s">
        <v>1</v>
      </c>
    </row>
    <row r="2231" spans="1:3" x14ac:dyDescent="0.25">
      <c r="A2231" t="s">
        <v>1</v>
      </c>
    </row>
    <row r="2232" spans="1:3" x14ac:dyDescent="0.25">
      <c r="A2232" t="s">
        <v>0</v>
      </c>
    </row>
    <row r="2233" spans="1:3" x14ac:dyDescent="0.25">
      <c r="B2233" t="str">
        <f>"id = "&amp;INDEX(K:K,2+TRUNC((ROW()-1)/$L$2))</f>
        <v>id = AVE_MARIA.98</v>
      </c>
    </row>
    <row r="2234" spans="1:3" x14ac:dyDescent="0.25">
      <c r="B2234" t="s">
        <v>38</v>
      </c>
    </row>
    <row r="2235" spans="1:3" x14ac:dyDescent="0.25">
      <c r="B2235" t="str">
        <f>"desc = EVTDESC_"&amp;INDEX(K:K,2+TRUNC((ROW()-1)/$L$2))</f>
        <v>desc = EVTDESC_AVE_MARIA.98</v>
      </c>
    </row>
    <row r="2236" spans="1:3" x14ac:dyDescent="0.25">
      <c r="B2236" t="s">
        <v>5</v>
      </c>
    </row>
    <row r="2238" spans="1:3" x14ac:dyDescent="0.25">
      <c r="B2238" t="s">
        <v>1</v>
      </c>
    </row>
    <row r="2239" spans="1:3" x14ac:dyDescent="0.25">
      <c r="B2239" t="s">
        <v>6</v>
      </c>
    </row>
    <row r="2240" spans="1:3" x14ac:dyDescent="0.25">
      <c r="C2240" t="s">
        <v>110</v>
      </c>
    </row>
    <row r="2241" spans="1:3" x14ac:dyDescent="0.25">
      <c r="B2241" t="s">
        <v>1</v>
      </c>
    </row>
    <row r="2242" spans="1:3" x14ac:dyDescent="0.25">
      <c r="B2242" t="s">
        <v>8</v>
      </c>
    </row>
    <row r="2244" spans="1:3" x14ac:dyDescent="0.25">
      <c r="B2244" t="s">
        <v>1</v>
      </c>
    </row>
    <row r="2245" spans="1:3" x14ac:dyDescent="0.25">
      <c r="B2245" t="s">
        <v>9</v>
      </c>
    </row>
    <row r="2246" spans="1:3" x14ac:dyDescent="0.25">
      <c r="C2246" t="str">
        <f>"name = EVTOPTA_"&amp;INDEX(K:K,2+TRUNC((ROW()-1)/$L$2))</f>
        <v>name = EVTOPTA_AVE_MARIA.98</v>
      </c>
    </row>
    <row r="2247" spans="1:3" x14ac:dyDescent="0.25">
      <c r="B2247" t="s">
        <v>1</v>
      </c>
    </row>
    <row r="2248" spans="1:3" x14ac:dyDescent="0.25">
      <c r="B2248" t="s">
        <v>9</v>
      </c>
    </row>
    <row r="2249" spans="1:3" x14ac:dyDescent="0.25">
      <c r="C2249" t="str">
        <f>"name = EVTOPTB_"&amp;INDEX(K:K,2+TRUNC((ROW()-1)/$L$2))</f>
        <v>name = EVTOPTB_AVE_MARIA.98</v>
      </c>
    </row>
    <row r="2250" spans="1:3" x14ac:dyDescent="0.25">
      <c r="B2250" t="s">
        <v>1</v>
      </c>
    </row>
    <row r="2251" spans="1:3" x14ac:dyDescent="0.25">
      <c r="B2251" t="s">
        <v>9</v>
      </c>
    </row>
    <row r="2252" spans="1:3" x14ac:dyDescent="0.25">
      <c r="C2252" t="str">
        <f>"name = EVTOPTB_"&amp;INDEX(K:K,2+TRUNC((ROW()-1)/$L$2))</f>
        <v>name = EVTOPTB_AVE_MARIA.98</v>
      </c>
    </row>
    <row r="2253" spans="1:3" x14ac:dyDescent="0.25">
      <c r="B2253" t="s">
        <v>1</v>
      </c>
    </row>
    <row r="2254" spans="1:3" x14ac:dyDescent="0.25">
      <c r="A2254" t="s">
        <v>1</v>
      </c>
    </row>
    <row r="2255" spans="1:3" x14ac:dyDescent="0.25">
      <c r="A2255" t="s">
        <v>0</v>
      </c>
    </row>
    <row r="2256" spans="1:3" x14ac:dyDescent="0.25">
      <c r="B2256" t="str">
        <f>"id = "&amp;INDEX(K:K,2+TRUNC((ROW()-1)/$L$2))</f>
        <v>id = AVE_MARIA.99</v>
      </c>
    </row>
    <row r="2257" spans="2:3" x14ac:dyDescent="0.25">
      <c r="B2257" t="s">
        <v>38</v>
      </c>
    </row>
    <row r="2258" spans="2:3" x14ac:dyDescent="0.25">
      <c r="B2258" t="str">
        <f>"desc = EVTDESC_"&amp;INDEX(K:K,2+TRUNC((ROW()-1)/$L$2))</f>
        <v>desc = EVTDESC_AVE_MARIA.99</v>
      </c>
    </row>
    <row r="2259" spans="2:3" x14ac:dyDescent="0.25">
      <c r="B2259" t="s">
        <v>5</v>
      </c>
    </row>
    <row r="2261" spans="2:3" x14ac:dyDescent="0.25">
      <c r="B2261" t="s">
        <v>1</v>
      </c>
    </row>
    <row r="2262" spans="2:3" x14ac:dyDescent="0.25">
      <c r="B2262" t="s">
        <v>6</v>
      </c>
    </row>
    <row r="2263" spans="2:3" x14ac:dyDescent="0.25">
      <c r="C2263" t="s">
        <v>111</v>
      </c>
    </row>
    <row r="2264" spans="2:3" x14ac:dyDescent="0.25">
      <c r="B2264" t="s">
        <v>1</v>
      </c>
    </row>
    <row r="2265" spans="2:3" x14ac:dyDescent="0.25">
      <c r="B2265" t="s">
        <v>8</v>
      </c>
    </row>
    <row r="2267" spans="2:3" x14ac:dyDescent="0.25">
      <c r="B2267" t="s">
        <v>1</v>
      </c>
    </row>
    <row r="2268" spans="2:3" x14ac:dyDescent="0.25">
      <c r="B2268" t="s">
        <v>9</v>
      </c>
    </row>
    <row r="2269" spans="2:3" x14ac:dyDescent="0.25">
      <c r="C2269" t="str">
        <f>"name = EVTOPTA_"&amp;INDEX(K:K,2+TRUNC((ROW()-1)/$L$2))</f>
        <v>name = EVTOPTA_AVE_MARIA.99</v>
      </c>
    </row>
    <row r="2270" spans="2:3" x14ac:dyDescent="0.25">
      <c r="B2270" t="s">
        <v>1</v>
      </c>
    </row>
    <row r="2271" spans="2:3" x14ac:dyDescent="0.25">
      <c r="B2271" t="s">
        <v>9</v>
      </c>
    </row>
    <row r="2272" spans="2:3" x14ac:dyDescent="0.25">
      <c r="C2272" t="str">
        <f>"name = EVTOPTB_"&amp;INDEX(K:K,2+TRUNC((ROW()-1)/$L$2))</f>
        <v>name = EVTOPTB_AVE_MARIA.99</v>
      </c>
    </row>
    <row r="2273" spans="1:3" x14ac:dyDescent="0.25">
      <c r="B2273" t="s">
        <v>1</v>
      </c>
    </row>
    <row r="2274" spans="1:3" x14ac:dyDescent="0.25">
      <c r="B2274" t="s">
        <v>9</v>
      </c>
    </row>
    <row r="2275" spans="1:3" x14ac:dyDescent="0.25">
      <c r="C2275" t="str">
        <f>"name = EVTOPTB_"&amp;INDEX(K:K,2+TRUNC((ROW()-1)/$L$2))</f>
        <v>name = EVTOPTB_AVE_MARIA.99</v>
      </c>
    </row>
    <row r="2276" spans="1:3" x14ac:dyDescent="0.25">
      <c r="B2276" t="s">
        <v>1</v>
      </c>
    </row>
    <row r="2277" spans="1:3" x14ac:dyDescent="0.25">
      <c r="A2277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18A7-D0EA-486E-A4D6-B4281058237D}">
  <dimension ref="A1:Z4784"/>
  <sheetViews>
    <sheetView zoomScale="85" zoomScaleNormal="85" workbookViewId="0">
      <selection activeCell="B2" sqref="B2"/>
    </sheetView>
  </sheetViews>
  <sheetFormatPr defaultRowHeight="15" x14ac:dyDescent="0.25"/>
  <cols>
    <col min="12" max="12" width="30" bestFit="1" customWidth="1"/>
    <col min="14" max="14" width="12.5703125" bestFit="1" customWidth="1"/>
    <col min="18" max="18" width="12.42578125" bestFit="1" customWidth="1"/>
  </cols>
  <sheetData>
    <row r="1" spans="1:26" x14ac:dyDescent="0.25">
      <c r="A1" t="str">
        <f>"##"</f>
        <v>##</v>
      </c>
      <c r="B1" t="str">
        <f>INDEX(R:R,2+TRUNC((ROW()-1)/$O$2))</f>
        <v>Martial Arts</v>
      </c>
      <c r="L1" t="s">
        <v>11</v>
      </c>
      <c r="M1" t="s">
        <v>12</v>
      </c>
      <c r="N1" t="s">
        <v>2</v>
      </c>
      <c r="O1" t="s">
        <v>3</v>
      </c>
      <c r="Q1" s="1"/>
      <c r="R1" t="s">
        <v>147</v>
      </c>
      <c r="S1" t="s">
        <v>155</v>
      </c>
    </row>
    <row r="2" spans="1:26" x14ac:dyDescent="0.25">
      <c r="A2" t="str">
        <f>"#"</f>
        <v>#</v>
      </c>
      <c r="B2" t="str">
        <f>INDEX(R:R,2+TRUNC((ROW()-1)/$O$2))&amp;" Random Improvement"</f>
        <v>Martial Arts Random Improvement</v>
      </c>
      <c r="L2" t="s">
        <v>113</v>
      </c>
      <c r="M2">
        <v>2</v>
      </c>
      <c r="N2" t="str">
        <f>_xlfn.CONCAT(L2:M2)</f>
        <v>AVE_MARIA_hexaco_adolescence.2</v>
      </c>
      <c r="O2">
        <v>598</v>
      </c>
      <c r="P2" t="s">
        <v>4</v>
      </c>
      <c r="Q2" s="1"/>
      <c r="R2" t="s">
        <v>149</v>
      </c>
      <c r="S2" t="s">
        <v>162</v>
      </c>
      <c r="Y2" t="s">
        <v>149</v>
      </c>
      <c r="Z2">
        <v>2</v>
      </c>
    </row>
    <row r="3" spans="1:26" x14ac:dyDescent="0.25">
      <c r="A3" t="s">
        <v>0</v>
      </c>
      <c r="L3" t="s">
        <v>113</v>
      </c>
      <c r="M3">
        <v>3</v>
      </c>
      <c r="N3" t="str">
        <f t="shared" ref="N3:N51" si="0">_xlfn.CONCAT(L3:M3)</f>
        <v>AVE_MARIA_hexaco_adolescence.3</v>
      </c>
      <c r="Q3" s="1"/>
      <c r="R3" t="s">
        <v>150</v>
      </c>
      <c r="S3" t="s">
        <v>156</v>
      </c>
      <c r="Y3" t="s">
        <v>149</v>
      </c>
      <c r="Z3">
        <v>3</v>
      </c>
    </row>
    <row r="4" spans="1:26" x14ac:dyDescent="0.25">
      <c r="B4" t="str">
        <f>"id = AVE_MARIA_hexaco_adolescence."&amp;INDEX($Y$2:$Z$57,MATCH(B1,$Y$2:$Y$57,0),2)</f>
        <v>id = AVE_MARIA_hexaco_adolescence.2</v>
      </c>
      <c r="L4" t="s">
        <v>113</v>
      </c>
      <c r="M4">
        <v>4</v>
      </c>
      <c r="N4" t="str">
        <f t="shared" si="0"/>
        <v>AVE_MARIA_hexaco_adolescence.4</v>
      </c>
      <c r="Q4" s="1"/>
      <c r="R4" t="s">
        <v>148</v>
      </c>
      <c r="S4" t="s">
        <v>157</v>
      </c>
      <c r="Y4" t="s">
        <v>149</v>
      </c>
      <c r="Z4">
        <v>4</v>
      </c>
    </row>
    <row r="5" spans="1:26" x14ac:dyDescent="0.25">
      <c r="B5" t="str">
        <f>"desc = EVTDESC_"&amp;"AVE_MARIA_hexaco_adolescence."&amp;INDEX($Y$2:$Z$57,MATCH(B1,$Y$2:$Y$57,0),2)</f>
        <v>desc = EVTDESC_AVE_MARIA_hexaco_adolescence.2</v>
      </c>
      <c r="L5" t="s">
        <v>113</v>
      </c>
      <c r="M5">
        <v>5</v>
      </c>
      <c r="N5" t="str">
        <f t="shared" si="0"/>
        <v>AVE_MARIA_hexaco_adolescence.5</v>
      </c>
      <c r="Q5" s="1"/>
      <c r="R5" t="s">
        <v>218</v>
      </c>
      <c r="S5" t="s">
        <v>219</v>
      </c>
      <c r="Y5" t="s">
        <v>149</v>
      </c>
      <c r="Z5">
        <v>5</v>
      </c>
    </row>
    <row r="6" spans="1:26" x14ac:dyDescent="0.25">
      <c r="B6" t="s">
        <v>115</v>
      </c>
      <c r="L6" t="s">
        <v>113</v>
      </c>
      <c r="M6">
        <v>6</v>
      </c>
      <c r="N6" t="str">
        <f t="shared" si="0"/>
        <v>AVE_MARIA_hexaco_adolescence.6</v>
      </c>
      <c r="Q6" s="1"/>
      <c r="R6" t="s">
        <v>151</v>
      </c>
      <c r="S6" t="s">
        <v>158</v>
      </c>
      <c r="Y6" t="s">
        <v>149</v>
      </c>
      <c r="Z6">
        <v>6</v>
      </c>
    </row>
    <row r="7" spans="1:26" x14ac:dyDescent="0.25">
      <c r="B7" t="s">
        <v>114</v>
      </c>
      <c r="L7" t="s">
        <v>113</v>
      </c>
      <c r="M7">
        <v>7</v>
      </c>
      <c r="N7" t="str">
        <f t="shared" si="0"/>
        <v>AVE_MARIA_hexaco_adolescence.7</v>
      </c>
      <c r="Q7" s="1"/>
      <c r="R7" t="s">
        <v>152</v>
      </c>
      <c r="S7" t="s">
        <v>159</v>
      </c>
      <c r="Y7" t="s">
        <v>149</v>
      </c>
      <c r="Z7">
        <v>7</v>
      </c>
    </row>
    <row r="8" spans="1:26" x14ac:dyDescent="0.25">
      <c r="B8" t="s">
        <v>116</v>
      </c>
      <c r="L8" t="s">
        <v>113</v>
      </c>
      <c r="M8">
        <v>8</v>
      </c>
      <c r="N8" t="str">
        <f t="shared" si="0"/>
        <v>AVE_MARIA_hexaco_adolescence.8</v>
      </c>
      <c r="Q8" s="1"/>
      <c r="R8" t="s">
        <v>153</v>
      </c>
      <c r="S8" t="s">
        <v>160</v>
      </c>
      <c r="Y8" t="s">
        <v>149</v>
      </c>
      <c r="Z8">
        <v>8</v>
      </c>
    </row>
    <row r="9" spans="1:26" x14ac:dyDescent="0.25">
      <c r="L9" t="s">
        <v>113</v>
      </c>
      <c r="M9">
        <v>9</v>
      </c>
      <c r="N9" t="str">
        <f t="shared" si="0"/>
        <v>AVE_MARIA_hexaco_adolescence.9</v>
      </c>
      <c r="Q9" s="1"/>
      <c r="R9" t="s">
        <v>154</v>
      </c>
      <c r="S9" t="s">
        <v>161</v>
      </c>
      <c r="Y9" t="s">
        <v>150</v>
      </c>
      <c r="Z9">
        <v>9</v>
      </c>
    </row>
    <row r="10" spans="1:26" x14ac:dyDescent="0.25">
      <c r="B10" t="s">
        <v>5</v>
      </c>
      <c r="L10" t="s">
        <v>113</v>
      </c>
      <c r="M10">
        <v>10</v>
      </c>
      <c r="N10" t="str">
        <f t="shared" si="0"/>
        <v>AVE_MARIA_hexaco_adolescence.10</v>
      </c>
      <c r="Q10" s="1"/>
      <c r="Y10" t="s">
        <v>150</v>
      </c>
      <c r="Z10">
        <v>10</v>
      </c>
    </row>
    <row r="11" spans="1:26" x14ac:dyDescent="0.25">
      <c r="C11" t="s">
        <v>117</v>
      </c>
      <c r="L11" t="s">
        <v>113</v>
      </c>
      <c r="M11">
        <v>11</v>
      </c>
      <c r="N11" t="str">
        <f t="shared" si="0"/>
        <v>AVE_MARIA_hexaco_adolescence.11</v>
      </c>
      <c r="Q11" s="1"/>
      <c r="Y11" t="s">
        <v>150</v>
      </c>
      <c r="Z11">
        <v>11</v>
      </c>
    </row>
    <row r="12" spans="1:26" x14ac:dyDescent="0.25">
      <c r="C12" t="s">
        <v>118</v>
      </c>
      <c r="L12" t="s">
        <v>113</v>
      </c>
      <c r="M12">
        <v>12</v>
      </c>
      <c r="N12" t="str">
        <f t="shared" si="0"/>
        <v>AVE_MARIA_hexaco_adolescence.12</v>
      </c>
      <c r="Q12" s="1"/>
      <c r="Y12" t="s">
        <v>150</v>
      </c>
      <c r="Z12">
        <v>12</v>
      </c>
    </row>
    <row r="13" spans="1:26" x14ac:dyDescent="0.25">
      <c r="C13" t="s">
        <v>119</v>
      </c>
      <c r="L13" t="s">
        <v>113</v>
      </c>
      <c r="M13">
        <v>13</v>
      </c>
      <c r="N13" t="str">
        <f t="shared" si="0"/>
        <v>AVE_MARIA_hexaco_adolescence.13</v>
      </c>
      <c r="Q13" s="1"/>
      <c r="Y13" t="s">
        <v>150</v>
      </c>
      <c r="Z13">
        <v>13</v>
      </c>
    </row>
    <row r="14" spans="1:26" x14ac:dyDescent="0.25">
      <c r="C14" t="s">
        <v>120</v>
      </c>
      <c r="L14" t="s">
        <v>113</v>
      </c>
      <c r="M14">
        <v>14</v>
      </c>
      <c r="N14" t="str">
        <f t="shared" si="0"/>
        <v>AVE_MARIA_hexaco_adolescence.14</v>
      </c>
      <c r="Q14" s="1"/>
      <c r="Y14" t="s">
        <v>150</v>
      </c>
      <c r="Z14">
        <v>14</v>
      </c>
    </row>
    <row r="15" spans="1:26" x14ac:dyDescent="0.25">
      <c r="B15" t="s">
        <v>1</v>
      </c>
      <c r="L15" t="s">
        <v>113</v>
      </c>
      <c r="M15">
        <v>15</v>
      </c>
      <c r="N15" t="str">
        <f t="shared" si="0"/>
        <v>AVE_MARIA_hexaco_adolescence.15</v>
      </c>
      <c r="Q15" s="1"/>
      <c r="Y15" t="s">
        <v>150</v>
      </c>
      <c r="Z15">
        <v>15</v>
      </c>
    </row>
    <row r="16" spans="1:26" x14ac:dyDescent="0.25">
      <c r="B16" t="s">
        <v>9</v>
      </c>
      <c r="L16" t="s">
        <v>113</v>
      </c>
      <c r="M16">
        <v>16</v>
      </c>
      <c r="N16" t="str">
        <f t="shared" si="0"/>
        <v>AVE_MARIA_hexaco_adolescence.16</v>
      </c>
      <c r="Q16" s="1"/>
      <c r="Y16" t="s">
        <v>148</v>
      </c>
      <c r="Z16">
        <v>16</v>
      </c>
    </row>
    <row r="17" spans="3:26" x14ac:dyDescent="0.25">
      <c r="C17" t="str">
        <f>"name = EVTOPT_A_"&amp;"AVE_MARIA_hexaco_adolescence."&amp;INDEX($Y$2:$Z$57,MATCH(B1,$Y$2:$Y$57,0),2)</f>
        <v>name = EVTOPT_A_AVE_MARIA_hexaco_adolescence.2</v>
      </c>
      <c r="L17" t="s">
        <v>113</v>
      </c>
      <c r="M17">
        <v>17</v>
      </c>
      <c r="N17" t="str">
        <f t="shared" si="0"/>
        <v>AVE_MARIA_hexaco_adolescence.17</v>
      </c>
      <c r="Q17" s="1"/>
      <c r="Y17" t="s">
        <v>148</v>
      </c>
      <c r="Z17">
        <v>17</v>
      </c>
    </row>
    <row r="18" spans="3:26" x14ac:dyDescent="0.25">
      <c r="C18" t="s">
        <v>121</v>
      </c>
      <c r="L18" t="s">
        <v>113</v>
      </c>
      <c r="M18">
        <v>18</v>
      </c>
      <c r="N18" t="str">
        <f t="shared" si="0"/>
        <v>AVE_MARIA_hexaco_adolescence.18</v>
      </c>
      <c r="Q18" s="1"/>
      <c r="Y18" t="s">
        <v>148</v>
      </c>
      <c r="Z18">
        <v>18</v>
      </c>
    </row>
    <row r="19" spans="3:26" x14ac:dyDescent="0.25">
      <c r="D19" t="str">
        <f>"60 = { # Normal progress"</f>
        <v>60 = { # Normal progress</v>
      </c>
      <c r="L19" t="s">
        <v>113</v>
      </c>
      <c r="M19">
        <v>19</v>
      </c>
      <c r="N19" t="str">
        <f t="shared" si="0"/>
        <v>AVE_MARIA_hexaco_adolescence.19</v>
      </c>
      <c r="Q19" s="1"/>
      <c r="Y19" t="s">
        <v>148</v>
      </c>
      <c r="Z19">
        <v>19</v>
      </c>
    </row>
    <row r="20" spans="3:26" x14ac:dyDescent="0.25">
      <c r="E20" t="str">
        <f>"change_variable = { which = hexaco_learning_"&amp;INDEX(S:S,2+TRUNC((ROW()-1)/$O$2))&amp;"_xp value = 1 }"</f>
        <v>change_variable = { which = hexaco_learning_martial_arts_xp value = 1 }</v>
      </c>
      <c r="L20" t="s">
        <v>113</v>
      </c>
      <c r="M20">
        <v>20</v>
      </c>
      <c r="N20" t="str">
        <f t="shared" si="0"/>
        <v>AVE_MARIA_hexaco_adolescence.20</v>
      </c>
      <c r="Q20" s="1"/>
      <c r="Y20" t="s">
        <v>148</v>
      </c>
      <c r="Z20">
        <v>20</v>
      </c>
    </row>
    <row r="21" spans="3:26" x14ac:dyDescent="0.25">
      <c r="E21" t="s">
        <v>122</v>
      </c>
      <c r="L21" t="s">
        <v>113</v>
      </c>
      <c r="M21">
        <v>21</v>
      </c>
      <c r="N21" t="str">
        <f t="shared" si="0"/>
        <v>AVE_MARIA_hexaco_adolescence.21</v>
      </c>
      <c r="Q21" s="1"/>
      <c r="Y21" t="s">
        <v>148</v>
      </c>
      <c r="Z21">
        <v>21</v>
      </c>
    </row>
    <row r="22" spans="3:26" x14ac:dyDescent="0.25">
      <c r="E22" t="str">
        <f>"# set_character_flag = AVE_MARIA_hexaco_adolescence_"&amp;INDEX(S:S,2+TRUNC((ROW()-1)/$O$2))&amp;"_improvement_normal"</f>
        <v># set_character_flag = AVE_MARIA_hexaco_adolescence_martial_arts_improvement_normal</v>
      </c>
      <c r="L22" t="s">
        <v>113</v>
      </c>
      <c r="M22">
        <v>22</v>
      </c>
      <c r="N22" t="str">
        <f t="shared" si="0"/>
        <v>AVE_MARIA_hexaco_adolescence.22</v>
      </c>
      <c r="Q22" s="1"/>
      <c r="Y22" t="s">
        <v>148</v>
      </c>
      <c r="Z22">
        <v>22</v>
      </c>
    </row>
    <row r="23" spans="3:26" x14ac:dyDescent="0.25">
      <c r="E23" t="s">
        <v>123</v>
      </c>
      <c r="L23" t="s">
        <v>113</v>
      </c>
      <c r="M23">
        <v>23</v>
      </c>
      <c r="N23" t="str">
        <f t="shared" si="0"/>
        <v>AVE_MARIA_hexaco_adolescence.23</v>
      </c>
      <c r="Q23" s="1"/>
      <c r="Y23" t="s">
        <v>218</v>
      </c>
      <c r="Z23">
        <v>23</v>
      </c>
    </row>
    <row r="24" spans="3:26" x14ac:dyDescent="0.25">
      <c r="F24" t="str">
        <f>"factor = 1.05"</f>
        <v>factor = 1.05</v>
      </c>
      <c r="L24" t="s">
        <v>113</v>
      </c>
      <c r="M24">
        <v>24</v>
      </c>
      <c r="N24" t="str">
        <f t="shared" si="0"/>
        <v>AVE_MARIA_hexaco_adolescence.24</v>
      </c>
      <c r="Q24" s="1"/>
      <c r="Y24" t="s">
        <v>218</v>
      </c>
      <c r="Z24">
        <v>24</v>
      </c>
    </row>
    <row r="25" spans="3:26" x14ac:dyDescent="0.25">
      <c r="F25" t="s">
        <v>124</v>
      </c>
      <c r="L25" t="s">
        <v>113</v>
      </c>
      <c r="M25">
        <v>25</v>
      </c>
      <c r="N25" t="str">
        <f t="shared" si="0"/>
        <v>AVE_MARIA_hexaco_adolescence.25</v>
      </c>
      <c r="Q25" s="1"/>
      <c r="Y25" t="s">
        <v>218</v>
      </c>
      <c r="Z25">
        <v>25</v>
      </c>
    </row>
    <row r="26" spans="3:26" x14ac:dyDescent="0.25">
      <c r="E26" t="s">
        <v>1</v>
      </c>
      <c r="L26" t="s">
        <v>113</v>
      </c>
      <c r="M26">
        <v>26</v>
      </c>
      <c r="N26" t="str">
        <f t="shared" si="0"/>
        <v>AVE_MARIA_hexaco_adolescence.26</v>
      </c>
      <c r="Q26" s="1"/>
      <c r="Y26" t="s">
        <v>218</v>
      </c>
      <c r="Z26">
        <v>26</v>
      </c>
    </row>
    <row r="27" spans="3:26" x14ac:dyDescent="0.25">
      <c r="E27" t="s">
        <v>123</v>
      </c>
      <c r="L27" t="s">
        <v>113</v>
      </c>
      <c r="M27">
        <v>27</v>
      </c>
      <c r="N27" t="str">
        <f t="shared" si="0"/>
        <v>AVE_MARIA_hexaco_adolescence.27</v>
      </c>
      <c r="Q27" s="1"/>
      <c r="Y27" t="s">
        <v>218</v>
      </c>
      <c r="Z27">
        <v>27</v>
      </c>
    </row>
    <row r="28" spans="3:26" x14ac:dyDescent="0.25">
      <c r="F28" t="str">
        <f>"factor = 1.1"</f>
        <v>factor = 1.1</v>
      </c>
      <c r="L28" t="s">
        <v>113</v>
      </c>
      <c r="M28">
        <v>28</v>
      </c>
      <c r="N28" t="str">
        <f t="shared" si="0"/>
        <v>AVE_MARIA_hexaco_adolescence.28</v>
      </c>
      <c r="Q28" s="1"/>
      <c r="Y28" t="s">
        <v>218</v>
      </c>
      <c r="Z28">
        <v>28</v>
      </c>
    </row>
    <row r="29" spans="3:26" x14ac:dyDescent="0.25">
      <c r="F29" t="s">
        <v>125</v>
      </c>
      <c r="L29" t="s">
        <v>113</v>
      </c>
      <c r="M29">
        <v>29</v>
      </c>
      <c r="N29" t="str">
        <f t="shared" si="0"/>
        <v>AVE_MARIA_hexaco_adolescence.29</v>
      </c>
      <c r="Q29" s="1"/>
      <c r="Y29" t="s">
        <v>218</v>
      </c>
      <c r="Z29">
        <v>29</v>
      </c>
    </row>
    <row r="30" spans="3:26" x14ac:dyDescent="0.25">
      <c r="E30" t="s">
        <v>1</v>
      </c>
      <c r="L30" t="s">
        <v>113</v>
      </c>
      <c r="M30">
        <v>30</v>
      </c>
      <c r="N30" t="str">
        <f t="shared" si="0"/>
        <v>AVE_MARIA_hexaco_adolescence.30</v>
      </c>
      <c r="Q30" s="1"/>
      <c r="Y30" t="s">
        <v>151</v>
      </c>
      <c r="Z30">
        <v>30</v>
      </c>
    </row>
    <row r="31" spans="3:26" x14ac:dyDescent="0.25">
      <c r="E31" t="s">
        <v>123</v>
      </c>
      <c r="L31" t="s">
        <v>113</v>
      </c>
      <c r="M31">
        <v>31</v>
      </c>
      <c r="N31" t="str">
        <f t="shared" si="0"/>
        <v>AVE_MARIA_hexaco_adolescence.31</v>
      </c>
      <c r="Q31" s="1"/>
      <c r="Y31" t="s">
        <v>151</v>
      </c>
      <c r="Z31">
        <v>31</v>
      </c>
    </row>
    <row r="32" spans="3:26" x14ac:dyDescent="0.25">
      <c r="F32" t="str">
        <f>"factor = 1.2"</f>
        <v>factor = 1.2</v>
      </c>
      <c r="L32" t="s">
        <v>113</v>
      </c>
      <c r="M32">
        <v>32</v>
      </c>
      <c r="N32" t="str">
        <f t="shared" si="0"/>
        <v>AVE_MARIA_hexaco_adolescence.32</v>
      </c>
      <c r="Q32" s="1"/>
      <c r="Y32" t="s">
        <v>151</v>
      </c>
      <c r="Z32">
        <v>32</v>
      </c>
    </row>
    <row r="33" spans="4:26" x14ac:dyDescent="0.25">
      <c r="F33" t="s">
        <v>126</v>
      </c>
      <c r="L33" t="s">
        <v>113</v>
      </c>
      <c r="M33">
        <v>33</v>
      </c>
      <c r="N33" t="str">
        <f t="shared" si="0"/>
        <v>AVE_MARIA_hexaco_adolescence.33</v>
      </c>
      <c r="Q33" s="1"/>
      <c r="Y33" t="s">
        <v>151</v>
      </c>
      <c r="Z33">
        <v>33</v>
      </c>
    </row>
    <row r="34" spans="4:26" x14ac:dyDescent="0.25">
      <c r="E34" t="s">
        <v>1</v>
      </c>
      <c r="L34" t="s">
        <v>113</v>
      </c>
      <c r="M34">
        <v>34</v>
      </c>
      <c r="N34" t="str">
        <f t="shared" si="0"/>
        <v>AVE_MARIA_hexaco_adolescence.34</v>
      </c>
      <c r="Q34" s="1"/>
      <c r="Y34" t="s">
        <v>151</v>
      </c>
      <c r="Z34">
        <v>34</v>
      </c>
    </row>
    <row r="35" spans="4:26" x14ac:dyDescent="0.25">
      <c r="E35" t="s">
        <v>123</v>
      </c>
      <c r="L35" t="s">
        <v>113</v>
      </c>
      <c r="M35">
        <v>35</v>
      </c>
      <c r="N35" t="str">
        <f t="shared" si="0"/>
        <v>AVE_MARIA_hexaco_adolescence.35</v>
      </c>
      <c r="Q35" s="1"/>
      <c r="Y35" t="s">
        <v>151</v>
      </c>
      <c r="Z35">
        <v>35</v>
      </c>
    </row>
    <row r="36" spans="4:26" x14ac:dyDescent="0.25">
      <c r="F36" t="str">
        <f>"factor = 1.3"</f>
        <v>factor = 1.3</v>
      </c>
      <c r="L36" t="s">
        <v>113</v>
      </c>
      <c r="M36">
        <v>36</v>
      </c>
      <c r="N36" t="str">
        <f t="shared" si="0"/>
        <v>AVE_MARIA_hexaco_adolescence.36</v>
      </c>
      <c r="Q36" s="1"/>
      <c r="Y36" t="s">
        <v>151</v>
      </c>
      <c r="Z36">
        <v>36</v>
      </c>
    </row>
    <row r="37" spans="4:26" x14ac:dyDescent="0.25">
      <c r="F37" t="s">
        <v>127</v>
      </c>
      <c r="L37" t="s">
        <v>113</v>
      </c>
      <c r="M37">
        <v>37</v>
      </c>
      <c r="N37" t="str">
        <f t="shared" si="0"/>
        <v>AVE_MARIA_hexaco_adolescence.37</v>
      </c>
      <c r="Q37" s="1"/>
      <c r="Y37" t="s">
        <v>152</v>
      </c>
      <c r="Z37">
        <v>37</v>
      </c>
    </row>
    <row r="38" spans="4:26" x14ac:dyDescent="0.25">
      <c r="E38" t="s">
        <v>1</v>
      </c>
      <c r="L38" t="s">
        <v>113</v>
      </c>
      <c r="M38">
        <v>38</v>
      </c>
      <c r="N38" t="str">
        <f t="shared" si="0"/>
        <v>AVE_MARIA_hexaco_adolescence.38</v>
      </c>
      <c r="Q38" s="1"/>
      <c r="Y38" t="s">
        <v>152</v>
      </c>
      <c r="Z38">
        <v>38</v>
      </c>
    </row>
    <row r="39" spans="4:26" x14ac:dyDescent="0.25">
      <c r="E39" t="s">
        <v>123</v>
      </c>
      <c r="L39" t="s">
        <v>113</v>
      </c>
      <c r="M39">
        <v>39</v>
      </c>
      <c r="N39" t="str">
        <f t="shared" si="0"/>
        <v>AVE_MARIA_hexaco_adolescence.39</v>
      </c>
      <c r="Q39" s="1"/>
      <c r="Y39" t="s">
        <v>152</v>
      </c>
      <c r="Z39">
        <v>39</v>
      </c>
    </row>
    <row r="40" spans="4:26" x14ac:dyDescent="0.25">
      <c r="F40" t="str">
        <f>"factor = 1.5"</f>
        <v>factor = 1.5</v>
      </c>
      <c r="L40" t="s">
        <v>113</v>
      </c>
      <c r="M40">
        <v>40</v>
      </c>
      <c r="N40" t="str">
        <f t="shared" si="0"/>
        <v>AVE_MARIA_hexaco_adolescence.40</v>
      </c>
      <c r="Q40" s="1"/>
      <c r="Y40" t="s">
        <v>152</v>
      </c>
      <c r="Z40">
        <v>40</v>
      </c>
    </row>
    <row r="41" spans="4:26" x14ac:dyDescent="0.25">
      <c r="F41" t="s">
        <v>128</v>
      </c>
      <c r="L41" t="s">
        <v>113</v>
      </c>
      <c r="M41">
        <v>41</v>
      </c>
      <c r="N41" t="str">
        <f t="shared" si="0"/>
        <v>AVE_MARIA_hexaco_adolescence.41</v>
      </c>
      <c r="Q41" s="1"/>
      <c r="Y41" t="s">
        <v>152</v>
      </c>
      <c r="Z41">
        <v>41</v>
      </c>
    </row>
    <row r="42" spans="4:26" x14ac:dyDescent="0.25">
      <c r="E42" t="s">
        <v>1</v>
      </c>
      <c r="L42" t="s">
        <v>113</v>
      </c>
      <c r="M42">
        <v>42</v>
      </c>
      <c r="N42" t="str">
        <f t="shared" si="0"/>
        <v>AVE_MARIA_hexaco_adolescence.42</v>
      </c>
      <c r="Q42" s="1"/>
      <c r="Y42" t="s">
        <v>152</v>
      </c>
      <c r="Z42">
        <v>42</v>
      </c>
    </row>
    <row r="43" spans="4:26" x14ac:dyDescent="0.25">
      <c r="D43" t="s">
        <v>1</v>
      </c>
      <c r="L43" t="s">
        <v>113</v>
      </c>
      <c r="M43">
        <v>43</v>
      </c>
      <c r="N43" t="str">
        <f t="shared" si="0"/>
        <v>AVE_MARIA_hexaco_adolescence.43</v>
      </c>
      <c r="Q43" s="1"/>
      <c r="Y43" t="s">
        <v>152</v>
      </c>
      <c r="Z43">
        <v>43</v>
      </c>
    </row>
    <row r="44" spans="4:26" x14ac:dyDescent="0.25">
      <c r="D44" t="str">
        <f>"35 = { # Gifted progress"</f>
        <v>35 = { # Gifted progress</v>
      </c>
      <c r="L44" t="s">
        <v>113</v>
      </c>
      <c r="M44">
        <v>44</v>
      </c>
      <c r="N44" t="str">
        <f t="shared" si="0"/>
        <v>AVE_MARIA_hexaco_adolescence.44</v>
      </c>
      <c r="Q44" s="1"/>
      <c r="Y44" t="s">
        <v>153</v>
      </c>
      <c r="Z44">
        <v>44</v>
      </c>
    </row>
    <row r="45" spans="4:26" x14ac:dyDescent="0.25">
      <c r="E45" t="str">
        <f>"change_variable = { which = hexaco_learning_"&amp;INDEX(S:S,2+TRUNC((ROW()-1)/$O$2))&amp;"_xp value = 2 }"</f>
        <v>change_variable = { which = hexaco_learning_martial_arts_xp value = 2 }</v>
      </c>
      <c r="L45" t="s">
        <v>113</v>
      </c>
      <c r="M45">
        <v>45</v>
      </c>
      <c r="N45" t="str">
        <f t="shared" si="0"/>
        <v>AVE_MARIA_hexaco_adolescence.45</v>
      </c>
      <c r="Q45" s="1"/>
      <c r="Y45" t="s">
        <v>153</v>
      </c>
      <c r="Z45">
        <v>45</v>
      </c>
    </row>
    <row r="46" spans="4:26" x14ac:dyDescent="0.25">
      <c r="E46" t="s">
        <v>122</v>
      </c>
      <c r="L46" t="s">
        <v>113</v>
      </c>
      <c r="M46">
        <v>46</v>
      </c>
      <c r="N46" t="str">
        <f t="shared" si="0"/>
        <v>AVE_MARIA_hexaco_adolescence.46</v>
      </c>
      <c r="Q46" s="1"/>
      <c r="Y46" t="s">
        <v>153</v>
      </c>
      <c r="Z46">
        <v>46</v>
      </c>
    </row>
    <row r="47" spans="4:26" x14ac:dyDescent="0.25">
      <c r="E47" t="str">
        <f>"# set_character_flag = AVE_MARIA_hexaco_adolescence_"&amp;INDEX(S:S,2+TRUNC((ROW()-1)/$O$2))&amp;"_improvement_faster"</f>
        <v># set_character_flag = AVE_MARIA_hexaco_adolescence_martial_arts_improvement_faster</v>
      </c>
      <c r="L47" t="s">
        <v>113</v>
      </c>
      <c r="M47">
        <v>47</v>
      </c>
      <c r="N47" t="str">
        <f t="shared" si="0"/>
        <v>AVE_MARIA_hexaco_adolescence.47</v>
      </c>
      <c r="Q47" s="1"/>
      <c r="Y47" t="s">
        <v>153</v>
      </c>
      <c r="Z47">
        <v>47</v>
      </c>
    </row>
    <row r="48" spans="4:26" x14ac:dyDescent="0.25">
      <c r="E48" t="s">
        <v>123</v>
      </c>
      <c r="L48" t="s">
        <v>113</v>
      </c>
      <c r="M48">
        <v>48</v>
      </c>
      <c r="N48" t="str">
        <f t="shared" si="0"/>
        <v>AVE_MARIA_hexaco_adolescence.48</v>
      </c>
      <c r="Q48" s="1"/>
      <c r="Y48" t="s">
        <v>153</v>
      </c>
      <c r="Z48">
        <v>48</v>
      </c>
    </row>
    <row r="49" spans="5:26" x14ac:dyDescent="0.25">
      <c r="F49" t="str">
        <f>"factor = 1.05"</f>
        <v>factor = 1.05</v>
      </c>
      <c r="L49" t="s">
        <v>113</v>
      </c>
      <c r="M49">
        <v>49</v>
      </c>
      <c r="N49" t="str">
        <f t="shared" si="0"/>
        <v>AVE_MARIA_hexaco_adolescence.49</v>
      </c>
      <c r="Q49" s="1"/>
      <c r="Y49" t="s">
        <v>153</v>
      </c>
      <c r="Z49">
        <v>49</v>
      </c>
    </row>
    <row r="50" spans="5:26" x14ac:dyDescent="0.25">
      <c r="F50" t="s">
        <v>129</v>
      </c>
      <c r="L50" t="s">
        <v>113</v>
      </c>
      <c r="M50">
        <v>50</v>
      </c>
      <c r="N50" t="str">
        <f t="shared" si="0"/>
        <v>AVE_MARIA_hexaco_adolescence.50</v>
      </c>
      <c r="Q50" s="1"/>
      <c r="Y50" t="s">
        <v>153</v>
      </c>
      <c r="Z50">
        <v>50</v>
      </c>
    </row>
    <row r="51" spans="5:26" x14ac:dyDescent="0.25">
      <c r="E51" t="s">
        <v>1</v>
      </c>
      <c r="L51" t="s">
        <v>113</v>
      </c>
      <c r="M51">
        <v>51</v>
      </c>
      <c r="N51" t="str">
        <f t="shared" si="0"/>
        <v>AVE_MARIA_hexaco_adolescence.51</v>
      </c>
      <c r="Q51" s="1"/>
      <c r="Y51" t="s">
        <v>154</v>
      </c>
      <c r="Z51">
        <v>51</v>
      </c>
    </row>
    <row r="52" spans="5:26" x14ac:dyDescent="0.25">
      <c r="E52" t="s">
        <v>123</v>
      </c>
      <c r="L52" t="s">
        <v>113</v>
      </c>
      <c r="M52">
        <v>52</v>
      </c>
      <c r="N52" t="str">
        <f t="shared" ref="N52:N57" si="1">_xlfn.CONCAT(L52:M52)</f>
        <v>AVE_MARIA_hexaco_adolescence.52</v>
      </c>
      <c r="Q52" s="1"/>
      <c r="Y52" t="s">
        <v>154</v>
      </c>
      <c r="Z52">
        <v>52</v>
      </c>
    </row>
    <row r="53" spans="5:26" x14ac:dyDescent="0.25">
      <c r="F53" t="str">
        <f>"factor = 1.1"</f>
        <v>factor = 1.1</v>
      </c>
      <c r="L53" t="s">
        <v>113</v>
      </c>
      <c r="M53">
        <v>53</v>
      </c>
      <c r="N53" t="str">
        <f t="shared" si="1"/>
        <v>AVE_MARIA_hexaco_adolescence.53</v>
      </c>
      <c r="Q53" s="1"/>
      <c r="Y53" t="s">
        <v>154</v>
      </c>
      <c r="Z53">
        <v>53</v>
      </c>
    </row>
    <row r="54" spans="5:26" x14ac:dyDescent="0.25">
      <c r="F54" t="s">
        <v>130</v>
      </c>
      <c r="L54" t="s">
        <v>113</v>
      </c>
      <c r="M54">
        <v>54</v>
      </c>
      <c r="N54" t="str">
        <f t="shared" si="1"/>
        <v>AVE_MARIA_hexaco_adolescence.54</v>
      </c>
      <c r="Q54" s="1"/>
      <c r="Y54" t="s">
        <v>154</v>
      </c>
      <c r="Z54">
        <v>54</v>
      </c>
    </row>
    <row r="55" spans="5:26" x14ac:dyDescent="0.25">
      <c r="E55" t="s">
        <v>1</v>
      </c>
      <c r="L55" t="s">
        <v>113</v>
      </c>
      <c r="M55">
        <v>55</v>
      </c>
      <c r="N55" t="str">
        <f t="shared" si="1"/>
        <v>AVE_MARIA_hexaco_adolescence.55</v>
      </c>
      <c r="Q55" s="1"/>
      <c r="Y55" t="s">
        <v>154</v>
      </c>
      <c r="Z55">
        <v>55</v>
      </c>
    </row>
    <row r="56" spans="5:26" x14ac:dyDescent="0.25">
      <c r="E56" t="s">
        <v>123</v>
      </c>
      <c r="L56" t="s">
        <v>113</v>
      </c>
      <c r="M56">
        <v>56</v>
      </c>
      <c r="N56" t="str">
        <f t="shared" si="1"/>
        <v>AVE_MARIA_hexaco_adolescence.56</v>
      </c>
      <c r="Q56" s="1"/>
      <c r="Y56" t="s">
        <v>154</v>
      </c>
      <c r="Z56">
        <v>56</v>
      </c>
    </row>
    <row r="57" spans="5:26" x14ac:dyDescent="0.25">
      <c r="F57" t="str">
        <f>"factor = 1.2"</f>
        <v>factor = 1.2</v>
      </c>
      <c r="L57" t="s">
        <v>113</v>
      </c>
      <c r="M57">
        <v>57</v>
      </c>
      <c r="N57" t="str">
        <f t="shared" si="1"/>
        <v>AVE_MARIA_hexaco_adolescence.57</v>
      </c>
      <c r="Q57" s="1"/>
      <c r="Y57" t="s">
        <v>154</v>
      </c>
      <c r="Z57">
        <v>57</v>
      </c>
    </row>
    <row r="58" spans="5:26" x14ac:dyDescent="0.25">
      <c r="F58" t="s">
        <v>131</v>
      </c>
      <c r="Q58" s="1"/>
    </row>
    <row r="59" spans="5:26" x14ac:dyDescent="0.25">
      <c r="E59" t="s">
        <v>1</v>
      </c>
      <c r="Q59" s="1"/>
    </row>
    <row r="60" spans="5:26" x14ac:dyDescent="0.25">
      <c r="E60" t="s">
        <v>123</v>
      </c>
      <c r="Q60" s="1"/>
    </row>
    <row r="61" spans="5:26" x14ac:dyDescent="0.25">
      <c r="F61" t="str">
        <f>"factor = 1.3"</f>
        <v>factor = 1.3</v>
      </c>
      <c r="Q61" s="1"/>
    </row>
    <row r="62" spans="5:26" x14ac:dyDescent="0.25">
      <c r="F62" t="s">
        <v>132</v>
      </c>
      <c r="Q62" s="1"/>
    </row>
    <row r="63" spans="5:26" x14ac:dyDescent="0.25">
      <c r="E63" t="s">
        <v>1</v>
      </c>
      <c r="Q63" s="1"/>
    </row>
    <row r="64" spans="5:26" x14ac:dyDescent="0.25">
      <c r="E64" t="s">
        <v>123</v>
      </c>
      <c r="Q64" s="1"/>
    </row>
    <row r="65" spans="4:17" x14ac:dyDescent="0.25">
      <c r="F65" t="str">
        <f>"factor = 1.5"</f>
        <v>factor = 1.5</v>
      </c>
      <c r="Q65" s="1"/>
    </row>
    <row r="66" spans="4:17" x14ac:dyDescent="0.25">
      <c r="F66" t="s">
        <v>133</v>
      </c>
      <c r="Q66" s="1"/>
    </row>
    <row r="67" spans="4:17" x14ac:dyDescent="0.25">
      <c r="E67" t="s">
        <v>1</v>
      </c>
      <c r="Q67" s="1"/>
    </row>
    <row r="68" spans="4:17" x14ac:dyDescent="0.25">
      <c r="E68" t="s">
        <v>123</v>
      </c>
      <c r="Q68" s="1"/>
    </row>
    <row r="69" spans="4:17" x14ac:dyDescent="0.25">
      <c r="F69" t="s">
        <v>134</v>
      </c>
      <c r="Q69" s="1"/>
    </row>
    <row r="70" spans="4:17" x14ac:dyDescent="0.25">
      <c r="F70" t="s">
        <v>135</v>
      </c>
      <c r="Q70" s="1"/>
    </row>
    <row r="71" spans="4:17" x14ac:dyDescent="0.25">
      <c r="E71" t="s">
        <v>1</v>
      </c>
      <c r="Q71" s="1"/>
    </row>
    <row r="72" spans="4:17" x14ac:dyDescent="0.25">
      <c r="D72" t="s">
        <v>1</v>
      </c>
      <c r="Q72" s="1"/>
    </row>
    <row r="73" spans="4:17" x14ac:dyDescent="0.25">
      <c r="D73" t="str">
        <f>"5 = { # Crazy progress"</f>
        <v>5 = { # Crazy progress</v>
      </c>
      <c r="Q73" s="1"/>
    </row>
    <row r="74" spans="4:17" x14ac:dyDescent="0.25">
      <c r="E74" t="str">
        <f>"change_variable = { which = hexaco_learning_"&amp;INDEX(S:S,2+TRUNC((ROW()-1)/$O$2))&amp;"_xp value = 3 }"</f>
        <v>change_variable = { which = hexaco_learning_martial_arts_xp value = 3 }</v>
      </c>
      <c r="Q74" s="1"/>
    </row>
    <row r="75" spans="4:17" x14ac:dyDescent="0.25">
      <c r="E75" t="s">
        <v>122</v>
      </c>
      <c r="Q75" s="1"/>
    </row>
    <row r="76" spans="4:17" x14ac:dyDescent="0.25">
      <c r="E76" t="str">
        <f>"set_character_flag = AVE_MARIA_hexaco_adolescence_"&amp;INDEX(S:S,2+TRUNC((ROW()-1)/$O$2))&amp;"_improvement_genius"</f>
        <v>set_character_flag = AVE_MARIA_hexaco_adolescence_martial_arts_improvement_genius</v>
      </c>
      <c r="Q76" s="1"/>
    </row>
    <row r="77" spans="4:17" x14ac:dyDescent="0.25">
      <c r="E77" t="s">
        <v>123</v>
      </c>
      <c r="Q77" s="1"/>
    </row>
    <row r="78" spans="4:17" x14ac:dyDescent="0.25">
      <c r="F78" t="str">
        <f>"factor = 2"</f>
        <v>factor = 2</v>
      </c>
      <c r="Q78" s="1"/>
    </row>
    <row r="79" spans="4:17" x14ac:dyDescent="0.25">
      <c r="F79" t="s">
        <v>135</v>
      </c>
      <c r="Q79" s="1"/>
    </row>
    <row r="80" spans="4:17" x14ac:dyDescent="0.25">
      <c r="E80" t="s">
        <v>1</v>
      </c>
      <c r="Q80" s="1"/>
    </row>
    <row r="81" spans="1:17" x14ac:dyDescent="0.25">
      <c r="E81" t="s">
        <v>123</v>
      </c>
      <c r="Q81" s="1"/>
    </row>
    <row r="82" spans="1:17" x14ac:dyDescent="0.25">
      <c r="F82" t="str">
        <f>"factor = 5"</f>
        <v>factor = 5</v>
      </c>
      <c r="Q82" s="1"/>
    </row>
    <row r="83" spans="1:17" x14ac:dyDescent="0.25">
      <c r="F83" t="s">
        <v>137</v>
      </c>
      <c r="Q83" s="1"/>
    </row>
    <row r="84" spans="1:17" x14ac:dyDescent="0.25">
      <c r="E84" t="s">
        <v>1</v>
      </c>
      <c r="Q84" s="1"/>
    </row>
    <row r="85" spans="1:17" x14ac:dyDescent="0.25">
      <c r="D85" t="s">
        <v>1</v>
      </c>
      <c r="Q85" s="1"/>
    </row>
    <row r="86" spans="1:17" x14ac:dyDescent="0.25">
      <c r="C86" t="s">
        <v>1</v>
      </c>
      <c r="Q86" s="1"/>
    </row>
    <row r="87" spans="1:17" x14ac:dyDescent="0.25">
      <c r="C87" t="s">
        <v>138</v>
      </c>
      <c r="Q87" s="1"/>
    </row>
    <row r="88" spans="1:17" x14ac:dyDescent="0.25">
      <c r="D88" t="str">
        <f>"educator = { character_event = { id = "&amp;"AVE_MARIA_hexaco_adolescence."&amp;INDEX($Y$2:$Z$57,MATCH(B1,$Y$2:$Y$57,0)+6,2)&amp;" } }"</f>
        <v>educator = { character_event = { id = AVE_MARIA_hexaco_adolescence.8 } }</v>
      </c>
      <c r="Q88" s="1"/>
    </row>
    <row r="89" spans="1:17" x14ac:dyDescent="0.25">
      <c r="C89" t="s">
        <v>1</v>
      </c>
      <c r="Q89" s="1"/>
    </row>
    <row r="90" spans="1:17" x14ac:dyDescent="0.25">
      <c r="C90" t="s">
        <v>139</v>
      </c>
      <c r="Q90" s="1"/>
    </row>
    <row r="91" spans="1:17" x14ac:dyDescent="0.25">
      <c r="D91" t="s">
        <v>140</v>
      </c>
      <c r="Q91" s="1"/>
    </row>
    <row r="92" spans="1:17" x14ac:dyDescent="0.25">
      <c r="C92" t="s">
        <v>1</v>
      </c>
      <c r="Q92" s="1"/>
    </row>
    <row r="93" spans="1:17" x14ac:dyDescent="0.25">
      <c r="B93" t="s">
        <v>1</v>
      </c>
      <c r="Q93" s="1"/>
    </row>
    <row r="94" spans="1:17" x14ac:dyDescent="0.25">
      <c r="A94" t="s">
        <v>1</v>
      </c>
      <c r="Q94" s="1"/>
    </row>
    <row r="95" spans="1:17" x14ac:dyDescent="0.25">
      <c r="A95" t="str">
        <f>"#"</f>
        <v>#</v>
      </c>
      <c r="B95" t="str">
        <f>INDEX(R:R,2+TRUNC((ROW()-1)/$O$2))&amp;" Random Improvement"</f>
        <v>Martial Arts Random Improvement</v>
      </c>
      <c r="Q95" s="1"/>
    </row>
    <row r="96" spans="1:17" x14ac:dyDescent="0.25">
      <c r="A96" t="s">
        <v>0</v>
      </c>
      <c r="Q96" s="1"/>
    </row>
    <row r="97" spans="2:17" x14ac:dyDescent="0.25">
      <c r="B97" t="str">
        <f>"id = "&amp;"AVE_MARIA_hexaco_adolescence."&amp;INDEX($Y$2:$Z$57,MATCH(B1,$Y$2:$Y$57,0)+1,2)</f>
        <v>id = AVE_MARIA_hexaco_adolescence.3</v>
      </c>
      <c r="Q97" s="1"/>
    </row>
    <row r="98" spans="2:17" x14ac:dyDescent="0.25">
      <c r="B98" t="str">
        <f>"desc = EVTDESC_"&amp;INDEX(N:N,3+TRUNC((ROW()-1)/$O$2))</f>
        <v>desc = EVTDESC_AVE_MARIA_hexaco_adolescence.3</v>
      </c>
      <c r="Q98" s="1"/>
    </row>
    <row r="99" spans="2:17" x14ac:dyDescent="0.25">
      <c r="B99" t="s">
        <v>115</v>
      </c>
      <c r="Q99" s="1"/>
    </row>
    <row r="100" spans="2:17" x14ac:dyDescent="0.25">
      <c r="B100" t="s">
        <v>114</v>
      </c>
      <c r="Q100" s="1"/>
    </row>
    <row r="101" spans="2:17" x14ac:dyDescent="0.25">
      <c r="B101" t="s">
        <v>116</v>
      </c>
      <c r="Q101" s="1"/>
    </row>
    <row r="102" spans="2:17" x14ac:dyDescent="0.25">
      <c r="Q102" s="1"/>
    </row>
    <row r="103" spans="2:17" x14ac:dyDescent="0.25">
      <c r="B103" t="s">
        <v>5</v>
      </c>
      <c r="Q103" s="1"/>
    </row>
    <row r="104" spans="2:17" x14ac:dyDescent="0.25">
      <c r="C104" t="s">
        <v>117</v>
      </c>
      <c r="Q104" s="1"/>
    </row>
    <row r="105" spans="2:17" x14ac:dyDescent="0.25">
      <c r="C105" t="s">
        <v>118</v>
      </c>
      <c r="Q105" s="1"/>
    </row>
    <row r="106" spans="2:17" x14ac:dyDescent="0.25">
      <c r="C106" t="s">
        <v>119</v>
      </c>
      <c r="Q106" s="1"/>
    </row>
    <row r="107" spans="2:17" x14ac:dyDescent="0.25">
      <c r="C107" t="s">
        <v>120</v>
      </c>
      <c r="Q107" s="1"/>
    </row>
    <row r="108" spans="2:17" x14ac:dyDescent="0.25">
      <c r="B108" t="s">
        <v>1</v>
      </c>
      <c r="Q108" s="1"/>
    </row>
    <row r="109" spans="2:17" x14ac:dyDescent="0.25">
      <c r="B109" t="s">
        <v>9</v>
      </c>
      <c r="Q109" s="1"/>
    </row>
    <row r="110" spans="2:17" x14ac:dyDescent="0.25">
      <c r="C110" t="str">
        <f>"name = EVTOPT_A_"&amp;"AVE_MARIA_hexaco_adolescence."&amp;INDEX($Y$2:$Z$57,MATCH(B1,$Y$2:$Y$57,0)+1,2)</f>
        <v>name = EVTOPT_A_AVE_MARIA_hexaco_adolescence.3</v>
      </c>
      <c r="Q110" s="1"/>
    </row>
    <row r="111" spans="2:17" x14ac:dyDescent="0.25">
      <c r="C111" t="s">
        <v>121</v>
      </c>
      <c r="Q111" s="1"/>
    </row>
    <row r="112" spans="2:17" x14ac:dyDescent="0.25">
      <c r="D112" t="str">
        <f>"60 = { # Normal progress"</f>
        <v>60 = { # Normal progress</v>
      </c>
      <c r="Q112" s="1"/>
    </row>
    <row r="113" spans="5:17" x14ac:dyDescent="0.25">
      <c r="E113" t="str">
        <f>"change_variable = { which = hexaco_learning_"&amp;INDEX(S:S,2+TRUNC((ROW()-1)/$O$2))&amp;"_xp value = 1 }"</f>
        <v>change_variable = { which = hexaco_learning_martial_arts_xp value = 1 }</v>
      </c>
      <c r="Q113" s="1"/>
    </row>
    <row r="114" spans="5:17" x14ac:dyDescent="0.25">
      <c r="E114" t="s">
        <v>122</v>
      </c>
      <c r="Q114" s="1"/>
    </row>
    <row r="115" spans="5:17" x14ac:dyDescent="0.25">
      <c r="E115" t="str">
        <f>"set_character_flag = AVE_MARIA_hexaco_adolescence_"&amp;INDEX(S:S,2+TRUNC((ROW()-1)/$O$2))&amp;"_improvement_normal"</f>
        <v>set_character_flag = AVE_MARIA_hexaco_adolescence_martial_arts_improvement_normal</v>
      </c>
      <c r="Q115" s="1"/>
    </row>
    <row r="116" spans="5:17" x14ac:dyDescent="0.25">
      <c r="E116" t="s">
        <v>123</v>
      </c>
      <c r="Q116" s="1"/>
    </row>
    <row r="117" spans="5:17" x14ac:dyDescent="0.25">
      <c r="F117" t="str">
        <f>"factor = 1.05"</f>
        <v>factor = 1.05</v>
      </c>
      <c r="Q117" s="1"/>
    </row>
    <row r="118" spans="5:17" x14ac:dyDescent="0.25">
      <c r="F118" t="s">
        <v>124</v>
      </c>
      <c r="Q118" s="1"/>
    </row>
    <row r="119" spans="5:17" x14ac:dyDescent="0.25">
      <c r="E119" t="s">
        <v>1</v>
      </c>
      <c r="Q119" s="1"/>
    </row>
    <row r="120" spans="5:17" x14ac:dyDescent="0.25">
      <c r="E120" t="s">
        <v>123</v>
      </c>
      <c r="Q120" s="1"/>
    </row>
    <row r="121" spans="5:17" x14ac:dyDescent="0.25">
      <c r="F121" t="str">
        <f>"factor = 1.1"</f>
        <v>factor = 1.1</v>
      </c>
      <c r="Q121" s="1"/>
    </row>
    <row r="122" spans="5:17" x14ac:dyDescent="0.25">
      <c r="F122" t="s">
        <v>125</v>
      </c>
      <c r="Q122" s="1"/>
    </row>
    <row r="123" spans="5:17" x14ac:dyDescent="0.25">
      <c r="E123" t="s">
        <v>1</v>
      </c>
      <c r="Q123" s="1"/>
    </row>
    <row r="124" spans="5:17" x14ac:dyDescent="0.25">
      <c r="E124" t="s">
        <v>123</v>
      </c>
      <c r="Q124" s="1"/>
    </row>
    <row r="125" spans="5:17" x14ac:dyDescent="0.25">
      <c r="F125" t="str">
        <f>"factor = 1.2"</f>
        <v>factor = 1.2</v>
      </c>
      <c r="Q125" s="1"/>
    </row>
    <row r="126" spans="5:17" x14ac:dyDescent="0.25">
      <c r="F126" t="s">
        <v>126</v>
      </c>
      <c r="Q126" s="1"/>
    </row>
    <row r="127" spans="5:17" x14ac:dyDescent="0.25">
      <c r="E127" t="s">
        <v>1</v>
      </c>
      <c r="Q127" s="1"/>
    </row>
    <row r="128" spans="5:17" x14ac:dyDescent="0.25">
      <c r="E128" t="s">
        <v>123</v>
      </c>
      <c r="Q128" s="1"/>
    </row>
    <row r="129" spans="4:17" x14ac:dyDescent="0.25">
      <c r="F129" t="str">
        <f>"factor = 1.3"</f>
        <v>factor = 1.3</v>
      </c>
      <c r="Q129" s="1"/>
    </row>
    <row r="130" spans="4:17" x14ac:dyDescent="0.25">
      <c r="F130" t="s">
        <v>127</v>
      </c>
      <c r="Q130" s="1"/>
    </row>
    <row r="131" spans="4:17" x14ac:dyDescent="0.25">
      <c r="E131" t="s">
        <v>1</v>
      </c>
      <c r="Q131" s="1"/>
    </row>
    <row r="132" spans="4:17" x14ac:dyDescent="0.25">
      <c r="E132" t="s">
        <v>123</v>
      </c>
      <c r="Q132" s="1"/>
    </row>
    <row r="133" spans="4:17" x14ac:dyDescent="0.25">
      <c r="F133" t="str">
        <f>"factor = 1.5"</f>
        <v>factor = 1.5</v>
      </c>
      <c r="Q133" s="1"/>
    </row>
    <row r="134" spans="4:17" x14ac:dyDescent="0.25">
      <c r="F134" t="s">
        <v>128</v>
      </c>
      <c r="Q134" s="1"/>
    </row>
    <row r="135" spans="4:17" x14ac:dyDescent="0.25">
      <c r="E135" t="s">
        <v>1</v>
      </c>
      <c r="Q135" s="1"/>
    </row>
    <row r="136" spans="4:17" x14ac:dyDescent="0.25">
      <c r="D136" t="s">
        <v>1</v>
      </c>
      <c r="Q136" s="1"/>
    </row>
    <row r="137" spans="4:17" x14ac:dyDescent="0.25">
      <c r="D137" t="str">
        <f>"35 = { # Gifted progress"</f>
        <v>35 = { # Gifted progress</v>
      </c>
      <c r="Q137" s="1"/>
    </row>
    <row r="138" spans="4:17" x14ac:dyDescent="0.25">
      <c r="E138" t="str">
        <f>"change_variable = { which = hexaco_learning_"&amp;INDEX(S:S,2+TRUNC((ROW()-1)/$O$2))&amp;"_xp value = 2 }"</f>
        <v>change_variable = { which = hexaco_learning_martial_arts_xp value = 2 }</v>
      </c>
      <c r="Q138" s="1"/>
    </row>
    <row r="139" spans="4:17" x14ac:dyDescent="0.25">
      <c r="E139" t="s">
        <v>122</v>
      </c>
      <c r="Q139" s="1"/>
    </row>
    <row r="140" spans="4:17" x14ac:dyDescent="0.25">
      <c r="E140" t="str">
        <f>"set_character_flag = AVE_MARIA_hexaco_adolescence_"&amp;INDEX(S:S,2+TRUNC((ROW()-1)/$O$2))&amp;"_improvement_faster"</f>
        <v>set_character_flag = AVE_MARIA_hexaco_adolescence_martial_arts_improvement_faster</v>
      </c>
      <c r="Q140" s="1"/>
    </row>
    <row r="141" spans="4:17" x14ac:dyDescent="0.25">
      <c r="E141" t="s">
        <v>123</v>
      </c>
      <c r="Q141" s="1"/>
    </row>
    <row r="142" spans="4:17" x14ac:dyDescent="0.25">
      <c r="F142" t="str">
        <f>"factor = 1.05"</f>
        <v>factor = 1.05</v>
      </c>
      <c r="Q142" s="1"/>
    </row>
    <row r="143" spans="4:17" x14ac:dyDescent="0.25">
      <c r="F143" t="s">
        <v>129</v>
      </c>
      <c r="Q143" s="1"/>
    </row>
    <row r="144" spans="4:17" x14ac:dyDescent="0.25">
      <c r="E144" t="s">
        <v>1</v>
      </c>
      <c r="Q144" s="1"/>
    </row>
    <row r="145" spans="5:17" x14ac:dyDescent="0.25">
      <c r="E145" t="s">
        <v>123</v>
      </c>
      <c r="Q145" s="1"/>
    </row>
    <row r="146" spans="5:17" x14ac:dyDescent="0.25">
      <c r="F146" t="str">
        <f>"factor = 1.1"</f>
        <v>factor = 1.1</v>
      </c>
      <c r="Q146" s="1"/>
    </row>
    <row r="147" spans="5:17" x14ac:dyDescent="0.25">
      <c r="F147" t="s">
        <v>130</v>
      </c>
      <c r="Q147" s="1"/>
    </row>
    <row r="148" spans="5:17" x14ac:dyDescent="0.25">
      <c r="E148" t="s">
        <v>1</v>
      </c>
      <c r="Q148" s="1"/>
    </row>
    <row r="149" spans="5:17" x14ac:dyDescent="0.25">
      <c r="E149" t="s">
        <v>123</v>
      </c>
      <c r="Q149" s="1"/>
    </row>
    <row r="150" spans="5:17" x14ac:dyDescent="0.25">
      <c r="F150" t="str">
        <f>"factor = 1.2"</f>
        <v>factor = 1.2</v>
      </c>
      <c r="Q150" s="1"/>
    </row>
    <row r="151" spans="5:17" x14ac:dyDescent="0.25">
      <c r="F151" t="s">
        <v>131</v>
      </c>
      <c r="Q151" s="1"/>
    </row>
    <row r="152" spans="5:17" x14ac:dyDescent="0.25">
      <c r="E152" t="s">
        <v>1</v>
      </c>
      <c r="Q152" s="1"/>
    </row>
    <row r="153" spans="5:17" x14ac:dyDescent="0.25">
      <c r="E153" t="s">
        <v>123</v>
      </c>
      <c r="Q153" s="1"/>
    </row>
    <row r="154" spans="5:17" x14ac:dyDescent="0.25">
      <c r="F154" t="str">
        <f>"factor = 1.3"</f>
        <v>factor = 1.3</v>
      </c>
      <c r="Q154" s="1"/>
    </row>
    <row r="155" spans="5:17" x14ac:dyDescent="0.25">
      <c r="F155" t="s">
        <v>132</v>
      </c>
      <c r="Q155" s="1"/>
    </row>
    <row r="156" spans="5:17" x14ac:dyDescent="0.25">
      <c r="E156" t="s">
        <v>1</v>
      </c>
      <c r="Q156" s="1"/>
    </row>
    <row r="157" spans="5:17" x14ac:dyDescent="0.25">
      <c r="E157" t="s">
        <v>123</v>
      </c>
      <c r="Q157" s="1"/>
    </row>
    <row r="158" spans="5:17" x14ac:dyDescent="0.25">
      <c r="F158" t="str">
        <f>"factor = 1.5"</f>
        <v>factor = 1.5</v>
      </c>
      <c r="Q158" s="1"/>
    </row>
    <row r="159" spans="5:17" x14ac:dyDescent="0.25">
      <c r="F159" t="s">
        <v>133</v>
      </c>
      <c r="Q159" s="1"/>
    </row>
    <row r="160" spans="5:17" x14ac:dyDescent="0.25">
      <c r="E160" t="s">
        <v>1</v>
      </c>
      <c r="Q160" s="1"/>
    </row>
    <row r="161" spans="4:17" x14ac:dyDescent="0.25">
      <c r="E161" t="s">
        <v>123</v>
      </c>
      <c r="Q161" s="1"/>
    </row>
    <row r="162" spans="4:17" x14ac:dyDescent="0.25">
      <c r="F162" t="s">
        <v>134</v>
      </c>
      <c r="Q162" s="1"/>
    </row>
    <row r="163" spans="4:17" x14ac:dyDescent="0.25">
      <c r="F163" t="s">
        <v>135</v>
      </c>
      <c r="Q163" s="1"/>
    </row>
    <row r="164" spans="4:17" x14ac:dyDescent="0.25">
      <c r="E164" t="s">
        <v>1</v>
      </c>
      <c r="Q164" s="1"/>
    </row>
    <row r="165" spans="4:17" x14ac:dyDescent="0.25">
      <c r="D165" t="s">
        <v>1</v>
      </c>
      <c r="Q165" s="1"/>
    </row>
    <row r="166" spans="4:17" x14ac:dyDescent="0.25">
      <c r="D166" t="str">
        <f>"5 = { # Crazy progress"</f>
        <v>5 = { # Crazy progress</v>
      </c>
      <c r="Q166" s="1"/>
    </row>
    <row r="167" spans="4:17" x14ac:dyDescent="0.25">
      <c r="E167" t="str">
        <f>"change_variable = { which = hexaco_learning_"&amp;INDEX(S:S,2+TRUNC((ROW()-1)/$O$2))&amp;"_xp value = 3 }"</f>
        <v>change_variable = { which = hexaco_learning_martial_arts_xp value = 3 }</v>
      </c>
      <c r="Q167" s="1"/>
    </row>
    <row r="168" spans="4:17" x14ac:dyDescent="0.25">
      <c r="E168" t="s">
        <v>122</v>
      </c>
      <c r="Q168" s="1"/>
    </row>
    <row r="169" spans="4:17" x14ac:dyDescent="0.25">
      <c r="E169" t="str">
        <f>"set_character_flag = AVE_MARIA_hexaco_adolescence_"&amp;INDEX(S:S,2+TRUNC((ROW()-1)/$O$2))&amp;"_improvement_genius"</f>
        <v>set_character_flag = AVE_MARIA_hexaco_adolescence_martial_arts_improvement_genius</v>
      </c>
      <c r="Q169" s="1"/>
    </row>
    <row r="170" spans="4:17" x14ac:dyDescent="0.25">
      <c r="E170" t="s">
        <v>123</v>
      </c>
      <c r="Q170" s="1"/>
    </row>
    <row r="171" spans="4:17" x14ac:dyDescent="0.25">
      <c r="F171" t="str">
        <f>"factor = 2"</f>
        <v>factor = 2</v>
      </c>
      <c r="Q171" s="1"/>
    </row>
    <row r="172" spans="4:17" x14ac:dyDescent="0.25">
      <c r="F172" t="s">
        <v>135</v>
      </c>
      <c r="Q172" s="1"/>
    </row>
    <row r="173" spans="4:17" x14ac:dyDescent="0.25">
      <c r="E173" t="s">
        <v>1</v>
      </c>
      <c r="Q173" s="1"/>
    </row>
    <row r="174" spans="4:17" x14ac:dyDescent="0.25">
      <c r="E174" t="s">
        <v>123</v>
      </c>
      <c r="Q174" s="1"/>
    </row>
    <row r="175" spans="4:17" x14ac:dyDescent="0.25">
      <c r="F175" t="str">
        <f>"factor = 5"</f>
        <v>factor = 5</v>
      </c>
      <c r="Q175" s="1"/>
    </row>
    <row r="176" spans="4:17" x14ac:dyDescent="0.25">
      <c r="F176" t="s">
        <v>137</v>
      </c>
      <c r="Q176" s="1"/>
    </row>
    <row r="177" spans="1:17" x14ac:dyDescent="0.25">
      <c r="E177" t="s">
        <v>1</v>
      </c>
      <c r="Q177" s="1"/>
    </row>
    <row r="178" spans="1:17" x14ac:dyDescent="0.25">
      <c r="D178" t="s">
        <v>1</v>
      </c>
      <c r="Q178" s="1"/>
    </row>
    <row r="179" spans="1:17" x14ac:dyDescent="0.25">
      <c r="C179" t="s">
        <v>1</v>
      </c>
      <c r="Q179" s="1"/>
    </row>
    <row r="180" spans="1:17" x14ac:dyDescent="0.25">
      <c r="C180" t="s">
        <v>138</v>
      </c>
      <c r="Q180" s="1"/>
    </row>
    <row r="181" spans="1:17" x14ac:dyDescent="0.25">
      <c r="D181" t="str">
        <f>"educator = { character_event = { id = "&amp;"AVE_MARIA_hexaco_adolescence."&amp;INDEX($Y$2:$Z$57,MATCH(B1,$Y$2:$Y$57,0)+6,2)&amp;" } }"</f>
        <v>educator = { character_event = { id = AVE_MARIA_hexaco_adolescence.8 } }</v>
      </c>
      <c r="Q181" s="1"/>
    </row>
    <row r="182" spans="1:17" x14ac:dyDescent="0.25">
      <c r="C182" t="s">
        <v>1</v>
      </c>
      <c r="Q182" s="1"/>
    </row>
    <row r="183" spans="1:17" x14ac:dyDescent="0.25">
      <c r="C183" t="s">
        <v>139</v>
      </c>
      <c r="Q183" s="1"/>
    </row>
    <row r="184" spans="1:17" x14ac:dyDescent="0.25">
      <c r="D184" t="s">
        <v>140</v>
      </c>
      <c r="Q184" s="1"/>
    </row>
    <row r="185" spans="1:17" x14ac:dyDescent="0.25">
      <c r="C185" t="s">
        <v>1</v>
      </c>
      <c r="Q185" s="1"/>
    </row>
    <row r="186" spans="1:17" x14ac:dyDescent="0.25">
      <c r="B186" t="s">
        <v>1</v>
      </c>
      <c r="Q186" s="1"/>
    </row>
    <row r="187" spans="1:17" x14ac:dyDescent="0.25">
      <c r="A187" t="s">
        <v>1</v>
      </c>
      <c r="Q187" s="1"/>
    </row>
    <row r="188" spans="1:17" x14ac:dyDescent="0.25">
      <c r="A188" t="str">
        <f>"#"</f>
        <v>#</v>
      </c>
      <c r="B188" t="str">
        <f>INDEX(R:R,2+TRUNC((ROW()-1)/$O$2))&amp;" Random Improvement"</f>
        <v>Martial Arts Random Improvement</v>
      </c>
      <c r="Q188" s="1"/>
    </row>
    <row r="189" spans="1:17" x14ac:dyDescent="0.25">
      <c r="A189" t="s">
        <v>0</v>
      </c>
      <c r="Q189" s="1"/>
    </row>
    <row r="190" spans="1:17" x14ac:dyDescent="0.25">
      <c r="B190" t="str">
        <f>"id = "&amp;"AVE_MARIA_hexaco_adolescence."&amp;INDEX($Y$2:$Z$57,MATCH(B1,$Y$2:$Y$57,0)+2,2)</f>
        <v>id = AVE_MARIA_hexaco_adolescence.4</v>
      </c>
      <c r="Q190" s="1"/>
    </row>
    <row r="191" spans="1:17" x14ac:dyDescent="0.25">
      <c r="B191" t="str">
        <f>"desc = EVTDESC_"&amp;"AVE_MARIA_hexaco_adolescence."&amp;INDEX($Y$2:$Z$57,MATCH(B1,$Y$2:$Y$57,0)+2,2)</f>
        <v>desc = EVTDESC_AVE_MARIA_hexaco_adolescence.4</v>
      </c>
      <c r="Q191" s="1"/>
    </row>
    <row r="192" spans="1:17" x14ac:dyDescent="0.25">
      <c r="B192" t="s">
        <v>115</v>
      </c>
      <c r="Q192" s="1"/>
    </row>
    <row r="193" spans="2:17" x14ac:dyDescent="0.25">
      <c r="B193" t="s">
        <v>114</v>
      </c>
      <c r="Q193" s="1"/>
    </row>
    <row r="194" spans="2:17" x14ac:dyDescent="0.25">
      <c r="B194" t="s">
        <v>116</v>
      </c>
      <c r="Q194" s="1"/>
    </row>
    <row r="195" spans="2:17" x14ac:dyDescent="0.25">
      <c r="Q195" s="1"/>
    </row>
    <row r="196" spans="2:17" x14ac:dyDescent="0.25">
      <c r="B196" t="s">
        <v>5</v>
      </c>
      <c r="Q196" s="1"/>
    </row>
    <row r="197" spans="2:17" x14ac:dyDescent="0.25">
      <c r="C197" t="s">
        <v>117</v>
      </c>
      <c r="Q197" s="1"/>
    </row>
    <row r="198" spans="2:17" x14ac:dyDescent="0.25">
      <c r="C198" t="s">
        <v>118</v>
      </c>
      <c r="Q198" s="1"/>
    </row>
    <row r="199" spans="2:17" x14ac:dyDescent="0.25">
      <c r="C199" t="s">
        <v>119</v>
      </c>
      <c r="Q199" s="1"/>
    </row>
    <row r="200" spans="2:17" x14ac:dyDescent="0.25">
      <c r="C200" t="s">
        <v>120</v>
      </c>
      <c r="Q200" s="1"/>
    </row>
    <row r="201" spans="2:17" x14ac:dyDescent="0.25">
      <c r="B201" t="s">
        <v>1</v>
      </c>
      <c r="Q201" s="1"/>
    </row>
    <row r="202" spans="2:17" x14ac:dyDescent="0.25">
      <c r="B202" t="s">
        <v>9</v>
      </c>
      <c r="Q202" s="1"/>
    </row>
    <row r="203" spans="2:17" x14ac:dyDescent="0.25">
      <c r="C203" t="str">
        <f>"name = EVTOPT_A_"&amp;"AVE_MARIA_hexaco_adolescence."&amp;INDEX($Y$2:$Z$57,MATCH(B1,$Y$2:$Y$57,0)+2,2)</f>
        <v>name = EVTOPT_A_AVE_MARIA_hexaco_adolescence.4</v>
      </c>
      <c r="Q203" s="1"/>
    </row>
    <row r="204" spans="2:17" x14ac:dyDescent="0.25">
      <c r="C204" t="s">
        <v>121</v>
      </c>
      <c r="Q204" s="1"/>
    </row>
    <row r="205" spans="2:17" x14ac:dyDescent="0.25">
      <c r="D205" t="str">
        <f>"60 = { # Normal progress"</f>
        <v>60 = { # Normal progress</v>
      </c>
      <c r="Q205" s="1"/>
    </row>
    <row r="206" spans="2:17" x14ac:dyDescent="0.25">
      <c r="E206" t="str">
        <f>"change_variable = { which = hexaco_learning_"&amp;INDEX(S:S,2+TRUNC((ROW()-1)/$O$2))&amp;"_xp value = 1 }"</f>
        <v>change_variable = { which = hexaco_learning_martial_arts_xp value = 1 }</v>
      </c>
      <c r="Q206" s="1"/>
    </row>
    <row r="207" spans="2:17" x14ac:dyDescent="0.25">
      <c r="E207" t="s">
        <v>122</v>
      </c>
      <c r="Q207" s="1"/>
    </row>
    <row r="208" spans="2:17" x14ac:dyDescent="0.25">
      <c r="E208" t="str">
        <f>"set_character_flag = AVE_MARIA_hexaco_adolescence_"&amp;INDEX(S:S,2+TRUNC((ROW()-1)/$O$2))&amp;"_improvement_normal"</f>
        <v>set_character_flag = AVE_MARIA_hexaco_adolescence_martial_arts_improvement_normal</v>
      </c>
      <c r="Q208" s="1"/>
    </row>
    <row r="209" spans="5:17" x14ac:dyDescent="0.25">
      <c r="E209" t="s">
        <v>123</v>
      </c>
      <c r="Q209" s="1"/>
    </row>
    <row r="210" spans="5:17" x14ac:dyDescent="0.25">
      <c r="F210" t="str">
        <f>"factor = 1.05"</f>
        <v>factor = 1.05</v>
      </c>
      <c r="Q210" s="1"/>
    </row>
    <row r="211" spans="5:17" x14ac:dyDescent="0.25">
      <c r="F211" t="s">
        <v>124</v>
      </c>
      <c r="Q211" s="1"/>
    </row>
    <row r="212" spans="5:17" x14ac:dyDescent="0.25">
      <c r="E212" t="s">
        <v>1</v>
      </c>
      <c r="Q212" s="1"/>
    </row>
    <row r="213" spans="5:17" x14ac:dyDescent="0.25">
      <c r="E213" t="s">
        <v>123</v>
      </c>
      <c r="Q213" s="1"/>
    </row>
    <row r="214" spans="5:17" x14ac:dyDescent="0.25">
      <c r="F214" t="str">
        <f>"factor = 1.1"</f>
        <v>factor = 1.1</v>
      </c>
      <c r="Q214" s="1"/>
    </row>
    <row r="215" spans="5:17" x14ac:dyDescent="0.25">
      <c r="F215" t="s">
        <v>125</v>
      </c>
      <c r="Q215" s="1"/>
    </row>
    <row r="216" spans="5:17" x14ac:dyDescent="0.25">
      <c r="E216" t="s">
        <v>1</v>
      </c>
      <c r="Q216" s="1"/>
    </row>
    <row r="217" spans="5:17" x14ac:dyDescent="0.25">
      <c r="E217" t="s">
        <v>123</v>
      </c>
      <c r="Q217" s="1"/>
    </row>
    <row r="218" spans="5:17" x14ac:dyDescent="0.25">
      <c r="F218" t="str">
        <f>"factor = 1.2"</f>
        <v>factor = 1.2</v>
      </c>
      <c r="Q218" s="1"/>
    </row>
    <row r="219" spans="5:17" x14ac:dyDescent="0.25">
      <c r="F219" t="s">
        <v>126</v>
      </c>
      <c r="Q219" s="1"/>
    </row>
    <row r="220" spans="5:17" x14ac:dyDescent="0.25">
      <c r="E220" t="s">
        <v>1</v>
      </c>
      <c r="Q220" s="1"/>
    </row>
    <row r="221" spans="5:17" x14ac:dyDescent="0.25">
      <c r="E221" t="s">
        <v>123</v>
      </c>
      <c r="Q221" s="1"/>
    </row>
    <row r="222" spans="5:17" x14ac:dyDescent="0.25">
      <c r="F222" t="str">
        <f>"factor = 1.3"</f>
        <v>factor = 1.3</v>
      </c>
      <c r="Q222" s="1"/>
    </row>
    <row r="223" spans="5:17" x14ac:dyDescent="0.25">
      <c r="F223" t="s">
        <v>127</v>
      </c>
      <c r="Q223" s="1"/>
    </row>
    <row r="224" spans="5:17" x14ac:dyDescent="0.25">
      <c r="E224" t="s">
        <v>1</v>
      </c>
      <c r="Q224" s="1"/>
    </row>
    <row r="225" spans="4:17" x14ac:dyDescent="0.25">
      <c r="E225" t="s">
        <v>123</v>
      </c>
      <c r="Q225" s="1"/>
    </row>
    <row r="226" spans="4:17" x14ac:dyDescent="0.25">
      <c r="F226" t="str">
        <f>"factor = 1.5"</f>
        <v>factor = 1.5</v>
      </c>
      <c r="Q226" s="1"/>
    </row>
    <row r="227" spans="4:17" x14ac:dyDescent="0.25">
      <c r="F227" t="s">
        <v>128</v>
      </c>
      <c r="Q227" s="1"/>
    </row>
    <row r="228" spans="4:17" x14ac:dyDescent="0.25">
      <c r="E228" t="s">
        <v>1</v>
      </c>
      <c r="Q228" s="1"/>
    </row>
    <row r="229" spans="4:17" x14ac:dyDescent="0.25">
      <c r="D229" t="s">
        <v>1</v>
      </c>
      <c r="Q229" s="1"/>
    </row>
    <row r="230" spans="4:17" x14ac:dyDescent="0.25">
      <c r="D230" t="str">
        <f>"35 = { # Gifted progress"</f>
        <v>35 = { # Gifted progress</v>
      </c>
      <c r="Q230" s="1"/>
    </row>
    <row r="231" spans="4:17" x14ac:dyDescent="0.25">
      <c r="E231" t="str">
        <f>"change_variable = { which = hexaco_learning_"&amp;INDEX(S:S,2+TRUNC((ROW()-1)/$O$2))&amp;"_xp value = 2 }"</f>
        <v>change_variable = { which = hexaco_learning_martial_arts_xp value = 2 }</v>
      </c>
      <c r="Q231" s="1"/>
    </row>
    <row r="232" spans="4:17" x14ac:dyDescent="0.25">
      <c r="E232" t="s">
        <v>122</v>
      </c>
      <c r="Q232" s="1"/>
    </row>
    <row r="233" spans="4:17" x14ac:dyDescent="0.25">
      <c r="E233" t="str">
        <f>"set_character_flag = AVE_MARIA_hexaco_adolescence_"&amp;INDEX(S:S,2+TRUNC((ROW()-1)/$O$2))&amp;"_improvement_faster"</f>
        <v>set_character_flag = AVE_MARIA_hexaco_adolescence_martial_arts_improvement_faster</v>
      </c>
      <c r="Q233" s="1"/>
    </row>
    <row r="234" spans="4:17" x14ac:dyDescent="0.25">
      <c r="E234" t="s">
        <v>123</v>
      </c>
      <c r="Q234" s="1"/>
    </row>
    <row r="235" spans="4:17" x14ac:dyDescent="0.25">
      <c r="F235" t="str">
        <f>"factor = 1.05"</f>
        <v>factor = 1.05</v>
      </c>
      <c r="Q235" s="1"/>
    </row>
    <row r="236" spans="4:17" x14ac:dyDescent="0.25">
      <c r="F236" t="s">
        <v>129</v>
      </c>
      <c r="Q236" s="1"/>
    </row>
    <row r="237" spans="4:17" x14ac:dyDescent="0.25">
      <c r="E237" t="s">
        <v>1</v>
      </c>
      <c r="Q237" s="1"/>
    </row>
    <row r="238" spans="4:17" x14ac:dyDescent="0.25">
      <c r="E238" t="s">
        <v>123</v>
      </c>
      <c r="Q238" s="1"/>
    </row>
    <row r="239" spans="4:17" x14ac:dyDescent="0.25">
      <c r="F239" t="str">
        <f>"factor = 1.1"</f>
        <v>factor = 1.1</v>
      </c>
      <c r="Q239" s="1"/>
    </row>
    <row r="240" spans="4:17" x14ac:dyDescent="0.25">
      <c r="F240" t="s">
        <v>130</v>
      </c>
      <c r="Q240" s="1"/>
    </row>
    <row r="241" spans="5:17" x14ac:dyDescent="0.25">
      <c r="E241" t="s">
        <v>1</v>
      </c>
      <c r="Q241" s="1"/>
    </row>
    <row r="242" spans="5:17" x14ac:dyDescent="0.25">
      <c r="E242" t="s">
        <v>123</v>
      </c>
      <c r="Q242" s="1"/>
    </row>
    <row r="243" spans="5:17" x14ac:dyDescent="0.25">
      <c r="F243" t="str">
        <f>"factor = 1.2"</f>
        <v>factor = 1.2</v>
      </c>
      <c r="Q243" s="1"/>
    </row>
    <row r="244" spans="5:17" x14ac:dyDescent="0.25">
      <c r="F244" t="s">
        <v>131</v>
      </c>
      <c r="Q244" s="1"/>
    </row>
    <row r="245" spans="5:17" x14ac:dyDescent="0.25">
      <c r="E245" t="s">
        <v>1</v>
      </c>
      <c r="Q245" s="1"/>
    </row>
    <row r="246" spans="5:17" x14ac:dyDescent="0.25">
      <c r="E246" t="s">
        <v>123</v>
      </c>
      <c r="Q246" s="1"/>
    </row>
    <row r="247" spans="5:17" x14ac:dyDescent="0.25">
      <c r="F247" t="str">
        <f>"factor = 1.3"</f>
        <v>factor = 1.3</v>
      </c>
      <c r="Q247" s="1"/>
    </row>
    <row r="248" spans="5:17" x14ac:dyDescent="0.25">
      <c r="F248" t="s">
        <v>132</v>
      </c>
      <c r="Q248" s="1"/>
    </row>
    <row r="249" spans="5:17" x14ac:dyDescent="0.25">
      <c r="E249" t="s">
        <v>1</v>
      </c>
      <c r="Q249" s="1"/>
    </row>
    <row r="250" spans="5:17" x14ac:dyDescent="0.25">
      <c r="E250" t="s">
        <v>123</v>
      </c>
      <c r="Q250" s="1"/>
    </row>
    <row r="251" spans="5:17" x14ac:dyDescent="0.25">
      <c r="F251" t="str">
        <f>"factor = 1.5"</f>
        <v>factor = 1.5</v>
      </c>
      <c r="Q251" s="1"/>
    </row>
    <row r="252" spans="5:17" x14ac:dyDescent="0.25">
      <c r="F252" t="s">
        <v>133</v>
      </c>
      <c r="Q252" s="1"/>
    </row>
    <row r="253" spans="5:17" x14ac:dyDescent="0.25">
      <c r="E253" t="s">
        <v>1</v>
      </c>
      <c r="Q253" s="1"/>
    </row>
    <row r="254" spans="5:17" x14ac:dyDescent="0.25">
      <c r="E254" t="s">
        <v>123</v>
      </c>
      <c r="Q254" s="1"/>
    </row>
    <row r="255" spans="5:17" x14ac:dyDescent="0.25">
      <c r="F255" t="s">
        <v>134</v>
      </c>
      <c r="Q255" s="1"/>
    </row>
    <row r="256" spans="5:17" x14ac:dyDescent="0.25">
      <c r="F256" t="s">
        <v>135</v>
      </c>
      <c r="Q256" s="1"/>
    </row>
    <row r="257" spans="3:17" x14ac:dyDescent="0.25">
      <c r="E257" t="s">
        <v>1</v>
      </c>
      <c r="Q257" s="1"/>
    </row>
    <row r="258" spans="3:17" x14ac:dyDescent="0.25">
      <c r="D258" t="s">
        <v>1</v>
      </c>
      <c r="Q258" s="1"/>
    </row>
    <row r="259" spans="3:17" x14ac:dyDescent="0.25">
      <c r="D259" t="str">
        <f>"5 = { # Crazy progress"</f>
        <v>5 = { # Crazy progress</v>
      </c>
      <c r="Q259" s="1"/>
    </row>
    <row r="260" spans="3:17" x14ac:dyDescent="0.25">
      <c r="E260" t="str">
        <f>"change_variable = { which = hexaco_learning_"&amp;INDEX(S:S,2+TRUNC((ROW()-1)/$O$2))&amp;"_xp value = 3 }"</f>
        <v>change_variable = { which = hexaco_learning_martial_arts_xp value = 3 }</v>
      </c>
      <c r="Q260" s="1"/>
    </row>
    <row r="261" spans="3:17" x14ac:dyDescent="0.25">
      <c r="E261" t="s">
        <v>122</v>
      </c>
      <c r="Q261" s="1"/>
    </row>
    <row r="262" spans="3:17" x14ac:dyDescent="0.25">
      <c r="E262" t="str">
        <f>"set_character_flag = AVE_MARIA_hexaco_adolescence_"&amp;INDEX(S:S,2+TRUNC((ROW()-1)/$O$2))&amp;"_improvement_genius"</f>
        <v>set_character_flag = AVE_MARIA_hexaco_adolescence_martial_arts_improvement_genius</v>
      </c>
      <c r="Q262" s="1"/>
    </row>
    <row r="263" spans="3:17" x14ac:dyDescent="0.25">
      <c r="E263" t="s">
        <v>123</v>
      </c>
      <c r="Q263" s="1"/>
    </row>
    <row r="264" spans="3:17" x14ac:dyDescent="0.25">
      <c r="F264" t="str">
        <f>"factor = 2"</f>
        <v>factor = 2</v>
      </c>
      <c r="Q264" s="1"/>
    </row>
    <row r="265" spans="3:17" x14ac:dyDescent="0.25">
      <c r="F265" t="s">
        <v>135</v>
      </c>
      <c r="Q265" s="1"/>
    </row>
    <row r="266" spans="3:17" x14ac:dyDescent="0.25">
      <c r="E266" t="s">
        <v>1</v>
      </c>
      <c r="Q266" s="1"/>
    </row>
    <row r="267" spans="3:17" x14ac:dyDescent="0.25">
      <c r="E267" t="s">
        <v>123</v>
      </c>
      <c r="Q267" s="1"/>
    </row>
    <row r="268" spans="3:17" x14ac:dyDescent="0.25">
      <c r="F268" t="str">
        <f>"factor = 5"</f>
        <v>factor = 5</v>
      </c>
      <c r="Q268" s="1"/>
    </row>
    <row r="269" spans="3:17" x14ac:dyDescent="0.25">
      <c r="F269" t="s">
        <v>137</v>
      </c>
      <c r="Q269" s="1"/>
    </row>
    <row r="270" spans="3:17" x14ac:dyDescent="0.25">
      <c r="E270" t="s">
        <v>1</v>
      </c>
      <c r="Q270" s="1"/>
    </row>
    <row r="271" spans="3:17" x14ac:dyDescent="0.25">
      <c r="D271" t="s">
        <v>1</v>
      </c>
      <c r="Q271" s="1"/>
    </row>
    <row r="272" spans="3:17" x14ac:dyDescent="0.25">
      <c r="C272" t="s">
        <v>1</v>
      </c>
      <c r="Q272" s="1"/>
    </row>
    <row r="273" spans="1:17" x14ac:dyDescent="0.25">
      <c r="C273" t="s">
        <v>138</v>
      </c>
      <c r="Q273" s="1"/>
    </row>
    <row r="274" spans="1:17" x14ac:dyDescent="0.25">
      <c r="D274" t="str">
        <f>"educator = { character_event = { id = "&amp;"AVE_MARIA_hexaco_adolescence."&amp;INDEX($Y$2:$Z$57,MATCH(B1,$Y$2:$Y$57,0)+6,2)&amp;" } }"</f>
        <v>educator = { character_event = { id = AVE_MARIA_hexaco_adolescence.8 } }</v>
      </c>
      <c r="Q274" s="1"/>
    </row>
    <row r="275" spans="1:17" x14ac:dyDescent="0.25">
      <c r="C275" t="s">
        <v>1</v>
      </c>
      <c r="Q275" s="1"/>
    </row>
    <row r="276" spans="1:17" x14ac:dyDescent="0.25">
      <c r="C276" t="s">
        <v>139</v>
      </c>
      <c r="Q276" s="1"/>
    </row>
    <row r="277" spans="1:17" x14ac:dyDescent="0.25">
      <c r="D277" t="s">
        <v>140</v>
      </c>
      <c r="Q277" s="1"/>
    </row>
    <row r="278" spans="1:17" x14ac:dyDescent="0.25">
      <c r="C278" t="s">
        <v>1</v>
      </c>
      <c r="Q278" s="1"/>
    </row>
    <row r="279" spans="1:17" x14ac:dyDescent="0.25">
      <c r="B279" t="s">
        <v>1</v>
      </c>
      <c r="Q279" s="1"/>
    </row>
    <row r="280" spans="1:17" x14ac:dyDescent="0.25">
      <c r="A280" t="s">
        <v>1</v>
      </c>
      <c r="Q280" s="1"/>
    </row>
    <row r="281" spans="1:17" x14ac:dyDescent="0.25">
      <c r="A281" t="str">
        <f>"#"</f>
        <v>#</v>
      </c>
      <c r="B281" t="str">
        <f>INDEX(R:R,2+TRUNC((ROW()-1)/$O$2))&amp;" Random Improvement"</f>
        <v>Martial Arts Random Improvement</v>
      </c>
      <c r="Q281" s="1"/>
    </row>
    <row r="282" spans="1:17" x14ac:dyDescent="0.25">
      <c r="A282" t="s">
        <v>0</v>
      </c>
      <c r="Q282" s="1"/>
    </row>
    <row r="283" spans="1:17" x14ac:dyDescent="0.25">
      <c r="B283" t="str">
        <f>"id = "&amp;"AVE_MARIA_hexaco_adolescence."&amp;INDEX($Y$2:$Z$57,MATCH(B1,$Y$2:$Y$57,0)+3,2)</f>
        <v>id = AVE_MARIA_hexaco_adolescence.5</v>
      </c>
      <c r="Q283" s="1"/>
    </row>
    <row r="284" spans="1:17" x14ac:dyDescent="0.25">
      <c r="B284" t="str">
        <f>"desc = EVTDESC_"&amp;"AVE_MARIA_hexaco_adolescence."&amp;INDEX($Y$2:$Z$57,MATCH(B1,$Y$2:$Y$57,0)+3,2)</f>
        <v>desc = EVTDESC_AVE_MARIA_hexaco_adolescence.5</v>
      </c>
      <c r="Q284" s="1"/>
    </row>
    <row r="285" spans="1:17" x14ac:dyDescent="0.25">
      <c r="B285" t="s">
        <v>115</v>
      </c>
      <c r="Q285" s="1"/>
    </row>
    <row r="286" spans="1:17" x14ac:dyDescent="0.25">
      <c r="B286" t="s">
        <v>114</v>
      </c>
      <c r="Q286" s="1"/>
    </row>
    <row r="287" spans="1:17" x14ac:dyDescent="0.25">
      <c r="B287" t="s">
        <v>116</v>
      </c>
      <c r="Q287" s="1"/>
    </row>
    <row r="288" spans="1:17" x14ac:dyDescent="0.25">
      <c r="Q288" s="1"/>
    </row>
    <row r="289" spans="2:17" x14ac:dyDescent="0.25">
      <c r="B289" t="s">
        <v>5</v>
      </c>
      <c r="Q289" s="1"/>
    </row>
    <row r="290" spans="2:17" x14ac:dyDescent="0.25">
      <c r="C290" t="s">
        <v>117</v>
      </c>
      <c r="Q290" s="1"/>
    </row>
    <row r="291" spans="2:17" x14ac:dyDescent="0.25">
      <c r="C291" t="s">
        <v>118</v>
      </c>
      <c r="Q291" s="1"/>
    </row>
    <row r="292" spans="2:17" x14ac:dyDescent="0.25">
      <c r="C292" t="s">
        <v>119</v>
      </c>
      <c r="Q292" s="1"/>
    </row>
    <row r="293" spans="2:17" x14ac:dyDescent="0.25">
      <c r="C293" t="s">
        <v>120</v>
      </c>
      <c r="Q293" s="1"/>
    </row>
    <row r="294" spans="2:17" x14ac:dyDescent="0.25">
      <c r="B294" t="s">
        <v>1</v>
      </c>
      <c r="Q294" s="1"/>
    </row>
    <row r="295" spans="2:17" x14ac:dyDescent="0.25">
      <c r="B295" t="s">
        <v>9</v>
      </c>
      <c r="Q295" s="1"/>
    </row>
    <row r="296" spans="2:17" x14ac:dyDescent="0.25">
      <c r="C296" t="str">
        <f>"name = EVTOPT_A_"&amp;"AVE_MARIA_hexaco_adolescence."&amp;INDEX($Y$2:$Z$57,MATCH(B1,$Y$2:$Y$57,0)+3,2)</f>
        <v>name = EVTOPT_A_AVE_MARIA_hexaco_adolescence.5</v>
      </c>
      <c r="Q296" s="1"/>
    </row>
    <row r="297" spans="2:17" x14ac:dyDescent="0.25">
      <c r="C297" t="s">
        <v>121</v>
      </c>
      <c r="Q297" s="1"/>
    </row>
    <row r="298" spans="2:17" x14ac:dyDescent="0.25">
      <c r="D298" t="str">
        <f>"60 = { # Normal progress"</f>
        <v>60 = { # Normal progress</v>
      </c>
      <c r="Q298" s="1"/>
    </row>
    <row r="299" spans="2:17" x14ac:dyDescent="0.25">
      <c r="E299" t="str">
        <f>"change_variable = { which = hexaco_learning_"&amp;INDEX(S:S,2+TRUNC((ROW()-1)/$O$2))&amp;"_xp value = 1 }"</f>
        <v>change_variable = { which = hexaco_learning_martial_arts_xp value = 1 }</v>
      </c>
      <c r="Q299" s="1"/>
    </row>
    <row r="300" spans="2:17" x14ac:dyDescent="0.25">
      <c r="E300" t="s">
        <v>122</v>
      </c>
      <c r="Q300" s="1"/>
    </row>
    <row r="301" spans="2:17" x14ac:dyDescent="0.25">
      <c r="E301" t="str">
        <f>"set_character_flag = AVE_MARIA_hexaco_adolescence_"&amp;INDEX(S:S,2+TRUNC((ROW()-1)/$O$2))&amp;"_improvement_normal"</f>
        <v>set_character_flag = AVE_MARIA_hexaco_adolescence_martial_arts_improvement_normal</v>
      </c>
      <c r="Q301" s="1"/>
    </row>
    <row r="302" spans="2:17" x14ac:dyDescent="0.25">
      <c r="E302" t="s">
        <v>123</v>
      </c>
      <c r="Q302" s="1"/>
    </row>
    <row r="303" spans="2:17" x14ac:dyDescent="0.25">
      <c r="F303" t="str">
        <f>"factor = 1.05"</f>
        <v>factor = 1.05</v>
      </c>
      <c r="Q303" s="1"/>
    </row>
    <row r="304" spans="2:17" x14ac:dyDescent="0.25">
      <c r="F304" t="s">
        <v>124</v>
      </c>
      <c r="Q304" s="1"/>
    </row>
    <row r="305" spans="5:17" x14ac:dyDescent="0.25">
      <c r="E305" t="s">
        <v>1</v>
      </c>
      <c r="Q305" s="1"/>
    </row>
    <row r="306" spans="5:17" x14ac:dyDescent="0.25">
      <c r="E306" t="s">
        <v>123</v>
      </c>
      <c r="Q306" s="1"/>
    </row>
    <row r="307" spans="5:17" x14ac:dyDescent="0.25">
      <c r="F307" t="str">
        <f>"factor = 1.1"</f>
        <v>factor = 1.1</v>
      </c>
      <c r="Q307" s="1"/>
    </row>
    <row r="308" spans="5:17" x14ac:dyDescent="0.25">
      <c r="F308" t="s">
        <v>125</v>
      </c>
      <c r="Q308" s="1"/>
    </row>
    <row r="309" spans="5:17" x14ac:dyDescent="0.25">
      <c r="E309" t="s">
        <v>1</v>
      </c>
      <c r="Q309" s="1"/>
    </row>
    <row r="310" spans="5:17" x14ac:dyDescent="0.25">
      <c r="E310" t="s">
        <v>123</v>
      </c>
      <c r="Q310" s="1"/>
    </row>
    <row r="311" spans="5:17" x14ac:dyDescent="0.25">
      <c r="F311" t="str">
        <f>"factor = 1.2"</f>
        <v>factor = 1.2</v>
      </c>
      <c r="Q311" s="1"/>
    </row>
    <row r="312" spans="5:17" x14ac:dyDescent="0.25">
      <c r="F312" t="s">
        <v>126</v>
      </c>
      <c r="Q312" s="1"/>
    </row>
    <row r="313" spans="5:17" x14ac:dyDescent="0.25">
      <c r="E313" t="s">
        <v>1</v>
      </c>
      <c r="Q313" s="1"/>
    </row>
    <row r="314" spans="5:17" x14ac:dyDescent="0.25">
      <c r="E314" t="s">
        <v>123</v>
      </c>
      <c r="Q314" s="1"/>
    </row>
    <row r="315" spans="5:17" x14ac:dyDescent="0.25">
      <c r="F315" t="str">
        <f>"factor = 1.3"</f>
        <v>factor = 1.3</v>
      </c>
      <c r="Q315" s="1"/>
    </row>
    <row r="316" spans="5:17" x14ac:dyDescent="0.25">
      <c r="F316" t="s">
        <v>127</v>
      </c>
      <c r="Q316" s="1"/>
    </row>
    <row r="317" spans="5:17" x14ac:dyDescent="0.25">
      <c r="E317" t="s">
        <v>1</v>
      </c>
      <c r="Q317" s="1"/>
    </row>
    <row r="318" spans="5:17" x14ac:dyDescent="0.25">
      <c r="E318" t="s">
        <v>123</v>
      </c>
      <c r="Q318" s="1"/>
    </row>
    <row r="319" spans="5:17" x14ac:dyDescent="0.25">
      <c r="F319" t="str">
        <f>"factor = 1.5"</f>
        <v>factor = 1.5</v>
      </c>
      <c r="Q319" s="1"/>
    </row>
    <row r="320" spans="5:17" x14ac:dyDescent="0.25">
      <c r="F320" t="s">
        <v>128</v>
      </c>
      <c r="Q320" s="1"/>
    </row>
    <row r="321" spans="4:17" x14ac:dyDescent="0.25">
      <c r="E321" t="s">
        <v>1</v>
      </c>
      <c r="Q321" s="1"/>
    </row>
    <row r="322" spans="4:17" x14ac:dyDescent="0.25">
      <c r="D322" t="s">
        <v>1</v>
      </c>
      <c r="Q322" s="1"/>
    </row>
    <row r="323" spans="4:17" x14ac:dyDescent="0.25">
      <c r="D323" t="str">
        <f>"35 = { # Gifted progress"</f>
        <v>35 = { # Gifted progress</v>
      </c>
      <c r="Q323" s="1"/>
    </row>
    <row r="324" spans="4:17" x14ac:dyDescent="0.25">
      <c r="E324" t="str">
        <f>"change_variable = { which = hexaco_learning_"&amp;INDEX(S:S,2+TRUNC((ROW()-1)/$O$2))&amp;"_xp value = 2 }"</f>
        <v>change_variable = { which = hexaco_learning_martial_arts_xp value = 2 }</v>
      </c>
      <c r="Q324" s="1"/>
    </row>
    <row r="325" spans="4:17" x14ac:dyDescent="0.25">
      <c r="E325" t="s">
        <v>122</v>
      </c>
      <c r="Q325" s="1"/>
    </row>
    <row r="326" spans="4:17" x14ac:dyDescent="0.25">
      <c r="E326" t="str">
        <f>"set_character_flag = AVE_MARIA_hexaco_adolescence_"&amp;INDEX(S:S,2+TRUNC((ROW()-1)/$O$2))&amp;"_improvement_faster"</f>
        <v>set_character_flag = AVE_MARIA_hexaco_adolescence_martial_arts_improvement_faster</v>
      </c>
      <c r="Q326" s="1"/>
    </row>
    <row r="327" spans="4:17" x14ac:dyDescent="0.25">
      <c r="E327" t="s">
        <v>123</v>
      </c>
      <c r="Q327" s="1"/>
    </row>
    <row r="328" spans="4:17" x14ac:dyDescent="0.25">
      <c r="F328" t="str">
        <f>"factor = 1.05"</f>
        <v>factor = 1.05</v>
      </c>
      <c r="Q328" s="1"/>
    </row>
    <row r="329" spans="4:17" x14ac:dyDescent="0.25">
      <c r="F329" t="s">
        <v>129</v>
      </c>
      <c r="Q329" s="1"/>
    </row>
    <row r="330" spans="4:17" x14ac:dyDescent="0.25">
      <c r="E330" t="s">
        <v>1</v>
      </c>
      <c r="Q330" s="1"/>
    </row>
    <row r="331" spans="4:17" x14ac:dyDescent="0.25">
      <c r="E331" t="s">
        <v>123</v>
      </c>
      <c r="Q331" s="1"/>
    </row>
    <row r="332" spans="4:17" x14ac:dyDescent="0.25">
      <c r="F332" t="str">
        <f>"factor = 1.1"</f>
        <v>factor = 1.1</v>
      </c>
      <c r="Q332" s="1"/>
    </row>
    <row r="333" spans="4:17" x14ac:dyDescent="0.25">
      <c r="F333" t="s">
        <v>130</v>
      </c>
      <c r="Q333" s="1"/>
    </row>
    <row r="334" spans="4:17" x14ac:dyDescent="0.25">
      <c r="E334" t="s">
        <v>1</v>
      </c>
      <c r="Q334" s="1"/>
    </row>
    <row r="335" spans="4:17" x14ac:dyDescent="0.25">
      <c r="E335" t="s">
        <v>123</v>
      </c>
      <c r="Q335" s="1"/>
    </row>
    <row r="336" spans="4:17" x14ac:dyDescent="0.25">
      <c r="F336" t="str">
        <f>"factor = 1.2"</f>
        <v>factor = 1.2</v>
      </c>
      <c r="Q336" s="1"/>
    </row>
    <row r="337" spans="4:17" x14ac:dyDescent="0.25">
      <c r="F337" t="s">
        <v>131</v>
      </c>
      <c r="Q337" s="1"/>
    </row>
    <row r="338" spans="4:17" x14ac:dyDescent="0.25">
      <c r="E338" t="s">
        <v>1</v>
      </c>
      <c r="Q338" s="1"/>
    </row>
    <row r="339" spans="4:17" x14ac:dyDescent="0.25">
      <c r="E339" t="s">
        <v>123</v>
      </c>
      <c r="Q339" s="1"/>
    </row>
    <row r="340" spans="4:17" x14ac:dyDescent="0.25">
      <c r="F340" t="str">
        <f>"factor = 1.3"</f>
        <v>factor = 1.3</v>
      </c>
      <c r="Q340" s="1"/>
    </row>
    <row r="341" spans="4:17" x14ac:dyDescent="0.25">
      <c r="F341" t="s">
        <v>132</v>
      </c>
      <c r="Q341" s="1"/>
    </row>
    <row r="342" spans="4:17" x14ac:dyDescent="0.25">
      <c r="E342" t="s">
        <v>1</v>
      </c>
      <c r="Q342" s="1"/>
    </row>
    <row r="343" spans="4:17" x14ac:dyDescent="0.25">
      <c r="E343" t="s">
        <v>123</v>
      </c>
      <c r="Q343" s="1"/>
    </row>
    <row r="344" spans="4:17" x14ac:dyDescent="0.25">
      <c r="F344" t="str">
        <f>"factor = 1.5"</f>
        <v>factor = 1.5</v>
      </c>
      <c r="Q344" s="1"/>
    </row>
    <row r="345" spans="4:17" x14ac:dyDescent="0.25">
      <c r="F345" t="s">
        <v>133</v>
      </c>
      <c r="Q345" s="1"/>
    </row>
    <row r="346" spans="4:17" x14ac:dyDescent="0.25">
      <c r="E346" t="s">
        <v>1</v>
      </c>
      <c r="Q346" s="1"/>
    </row>
    <row r="347" spans="4:17" x14ac:dyDescent="0.25">
      <c r="E347" t="s">
        <v>123</v>
      </c>
      <c r="Q347" s="1"/>
    </row>
    <row r="348" spans="4:17" x14ac:dyDescent="0.25">
      <c r="F348" t="s">
        <v>134</v>
      </c>
      <c r="Q348" s="1"/>
    </row>
    <row r="349" spans="4:17" x14ac:dyDescent="0.25">
      <c r="F349" t="s">
        <v>135</v>
      </c>
      <c r="Q349" s="1"/>
    </row>
    <row r="350" spans="4:17" x14ac:dyDescent="0.25">
      <c r="E350" t="s">
        <v>1</v>
      </c>
      <c r="Q350" s="1"/>
    </row>
    <row r="351" spans="4:17" x14ac:dyDescent="0.25">
      <c r="D351" t="s">
        <v>1</v>
      </c>
      <c r="Q351" s="1"/>
    </row>
    <row r="352" spans="4:17" x14ac:dyDescent="0.25">
      <c r="D352" t="str">
        <f>"5 = { # Crazy progress"</f>
        <v>5 = { # Crazy progress</v>
      </c>
      <c r="Q352" s="1"/>
    </row>
    <row r="353" spans="3:17" x14ac:dyDescent="0.25">
      <c r="E353" t="str">
        <f>"change_variable = { which = hexaco_learning_"&amp;INDEX(S:S,2+TRUNC((ROW()-1)/$O$2))&amp;"_xp value = 3 }"</f>
        <v>change_variable = { which = hexaco_learning_martial_arts_xp value = 3 }</v>
      </c>
      <c r="Q353" s="1"/>
    </row>
    <row r="354" spans="3:17" x14ac:dyDescent="0.25">
      <c r="E354" t="s">
        <v>122</v>
      </c>
      <c r="Q354" s="1"/>
    </row>
    <row r="355" spans="3:17" x14ac:dyDescent="0.25">
      <c r="E355" t="str">
        <f>"set_character_flag = AVE_MARIA_hexaco_adolescence_"&amp;INDEX(S:S,2+TRUNC((ROW()-1)/$O$2))&amp;"_improvement_genius"</f>
        <v>set_character_flag = AVE_MARIA_hexaco_adolescence_martial_arts_improvement_genius</v>
      </c>
      <c r="Q355" s="1"/>
    </row>
    <row r="356" spans="3:17" x14ac:dyDescent="0.25">
      <c r="E356" t="s">
        <v>123</v>
      </c>
      <c r="Q356" s="1"/>
    </row>
    <row r="357" spans="3:17" x14ac:dyDescent="0.25">
      <c r="F357" t="str">
        <f>"factor = 2"</f>
        <v>factor = 2</v>
      </c>
      <c r="Q357" s="1"/>
    </row>
    <row r="358" spans="3:17" x14ac:dyDescent="0.25">
      <c r="F358" t="s">
        <v>135</v>
      </c>
      <c r="Q358" s="1"/>
    </row>
    <row r="359" spans="3:17" x14ac:dyDescent="0.25">
      <c r="E359" t="s">
        <v>1</v>
      </c>
      <c r="Q359" s="1"/>
    </row>
    <row r="360" spans="3:17" x14ac:dyDescent="0.25">
      <c r="E360" t="s">
        <v>123</v>
      </c>
      <c r="Q360" s="1"/>
    </row>
    <row r="361" spans="3:17" x14ac:dyDescent="0.25">
      <c r="F361" t="str">
        <f>"factor = 5"</f>
        <v>factor = 5</v>
      </c>
      <c r="Q361" s="1"/>
    </row>
    <row r="362" spans="3:17" x14ac:dyDescent="0.25">
      <c r="F362" t="s">
        <v>137</v>
      </c>
      <c r="Q362" s="1"/>
    </row>
    <row r="363" spans="3:17" x14ac:dyDescent="0.25">
      <c r="E363" t="s">
        <v>1</v>
      </c>
      <c r="Q363" s="1"/>
    </row>
    <row r="364" spans="3:17" x14ac:dyDescent="0.25">
      <c r="D364" t="s">
        <v>1</v>
      </c>
      <c r="Q364" s="1"/>
    </row>
    <row r="365" spans="3:17" x14ac:dyDescent="0.25">
      <c r="C365" t="s">
        <v>1</v>
      </c>
      <c r="Q365" s="1"/>
    </row>
    <row r="366" spans="3:17" x14ac:dyDescent="0.25">
      <c r="C366" t="s">
        <v>138</v>
      </c>
      <c r="Q366" s="1"/>
    </row>
    <row r="367" spans="3:17" x14ac:dyDescent="0.25">
      <c r="D367" t="str">
        <f>"educator = { character_event = { id = "&amp;"AVE_MARIA_hexaco_adolescence."&amp;INDEX($Y$2:$Z$57,MATCH(B1,$Y$2:$Y$57,0),2)+6&amp;" } }"</f>
        <v>educator = { character_event = { id = AVE_MARIA_hexaco_adolescence.8 } }</v>
      </c>
      <c r="Q367" s="1"/>
    </row>
    <row r="368" spans="3:17" x14ac:dyDescent="0.25">
      <c r="C368" t="s">
        <v>1</v>
      </c>
      <c r="Q368" s="1"/>
    </row>
    <row r="369" spans="1:17" x14ac:dyDescent="0.25">
      <c r="C369" t="s">
        <v>139</v>
      </c>
      <c r="Q369" s="1"/>
    </row>
    <row r="370" spans="1:17" x14ac:dyDescent="0.25">
      <c r="D370" t="s">
        <v>140</v>
      </c>
      <c r="Q370" s="1"/>
    </row>
    <row r="371" spans="1:17" x14ac:dyDescent="0.25">
      <c r="C371" t="s">
        <v>1</v>
      </c>
      <c r="Q371" s="1"/>
    </row>
    <row r="372" spans="1:17" x14ac:dyDescent="0.25">
      <c r="B372" t="s">
        <v>1</v>
      </c>
      <c r="Q372" s="1"/>
    </row>
    <row r="373" spans="1:17" x14ac:dyDescent="0.25">
      <c r="A373" t="s">
        <v>1</v>
      </c>
      <c r="Q373" s="1"/>
    </row>
    <row r="374" spans="1:17" x14ac:dyDescent="0.25">
      <c r="A374" t="str">
        <f>"#"</f>
        <v>#</v>
      </c>
      <c r="B374" t="str">
        <f>INDEX(R:R,2+TRUNC((ROW()-1)/$O$2))&amp;" Random Improvement"</f>
        <v>Martial Arts Random Improvement</v>
      </c>
      <c r="Q374" s="1"/>
    </row>
    <row r="375" spans="1:17" x14ac:dyDescent="0.25">
      <c r="A375" t="s">
        <v>0</v>
      </c>
      <c r="Q375" s="1"/>
    </row>
    <row r="376" spans="1:17" x14ac:dyDescent="0.25">
      <c r="B376" t="str">
        <f>"id = "&amp;"AVE_MARIA_hexaco_adolescence."&amp;INDEX($Y$2:$Z$57,MATCH(B1,$Y$2:$Y$57,0)+4,2)</f>
        <v>id = AVE_MARIA_hexaco_adolescence.6</v>
      </c>
      <c r="Q376" s="1"/>
    </row>
    <row r="377" spans="1:17" x14ac:dyDescent="0.25">
      <c r="B377" t="str">
        <f>"desc = EVTDESC_"&amp;"AVE_MARIA_hexaco_adolescence."&amp;INDEX($Y$2:$Z$57,MATCH(B1,$Y$2:$Y$57,0)+4,2)</f>
        <v>desc = EVTDESC_AVE_MARIA_hexaco_adolescence.6</v>
      </c>
      <c r="Q377" s="1"/>
    </row>
    <row r="378" spans="1:17" x14ac:dyDescent="0.25">
      <c r="B378" t="s">
        <v>115</v>
      </c>
      <c r="Q378" s="1"/>
    </row>
    <row r="379" spans="1:17" x14ac:dyDescent="0.25">
      <c r="B379" t="s">
        <v>114</v>
      </c>
      <c r="Q379" s="1"/>
    </row>
    <row r="380" spans="1:17" x14ac:dyDescent="0.25">
      <c r="B380" t="s">
        <v>116</v>
      </c>
      <c r="Q380" s="1"/>
    </row>
    <row r="381" spans="1:17" x14ac:dyDescent="0.25">
      <c r="Q381" s="1"/>
    </row>
    <row r="382" spans="1:17" x14ac:dyDescent="0.25">
      <c r="B382" t="s">
        <v>5</v>
      </c>
      <c r="Q382" s="1"/>
    </row>
    <row r="383" spans="1:17" x14ac:dyDescent="0.25">
      <c r="C383" t="s">
        <v>117</v>
      </c>
      <c r="Q383" s="1"/>
    </row>
    <row r="384" spans="1:17" x14ac:dyDescent="0.25">
      <c r="C384" t="s">
        <v>118</v>
      </c>
      <c r="Q384" s="1"/>
    </row>
    <row r="385" spans="2:17" x14ac:dyDescent="0.25">
      <c r="C385" t="s">
        <v>119</v>
      </c>
      <c r="Q385" s="1"/>
    </row>
    <row r="386" spans="2:17" x14ac:dyDescent="0.25">
      <c r="C386" t="s">
        <v>120</v>
      </c>
      <c r="Q386" s="1"/>
    </row>
    <row r="387" spans="2:17" x14ac:dyDescent="0.25">
      <c r="B387" t="s">
        <v>1</v>
      </c>
      <c r="Q387" s="1"/>
    </row>
    <row r="388" spans="2:17" x14ac:dyDescent="0.25">
      <c r="B388" t="s">
        <v>9</v>
      </c>
      <c r="Q388" s="1"/>
    </row>
    <row r="389" spans="2:17" x14ac:dyDescent="0.25">
      <c r="C389" t="str">
        <f>"name = EVTOPT_A_"&amp;"AVE_MARIA_hexaco_adolescence."&amp;INDEX($Y$2:$Z$57,MATCH(B1,$Y$2:$Y$57,0)+4,2)</f>
        <v>name = EVTOPT_A_AVE_MARIA_hexaco_adolescence.6</v>
      </c>
      <c r="Q389" s="1"/>
    </row>
    <row r="390" spans="2:17" x14ac:dyDescent="0.25">
      <c r="C390" t="s">
        <v>121</v>
      </c>
      <c r="Q390" s="1"/>
    </row>
    <row r="391" spans="2:17" x14ac:dyDescent="0.25">
      <c r="D391" t="str">
        <f>"60 = { # Normal progress"</f>
        <v>60 = { # Normal progress</v>
      </c>
      <c r="Q391" s="1"/>
    </row>
    <row r="392" spans="2:17" x14ac:dyDescent="0.25">
      <c r="E392" t="str">
        <f>"change_variable = { which = hexaco_learning_"&amp;INDEX(S:S,2+TRUNC((ROW()-1)/$O$2))&amp;"_xp value = 1 }"</f>
        <v>change_variable = { which = hexaco_learning_martial_arts_xp value = 1 }</v>
      </c>
      <c r="Q392" s="1"/>
    </row>
    <row r="393" spans="2:17" x14ac:dyDescent="0.25">
      <c r="E393" t="s">
        <v>122</v>
      </c>
      <c r="Q393" s="1"/>
    </row>
    <row r="394" spans="2:17" x14ac:dyDescent="0.25">
      <c r="E394" t="str">
        <f>"set_character_flag = AVE_MARIA_hexaco_adolescence_"&amp;INDEX(S:S,2+TRUNC((ROW()-1)/$O$2))&amp;"_improvement_normal"</f>
        <v>set_character_flag = AVE_MARIA_hexaco_adolescence_martial_arts_improvement_normal</v>
      </c>
      <c r="Q394" s="1"/>
    </row>
    <row r="395" spans="2:17" x14ac:dyDescent="0.25">
      <c r="E395" t="s">
        <v>123</v>
      </c>
      <c r="Q395" s="1"/>
    </row>
    <row r="396" spans="2:17" x14ac:dyDescent="0.25">
      <c r="F396" t="str">
        <f>"factor = 1.05"</f>
        <v>factor = 1.05</v>
      </c>
      <c r="Q396" s="1"/>
    </row>
    <row r="397" spans="2:17" x14ac:dyDescent="0.25">
      <c r="F397" t="s">
        <v>124</v>
      </c>
      <c r="Q397" s="1"/>
    </row>
    <row r="398" spans="2:17" x14ac:dyDescent="0.25">
      <c r="E398" t="s">
        <v>1</v>
      </c>
      <c r="Q398" s="1"/>
    </row>
    <row r="399" spans="2:17" x14ac:dyDescent="0.25">
      <c r="E399" t="s">
        <v>123</v>
      </c>
      <c r="Q399" s="1"/>
    </row>
    <row r="400" spans="2:17" x14ac:dyDescent="0.25">
      <c r="F400" t="str">
        <f>"factor = 1.1"</f>
        <v>factor = 1.1</v>
      </c>
      <c r="Q400" s="1"/>
    </row>
    <row r="401" spans="4:17" x14ac:dyDescent="0.25">
      <c r="F401" t="s">
        <v>125</v>
      </c>
      <c r="Q401" s="1"/>
    </row>
    <row r="402" spans="4:17" x14ac:dyDescent="0.25">
      <c r="E402" t="s">
        <v>1</v>
      </c>
      <c r="Q402" s="1"/>
    </row>
    <row r="403" spans="4:17" x14ac:dyDescent="0.25">
      <c r="E403" t="s">
        <v>123</v>
      </c>
      <c r="Q403" s="1"/>
    </row>
    <row r="404" spans="4:17" x14ac:dyDescent="0.25">
      <c r="F404" t="str">
        <f>"factor = 1.2"</f>
        <v>factor = 1.2</v>
      </c>
      <c r="Q404" s="1"/>
    </row>
    <row r="405" spans="4:17" x14ac:dyDescent="0.25">
      <c r="F405" t="s">
        <v>126</v>
      </c>
      <c r="Q405" s="1"/>
    </row>
    <row r="406" spans="4:17" x14ac:dyDescent="0.25">
      <c r="E406" t="s">
        <v>1</v>
      </c>
      <c r="Q406" s="1"/>
    </row>
    <row r="407" spans="4:17" x14ac:dyDescent="0.25">
      <c r="E407" t="s">
        <v>123</v>
      </c>
      <c r="Q407" s="1"/>
    </row>
    <row r="408" spans="4:17" x14ac:dyDescent="0.25">
      <c r="F408" t="str">
        <f>"factor = 1.3"</f>
        <v>factor = 1.3</v>
      </c>
      <c r="Q408" s="1"/>
    </row>
    <row r="409" spans="4:17" x14ac:dyDescent="0.25">
      <c r="F409" t="s">
        <v>127</v>
      </c>
      <c r="Q409" s="1"/>
    </row>
    <row r="410" spans="4:17" x14ac:dyDescent="0.25">
      <c r="E410" t="s">
        <v>1</v>
      </c>
      <c r="Q410" s="1"/>
    </row>
    <row r="411" spans="4:17" x14ac:dyDescent="0.25">
      <c r="E411" t="s">
        <v>123</v>
      </c>
      <c r="Q411" s="1"/>
    </row>
    <row r="412" spans="4:17" x14ac:dyDescent="0.25">
      <c r="F412" t="str">
        <f>"factor = 1.5"</f>
        <v>factor = 1.5</v>
      </c>
      <c r="Q412" s="1"/>
    </row>
    <row r="413" spans="4:17" x14ac:dyDescent="0.25">
      <c r="F413" t="s">
        <v>128</v>
      </c>
      <c r="Q413" s="1"/>
    </row>
    <row r="414" spans="4:17" x14ac:dyDescent="0.25">
      <c r="E414" t="s">
        <v>1</v>
      </c>
      <c r="Q414" s="1"/>
    </row>
    <row r="415" spans="4:17" x14ac:dyDescent="0.25">
      <c r="D415" t="s">
        <v>1</v>
      </c>
      <c r="Q415" s="1"/>
    </row>
    <row r="416" spans="4:17" x14ac:dyDescent="0.25">
      <c r="D416" t="str">
        <f>"35 = { # Gifted progress"</f>
        <v>35 = { # Gifted progress</v>
      </c>
      <c r="Q416" s="1"/>
    </row>
    <row r="417" spans="5:17" x14ac:dyDescent="0.25">
      <c r="E417" t="str">
        <f>"change_variable = { which = hexaco_learning_"&amp;INDEX(S:S,2+TRUNC((ROW()-1)/$O$2))&amp;"_xp value = 2 }"</f>
        <v>change_variable = { which = hexaco_learning_martial_arts_xp value = 2 }</v>
      </c>
      <c r="Q417" s="1"/>
    </row>
    <row r="418" spans="5:17" x14ac:dyDescent="0.25">
      <c r="E418" t="s">
        <v>122</v>
      </c>
      <c r="Q418" s="1"/>
    </row>
    <row r="419" spans="5:17" x14ac:dyDescent="0.25">
      <c r="E419" t="str">
        <f>"set_character_flag = AVE_MARIA_hexaco_adolescence_"&amp;INDEX(S:S,2+TRUNC((ROW()-1)/$O$2))&amp;"_improvement_faster"</f>
        <v>set_character_flag = AVE_MARIA_hexaco_adolescence_martial_arts_improvement_faster</v>
      </c>
      <c r="Q419" s="1"/>
    </row>
    <row r="420" spans="5:17" x14ac:dyDescent="0.25">
      <c r="E420" t="s">
        <v>123</v>
      </c>
      <c r="Q420" s="1"/>
    </row>
    <row r="421" spans="5:17" x14ac:dyDescent="0.25">
      <c r="F421" t="str">
        <f>"factor = 1.05"</f>
        <v>factor = 1.05</v>
      </c>
      <c r="Q421" s="1"/>
    </row>
    <row r="422" spans="5:17" x14ac:dyDescent="0.25">
      <c r="F422" t="s">
        <v>129</v>
      </c>
      <c r="Q422" s="1"/>
    </row>
    <row r="423" spans="5:17" x14ac:dyDescent="0.25">
      <c r="E423" t="s">
        <v>1</v>
      </c>
      <c r="Q423" s="1"/>
    </row>
    <row r="424" spans="5:17" x14ac:dyDescent="0.25">
      <c r="E424" t="s">
        <v>123</v>
      </c>
      <c r="Q424" s="1"/>
    </row>
    <row r="425" spans="5:17" x14ac:dyDescent="0.25">
      <c r="F425" t="str">
        <f>"factor = 1.1"</f>
        <v>factor = 1.1</v>
      </c>
      <c r="Q425" s="1"/>
    </row>
    <row r="426" spans="5:17" x14ac:dyDescent="0.25">
      <c r="F426" t="s">
        <v>130</v>
      </c>
      <c r="Q426" s="1"/>
    </row>
    <row r="427" spans="5:17" x14ac:dyDescent="0.25">
      <c r="E427" t="s">
        <v>1</v>
      </c>
      <c r="Q427" s="1"/>
    </row>
    <row r="428" spans="5:17" x14ac:dyDescent="0.25">
      <c r="E428" t="s">
        <v>123</v>
      </c>
      <c r="Q428" s="1"/>
    </row>
    <row r="429" spans="5:17" x14ac:dyDescent="0.25">
      <c r="F429" t="str">
        <f>"factor = 1.2"</f>
        <v>factor = 1.2</v>
      </c>
      <c r="Q429" s="1"/>
    </row>
    <row r="430" spans="5:17" x14ac:dyDescent="0.25">
      <c r="F430" t="s">
        <v>131</v>
      </c>
    </row>
    <row r="431" spans="5:17" x14ac:dyDescent="0.25">
      <c r="E431" t="s">
        <v>1</v>
      </c>
    </row>
    <row r="432" spans="5:17" x14ac:dyDescent="0.25">
      <c r="E432" t="s">
        <v>123</v>
      </c>
    </row>
    <row r="433" spans="4:6" x14ac:dyDescent="0.25">
      <c r="F433" t="str">
        <f>"factor = 1.3"</f>
        <v>factor = 1.3</v>
      </c>
    </row>
    <row r="434" spans="4:6" x14ac:dyDescent="0.25">
      <c r="F434" t="s">
        <v>132</v>
      </c>
    </row>
    <row r="435" spans="4:6" x14ac:dyDescent="0.25">
      <c r="E435" t="s">
        <v>1</v>
      </c>
    </row>
    <row r="436" spans="4:6" x14ac:dyDescent="0.25">
      <c r="E436" t="s">
        <v>123</v>
      </c>
    </row>
    <row r="437" spans="4:6" x14ac:dyDescent="0.25">
      <c r="F437" t="str">
        <f>"factor = 1.5"</f>
        <v>factor = 1.5</v>
      </c>
    </row>
    <row r="438" spans="4:6" x14ac:dyDescent="0.25">
      <c r="F438" t="s">
        <v>133</v>
      </c>
    </row>
    <row r="439" spans="4:6" x14ac:dyDescent="0.25">
      <c r="E439" t="s">
        <v>1</v>
      </c>
    </row>
    <row r="440" spans="4:6" x14ac:dyDescent="0.25">
      <c r="E440" t="s">
        <v>123</v>
      </c>
    </row>
    <row r="441" spans="4:6" x14ac:dyDescent="0.25">
      <c r="F441" t="s">
        <v>134</v>
      </c>
    </row>
    <row r="442" spans="4:6" x14ac:dyDescent="0.25">
      <c r="F442" t="s">
        <v>135</v>
      </c>
    </row>
    <row r="443" spans="4:6" x14ac:dyDescent="0.25">
      <c r="E443" t="s">
        <v>1</v>
      </c>
    </row>
    <row r="444" spans="4:6" x14ac:dyDescent="0.25">
      <c r="D444" t="s">
        <v>1</v>
      </c>
    </row>
    <row r="445" spans="4:6" x14ac:dyDescent="0.25">
      <c r="D445" t="str">
        <f>"5 = { # Crazy progress"</f>
        <v>5 = { # Crazy progress</v>
      </c>
    </row>
    <row r="446" spans="4:6" x14ac:dyDescent="0.25">
      <c r="E446" t="str">
        <f>"change_variable = { which = hexaco_learning_"&amp;INDEX(S:S,2+TRUNC((ROW()-1)/$O$2))&amp;"_xp value = 3 }"</f>
        <v>change_variable = { which = hexaco_learning_martial_arts_xp value = 3 }</v>
      </c>
    </row>
    <row r="447" spans="4:6" x14ac:dyDescent="0.25">
      <c r="E447" t="s">
        <v>122</v>
      </c>
    </row>
    <row r="448" spans="4:6" x14ac:dyDescent="0.25">
      <c r="E448" t="str">
        <f>"set_character_flag = AVE_MARIA_hexaco_adolescence_"&amp;INDEX(S:S,2+TRUNC((ROW()-1)/$O$2))&amp;"_improvement_genius"</f>
        <v>set_character_flag = AVE_MARIA_hexaco_adolescence_martial_arts_improvement_genius</v>
      </c>
    </row>
    <row r="449" spans="3:6" x14ac:dyDescent="0.25">
      <c r="E449" t="s">
        <v>123</v>
      </c>
    </row>
    <row r="450" spans="3:6" x14ac:dyDescent="0.25">
      <c r="F450" t="str">
        <f>"factor = 2"</f>
        <v>factor = 2</v>
      </c>
    </row>
    <row r="451" spans="3:6" x14ac:dyDescent="0.25">
      <c r="F451" t="s">
        <v>135</v>
      </c>
    </row>
    <row r="452" spans="3:6" x14ac:dyDescent="0.25">
      <c r="E452" t="s">
        <v>1</v>
      </c>
    </row>
    <row r="453" spans="3:6" x14ac:dyDescent="0.25">
      <c r="E453" t="s">
        <v>123</v>
      </c>
    </row>
    <row r="454" spans="3:6" x14ac:dyDescent="0.25">
      <c r="F454" t="str">
        <f>"factor = 5"</f>
        <v>factor = 5</v>
      </c>
    </row>
    <row r="455" spans="3:6" x14ac:dyDescent="0.25">
      <c r="F455" t="s">
        <v>137</v>
      </c>
    </row>
    <row r="456" spans="3:6" x14ac:dyDescent="0.25">
      <c r="E456" t="s">
        <v>1</v>
      </c>
    </row>
    <row r="457" spans="3:6" x14ac:dyDescent="0.25">
      <c r="D457" t="s">
        <v>1</v>
      </c>
    </row>
    <row r="458" spans="3:6" x14ac:dyDescent="0.25">
      <c r="C458" t="s">
        <v>1</v>
      </c>
    </row>
    <row r="459" spans="3:6" x14ac:dyDescent="0.25">
      <c r="C459" t="s">
        <v>138</v>
      </c>
    </row>
    <row r="460" spans="3:6" x14ac:dyDescent="0.25">
      <c r="D460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461" spans="3:6" x14ac:dyDescent="0.25">
      <c r="C461" t="s">
        <v>1</v>
      </c>
    </row>
    <row r="462" spans="3:6" x14ac:dyDescent="0.25">
      <c r="C462" t="s">
        <v>139</v>
      </c>
    </row>
    <row r="463" spans="3:6" x14ac:dyDescent="0.25">
      <c r="D463" t="s">
        <v>140</v>
      </c>
    </row>
    <row r="464" spans="3:6" x14ac:dyDescent="0.25">
      <c r="C464" t="s">
        <v>1</v>
      </c>
    </row>
    <row r="465" spans="1:3" x14ac:dyDescent="0.25">
      <c r="B465" t="s">
        <v>1</v>
      </c>
    </row>
    <row r="466" spans="1:3" x14ac:dyDescent="0.25">
      <c r="A466" t="s">
        <v>1</v>
      </c>
    </row>
    <row r="467" spans="1:3" x14ac:dyDescent="0.25">
      <c r="A467" t="str">
        <f>"#"</f>
        <v>#</v>
      </c>
      <c r="B467" t="str">
        <f>INDEX(R:R,2+TRUNC((ROW()-1)/$O$2))&amp;" Random Improvement"</f>
        <v>Martial Arts Random Improvement</v>
      </c>
    </row>
    <row r="468" spans="1:3" x14ac:dyDescent="0.25">
      <c r="A468" t="s">
        <v>0</v>
      </c>
    </row>
    <row r="469" spans="1:3" x14ac:dyDescent="0.25">
      <c r="B469" t="str">
        <f>"id = "&amp;"AVE_MARIA_hexaco_adolescence."&amp;INDEX($Y$2:$Z$57,MATCH(B1,$Y$2:$Y$57,0)+5,2)</f>
        <v>id = AVE_MARIA_hexaco_adolescence.7</v>
      </c>
    </row>
    <row r="470" spans="1:3" x14ac:dyDescent="0.25">
      <c r="B470" t="str">
        <f>"desc = EVTDESC_"&amp;"AVE_MARIA_hexaco_adolescence."&amp;INDEX($Y$2:$Z$57,MATCH(B1,$Y$2:$Y$57,0)+5,2)</f>
        <v>desc = EVTDESC_AVE_MARIA_hexaco_adolescence.7</v>
      </c>
    </row>
    <row r="471" spans="1:3" x14ac:dyDescent="0.25">
      <c r="B471" t="s">
        <v>115</v>
      </c>
    </row>
    <row r="472" spans="1:3" x14ac:dyDescent="0.25">
      <c r="B472" t="s">
        <v>114</v>
      </c>
    </row>
    <row r="473" spans="1:3" x14ac:dyDescent="0.25">
      <c r="B473" t="s">
        <v>116</v>
      </c>
    </row>
    <row r="475" spans="1:3" x14ac:dyDescent="0.25">
      <c r="B475" t="s">
        <v>5</v>
      </c>
    </row>
    <row r="476" spans="1:3" x14ac:dyDescent="0.25">
      <c r="C476" t="s">
        <v>117</v>
      </c>
    </row>
    <row r="477" spans="1:3" x14ac:dyDescent="0.25">
      <c r="C477" t="s">
        <v>118</v>
      </c>
    </row>
    <row r="478" spans="1:3" x14ac:dyDescent="0.25">
      <c r="C478" t="s">
        <v>119</v>
      </c>
    </row>
    <row r="479" spans="1:3" x14ac:dyDescent="0.25">
      <c r="C479" t="s">
        <v>120</v>
      </c>
    </row>
    <row r="480" spans="1:3" x14ac:dyDescent="0.25">
      <c r="B480" t="s">
        <v>1</v>
      </c>
    </row>
    <row r="481" spans="2:6" x14ac:dyDescent="0.25">
      <c r="B481" t="s">
        <v>9</v>
      </c>
    </row>
    <row r="482" spans="2:6" x14ac:dyDescent="0.25">
      <c r="C482" t="str">
        <f>"name = EVTOPT_A_"&amp;"AVE_MARIA_hexaco_adolescence."&amp;INDEX($Y$2:$Z$57,MATCH(B1,$Y$2:$Y$57,0)+5,2)</f>
        <v>name = EVTOPT_A_AVE_MARIA_hexaco_adolescence.7</v>
      </c>
    </row>
    <row r="483" spans="2:6" x14ac:dyDescent="0.25">
      <c r="C483" t="s">
        <v>121</v>
      </c>
    </row>
    <row r="484" spans="2:6" x14ac:dyDescent="0.25">
      <c r="D484" t="str">
        <f>"60 = { # Normal progress"</f>
        <v>60 = { # Normal progress</v>
      </c>
    </row>
    <row r="485" spans="2:6" x14ac:dyDescent="0.25">
      <c r="E485" t="str">
        <f>"change_variable = { which = hexaco_learning_"&amp;INDEX(S:S,2+TRUNC((ROW()-1)/$O$2))&amp;"_xp value = 1 }"</f>
        <v>change_variable = { which = hexaco_learning_martial_arts_xp value = 1 }</v>
      </c>
    </row>
    <row r="486" spans="2:6" x14ac:dyDescent="0.25">
      <c r="E486" t="s">
        <v>122</v>
      </c>
    </row>
    <row r="487" spans="2:6" x14ac:dyDescent="0.25">
      <c r="E487" t="str">
        <f>"set_character_flag = AVE_MARIA_hexaco_adolescence_"&amp;INDEX(S:S,2+TRUNC((ROW()-1)/$O$2))&amp;"_improvement_normal"</f>
        <v>set_character_flag = AVE_MARIA_hexaco_adolescence_martial_arts_improvement_normal</v>
      </c>
    </row>
    <row r="488" spans="2:6" x14ac:dyDescent="0.25">
      <c r="E488" t="s">
        <v>123</v>
      </c>
    </row>
    <row r="489" spans="2:6" x14ac:dyDescent="0.25">
      <c r="F489" t="str">
        <f>"factor = 1.05"</f>
        <v>factor = 1.05</v>
      </c>
    </row>
    <row r="490" spans="2:6" x14ac:dyDescent="0.25">
      <c r="F490" t="s">
        <v>124</v>
      </c>
    </row>
    <row r="491" spans="2:6" x14ac:dyDescent="0.25">
      <c r="E491" t="s">
        <v>1</v>
      </c>
    </row>
    <row r="492" spans="2:6" x14ac:dyDescent="0.25">
      <c r="E492" t="s">
        <v>123</v>
      </c>
    </row>
    <row r="493" spans="2:6" x14ac:dyDescent="0.25">
      <c r="F493" t="str">
        <f>"factor = 1.1"</f>
        <v>factor = 1.1</v>
      </c>
    </row>
    <row r="494" spans="2:6" x14ac:dyDescent="0.25">
      <c r="F494" t="s">
        <v>125</v>
      </c>
    </row>
    <row r="495" spans="2:6" x14ac:dyDescent="0.25">
      <c r="E495" t="s">
        <v>1</v>
      </c>
    </row>
    <row r="496" spans="2:6" x14ac:dyDescent="0.25">
      <c r="E496" t="s">
        <v>123</v>
      </c>
    </row>
    <row r="497" spans="4:6" x14ac:dyDescent="0.25">
      <c r="F497" t="str">
        <f>"factor = 1.2"</f>
        <v>factor = 1.2</v>
      </c>
    </row>
    <row r="498" spans="4:6" x14ac:dyDescent="0.25">
      <c r="F498" t="s">
        <v>126</v>
      </c>
    </row>
    <row r="499" spans="4:6" x14ac:dyDescent="0.25">
      <c r="E499" t="s">
        <v>1</v>
      </c>
    </row>
    <row r="500" spans="4:6" x14ac:dyDescent="0.25">
      <c r="E500" t="s">
        <v>123</v>
      </c>
    </row>
    <row r="501" spans="4:6" x14ac:dyDescent="0.25">
      <c r="F501" t="str">
        <f>"factor = 1.3"</f>
        <v>factor = 1.3</v>
      </c>
    </row>
    <row r="502" spans="4:6" x14ac:dyDescent="0.25">
      <c r="F502" t="s">
        <v>127</v>
      </c>
    </row>
    <row r="503" spans="4:6" x14ac:dyDescent="0.25">
      <c r="E503" t="s">
        <v>1</v>
      </c>
    </row>
    <row r="504" spans="4:6" x14ac:dyDescent="0.25">
      <c r="E504" t="s">
        <v>123</v>
      </c>
    </row>
    <row r="505" spans="4:6" x14ac:dyDescent="0.25">
      <c r="F505" t="str">
        <f>"factor = 1.5"</f>
        <v>factor = 1.5</v>
      </c>
    </row>
    <row r="506" spans="4:6" x14ac:dyDescent="0.25">
      <c r="F506" t="s">
        <v>128</v>
      </c>
    </row>
    <row r="507" spans="4:6" x14ac:dyDescent="0.25">
      <c r="E507" t="s">
        <v>1</v>
      </c>
    </row>
    <row r="508" spans="4:6" x14ac:dyDescent="0.25">
      <c r="D508" t="s">
        <v>1</v>
      </c>
    </row>
    <row r="509" spans="4:6" x14ac:dyDescent="0.25">
      <c r="D509" t="str">
        <f>"35 = { # Gifted progress"</f>
        <v>35 = { # Gifted progress</v>
      </c>
    </row>
    <row r="510" spans="4:6" x14ac:dyDescent="0.25">
      <c r="E510" t="str">
        <f>"change_variable = { which = hexaco_learning_"&amp;INDEX(S:S,2+TRUNC((ROW()-1)/$O$2))&amp;"_xp value = 2 }"</f>
        <v>change_variable = { which = hexaco_learning_martial_arts_xp value = 2 }</v>
      </c>
    </row>
    <row r="511" spans="4:6" x14ac:dyDescent="0.25">
      <c r="E511" t="s">
        <v>122</v>
      </c>
    </row>
    <row r="512" spans="4:6" x14ac:dyDescent="0.25">
      <c r="E512" t="str">
        <f>"set_character_flag = AVE_MARIA_hexaco_adolescence_"&amp;INDEX(S:S,2+TRUNC((ROW()-1)/$O$2))&amp;"_improvement_faster"</f>
        <v>set_character_flag = AVE_MARIA_hexaco_adolescence_martial_arts_improvement_faster</v>
      </c>
    </row>
    <row r="513" spans="5:6" x14ac:dyDescent="0.25">
      <c r="E513" t="s">
        <v>123</v>
      </c>
    </row>
    <row r="514" spans="5:6" x14ac:dyDescent="0.25">
      <c r="F514" t="str">
        <f>"factor = 1.05"</f>
        <v>factor = 1.05</v>
      </c>
    </row>
    <row r="515" spans="5:6" x14ac:dyDescent="0.25">
      <c r="F515" t="s">
        <v>129</v>
      </c>
    </row>
    <row r="516" spans="5:6" x14ac:dyDescent="0.25">
      <c r="E516" t="s">
        <v>1</v>
      </c>
    </row>
    <row r="517" spans="5:6" x14ac:dyDescent="0.25">
      <c r="E517" t="s">
        <v>123</v>
      </c>
    </row>
    <row r="518" spans="5:6" x14ac:dyDescent="0.25">
      <c r="F518" t="str">
        <f>"factor = 1.1"</f>
        <v>factor = 1.1</v>
      </c>
    </row>
    <row r="519" spans="5:6" x14ac:dyDescent="0.25">
      <c r="F519" t="s">
        <v>130</v>
      </c>
    </row>
    <row r="520" spans="5:6" x14ac:dyDescent="0.25">
      <c r="E520" t="s">
        <v>1</v>
      </c>
    </row>
    <row r="521" spans="5:6" x14ac:dyDescent="0.25">
      <c r="E521" t="s">
        <v>123</v>
      </c>
    </row>
    <row r="522" spans="5:6" x14ac:dyDescent="0.25">
      <c r="F522" t="str">
        <f>"factor = 1.2"</f>
        <v>factor = 1.2</v>
      </c>
    </row>
    <row r="523" spans="5:6" x14ac:dyDescent="0.25">
      <c r="F523" t="s">
        <v>131</v>
      </c>
    </row>
    <row r="524" spans="5:6" x14ac:dyDescent="0.25">
      <c r="E524" t="s">
        <v>1</v>
      </c>
    </row>
    <row r="525" spans="5:6" x14ac:dyDescent="0.25">
      <c r="E525" t="s">
        <v>123</v>
      </c>
    </row>
    <row r="526" spans="5:6" x14ac:dyDescent="0.25">
      <c r="F526" t="str">
        <f>"factor = 1.3"</f>
        <v>factor = 1.3</v>
      </c>
    </row>
    <row r="527" spans="5:6" x14ac:dyDescent="0.25">
      <c r="F527" t="s">
        <v>132</v>
      </c>
    </row>
    <row r="528" spans="5:6" x14ac:dyDescent="0.25">
      <c r="E528" t="s">
        <v>1</v>
      </c>
    </row>
    <row r="529" spans="4:6" x14ac:dyDescent="0.25">
      <c r="E529" t="s">
        <v>123</v>
      </c>
    </row>
    <row r="530" spans="4:6" x14ac:dyDescent="0.25">
      <c r="F530" t="str">
        <f>"factor = 1.5"</f>
        <v>factor = 1.5</v>
      </c>
    </row>
    <row r="531" spans="4:6" x14ac:dyDescent="0.25">
      <c r="F531" t="s">
        <v>133</v>
      </c>
    </row>
    <row r="532" spans="4:6" x14ac:dyDescent="0.25">
      <c r="E532" t="s">
        <v>1</v>
      </c>
    </row>
    <row r="533" spans="4:6" x14ac:dyDescent="0.25">
      <c r="E533" t="s">
        <v>123</v>
      </c>
    </row>
    <row r="534" spans="4:6" x14ac:dyDescent="0.25">
      <c r="F534" t="s">
        <v>134</v>
      </c>
    </row>
    <row r="535" spans="4:6" x14ac:dyDescent="0.25">
      <c r="F535" t="s">
        <v>135</v>
      </c>
    </row>
    <row r="536" spans="4:6" x14ac:dyDescent="0.25">
      <c r="E536" t="s">
        <v>1</v>
      </c>
    </row>
    <row r="537" spans="4:6" x14ac:dyDescent="0.25">
      <c r="D537" t="s">
        <v>1</v>
      </c>
    </row>
    <row r="538" spans="4:6" x14ac:dyDescent="0.25">
      <c r="D538" t="str">
        <f>"5 = { # Crazy progress"</f>
        <v>5 = { # Crazy progress</v>
      </c>
    </row>
    <row r="539" spans="4:6" x14ac:dyDescent="0.25">
      <c r="E539" t="str">
        <f>"change_variable = { which = hexaco_learning_"&amp;INDEX(S:S,2+TRUNC((ROW()-1)/$O$2))&amp;"_xp value = 3 }"</f>
        <v>change_variable = { which = hexaco_learning_martial_arts_xp value = 3 }</v>
      </c>
    </row>
    <row r="540" spans="4:6" x14ac:dyDescent="0.25">
      <c r="E540" t="s">
        <v>122</v>
      </c>
    </row>
    <row r="541" spans="4:6" x14ac:dyDescent="0.25">
      <c r="E541" t="str">
        <f>"set_character_flag = AVE_MARIA_hexaco_adolescence_"&amp;INDEX(S:S,2+TRUNC((ROW()-1)/$O$2))&amp;"_improvement_genius"</f>
        <v>set_character_flag = AVE_MARIA_hexaco_adolescence_martial_arts_improvement_genius</v>
      </c>
    </row>
    <row r="542" spans="4:6" x14ac:dyDescent="0.25">
      <c r="E542" t="s">
        <v>123</v>
      </c>
    </row>
    <row r="543" spans="4:6" x14ac:dyDescent="0.25">
      <c r="F543" t="str">
        <f>"factor = 2"</f>
        <v>factor = 2</v>
      </c>
    </row>
    <row r="544" spans="4:6" x14ac:dyDescent="0.25">
      <c r="F544" t="s">
        <v>135</v>
      </c>
    </row>
    <row r="545" spans="1:6" x14ac:dyDescent="0.25">
      <c r="E545" t="s">
        <v>1</v>
      </c>
    </row>
    <row r="546" spans="1:6" x14ac:dyDescent="0.25">
      <c r="E546" t="s">
        <v>123</v>
      </c>
    </row>
    <row r="547" spans="1:6" x14ac:dyDescent="0.25">
      <c r="F547" t="str">
        <f>"factor = 5"</f>
        <v>factor = 5</v>
      </c>
    </row>
    <row r="548" spans="1:6" x14ac:dyDescent="0.25">
      <c r="F548" t="s">
        <v>137</v>
      </c>
    </row>
    <row r="549" spans="1:6" x14ac:dyDescent="0.25">
      <c r="E549" t="s">
        <v>1</v>
      </c>
    </row>
    <row r="550" spans="1:6" x14ac:dyDescent="0.25">
      <c r="D550" t="s">
        <v>1</v>
      </c>
    </row>
    <row r="551" spans="1:6" x14ac:dyDescent="0.25">
      <c r="C551" t="s">
        <v>1</v>
      </c>
    </row>
    <row r="552" spans="1:6" x14ac:dyDescent="0.25">
      <c r="C552" t="s">
        <v>138</v>
      </c>
    </row>
    <row r="553" spans="1:6" x14ac:dyDescent="0.25">
      <c r="D553" t="str">
        <f>"educator = { character_event = { id = "&amp;"AVE_MARIA_hexaco_adolescence."&amp;INDEX($Y$2:$Z$57,MATCH(B1,$Y$2:$Y$57,0)+6,2)&amp;" } }"</f>
        <v>educator = { character_event = { id = AVE_MARIA_hexaco_adolescence.8 } }</v>
      </c>
    </row>
    <row r="554" spans="1:6" x14ac:dyDescent="0.25">
      <c r="C554" t="s">
        <v>1</v>
      </c>
    </row>
    <row r="555" spans="1:6" x14ac:dyDescent="0.25">
      <c r="C555" t="s">
        <v>139</v>
      </c>
    </row>
    <row r="556" spans="1:6" x14ac:dyDescent="0.25">
      <c r="D556" t="s">
        <v>140</v>
      </c>
    </row>
    <row r="557" spans="1:6" x14ac:dyDescent="0.25">
      <c r="C557" t="s">
        <v>1</v>
      </c>
    </row>
    <row r="558" spans="1:6" x14ac:dyDescent="0.25">
      <c r="B558" t="s">
        <v>1</v>
      </c>
    </row>
    <row r="559" spans="1:6" x14ac:dyDescent="0.25">
      <c r="A559" t="s">
        <v>1</v>
      </c>
    </row>
    <row r="560" spans="1:6" x14ac:dyDescent="0.25">
      <c r="A560" t="s">
        <v>141</v>
      </c>
    </row>
    <row r="561" spans="1:4" x14ac:dyDescent="0.25">
      <c r="A561" t="s">
        <v>0</v>
      </c>
    </row>
    <row r="562" spans="1:4" x14ac:dyDescent="0.25">
      <c r="B562" t="str">
        <f>"id = "&amp;"AVE_MARIA_hexaco_adolescence."&amp;INDEX($Y$2:$Z$57,MATCH(B1,$Y$2:$Y$57,0)+6,2)</f>
        <v>id = AVE_MARIA_hexaco_adolescence.8</v>
      </c>
    </row>
    <row r="563" spans="1:4" x14ac:dyDescent="0.25">
      <c r="B563" t="str">
        <f>"desc = EVTDESC_"&amp;"AVE_MARIA_hexaco_adolescence."&amp;INDEX($Y$2:$Z$57,MATCH(B1,$Y$2:$Y$57,0)+6,2)</f>
        <v>desc = EVTDESC_AVE_MARIA_hexaco_adolescence.8</v>
      </c>
    </row>
    <row r="564" spans="1:4" x14ac:dyDescent="0.25">
      <c r="B564" t="s">
        <v>115</v>
      </c>
    </row>
    <row r="566" spans="1:4" x14ac:dyDescent="0.25">
      <c r="B566" t="s">
        <v>114</v>
      </c>
    </row>
    <row r="567" spans="1:4" x14ac:dyDescent="0.25">
      <c r="B567" t="s">
        <v>163</v>
      </c>
    </row>
    <row r="568" spans="1:4" x14ac:dyDescent="0.25">
      <c r="B568" t="s">
        <v>116</v>
      </c>
    </row>
    <row r="569" spans="1:4" x14ac:dyDescent="0.25">
      <c r="B569" t="s">
        <v>142</v>
      </c>
    </row>
    <row r="571" spans="1:4" x14ac:dyDescent="0.25">
      <c r="B571" t="s">
        <v>143</v>
      </c>
    </row>
    <row r="572" spans="1:4" x14ac:dyDescent="0.25">
      <c r="C572" t="str">
        <f>"name = EVTOPT_A_"&amp;"AVE_MARIA_hexaco_adolescence."&amp;INDEX($Y$2:$Z$57,MATCH(B1,$Y$2:$Y$57,0)+6,2)</f>
        <v>name = EVTOPT_A_AVE_MARIA_hexaco_adolescence.8</v>
      </c>
    </row>
    <row r="573" spans="1:4" x14ac:dyDescent="0.25">
      <c r="C573" t="s">
        <v>5</v>
      </c>
    </row>
    <row r="574" spans="1:4" x14ac:dyDescent="0.25">
      <c r="D574" t="str">
        <f>"FROM  = { NOT = { has_character_flag = AVE_MARIA_hexaco_adolescence_"&amp;INDEX(S:S,2+TRUNC((ROW()-1)/$O$2))&amp;"_improvement_genius } }"</f>
        <v>FROM  = { NOT = { has_character_flag = AVE_MARIA_hexaco_adolescence_martial_arts_improvement_genius } }</v>
      </c>
    </row>
    <row r="575" spans="1:4" x14ac:dyDescent="0.25">
      <c r="C575" t="s">
        <v>1</v>
      </c>
    </row>
    <row r="576" spans="1:4" x14ac:dyDescent="0.25">
      <c r="C576" t="s">
        <v>138</v>
      </c>
    </row>
    <row r="577" spans="2:5" x14ac:dyDescent="0.25">
      <c r="D577" t="str">
        <f>"set_character_flag = AVE_MARIA_hexaco_adolescence_"&amp;INDEX(S:S,2+TRUNC((ROW()-1)/$O$2))&amp;"_improvement_making_normal_progress"</f>
        <v>set_character_flag = AVE_MARIA_hexaco_adolescence_martial_arts_improvement_making_normal_progress</v>
      </c>
    </row>
    <row r="578" spans="2:5" x14ac:dyDescent="0.25">
      <c r="C578" t="s">
        <v>1</v>
      </c>
    </row>
    <row r="579" spans="2:5" x14ac:dyDescent="0.25">
      <c r="B579" t="s">
        <v>1</v>
      </c>
    </row>
    <row r="581" spans="2:5" x14ac:dyDescent="0.25">
      <c r="B581" t="s">
        <v>144</v>
      </c>
    </row>
    <row r="582" spans="2:5" x14ac:dyDescent="0.25">
      <c r="C582" t="str">
        <f>"name = EVTOPT_B_"&amp;"AVE_MARIA_hexaco_adolescence."&amp;INDEX($Y$2:$Z$57,MATCH(B1,$Y$2:$Y$57,0)+6,2)</f>
        <v>name = EVTOPT_B_AVE_MARIA_hexaco_adolescence.8</v>
      </c>
    </row>
    <row r="583" spans="2:5" x14ac:dyDescent="0.25">
      <c r="C583" t="s">
        <v>5</v>
      </c>
    </row>
    <row r="584" spans="2:5" x14ac:dyDescent="0.25">
      <c r="D584" t="str">
        <f>"FROM  = { has_character_flag = AVE_MARIA_hexaco_adolescence_"&amp;INDEX(S:S,2+TRUNC((ROW()-1)/$O$2))&amp;"_improvement_genius }"</f>
        <v>FROM  = { has_character_flag = AVE_MARIA_hexaco_adolescence_martial_arts_improvement_genius }</v>
      </c>
    </row>
    <row r="585" spans="2:5" x14ac:dyDescent="0.25">
      <c r="D585" t="s">
        <v>145</v>
      </c>
    </row>
    <row r="586" spans="2:5" x14ac:dyDescent="0.25">
      <c r="E586" t="str">
        <f>"trait = "&amp;INDEX(S:S,2+TRUNC((ROW()-1)/$O$2))&amp;"_4"</f>
        <v>trait = martial_arts_4</v>
      </c>
    </row>
    <row r="587" spans="2:5" x14ac:dyDescent="0.25">
      <c r="E587" t="str">
        <f>"trait = "&amp;INDEX(S:S,2+TRUNC((ROW()-1)/$O$2))&amp;"_5"</f>
        <v>trait = martial_arts_5</v>
      </c>
    </row>
    <row r="588" spans="2:5" x14ac:dyDescent="0.25">
      <c r="D588" t="s">
        <v>1</v>
      </c>
    </row>
    <row r="589" spans="2:5" x14ac:dyDescent="0.25">
      <c r="C589" t="s">
        <v>1</v>
      </c>
    </row>
    <row r="590" spans="2:5" x14ac:dyDescent="0.25">
      <c r="C590" t="s">
        <v>138</v>
      </c>
    </row>
    <row r="591" spans="2:5" x14ac:dyDescent="0.25">
      <c r="D591" t="s">
        <v>146</v>
      </c>
    </row>
    <row r="592" spans="2:5" x14ac:dyDescent="0.25">
      <c r="E592" t="str">
        <f>"set_character_flag = AVE_MARIA_hexaco_adolescence_"&amp;INDEX(S:S,2+TRUNC((ROW()-1)/$O$2))&amp;"_improvement_making_good_progress"</f>
        <v>set_character_flag = AVE_MARIA_hexaco_adolescence_martial_arts_improvement_making_good_progress</v>
      </c>
    </row>
    <row r="593" spans="1:5" x14ac:dyDescent="0.25">
      <c r="E593" t="str">
        <f>"change_variable = { which = hexaco_learning_"&amp;INDEX(S:S,2+TRUNC((ROW()-1)/$O$2))&amp;"_xp value = 1 }"</f>
        <v>change_variable = { which = hexaco_learning_martial_arts_xp value = 1 }</v>
      </c>
    </row>
    <row r="594" spans="1:5" x14ac:dyDescent="0.25">
      <c r="E594" t="s">
        <v>122</v>
      </c>
    </row>
    <row r="595" spans="1:5" x14ac:dyDescent="0.25">
      <c r="D595" t="s">
        <v>1</v>
      </c>
    </row>
    <row r="596" spans="1:5" x14ac:dyDescent="0.25">
      <c r="C596" t="s">
        <v>1</v>
      </c>
    </row>
    <row r="597" spans="1:5" x14ac:dyDescent="0.25">
      <c r="B597" t="s">
        <v>1</v>
      </c>
    </row>
    <row r="598" spans="1:5" x14ac:dyDescent="0.25">
      <c r="A598" t="s">
        <v>1</v>
      </c>
    </row>
    <row r="599" spans="1:5" x14ac:dyDescent="0.25">
      <c r="A599" t="str">
        <f t="shared" ref="A599" si="2">"##"</f>
        <v>##</v>
      </c>
      <c r="B599" t="str">
        <f t="shared" ref="B599" si="3">INDEX(R:R,2+TRUNC((ROW()-1)/$O$2))</f>
        <v>Riding</v>
      </c>
    </row>
    <row r="600" spans="1:5" x14ac:dyDescent="0.25">
      <c r="A600" t="str">
        <f t="shared" ref="A600" si="4">"#"</f>
        <v>#</v>
      </c>
      <c r="B600" t="str">
        <f t="shared" ref="B600" si="5">INDEX(R:R,2+TRUNC((ROW()-1)/$O$2))&amp;" Random Improvement"</f>
        <v>Riding Random Improvement</v>
      </c>
    </row>
    <row r="601" spans="1:5" x14ac:dyDescent="0.25">
      <c r="A601" t="s">
        <v>0</v>
      </c>
    </row>
    <row r="602" spans="1:5" x14ac:dyDescent="0.25">
      <c r="B602" t="str">
        <f t="shared" ref="B602" si="6">"id = AVE_MARIA_hexaco_adolescence."&amp;INDEX($Y$2:$Z$57,MATCH(B599,$Y$2:$Y$57,0),2)</f>
        <v>id = AVE_MARIA_hexaco_adolescence.9</v>
      </c>
    </row>
    <row r="603" spans="1:5" x14ac:dyDescent="0.25">
      <c r="B603" t="str">
        <f t="shared" ref="B603" si="7">"desc = EVTDESC_"&amp;"AVE_MARIA_hexaco_adolescence."&amp;INDEX($Y$2:$Z$57,MATCH(B599,$Y$2:$Y$57,0),2)</f>
        <v>desc = EVTDESC_AVE_MARIA_hexaco_adolescence.9</v>
      </c>
    </row>
    <row r="604" spans="1:5" x14ac:dyDescent="0.25">
      <c r="B604" t="s">
        <v>115</v>
      </c>
    </row>
    <row r="605" spans="1:5" x14ac:dyDescent="0.25">
      <c r="B605" t="s">
        <v>114</v>
      </c>
    </row>
    <row r="606" spans="1:5" x14ac:dyDescent="0.25">
      <c r="B606" t="s">
        <v>116</v>
      </c>
    </row>
    <row r="608" spans="1:5" x14ac:dyDescent="0.25">
      <c r="B608" t="s">
        <v>5</v>
      </c>
    </row>
    <row r="609" spans="2:6" x14ac:dyDescent="0.25">
      <c r="C609" t="s">
        <v>117</v>
      </c>
    </row>
    <row r="610" spans="2:6" x14ac:dyDescent="0.25">
      <c r="C610" t="s">
        <v>118</v>
      </c>
    </row>
    <row r="611" spans="2:6" x14ac:dyDescent="0.25">
      <c r="C611" t="s">
        <v>119</v>
      </c>
    </row>
    <row r="612" spans="2:6" x14ac:dyDescent="0.25">
      <c r="C612" t="s">
        <v>120</v>
      </c>
    </row>
    <row r="613" spans="2:6" x14ac:dyDescent="0.25">
      <c r="B613" t="s">
        <v>1</v>
      </c>
    </row>
    <row r="614" spans="2:6" x14ac:dyDescent="0.25">
      <c r="B614" t="s">
        <v>9</v>
      </c>
    </row>
    <row r="615" spans="2:6" x14ac:dyDescent="0.25">
      <c r="C615" t="str">
        <f t="shared" ref="C615" si="8">"name = EVTOPT_A_"&amp;"AVE_MARIA_hexaco_adolescence."&amp;INDEX($Y$2:$Z$57,MATCH(B599,$Y$2:$Y$57,0),2)</f>
        <v>name = EVTOPT_A_AVE_MARIA_hexaco_adolescence.9</v>
      </c>
    </row>
    <row r="616" spans="2:6" x14ac:dyDescent="0.25">
      <c r="C616" t="s">
        <v>121</v>
      </c>
    </row>
    <row r="617" spans="2:6" x14ac:dyDescent="0.25">
      <c r="D617" t="str">
        <f t="shared" ref="D617" si="9">"60 = { # Normal progress"</f>
        <v>60 = { # Normal progress</v>
      </c>
    </row>
    <row r="618" spans="2:6" x14ac:dyDescent="0.25">
      <c r="E618" t="str">
        <f t="shared" ref="E618" si="10">"change_variable = { which = hexaco_learning_"&amp;INDEX(S:S,2+TRUNC((ROW()-1)/$O$2))&amp;"_xp value = 1 }"</f>
        <v>change_variable = { which = hexaco_learning_riding_xp value = 1 }</v>
      </c>
    </row>
    <row r="619" spans="2:6" x14ac:dyDescent="0.25">
      <c r="E619" t="s">
        <v>122</v>
      </c>
    </row>
    <row r="620" spans="2:6" x14ac:dyDescent="0.25">
      <c r="E620" t="str">
        <f t="shared" ref="E620" si="11">"# set_character_flag = AVE_MARIA_hexaco_adolescence_"&amp;INDEX(S:S,2+TRUNC((ROW()-1)/$O$2))&amp;"_improvement_normal"</f>
        <v># set_character_flag = AVE_MARIA_hexaco_adolescence_riding_improvement_normal</v>
      </c>
    </row>
    <row r="621" spans="2:6" x14ac:dyDescent="0.25">
      <c r="E621" t="s">
        <v>123</v>
      </c>
    </row>
    <row r="622" spans="2:6" x14ac:dyDescent="0.25">
      <c r="F622" t="str">
        <f t="shared" ref="F622" si="12">"factor = 1.05"</f>
        <v>factor = 1.05</v>
      </c>
    </row>
    <row r="623" spans="2:6" x14ac:dyDescent="0.25">
      <c r="F623" t="s">
        <v>124</v>
      </c>
    </row>
    <row r="624" spans="2:6" x14ac:dyDescent="0.25">
      <c r="E624" t="s">
        <v>1</v>
      </c>
    </row>
    <row r="625" spans="5:6" x14ac:dyDescent="0.25">
      <c r="E625" t="s">
        <v>123</v>
      </c>
    </row>
    <row r="626" spans="5:6" x14ac:dyDescent="0.25">
      <c r="F626" t="str">
        <f t="shared" ref="F626" si="13">"factor = 1.1"</f>
        <v>factor = 1.1</v>
      </c>
    </row>
    <row r="627" spans="5:6" x14ac:dyDescent="0.25">
      <c r="F627" t="s">
        <v>125</v>
      </c>
    </row>
    <row r="628" spans="5:6" x14ac:dyDescent="0.25">
      <c r="E628" t="s">
        <v>1</v>
      </c>
    </row>
    <row r="629" spans="5:6" x14ac:dyDescent="0.25">
      <c r="E629" t="s">
        <v>123</v>
      </c>
    </row>
    <row r="630" spans="5:6" x14ac:dyDescent="0.25">
      <c r="F630" t="str">
        <f t="shared" ref="F630" si="14">"factor = 1.2"</f>
        <v>factor = 1.2</v>
      </c>
    </row>
    <row r="631" spans="5:6" x14ac:dyDescent="0.25">
      <c r="F631" t="s">
        <v>126</v>
      </c>
    </row>
    <row r="632" spans="5:6" x14ac:dyDescent="0.25">
      <c r="E632" t="s">
        <v>1</v>
      </c>
    </row>
    <row r="633" spans="5:6" x14ac:dyDescent="0.25">
      <c r="E633" t="s">
        <v>123</v>
      </c>
    </row>
    <row r="634" spans="5:6" x14ac:dyDescent="0.25">
      <c r="F634" t="str">
        <f t="shared" ref="F634" si="15">"factor = 1.3"</f>
        <v>factor = 1.3</v>
      </c>
    </row>
    <row r="635" spans="5:6" x14ac:dyDescent="0.25">
      <c r="F635" t="s">
        <v>127</v>
      </c>
    </row>
    <row r="636" spans="5:6" x14ac:dyDescent="0.25">
      <c r="E636" t="s">
        <v>1</v>
      </c>
    </row>
    <row r="637" spans="5:6" x14ac:dyDescent="0.25">
      <c r="E637" t="s">
        <v>123</v>
      </c>
    </row>
    <row r="638" spans="5:6" x14ac:dyDescent="0.25">
      <c r="F638" t="str">
        <f t="shared" ref="F638" si="16">"factor = 1.5"</f>
        <v>factor = 1.5</v>
      </c>
    </row>
    <row r="639" spans="5:6" x14ac:dyDescent="0.25">
      <c r="F639" t="s">
        <v>128</v>
      </c>
    </row>
    <row r="640" spans="5:6" x14ac:dyDescent="0.25">
      <c r="E640" t="s">
        <v>1</v>
      </c>
    </row>
    <row r="641" spans="4:6" x14ac:dyDescent="0.25">
      <c r="D641" t="s">
        <v>1</v>
      </c>
    </row>
    <row r="642" spans="4:6" x14ac:dyDescent="0.25">
      <c r="D642" t="str">
        <f t="shared" ref="D642" si="17">"35 = { # Gifted progress"</f>
        <v>35 = { # Gifted progress</v>
      </c>
    </row>
    <row r="643" spans="4:6" x14ac:dyDescent="0.25">
      <c r="E643" t="str">
        <f t="shared" ref="E643" si="18">"change_variable = { which = hexaco_learning_"&amp;INDEX(S:S,2+TRUNC((ROW()-1)/$O$2))&amp;"_xp value = 2 }"</f>
        <v>change_variable = { which = hexaco_learning_riding_xp value = 2 }</v>
      </c>
    </row>
    <row r="644" spans="4:6" x14ac:dyDescent="0.25">
      <c r="E644" t="s">
        <v>122</v>
      </c>
    </row>
    <row r="645" spans="4:6" x14ac:dyDescent="0.25">
      <c r="E645" t="str">
        <f t="shared" ref="E645" si="19">"# set_character_flag = AVE_MARIA_hexaco_adolescence_"&amp;INDEX(S:S,2+TRUNC((ROW()-1)/$O$2))&amp;"_improvement_faster"</f>
        <v># set_character_flag = AVE_MARIA_hexaco_adolescence_riding_improvement_faster</v>
      </c>
    </row>
    <row r="646" spans="4:6" x14ac:dyDescent="0.25">
      <c r="E646" t="s">
        <v>123</v>
      </c>
    </row>
    <row r="647" spans="4:6" x14ac:dyDescent="0.25">
      <c r="F647" t="str">
        <f t="shared" ref="F647" si="20">"factor = 1.05"</f>
        <v>factor = 1.05</v>
      </c>
    </row>
    <row r="648" spans="4:6" x14ac:dyDescent="0.25">
      <c r="F648" t="s">
        <v>129</v>
      </c>
    </row>
    <row r="649" spans="4:6" x14ac:dyDescent="0.25">
      <c r="E649" t="s">
        <v>1</v>
      </c>
    </row>
    <row r="650" spans="4:6" x14ac:dyDescent="0.25">
      <c r="E650" t="s">
        <v>123</v>
      </c>
    </row>
    <row r="651" spans="4:6" x14ac:dyDescent="0.25">
      <c r="F651" t="str">
        <f t="shared" ref="F651" si="21">"factor = 1.1"</f>
        <v>factor = 1.1</v>
      </c>
    </row>
    <row r="652" spans="4:6" x14ac:dyDescent="0.25">
      <c r="F652" t="s">
        <v>130</v>
      </c>
    </row>
    <row r="653" spans="4:6" x14ac:dyDescent="0.25">
      <c r="E653" t="s">
        <v>1</v>
      </c>
    </row>
    <row r="654" spans="4:6" x14ac:dyDescent="0.25">
      <c r="E654" t="s">
        <v>123</v>
      </c>
    </row>
    <row r="655" spans="4:6" x14ac:dyDescent="0.25">
      <c r="F655" t="str">
        <f t="shared" ref="F655" si="22">"factor = 1.2"</f>
        <v>factor = 1.2</v>
      </c>
    </row>
    <row r="656" spans="4:6" x14ac:dyDescent="0.25">
      <c r="F656" t="s">
        <v>131</v>
      </c>
    </row>
    <row r="657" spans="4:6" x14ac:dyDescent="0.25">
      <c r="E657" t="s">
        <v>1</v>
      </c>
    </row>
    <row r="658" spans="4:6" x14ac:dyDescent="0.25">
      <c r="E658" t="s">
        <v>123</v>
      </c>
    </row>
    <row r="659" spans="4:6" x14ac:dyDescent="0.25">
      <c r="F659" t="str">
        <f t="shared" ref="F659" si="23">"factor = 1.3"</f>
        <v>factor = 1.3</v>
      </c>
    </row>
    <row r="660" spans="4:6" x14ac:dyDescent="0.25">
      <c r="F660" t="s">
        <v>132</v>
      </c>
    </row>
    <row r="661" spans="4:6" x14ac:dyDescent="0.25">
      <c r="E661" t="s">
        <v>1</v>
      </c>
    </row>
    <row r="662" spans="4:6" x14ac:dyDescent="0.25">
      <c r="E662" t="s">
        <v>123</v>
      </c>
    </row>
    <row r="663" spans="4:6" x14ac:dyDescent="0.25">
      <c r="F663" t="str">
        <f t="shared" ref="F663" si="24">"factor = 1.5"</f>
        <v>factor = 1.5</v>
      </c>
    </row>
    <row r="664" spans="4:6" x14ac:dyDescent="0.25">
      <c r="F664" t="s">
        <v>133</v>
      </c>
    </row>
    <row r="665" spans="4:6" x14ac:dyDescent="0.25">
      <c r="E665" t="s">
        <v>1</v>
      </c>
    </row>
    <row r="666" spans="4:6" x14ac:dyDescent="0.25">
      <c r="E666" t="s">
        <v>123</v>
      </c>
    </row>
    <row r="667" spans="4:6" x14ac:dyDescent="0.25">
      <c r="F667" t="s">
        <v>164</v>
      </c>
    </row>
    <row r="668" spans="4:6" x14ac:dyDescent="0.25">
      <c r="F668" t="s">
        <v>135</v>
      </c>
    </row>
    <row r="669" spans="4:6" x14ac:dyDescent="0.25">
      <c r="E669" t="s">
        <v>1</v>
      </c>
    </row>
    <row r="670" spans="4:6" x14ac:dyDescent="0.25">
      <c r="D670" t="s">
        <v>1</v>
      </c>
    </row>
    <row r="671" spans="4:6" x14ac:dyDescent="0.25">
      <c r="D671" t="str">
        <f t="shared" ref="D671" si="25">"5 = { # Crazy progress"</f>
        <v>5 = { # Crazy progress</v>
      </c>
    </row>
    <row r="672" spans="4:6" x14ac:dyDescent="0.25">
      <c r="E672" t="str">
        <f t="shared" ref="E672" si="26">"change_variable = { which = hexaco_learning_"&amp;INDEX(S:S,2+TRUNC((ROW()-1)/$O$2))&amp;"_xp value = 3 }"</f>
        <v>change_variable = { which = hexaco_learning_riding_xp value = 3 }</v>
      </c>
    </row>
    <row r="673" spans="3:6" x14ac:dyDescent="0.25">
      <c r="E673" t="s">
        <v>122</v>
      </c>
    </row>
    <row r="674" spans="3:6" x14ac:dyDescent="0.25">
      <c r="E674" t="str">
        <f t="shared" ref="E674" si="27">"set_character_flag = AVE_MARIA_hexaco_adolescence_"&amp;INDEX(S:S,2+TRUNC((ROW()-1)/$O$2))&amp;"_improvement_genius"</f>
        <v>set_character_flag = AVE_MARIA_hexaco_adolescence_riding_improvement_genius</v>
      </c>
    </row>
    <row r="675" spans="3:6" x14ac:dyDescent="0.25">
      <c r="E675" t="s">
        <v>123</v>
      </c>
    </row>
    <row r="676" spans="3:6" x14ac:dyDescent="0.25">
      <c r="F676" t="str">
        <f t="shared" ref="F676" si="28">"factor = 2"</f>
        <v>factor = 2</v>
      </c>
    </row>
    <row r="677" spans="3:6" x14ac:dyDescent="0.25">
      <c r="F677" t="s">
        <v>135</v>
      </c>
    </row>
    <row r="678" spans="3:6" x14ac:dyDescent="0.25">
      <c r="E678" t="s">
        <v>1</v>
      </c>
    </row>
    <row r="679" spans="3:6" x14ac:dyDescent="0.25">
      <c r="E679" t="s">
        <v>123</v>
      </c>
    </row>
    <row r="680" spans="3:6" x14ac:dyDescent="0.25">
      <c r="F680" t="str">
        <f t="shared" ref="F680" si="29">"factor = 5"</f>
        <v>factor = 5</v>
      </c>
    </row>
    <row r="681" spans="3:6" x14ac:dyDescent="0.25">
      <c r="F681" t="s">
        <v>137</v>
      </c>
    </row>
    <row r="682" spans="3:6" x14ac:dyDescent="0.25">
      <c r="E682" t="s">
        <v>1</v>
      </c>
    </row>
    <row r="683" spans="3:6" x14ac:dyDescent="0.25">
      <c r="D683" t="s">
        <v>1</v>
      </c>
    </row>
    <row r="684" spans="3:6" x14ac:dyDescent="0.25">
      <c r="C684" t="s">
        <v>1</v>
      </c>
    </row>
    <row r="685" spans="3:6" x14ac:dyDescent="0.25">
      <c r="C685" t="s">
        <v>138</v>
      </c>
    </row>
    <row r="686" spans="3:6" x14ac:dyDescent="0.25">
      <c r="D686" t="str">
        <f t="shared" ref="D686" si="30">"educator = { character_event = { id = "&amp;"AVE_MARIA_hexaco_adolescence."&amp;INDEX($Y$2:$Z$57,MATCH(B599,$Y$2:$Y$57,0)+6,2)&amp;" } }"</f>
        <v>educator = { character_event = { id = AVE_MARIA_hexaco_adolescence.15 } }</v>
      </c>
    </row>
    <row r="687" spans="3:6" x14ac:dyDescent="0.25">
      <c r="C687" t="s">
        <v>1</v>
      </c>
    </row>
    <row r="688" spans="3:6" x14ac:dyDescent="0.25">
      <c r="C688" t="s">
        <v>139</v>
      </c>
    </row>
    <row r="689" spans="1:4" x14ac:dyDescent="0.25">
      <c r="D689" t="s">
        <v>134</v>
      </c>
    </row>
    <row r="690" spans="1:4" x14ac:dyDescent="0.25">
      <c r="C690" t="s">
        <v>1</v>
      </c>
    </row>
    <row r="691" spans="1:4" x14ac:dyDescent="0.25">
      <c r="B691" t="s">
        <v>1</v>
      </c>
    </row>
    <row r="692" spans="1:4" x14ac:dyDescent="0.25">
      <c r="A692" t="s">
        <v>1</v>
      </c>
    </row>
    <row r="693" spans="1:4" x14ac:dyDescent="0.25">
      <c r="A693" t="str">
        <f t="shared" ref="A693" si="31">"#"</f>
        <v>#</v>
      </c>
      <c r="B693" t="str">
        <f t="shared" ref="B693" si="32">INDEX(R:R,2+TRUNC((ROW()-1)/$O$2))&amp;" Random Improvement"</f>
        <v>Riding Random Improvement</v>
      </c>
    </row>
    <row r="694" spans="1:4" x14ac:dyDescent="0.25">
      <c r="A694" t="s">
        <v>0</v>
      </c>
    </row>
    <row r="695" spans="1:4" x14ac:dyDescent="0.25">
      <c r="B695" t="str">
        <f t="shared" ref="B695" si="33">"id = "&amp;"AVE_MARIA_hexaco_adolescence."&amp;INDEX($Y$2:$Z$57,MATCH(B599,$Y$2:$Y$57,0)+1,2)</f>
        <v>id = AVE_MARIA_hexaco_adolescence.10</v>
      </c>
    </row>
    <row r="696" spans="1:4" x14ac:dyDescent="0.25">
      <c r="B696" t="str">
        <f t="shared" ref="B696" si="34">"desc = EVTDESC_"&amp;INDEX(N:N,3+TRUNC((ROW()-1)/$O$2))</f>
        <v>desc = EVTDESC_AVE_MARIA_hexaco_adolescence.4</v>
      </c>
    </row>
    <row r="697" spans="1:4" x14ac:dyDescent="0.25">
      <c r="B697" t="s">
        <v>115</v>
      </c>
    </row>
    <row r="698" spans="1:4" x14ac:dyDescent="0.25">
      <c r="B698" t="s">
        <v>114</v>
      </c>
    </row>
    <row r="699" spans="1:4" x14ac:dyDescent="0.25">
      <c r="B699" t="s">
        <v>116</v>
      </c>
    </row>
    <row r="701" spans="1:4" x14ac:dyDescent="0.25">
      <c r="B701" t="s">
        <v>5</v>
      </c>
    </row>
    <row r="702" spans="1:4" x14ac:dyDescent="0.25">
      <c r="C702" t="s">
        <v>117</v>
      </c>
    </row>
    <row r="703" spans="1:4" x14ac:dyDescent="0.25">
      <c r="C703" t="s">
        <v>118</v>
      </c>
    </row>
    <row r="704" spans="1:4" x14ac:dyDescent="0.25">
      <c r="C704" t="s">
        <v>119</v>
      </c>
    </row>
    <row r="705" spans="2:6" x14ac:dyDescent="0.25">
      <c r="C705" t="s">
        <v>120</v>
      </c>
    </row>
    <row r="706" spans="2:6" x14ac:dyDescent="0.25">
      <c r="B706" t="s">
        <v>1</v>
      </c>
    </row>
    <row r="707" spans="2:6" x14ac:dyDescent="0.25">
      <c r="B707" t="s">
        <v>9</v>
      </c>
    </row>
    <row r="708" spans="2:6" x14ac:dyDescent="0.25">
      <c r="C708" t="str">
        <f t="shared" ref="C708" si="35">"name = EVTOPT_A_"&amp;"AVE_MARIA_hexaco_adolescence."&amp;INDEX($Y$2:$Z$57,MATCH(B599,$Y$2:$Y$57,0)+1,2)</f>
        <v>name = EVTOPT_A_AVE_MARIA_hexaco_adolescence.10</v>
      </c>
    </row>
    <row r="709" spans="2:6" x14ac:dyDescent="0.25">
      <c r="C709" t="s">
        <v>121</v>
      </c>
    </row>
    <row r="710" spans="2:6" x14ac:dyDescent="0.25">
      <c r="D710" t="str">
        <f t="shared" ref="D710" si="36">"60 = { # Normal progress"</f>
        <v>60 = { # Normal progress</v>
      </c>
    </row>
    <row r="711" spans="2:6" x14ac:dyDescent="0.25">
      <c r="E711" t="str">
        <f t="shared" ref="E711" si="37">"change_variable = { which = hexaco_learning_"&amp;INDEX(S:S,2+TRUNC((ROW()-1)/$O$2))&amp;"_xp value = 1 }"</f>
        <v>change_variable = { which = hexaco_learning_riding_xp value = 1 }</v>
      </c>
    </row>
    <row r="712" spans="2:6" x14ac:dyDescent="0.25">
      <c r="E712" t="s">
        <v>122</v>
      </c>
    </row>
    <row r="713" spans="2:6" x14ac:dyDescent="0.25">
      <c r="E713" t="str">
        <f t="shared" ref="E713" si="38">"set_character_flag = AVE_MARIA_hexaco_adolescence_"&amp;INDEX(S:S,2+TRUNC((ROW()-1)/$O$2))&amp;"_improvement_normal"</f>
        <v>set_character_flag = AVE_MARIA_hexaco_adolescence_riding_improvement_normal</v>
      </c>
    </row>
    <row r="714" spans="2:6" x14ac:dyDescent="0.25">
      <c r="E714" t="s">
        <v>123</v>
      </c>
    </row>
    <row r="715" spans="2:6" x14ac:dyDescent="0.25">
      <c r="F715" t="str">
        <f t="shared" ref="F715" si="39">"factor = 1.05"</f>
        <v>factor = 1.05</v>
      </c>
    </row>
    <row r="716" spans="2:6" x14ac:dyDescent="0.25">
      <c r="F716" t="s">
        <v>124</v>
      </c>
    </row>
    <row r="717" spans="2:6" x14ac:dyDescent="0.25">
      <c r="E717" t="s">
        <v>1</v>
      </c>
    </row>
    <row r="718" spans="2:6" x14ac:dyDescent="0.25">
      <c r="E718" t="s">
        <v>123</v>
      </c>
    </row>
    <row r="719" spans="2:6" x14ac:dyDescent="0.25">
      <c r="F719" t="str">
        <f t="shared" ref="F719" si="40">"factor = 1.1"</f>
        <v>factor = 1.1</v>
      </c>
    </row>
    <row r="720" spans="2:6" x14ac:dyDescent="0.25">
      <c r="F720" t="s">
        <v>125</v>
      </c>
    </row>
    <row r="721" spans="4:6" x14ac:dyDescent="0.25">
      <c r="E721" t="s">
        <v>1</v>
      </c>
    </row>
    <row r="722" spans="4:6" x14ac:dyDescent="0.25">
      <c r="E722" t="s">
        <v>123</v>
      </c>
    </row>
    <row r="723" spans="4:6" x14ac:dyDescent="0.25">
      <c r="F723" t="str">
        <f t="shared" ref="F723" si="41">"factor = 1.2"</f>
        <v>factor = 1.2</v>
      </c>
    </row>
    <row r="724" spans="4:6" x14ac:dyDescent="0.25">
      <c r="F724" t="s">
        <v>126</v>
      </c>
    </row>
    <row r="725" spans="4:6" x14ac:dyDescent="0.25">
      <c r="E725" t="s">
        <v>1</v>
      </c>
    </row>
    <row r="726" spans="4:6" x14ac:dyDescent="0.25">
      <c r="E726" t="s">
        <v>123</v>
      </c>
    </row>
    <row r="727" spans="4:6" x14ac:dyDescent="0.25">
      <c r="F727" t="str">
        <f t="shared" ref="F727" si="42">"factor = 1.3"</f>
        <v>factor = 1.3</v>
      </c>
    </row>
    <row r="728" spans="4:6" x14ac:dyDescent="0.25">
      <c r="F728" t="s">
        <v>127</v>
      </c>
    </row>
    <row r="729" spans="4:6" x14ac:dyDescent="0.25">
      <c r="E729" t="s">
        <v>1</v>
      </c>
    </row>
    <row r="730" spans="4:6" x14ac:dyDescent="0.25">
      <c r="E730" t="s">
        <v>123</v>
      </c>
    </row>
    <row r="731" spans="4:6" x14ac:dyDescent="0.25">
      <c r="F731" t="str">
        <f t="shared" ref="F731" si="43">"factor = 1.5"</f>
        <v>factor = 1.5</v>
      </c>
    </row>
    <row r="732" spans="4:6" x14ac:dyDescent="0.25">
      <c r="F732" t="s">
        <v>128</v>
      </c>
    </row>
    <row r="733" spans="4:6" x14ac:dyDescent="0.25">
      <c r="E733" t="s">
        <v>1</v>
      </c>
    </row>
    <row r="734" spans="4:6" x14ac:dyDescent="0.25">
      <c r="D734" t="s">
        <v>1</v>
      </c>
    </row>
    <row r="735" spans="4:6" x14ac:dyDescent="0.25">
      <c r="D735" t="str">
        <f t="shared" ref="D735" si="44">"35 = { # Gifted progress"</f>
        <v>35 = { # Gifted progress</v>
      </c>
    </row>
    <row r="736" spans="4:6" x14ac:dyDescent="0.25">
      <c r="E736" t="str">
        <f t="shared" ref="E736" si="45">"change_variable = { which = hexaco_learning_"&amp;INDEX(S:S,2+TRUNC((ROW()-1)/$O$2))&amp;"_xp value = 2 }"</f>
        <v>change_variable = { which = hexaco_learning_riding_xp value = 2 }</v>
      </c>
    </row>
    <row r="737" spans="5:6" x14ac:dyDescent="0.25">
      <c r="E737" t="s">
        <v>122</v>
      </c>
    </row>
    <row r="738" spans="5:6" x14ac:dyDescent="0.25">
      <c r="E738" t="str">
        <f t="shared" ref="E738" si="46">"set_character_flag = AVE_MARIA_hexaco_adolescence_"&amp;INDEX(S:S,2+TRUNC((ROW()-1)/$O$2))&amp;"_improvement_faster"</f>
        <v>set_character_flag = AVE_MARIA_hexaco_adolescence_riding_improvement_faster</v>
      </c>
    </row>
    <row r="739" spans="5:6" x14ac:dyDescent="0.25">
      <c r="E739" t="s">
        <v>123</v>
      </c>
    </row>
    <row r="740" spans="5:6" x14ac:dyDescent="0.25">
      <c r="F740" t="str">
        <f t="shared" ref="F740" si="47">"factor = 1.05"</f>
        <v>factor = 1.05</v>
      </c>
    </row>
    <row r="741" spans="5:6" x14ac:dyDescent="0.25">
      <c r="F741" t="s">
        <v>129</v>
      </c>
    </row>
    <row r="742" spans="5:6" x14ac:dyDescent="0.25">
      <c r="E742" t="s">
        <v>1</v>
      </c>
    </row>
    <row r="743" spans="5:6" x14ac:dyDescent="0.25">
      <c r="E743" t="s">
        <v>123</v>
      </c>
    </row>
    <row r="744" spans="5:6" x14ac:dyDescent="0.25">
      <c r="F744" t="str">
        <f t="shared" ref="F744" si="48">"factor = 1.1"</f>
        <v>factor = 1.1</v>
      </c>
    </row>
    <row r="745" spans="5:6" x14ac:dyDescent="0.25">
      <c r="F745" t="s">
        <v>130</v>
      </c>
    </row>
    <row r="746" spans="5:6" x14ac:dyDescent="0.25">
      <c r="E746" t="s">
        <v>1</v>
      </c>
    </row>
    <row r="747" spans="5:6" x14ac:dyDescent="0.25">
      <c r="E747" t="s">
        <v>123</v>
      </c>
    </row>
    <row r="748" spans="5:6" x14ac:dyDescent="0.25">
      <c r="F748" t="str">
        <f t="shared" ref="F748" si="49">"factor = 1.2"</f>
        <v>factor = 1.2</v>
      </c>
    </row>
    <row r="749" spans="5:6" x14ac:dyDescent="0.25">
      <c r="F749" t="s">
        <v>131</v>
      </c>
    </row>
    <row r="750" spans="5:6" x14ac:dyDescent="0.25">
      <c r="E750" t="s">
        <v>1</v>
      </c>
    </row>
    <row r="751" spans="5:6" x14ac:dyDescent="0.25">
      <c r="E751" t="s">
        <v>123</v>
      </c>
    </row>
    <row r="752" spans="5:6" x14ac:dyDescent="0.25">
      <c r="F752" t="str">
        <f t="shared" ref="F752" si="50">"factor = 1.3"</f>
        <v>factor = 1.3</v>
      </c>
    </row>
    <row r="753" spans="4:6" x14ac:dyDescent="0.25">
      <c r="F753" t="s">
        <v>132</v>
      </c>
    </row>
    <row r="754" spans="4:6" x14ac:dyDescent="0.25">
      <c r="E754" t="s">
        <v>1</v>
      </c>
    </row>
    <row r="755" spans="4:6" x14ac:dyDescent="0.25">
      <c r="E755" t="s">
        <v>123</v>
      </c>
    </row>
    <row r="756" spans="4:6" x14ac:dyDescent="0.25">
      <c r="F756" t="str">
        <f t="shared" ref="F756" si="51">"factor = 1.5"</f>
        <v>factor = 1.5</v>
      </c>
    </row>
    <row r="757" spans="4:6" x14ac:dyDescent="0.25">
      <c r="F757" t="s">
        <v>133</v>
      </c>
    </row>
    <row r="758" spans="4:6" x14ac:dyDescent="0.25">
      <c r="E758" t="s">
        <v>1</v>
      </c>
    </row>
    <row r="759" spans="4:6" x14ac:dyDescent="0.25">
      <c r="E759" t="s">
        <v>123</v>
      </c>
    </row>
    <row r="760" spans="4:6" x14ac:dyDescent="0.25">
      <c r="F760" t="s">
        <v>164</v>
      </c>
    </row>
    <row r="761" spans="4:6" x14ac:dyDescent="0.25">
      <c r="F761" t="s">
        <v>135</v>
      </c>
    </row>
    <row r="762" spans="4:6" x14ac:dyDescent="0.25">
      <c r="E762" t="s">
        <v>1</v>
      </c>
    </row>
    <row r="763" spans="4:6" x14ac:dyDescent="0.25">
      <c r="D763" t="s">
        <v>1</v>
      </c>
    </row>
    <row r="764" spans="4:6" x14ac:dyDescent="0.25">
      <c r="D764" t="str">
        <f t="shared" ref="D764" si="52">"5 = { # Crazy progress"</f>
        <v>5 = { # Crazy progress</v>
      </c>
    </row>
    <row r="765" spans="4:6" x14ac:dyDescent="0.25">
      <c r="E765" t="str">
        <f t="shared" ref="E765" si="53">"change_variable = { which = hexaco_learning_"&amp;INDEX(S:S,2+TRUNC((ROW()-1)/$O$2))&amp;"_xp value = 3 }"</f>
        <v>change_variable = { which = hexaco_learning_riding_xp value = 3 }</v>
      </c>
    </row>
    <row r="766" spans="4:6" x14ac:dyDescent="0.25">
      <c r="E766" t="s">
        <v>122</v>
      </c>
    </row>
    <row r="767" spans="4:6" x14ac:dyDescent="0.25">
      <c r="E767" t="str">
        <f t="shared" ref="E767" si="54">"set_character_flag = AVE_MARIA_hexaco_adolescence_"&amp;INDEX(S:S,2+TRUNC((ROW()-1)/$O$2))&amp;"_improvement_genius"</f>
        <v>set_character_flag = AVE_MARIA_hexaco_adolescence_riding_improvement_genius</v>
      </c>
    </row>
    <row r="768" spans="4:6" x14ac:dyDescent="0.25">
      <c r="E768" t="s">
        <v>123</v>
      </c>
    </row>
    <row r="769" spans="2:6" x14ac:dyDescent="0.25">
      <c r="F769" t="str">
        <f t="shared" ref="F769" si="55">"factor = 2"</f>
        <v>factor = 2</v>
      </c>
    </row>
    <row r="770" spans="2:6" x14ac:dyDescent="0.25">
      <c r="F770" t="s">
        <v>135</v>
      </c>
    </row>
    <row r="771" spans="2:6" x14ac:dyDescent="0.25">
      <c r="E771" t="s">
        <v>1</v>
      </c>
    </row>
    <row r="772" spans="2:6" x14ac:dyDescent="0.25">
      <c r="E772" t="s">
        <v>123</v>
      </c>
    </row>
    <row r="773" spans="2:6" x14ac:dyDescent="0.25">
      <c r="F773" t="str">
        <f t="shared" ref="F773" si="56">"factor = 5"</f>
        <v>factor = 5</v>
      </c>
    </row>
    <row r="774" spans="2:6" x14ac:dyDescent="0.25">
      <c r="F774" t="s">
        <v>137</v>
      </c>
    </row>
    <row r="775" spans="2:6" x14ac:dyDescent="0.25">
      <c r="E775" t="s">
        <v>1</v>
      </c>
    </row>
    <row r="776" spans="2:6" x14ac:dyDescent="0.25">
      <c r="D776" t="s">
        <v>1</v>
      </c>
    </row>
    <row r="777" spans="2:6" x14ac:dyDescent="0.25">
      <c r="C777" t="s">
        <v>1</v>
      </c>
    </row>
    <row r="778" spans="2:6" x14ac:dyDescent="0.25">
      <c r="C778" t="s">
        <v>138</v>
      </c>
    </row>
    <row r="779" spans="2:6" x14ac:dyDescent="0.25">
      <c r="D779" t="str">
        <f t="shared" ref="D779" si="57">"educator = { character_event = { id = "&amp;"AVE_MARIA_hexaco_adolescence."&amp;INDEX($Y$2:$Z$57,MATCH(B599,$Y$2:$Y$57,0)+6,2)&amp;" } }"</f>
        <v>educator = { character_event = { id = AVE_MARIA_hexaco_adolescence.15 } }</v>
      </c>
    </row>
    <row r="780" spans="2:6" x14ac:dyDescent="0.25">
      <c r="C780" t="s">
        <v>1</v>
      </c>
    </row>
    <row r="781" spans="2:6" x14ac:dyDescent="0.25">
      <c r="C781" t="s">
        <v>139</v>
      </c>
    </row>
    <row r="782" spans="2:6" x14ac:dyDescent="0.25">
      <c r="D782" t="s">
        <v>134</v>
      </c>
    </row>
    <row r="783" spans="2:6" x14ac:dyDescent="0.25">
      <c r="C783" t="s">
        <v>1</v>
      </c>
    </row>
    <row r="784" spans="2:6" x14ac:dyDescent="0.25">
      <c r="B784" t="s">
        <v>1</v>
      </c>
    </row>
    <row r="785" spans="1:3" x14ac:dyDescent="0.25">
      <c r="A785" t="s">
        <v>1</v>
      </c>
    </row>
    <row r="786" spans="1:3" x14ac:dyDescent="0.25">
      <c r="A786" t="str">
        <f t="shared" ref="A786" si="58">"#"</f>
        <v>#</v>
      </c>
      <c r="B786" t="str">
        <f t="shared" ref="B786" si="59">INDEX(R:R,2+TRUNC((ROW()-1)/$O$2))&amp;" Random Improvement"</f>
        <v>Riding Random Improvement</v>
      </c>
    </row>
    <row r="787" spans="1:3" x14ac:dyDescent="0.25">
      <c r="A787" t="s">
        <v>0</v>
      </c>
    </row>
    <row r="788" spans="1:3" x14ac:dyDescent="0.25">
      <c r="B788" t="str">
        <f t="shared" ref="B788" si="60">"id = "&amp;"AVE_MARIA_hexaco_adolescence."&amp;INDEX($Y$2:$Z$57,MATCH(B599,$Y$2:$Y$57,0)+2,2)</f>
        <v>id = AVE_MARIA_hexaco_adolescence.11</v>
      </c>
    </row>
    <row r="789" spans="1:3" x14ac:dyDescent="0.25">
      <c r="B789" t="str">
        <f t="shared" ref="B789" si="61">"desc = EVTDESC_"&amp;"AVE_MARIA_hexaco_adolescence."&amp;INDEX($Y$2:$Z$57,MATCH(B599,$Y$2:$Y$57,0)+2,2)</f>
        <v>desc = EVTDESC_AVE_MARIA_hexaco_adolescence.11</v>
      </c>
    </row>
    <row r="790" spans="1:3" x14ac:dyDescent="0.25">
      <c r="B790" t="s">
        <v>115</v>
      </c>
    </row>
    <row r="791" spans="1:3" x14ac:dyDescent="0.25">
      <c r="B791" t="s">
        <v>114</v>
      </c>
    </row>
    <row r="792" spans="1:3" x14ac:dyDescent="0.25">
      <c r="B792" t="s">
        <v>116</v>
      </c>
    </row>
    <row r="794" spans="1:3" x14ac:dyDescent="0.25">
      <c r="B794" t="s">
        <v>5</v>
      </c>
    </row>
    <row r="795" spans="1:3" x14ac:dyDescent="0.25">
      <c r="C795" t="s">
        <v>117</v>
      </c>
    </row>
    <row r="796" spans="1:3" x14ac:dyDescent="0.25">
      <c r="C796" t="s">
        <v>118</v>
      </c>
    </row>
    <row r="797" spans="1:3" x14ac:dyDescent="0.25">
      <c r="C797" t="s">
        <v>119</v>
      </c>
    </row>
    <row r="798" spans="1:3" x14ac:dyDescent="0.25">
      <c r="C798" t="s">
        <v>120</v>
      </c>
    </row>
    <row r="799" spans="1:3" x14ac:dyDescent="0.25">
      <c r="B799" t="s">
        <v>1</v>
      </c>
    </row>
    <row r="800" spans="1:3" x14ac:dyDescent="0.25">
      <c r="B800" t="s">
        <v>9</v>
      </c>
    </row>
    <row r="801" spans="3:6" x14ac:dyDescent="0.25">
      <c r="C801" t="str">
        <f t="shared" ref="C801" si="62">"name = EVTOPT_A_"&amp;"AVE_MARIA_hexaco_adolescence."&amp;INDEX($Y$2:$Z$57,MATCH(B599,$Y$2:$Y$57,0)+2,2)</f>
        <v>name = EVTOPT_A_AVE_MARIA_hexaco_adolescence.11</v>
      </c>
    </row>
    <row r="802" spans="3:6" x14ac:dyDescent="0.25">
      <c r="C802" t="s">
        <v>121</v>
      </c>
    </row>
    <row r="803" spans="3:6" x14ac:dyDescent="0.25">
      <c r="D803" t="str">
        <f t="shared" ref="D803" si="63">"60 = { # Normal progress"</f>
        <v>60 = { # Normal progress</v>
      </c>
    </row>
    <row r="804" spans="3:6" x14ac:dyDescent="0.25">
      <c r="E804" t="str">
        <f t="shared" ref="E804" si="64">"change_variable = { which = hexaco_learning_"&amp;INDEX(S:S,2+TRUNC((ROW()-1)/$O$2))&amp;"_xp value = 1 }"</f>
        <v>change_variable = { which = hexaco_learning_riding_xp value = 1 }</v>
      </c>
    </row>
    <row r="805" spans="3:6" x14ac:dyDescent="0.25">
      <c r="E805" t="s">
        <v>122</v>
      </c>
    </row>
    <row r="806" spans="3:6" x14ac:dyDescent="0.25">
      <c r="E806" t="str">
        <f t="shared" ref="E806" si="65">"set_character_flag = AVE_MARIA_hexaco_adolescence_"&amp;INDEX(S:S,2+TRUNC((ROW()-1)/$O$2))&amp;"_improvement_normal"</f>
        <v>set_character_flag = AVE_MARIA_hexaco_adolescence_riding_improvement_normal</v>
      </c>
    </row>
    <row r="807" spans="3:6" x14ac:dyDescent="0.25">
      <c r="E807" t="s">
        <v>123</v>
      </c>
    </row>
    <row r="808" spans="3:6" x14ac:dyDescent="0.25">
      <c r="F808" t="str">
        <f t="shared" ref="F808" si="66">"factor = 1.05"</f>
        <v>factor = 1.05</v>
      </c>
    </row>
    <row r="809" spans="3:6" x14ac:dyDescent="0.25">
      <c r="F809" t="s">
        <v>124</v>
      </c>
    </row>
    <row r="810" spans="3:6" x14ac:dyDescent="0.25">
      <c r="E810" t="s">
        <v>1</v>
      </c>
    </row>
    <row r="811" spans="3:6" x14ac:dyDescent="0.25">
      <c r="E811" t="s">
        <v>123</v>
      </c>
    </row>
    <row r="812" spans="3:6" x14ac:dyDescent="0.25">
      <c r="F812" t="str">
        <f t="shared" ref="F812" si="67">"factor = 1.1"</f>
        <v>factor = 1.1</v>
      </c>
    </row>
    <row r="813" spans="3:6" x14ac:dyDescent="0.25">
      <c r="F813" t="s">
        <v>125</v>
      </c>
    </row>
    <row r="814" spans="3:6" x14ac:dyDescent="0.25">
      <c r="E814" t="s">
        <v>1</v>
      </c>
    </row>
    <row r="815" spans="3:6" x14ac:dyDescent="0.25">
      <c r="E815" t="s">
        <v>123</v>
      </c>
    </row>
    <row r="816" spans="3:6" x14ac:dyDescent="0.25">
      <c r="F816" t="str">
        <f t="shared" ref="F816" si="68">"factor = 1.2"</f>
        <v>factor = 1.2</v>
      </c>
    </row>
    <row r="817" spans="4:6" x14ac:dyDescent="0.25">
      <c r="F817" t="s">
        <v>126</v>
      </c>
    </row>
    <row r="818" spans="4:6" x14ac:dyDescent="0.25">
      <c r="E818" t="s">
        <v>1</v>
      </c>
    </row>
    <row r="819" spans="4:6" x14ac:dyDescent="0.25">
      <c r="E819" t="s">
        <v>123</v>
      </c>
    </row>
    <row r="820" spans="4:6" x14ac:dyDescent="0.25">
      <c r="F820" t="str">
        <f t="shared" ref="F820" si="69">"factor = 1.3"</f>
        <v>factor = 1.3</v>
      </c>
    </row>
    <row r="821" spans="4:6" x14ac:dyDescent="0.25">
      <c r="F821" t="s">
        <v>127</v>
      </c>
    </row>
    <row r="822" spans="4:6" x14ac:dyDescent="0.25">
      <c r="E822" t="s">
        <v>1</v>
      </c>
    </row>
    <row r="823" spans="4:6" x14ac:dyDescent="0.25">
      <c r="E823" t="s">
        <v>123</v>
      </c>
    </row>
    <row r="824" spans="4:6" x14ac:dyDescent="0.25">
      <c r="F824" t="str">
        <f t="shared" ref="F824" si="70">"factor = 1.5"</f>
        <v>factor = 1.5</v>
      </c>
    </row>
    <row r="825" spans="4:6" x14ac:dyDescent="0.25">
      <c r="F825" t="s">
        <v>128</v>
      </c>
    </row>
    <row r="826" spans="4:6" x14ac:dyDescent="0.25">
      <c r="E826" t="s">
        <v>1</v>
      </c>
    </row>
    <row r="827" spans="4:6" x14ac:dyDescent="0.25">
      <c r="D827" t="s">
        <v>1</v>
      </c>
    </row>
    <row r="828" spans="4:6" x14ac:dyDescent="0.25">
      <c r="D828" t="str">
        <f t="shared" ref="D828" si="71">"35 = { # Gifted progress"</f>
        <v>35 = { # Gifted progress</v>
      </c>
    </row>
    <row r="829" spans="4:6" x14ac:dyDescent="0.25">
      <c r="E829" t="str">
        <f t="shared" ref="E829" si="72">"change_variable = { which = hexaco_learning_"&amp;INDEX(S:S,2+TRUNC((ROW()-1)/$O$2))&amp;"_xp value = 2 }"</f>
        <v>change_variable = { which = hexaco_learning_riding_xp value = 2 }</v>
      </c>
    </row>
    <row r="830" spans="4:6" x14ac:dyDescent="0.25">
      <c r="E830" t="s">
        <v>122</v>
      </c>
    </row>
    <row r="831" spans="4:6" x14ac:dyDescent="0.25">
      <c r="E831" t="str">
        <f t="shared" ref="E831" si="73">"set_character_flag = AVE_MARIA_hexaco_adolescence_"&amp;INDEX(S:S,2+TRUNC((ROW()-1)/$O$2))&amp;"_improvement_faster"</f>
        <v>set_character_flag = AVE_MARIA_hexaco_adolescence_riding_improvement_faster</v>
      </c>
    </row>
    <row r="832" spans="4:6" x14ac:dyDescent="0.25">
      <c r="E832" t="s">
        <v>123</v>
      </c>
    </row>
    <row r="833" spans="5:6" x14ac:dyDescent="0.25">
      <c r="F833" t="str">
        <f t="shared" ref="F833" si="74">"factor = 1.05"</f>
        <v>factor = 1.05</v>
      </c>
    </row>
    <row r="834" spans="5:6" x14ac:dyDescent="0.25">
      <c r="F834" t="s">
        <v>129</v>
      </c>
    </row>
    <row r="835" spans="5:6" x14ac:dyDescent="0.25">
      <c r="E835" t="s">
        <v>1</v>
      </c>
    </row>
    <row r="836" spans="5:6" x14ac:dyDescent="0.25">
      <c r="E836" t="s">
        <v>123</v>
      </c>
    </row>
    <row r="837" spans="5:6" x14ac:dyDescent="0.25">
      <c r="F837" t="str">
        <f t="shared" ref="F837" si="75">"factor = 1.1"</f>
        <v>factor = 1.1</v>
      </c>
    </row>
    <row r="838" spans="5:6" x14ac:dyDescent="0.25">
      <c r="F838" t="s">
        <v>130</v>
      </c>
    </row>
    <row r="839" spans="5:6" x14ac:dyDescent="0.25">
      <c r="E839" t="s">
        <v>1</v>
      </c>
    </row>
    <row r="840" spans="5:6" x14ac:dyDescent="0.25">
      <c r="E840" t="s">
        <v>123</v>
      </c>
    </row>
    <row r="841" spans="5:6" x14ac:dyDescent="0.25">
      <c r="F841" t="str">
        <f t="shared" ref="F841" si="76">"factor = 1.2"</f>
        <v>factor = 1.2</v>
      </c>
    </row>
    <row r="842" spans="5:6" x14ac:dyDescent="0.25">
      <c r="F842" t="s">
        <v>131</v>
      </c>
    </row>
    <row r="843" spans="5:6" x14ac:dyDescent="0.25">
      <c r="E843" t="s">
        <v>1</v>
      </c>
    </row>
    <row r="844" spans="5:6" x14ac:dyDescent="0.25">
      <c r="E844" t="s">
        <v>123</v>
      </c>
    </row>
    <row r="845" spans="5:6" x14ac:dyDescent="0.25">
      <c r="F845" t="str">
        <f t="shared" ref="F845" si="77">"factor = 1.3"</f>
        <v>factor = 1.3</v>
      </c>
    </row>
    <row r="846" spans="5:6" x14ac:dyDescent="0.25">
      <c r="F846" t="s">
        <v>132</v>
      </c>
    </row>
    <row r="847" spans="5:6" x14ac:dyDescent="0.25">
      <c r="E847" t="s">
        <v>1</v>
      </c>
    </row>
    <row r="848" spans="5:6" x14ac:dyDescent="0.25">
      <c r="E848" t="s">
        <v>123</v>
      </c>
    </row>
    <row r="849" spans="4:6" x14ac:dyDescent="0.25">
      <c r="F849" t="str">
        <f t="shared" ref="F849" si="78">"factor = 1.5"</f>
        <v>factor = 1.5</v>
      </c>
    </row>
    <row r="850" spans="4:6" x14ac:dyDescent="0.25">
      <c r="F850" t="s">
        <v>133</v>
      </c>
    </row>
    <row r="851" spans="4:6" x14ac:dyDescent="0.25">
      <c r="E851" t="s">
        <v>1</v>
      </c>
    </row>
    <row r="852" spans="4:6" x14ac:dyDescent="0.25">
      <c r="E852" t="s">
        <v>123</v>
      </c>
    </row>
    <row r="853" spans="4:6" x14ac:dyDescent="0.25">
      <c r="F853" t="s">
        <v>164</v>
      </c>
    </row>
    <row r="854" spans="4:6" x14ac:dyDescent="0.25">
      <c r="F854" t="s">
        <v>135</v>
      </c>
    </row>
    <row r="855" spans="4:6" x14ac:dyDescent="0.25">
      <c r="E855" t="s">
        <v>1</v>
      </c>
    </row>
    <row r="856" spans="4:6" x14ac:dyDescent="0.25">
      <c r="D856" t="s">
        <v>1</v>
      </c>
    </row>
    <row r="857" spans="4:6" x14ac:dyDescent="0.25">
      <c r="D857" t="str">
        <f t="shared" ref="D857" si="79">"5 = { # Crazy progress"</f>
        <v>5 = { # Crazy progress</v>
      </c>
    </row>
    <row r="858" spans="4:6" x14ac:dyDescent="0.25">
      <c r="E858" t="str">
        <f t="shared" ref="E858" si="80">"change_variable = { which = hexaco_learning_"&amp;INDEX(S:S,2+TRUNC((ROW()-1)/$O$2))&amp;"_xp value = 3 }"</f>
        <v>change_variable = { which = hexaco_learning_riding_xp value = 3 }</v>
      </c>
    </row>
    <row r="859" spans="4:6" x14ac:dyDescent="0.25">
      <c r="E859" t="s">
        <v>122</v>
      </c>
    </row>
    <row r="860" spans="4:6" x14ac:dyDescent="0.25">
      <c r="E860" t="str">
        <f t="shared" ref="E860" si="81">"set_character_flag = AVE_MARIA_hexaco_adolescence_"&amp;INDEX(S:S,2+TRUNC((ROW()-1)/$O$2))&amp;"_improvement_genius"</f>
        <v>set_character_flag = AVE_MARIA_hexaco_adolescence_riding_improvement_genius</v>
      </c>
    </row>
    <row r="861" spans="4:6" x14ac:dyDescent="0.25">
      <c r="E861" t="s">
        <v>123</v>
      </c>
    </row>
    <row r="862" spans="4:6" x14ac:dyDescent="0.25">
      <c r="F862" t="str">
        <f t="shared" ref="F862" si="82">"factor = 2"</f>
        <v>factor = 2</v>
      </c>
    </row>
    <row r="863" spans="4:6" x14ac:dyDescent="0.25">
      <c r="F863" t="s">
        <v>135</v>
      </c>
    </row>
    <row r="864" spans="4:6" x14ac:dyDescent="0.25">
      <c r="E864" t="s">
        <v>1</v>
      </c>
    </row>
    <row r="865" spans="1:6" x14ac:dyDescent="0.25">
      <c r="E865" t="s">
        <v>123</v>
      </c>
    </row>
    <row r="866" spans="1:6" x14ac:dyDescent="0.25">
      <c r="F866" t="str">
        <f t="shared" ref="F866" si="83">"factor = 5"</f>
        <v>factor = 5</v>
      </c>
    </row>
    <row r="867" spans="1:6" x14ac:dyDescent="0.25">
      <c r="F867" t="s">
        <v>137</v>
      </c>
    </row>
    <row r="868" spans="1:6" x14ac:dyDescent="0.25">
      <c r="E868" t="s">
        <v>1</v>
      </c>
    </row>
    <row r="869" spans="1:6" x14ac:dyDescent="0.25">
      <c r="D869" t="s">
        <v>1</v>
      </c>
    </row>
    <row r="870" spans="1:6" x14ac:dyDescent="0.25">
      <c r="C870" t="s">
        <v>1</v>
      </c>
    </row>
    <row r="871" spans="1:6" x14ac:dyDescent="0.25">
      <c r="C871" t="s">
        <v>138</v>
      </c>
    </row>
    <row r="872" spans="1:6" x14ac:dyDescent="0.25">
      <c r="D872" t="str">
        <f t="shared" ref="D872" si="84">"educator = { character_event = { id = "&amp;"AVE_MARIA_hexaco_adolescence."&amp;INDEX($Y$2:$Z$57,MATCH(B599,$Y$2:$Y$57,0)+6,2)&amp;" } }"</f>
        <v>educator = { character_event = { id = AVE_MARIA_hexaco_adolescence.15 } }</v>
      </c>
    </row>
    <row r="873" spans="1:6" x14ac:dyDescent="0.25">
      <c r="C873" t="s">
        <v>1</v>
      </c>
    </row>
    <row r="874" spans="1:6" x14ac:dyDescent="0.25">
      <c r="C874" t="s">
        <v>139</v>
      </c>
    </row>
    <row r="875" spans="1:6" x14ac:dyDescent="0.25">
      <c r="D875" t="s">
        <v>134</v>
      </c>
    </row>
    <row r="876" spans="1:6" x14ac:dyDescent="0.25">
      <c r="C876" t="s">
        <v>1</v>
      </c>
    </row>
    <row r="877" spans="1:6" x14ac:dyDescent="0.25">
      <c r="B877" t="s">
        <v>1</v>
      </c>
    </row>
    <row r="878" spans="1:6" x14ac:dyDescent="0.25">
      <c r="A878" t="s">
        <v>1</v>
      </c>
    </row>
    <row r="879" spans="1:6" x14ac:dyDescent="0.25">
      <c r="A879" t="str">
        <f t="shared" ref="A879" si="85">"#"</f>
        <v>#</v>
      </c>
      <c r="B879" t="str">
        <f t="shared" ref="B879" si="86">INDEX(R:R,2+TRUNC((ROW()-1)/$O$2))&amp;" Random Improvement"</f>
        <v>Riding Random Improvement</v>
      </c>
    </row>
    <row r="880" spans="1:6" x14ac:dyDescent="0.25">
      <c r="A880" t="s">
        <v>0</v>
      </c>
    </row>
    <row r="881" spans="2:4" x14ac:dyDescent="0.25">
      <c r="B881" t="str">
        <f t="shared" ref="B881" si="87">"id = "&amp;"AVE_MARIA_hexaco_adolescence."&amp;INDEX($Y$2:$Z$57,MATCH(B599,$Y$2:$Y$57,0)+3,2)</f>
        <v>id = AVE_MARIA_hexaco_adolescence.12</v>
      </c>
    </row>
    <row r="882" spans="2:4" x14ac:dyDescent="0.25">
      <c r="B882" t="str">
        <f t="shared" ref="B882" si="88">"desc = EVTDESC_"&amp;"AVE_MARIA_hexaco_adolescence."&amp;INDEX($Y$2:$Z$57,MATCH(B599,$Y$2:$Y$57,0)+3,2)</f>
        <v>desc = EVTDESC_AVE_MARIA_hexaco_adolescence.12</v>
      </c>
    </row>
    <row r="883" spans="2:4" x14ac:dyDescent="0.25">
      <c r="B883" t="s">
        <v>115</v>
      </c>
    </row>
    <row r="884" spans="2:4" x14ac:dyDescent="0.25">
      <c r="B884" t="s">
        <v>114</v>
      </c>
    </row>
    <row r="885" spans="2:4" x14ac:dyDescent="0.25">
      <c r="B885" t="s">
        <v>116</v>
      </c>
    </row>
    <row r="887" spans="2:4" x14ac:dyDescent="0.25">
      <c r="B887" t="s">
        <v>5</v>
      </c>
    </row>
    <row r="888" spans="2:4" x14ac:dyDescent="0.25">
      <c r="C888" t="s">
        <v>117</v>
      </c>
    </row>
    <row r="889" spans="2:4" x14ac:dyDescent="0.25">
      <c r="C889" t="s">
        <v>118</v>
      </c>
    </row>
    <row r="890" spans="2:4" x14ac:dyDescent="0.25">
      <c r="C890" t="s">
        <v>119</v>
      </c>
    </row>
    <row r="891" spans="2:4" x14ac:dyDescent="0.25">
      <c r="C891" t="s">
        <v>120</v>
      </c>
    </row>
    <row r="892" spans="2:4" x14ac:dyDescent="0.25">
      <c r="B892" t="s">
        <v>1</v>
      </c>
    </row>
    <row r="893" spans="2:4" x14ac:dyDescent="0.25">
      <c r="B893" t="s">
        <v>9</v>
      </c>
    </row>
    <row r="894" spans="2:4" x14ac:dyDescent="0.25">
      <c r="C894" t="str">
        <f t="shared" ref="C894" si="89">"name = EVTOPT_A_"&amp;"AVE_MARIA_hexaco_adolescence."&amp;INDEX($Y$2:$Z$57,MATCH(B599,$Y$2:$Y$57,0)+3,2)</f>
        <v>name = EVTOPT_A_AVE_MARIA_hexaco_adolescence.12</v>
      </c>
    </row>
    <row r="895" spans="2:4" x14ac:dyDescent="0.25">
      <c r="C895" t="s">
        <v>121</v>
      </c>
    </row>
    <row r="896" spans="2:4" x14ac:dyDescent="0.25">
      <c r="D896" t="str">
        <f t="shared" ref="D896" si="90">"60 = { # Normal progress"</f>
        <v>60 = { # Normal progress</v>
      </c>
    </row>
    <row r="897" spans="5:6" x14ac:dyDescent="0.25">
      <c r="E897" t="str">
        <f t="shared" ref="E897" si="91">"change_variable = { which = hexaco_learning_"&amp;INDEX(S:S,2+TRUNC((ROW()-1)/$O$2))&amp;"_xp value = 1 }"</f>
        <v>change_variable = { which = hexaco_learning_riding_xp value = 1 }</v>
      </c>
    </row>
    <row r="898" spans="5:6" x14ac:dyDescent="0.25">
      <c r="E898" t="s">
        <v>122</v>
      </c>
    </row>
    <row r="899" spans="5:6" x14ac:dyDescent="0.25">
      <c r="E899" t="str">
        <f t="shared" ref="E899" si="92">"set_character_flag = AVE_MARIA_hexaco_adolescence_"&amp;INDEX(S:S,2+TRUNC((ROW()-1)/$O$2))&amp;"_improvement_normal"</f>
        <v>set_character_flag = AVE_MARIA_hexaco_adolescence_riding_improvement_normal</v>
      </c>
    </row>
    <row r="900" spans="5:6" x14ac:dyDescent="0.25">
      <c r="E900" t="s">
        <v>123</v>
      </c>
    </row>
    <row r="901" spans="5:6" x14ac:dyDescent="0.25">
      <c r="F901" t="str">
        <f t="shared" ref="F901" si="93">"factor = 1.05"</f>
        <v>factor = 1.05</v>
      </c>
    </row>
    <row r="902" spans="5:6" x14ac:dyDescent="0.25">
      <c r="F902" t="s">
        <v>124</v>
      </c>
    </row>
    <row r="903" spans="5:6" x14ac:dyDescent="0.25">
      <c r="E903" t="s">
        <v>1</v>
      </c>
    </row>
    <row r="904" spans="5:6" x14ac:dyDescent="0.25">
      <c r="E904" t="s">
        <v>123</v>
      </c>
    </row>
    <row r="905" spans="5:6" x14ac:dyDescent="0.25">
      <c r="F905" t="str">
        <f t="shared" ref="F905" si="94">"factor = 1.1"</f>
        <v>factor = 1.1</v>
      </c>
    </row>
    <row r="906" spans="5:6" x14ac:dyDescent="0.25">
      <c r="F906" t="s">
        <v>125</v>
      </c>
    </row>
    <row r="907" spans="5:6" x14ac:dyDescent="0.25">
      <c r="E907" t="s">
        <v>1</v>
      </c>
    </row>
    <row r="908" spans="5:6" x14ac:dyDescent="0.25">
      <c r="E908" t="s">
        <v>123</v>
      </c>
    </row>
    <row r="909" spans="5:6" x14ac:dyDescent="0.25">
      <c r="F909" t="str">
        <f t="shared" ref="F909" si="95">"factor = 1.2"</f>
        <v>factor = 1.2</v>
      </c>
    </row>
    <row r="910" spans="5:6" x14ac:dyDescent="0.25">
      <c r="F910" t="s">
        <v>126</v>
      </c>
    </row>
    <row r="911" spans="5:6" x14ac:dyDescent="0.25">
      <c r="E911" t="s">
        <v>1</v>
      </c>
    </row>
    <row r="912" spans="5:6" x14ac:dyDescent="0.25">
      <c r="E912" t="s">
        <v>123</v>
      </c>
    </row>
    <row r="913" spans="4:6" x14ac:dyDescent="0.25">
      <c r="F913" t="str">
        <f t="shared" ref="F913" si="96">"factor = 1.3"</f>
        <v>factor = 1.3</v>
      </c>
    </row>
    <row r="914" spans="4:6" x14ac:dyDescent="0.25">
      <c r="F914" t="s">
        <v>127</v>
      </c>
    </row>
    <row r="915" spans="4:6" x14ac:dyDescent="0.25">
      <c r="E915" t="s">
        <v>1</v>
      </c>
    </row>
    <row r="916" spans="4:6" x14ac:dyDescent="0.25">
      <c r="E916" t="s">
        <v>123</v>
      </c>
    </row>
    <row r="917" spans="4:6" x14ac:dyDescent="0.25">
      <c r="F917" t="str">
        <f t="shared" ref="F917" si="97">"factor = 1.5"</f>
        <v>factor = 1.5</v>
      </c>
    </row>
    <row r="918" spans="4:6" x14ac:dyDescent="0.25">
      <c r="F918" t="s">
        <v>128</v>
      </c>
    </row>
    <row r="919" spans="4:6" x14ac:dyDescent="0.25">
      <c r="E919" t="s">
        <v>1</v>
      </c>
    </row>
    <row r="920" spans="4:6" x14ac:dyDescent="0.25">
      <c r="D920" t="s">
        <v>1</v>
      </c>
    </row>
    <row r="921" spans="4:6" x14ac:dyDescent="0.25">
      <c r="D921" t="str">
        <f t="shared" ref="D921" si="98">"35 = { # Gifted progress"</f>
        <v>35 = { # Gifted progress</v>
      </c>
    </row>
    <row r="922" spans="4:6" x14ac:dyDescent="0.25">
      <c r="E922" t="str">
        <f t="shared" ref="E922" si="99">"change_variable = { which = hexaco_learning_"&amp;INDEX(S:S,2+TRUNC((ROW()-1)/$O$2))&amp;"_xp value = 2 }"</f>
        <v>change_variable = { which = hexaco_learning_riding_xp value = 2 }</v>
      </c>
    </row>
    <row r="923" spans="4:6" x14ac:dyDescent="0.25">
      <c r="E923" t="s">
        <v>122</v>
      </c>
    </row>
    <row r="924" spans="4:6" x14ac:dyDescent="0.25">
      <c r="E924" t="str">
        <f t="shared" ref="E924" si="100">"set_character_flag = AVE_MARIA_hexaco_adolescence_"&amp;INDEX(S:S,2+TRUNC((ROW()-1)/$O$2))&amp;"_improvement_faster"</f>
        <v>set_character_flag = AVE_MARIA_hexaco_adolescence_riding_improvement_faster</v>
      </c>
    </row>
    <row r="925" spans="4:6" x14ac:dyDescent="0.25">
      <c r="E925" t="s">
        <v>123</v>
      </c>
    </row>
    <row r="926" spans="4:6" x14ac:dyDescent="0.25">
      <c r="F926" t="str">
        <f t="shared" ref="F926" si="101">"factor = 1.05"</f>
        <v>factor = 1.05</v>
      </c>
    </row>
    <row r="927" spans="4:6" x14ac:dyDescent="0.25">
      <c r="F927" t="s">
        <v>129</v>
      </c>
    </row>
    <row r="928" spans="4:6" x14ac:dyDescent="0.25">
      <c r="E928" t="s">
        <v>1</v>
      </c>
    </row>
    <row r="929" spans="5:6" x14ac:dyDescent="0.25">
      <c r="E929" t="s">
        <v>123</v>
      </c>
    </row>
    <row r="930" spans="5:6" x14ac:dyDescent="0.25">
      <c r="F930" t="str">
        <f t="shared" ref="F930" si="102">"factor = 1.1"</f>
        <v>factor = 1.1</v>
      </c>
    </row>
    <row r="931" spans="5:6" x14ac:dyDescent="0.25">
      <c r="F931" t="s">
        <v>130</v>
      </c>
    </row>
    <row r="932" spans="5:6" x14ac:dyDescent="0.25">
      <c r="E932" t="s">
        <v>1</v>
      </c>
    </row>
    <row r="933" spans="5:6" x14ac:dyDescent="0.25">
      <c r="E933" t="s">
        <v>123</v>
      </c>
    </row>
    <row r="934" spans="5:6" x14ac:dyDescent="0.25">
      <c r="F934" t="str">
        <f t="shared" ref="F934" si="103">"factor = 1.2"</f>
        <v>factor = 1.2</v>
      </c>
    </row>
    <row r="935" spans="5:6" x14ac:dyDescent="0.25">
      <c r="F935" t="s">
        <v>131</v>
      </c>
    </row>
    <row r="936" spans="5:6" x14ac:dyDescent="0.25">
      <c r="E936" t="s">
        <v>1</v>
      </c>
    </row>
    <row r="937" spans="5:6" x14ac:dyDescent="0.25">
      <c r="E937" t="s">
        <v>123</v>
      </c>
    </row>
    <row r="938" spans="5:6" x14ac:dyDescent="0.25">
      <c r="F938" t="str">
        <f t="shared" ref="F938" si="104">"factor = 1.3"</f>
        <v>factor = 1.3</v>
      </c>
    </row>
    <row r="939" spans="5:6" x14ac:dyDescent="0.25">
      <c r="F939" t="s">
        <v>132</v>
      </c>
    </row>
    <row r="940" spans="5:6" x14ac:dyDescent="0.25">
      <c r="E940" t="s">
        <v>1</v>
      </c>
    </row>
    <row r="941" spans="5:6" x14ac:dyDescent="0.25">
      <c r="E941" t="s">
        <v>123</v>
      </c>
    </row>
    <row r="942" spans="5:6" x14ac:dyDescent="0.25">
      <c r="F942" t="str">
        <f t="shared" ref="F942" si="105">"factor = 1.5"</f>
        <v>factor = 1.5</v>
      </c>
    </row>
    <row r="943" spans="5:6" x14ac:dyDescent="0.25">
      <c r="F943" t="s">
        <v>133</v>
      </c>
    </row>
    <row r="944" spans="5:6" x14ac:dyDescent="0.25">
      <c r="E944" t="s">
        <v>1</v>
      </c>
    </row>
    <row r="945" spans="4:6" x14ac:dyDescent="0.25">
      <c r="E945" t="s">
        <v>123</v>
      </c>
    </row>
    <row r="946" spans="4:6" x14ac:dyDescent="0.25">
      <c r="F946" t="s">
        <v>164</v>
      </c>
    </row>
    <row r="947" spans="4:6" x14ac:dyDescent="0.25">
      <c r="F947" t="s">
        <v>135</v>
      </c>
    </row>
    <row r="948" spans="4:6" x14ac:dyDescent="0.25">
      <c r="E948" t="s">
        <v>1</v>
      </c>
    </row>
    <row r="949" spans="4:6" x14ac:dyDescent="0.25">
      <c r="D949" t="s">
        <v>1</v>
      </c>
    </row>
    <row r="950" spans="4:6" x14ac:dyDescent="0.25">
      <c r="D950" t="str">
        <f t="shared" ref="D950" si="106">"5 = { # Crazy progress"</f>
        <v>5 = { # Crazy progress</v>
      </c>
    </row>
    <row r="951" spans="4:6" x14ac:dyDescent="0.25">
      <c r="E951" t="str">
        <f t="shared" ref="E951" si="107">"change_variable = { which = hexaco_learning_"&amp;INDEX(S:S,2+TRUNC((ROW()-1)/$O$2))&amp;"_xp value = 3 }"</f>
        <v>change_variable = { which = hexaco_learning_riding_xp value = 3 }</v>
      </c>
    </row>
    <row r="952" spans="4:6" x14ac:dyDescent="0.25">
      <c r="E952" t="s">
        <v>122</v>
      </c>
    </row>
    <row r="953" spans="4:6" x14ac:dyDescent="0.25">
      <c r="E953" t="str">
        <f t="shared" ref="E953" si="108">"set_character_flag = AVE_MARIA_hexaco_adolescence_"&amp;INDEX(S:S,2+TRUNC((ROW()-1)/$O$2))&amp;"_improvement_genius"</f>
        <v>set_character_flag = AVE_MARIA_hexaco_adolescence_riding_improvement_genius</v>
      </c>
    </row>
    <row r="954" spans="4:6" x14ac:dyDescent="0.25">
      <c r="E954" t="s">
        <v>123</v>
      </c>
    </row>
    <row r="955" spans="4:6" x14ac:dyDescent="0.25">
      <c r="F955" t="str">
        <f t="shared" ref="F955" si="109">"factor = 2"</f>
        <v>factor = 2</v>
      </c>
    </row>
    <row r="956" spans="4:6" x14ac:dyDescent="0.25">
      <c r="F956" t="s">
        <v>135</v>
      </c>
    </row>
    <row r="957" spans="4:6" x14ac:dyDescent="0.25">
      <c r="E957" t="s">
        <v>1</v>
      </c>
    </row>
    <row r="958" spans="4:6" x14ac:dyDescent="0.25">
      <c r="E958" t="s">
        <v>123</v>
      </c>
    </row>
    <row r="959" spans="4:6" x14ac:dyDescent="0.25">
      <c r="F959" t="str">
        <f t="shared" ref="F959" si="110">"factor = 5"</f>
        <v>factor = 5</v>
      </c>
    </row>
    <row r="960" spans="4:6" x14ac:dyDescent="0.25">
      <c r="F960" t="s">
        <v>137</v>
      </c>
    </row>
    <row r="961" spans="1:5" x14ac:dyDescent="0.25">
      <c r="E961" t="s">
        <v>1</v>
      </c>
    </row>
    <row r="962" spans="1:5" x14ac:dyDescent="0.25">
      <c r="D962" t="s">
        <v>1</v>
      </c>
    </row>
    <row r="963" spans="1:5" x14ac:dyDescent="0.25">
      <c r="C963" t="s">
        <v>1</v>
      </c>
    </row>
    <row r="964" spans="1:5" x14ac:dyDescent="0.25">
      <c r="C964" t="s">
        <v>138</v>
      </c>
    </row>
    <row r="965" spans="1:5" x14ac:dyDescent="0.25">
      <c r="D965" t="str">
        <f t="shared" ref="D965" si="111">"educator = { character_event = { id = "&amp;"AVE_MARIA_hexaco_adolescence."&amp;INDEX($Y$2:$Z$57,MATCH(B599,$Y$2:$Y$57,0),2)+6&amp;" } }"</f>
        <v>educator = { character_event = { id = AVE_MARIA_hexaco_adolescence.15 } }</v>
      </c>
    </row>
    <row r="966" spans="1:5" x14ac:dyDescent="0.25">
      <c r="C966" t="s">
        <v>1</v>
      </c>
    </row>
    <row r="967" spans="1:5" x14ac:dyDescent="0.25">
      <c r="C967" t="s">
        <v>139</v>
      </c>
    </row>
    <row r="968" spans="1:5" x14ac:dyDescent="0.25">
      <c r="D968" t="s">
        <v>134</v>
      </c>
    </row>
    <row r="969" spans="1:5" x14ac:dyDescent="0.25">
      <c r="C969" t="s">
        <v>1</v>
      </c>
    </row>
    <row r="970" spans="1:5" x14ac:dyDescent="0.25">
      <c r="B970" t="s">
        <v>1</v>
      </c>
    </row>
    <row r="971" spans="1:5" x14ac:dyDescent="0.25">
      <c r="A971" t="s">
        <v>1</v>
      </c>
    </row>
    <row r="972" spans="1:5" x14ac:dyDescent="0.25">
      <c r="A972" t="str">
        <f t="shared" ref="A972" si="112">"#"</f>
        <v>#</v>
      </c>
      <c r="B972" t="str">
        <f t="shared" ref="B972" si="113">INDEX(R:R,2+TRUNC((ROW()-1)/$O$2))&amp;" Random Improvement"</f>
        <v>Riding Random Improvement</v>
      </c>
    </row>
    <row r="973" spans="1:5" x14ac:dyDescent="0.25">
      <c r="A973" t="s">
        <v>0</v>
      </c>
    </row>
    <row r="974" spans="1:5" x14ac:dyDescent="0.25">
      <c r="B974" t="str">
        <f t="shared" ref="B974" si="114">"id = "&amp;"AVE_MARIA_hexaco_adolescence."&amp;INDEX($Y$2:$Z$57,MATCH(B599,$Y$2:$Y$57,0)+4,2)</f>
        <v>id = AVE_MARIA_hexaco_adolescence.13</v>
      </c>
    </row>
    <row r="975" spans="1:5" x14ac:dyDescent="0.25">
      <c r="B975" t="str">
        <f t="shared" ref="B975" si="115">"desc = EVTDESC_"&amp;"AVE_MARIA_hexaco_adolescence."&amp;INDEX($Y$2:$Z$57,MATCH(B599,$Y$2:$Y$57,0)+4,2)</f>
        <v>desc = EVTDESC_AVE_MARIA_hexaco_adolescence.13</v>
      </c>
    </row>
    <row r="976" spans="1:5" x14ac:dyDescent="0.25">
      <c r="B976" t="s">
        <v>115</v>
      </c>
    </row>
    <row r="977" spans="2:5" x14ac:dyDescent="0.25">
      <c r="B977" t="s">
        <v>114</v>
      </c>
    </row>
    <row r="978" spans="2:5" x14ac:dyDescent="0.25">
      <c r="B978" t="s">
        <v>116</v>
      </c>
    </row>
    <row r="980" spans="2:5" x14ac:dyDescent="0.25">
      <c r="B980" t="s">
        <v>5</v>
      </c>
    </row>
    <row r="981" spans="2:5" x14ac:dyDescent="0.25">
      <c r="C981" t="s">
        <v>117</v>
      </c>
    </row>
    <row r="982" spans="2:5" x14ac:dyDescent="0.25">
      <c r="C982" t="s">
        <v>118</v>
      </c>
    </row>
    <row r="983" spans="2:5" x14ac:dyDescent="0.25">
      <c r="C983" t="s">
        <v>119</v>
      </c>
    </row>
    <row r="984" spans="2:5" x14ac:dyDescent="0.25">
      <c r="C984" t="s">
        <v>120</v>
      </c>
    </row>
    <row r="985" spans="2:5" x14ac:dyDescent="0.25">
      <c r="B985" t="s">
        <v>1</v>
      </c>
    </row>
    <row r="986" spans="2:5" x14ac:dyDescent="0.25">
      <c r="B986" t="s">
        <v>9</v>
      </c>
    </row>
    <row r="987" spans="2:5" x14ac:dyDescent="0.25">
      <c r="C987" t="str">
        <f t="shared" ref="C987" si="116">"name = EVTOPT_A_"&amp;"AVE_MARIA_hexaco_adolescence."&amp;INDEX($Y$2:$Z$57,MATCH(B599,$Y$2:$Y$57,0)+4,2)</f>
        <v>name = EVTOPT_A_AVE_MARIA_hexaco_adolescence.13</v>
      </c>
    </row>
    <row r="988" spans="2:5" x14ac:dyDescent="0.25">
      <c r="C988" t="s">
        <v>121</v>
      </c>
    </row>
    <row r="989" spans="2:5" x14ac:dyDescent="0.25">
      <c r="D989" t="str">
        <f t="shared" ref="D989" si="117">"60 = { # Normal progress"</f>
        <v>60 = { # Normal progress</v>
      </c>
    </row>
    <row r="990" spans="2:5" x14ac:dyDescent="0.25">
      <c r="E990" t="str">
        <f t="shared" ref="E990" si="118">"change_variable = { which = hexaco_learning_"&amp;INDEX(S:S,2+TRUNC((ROW()-1)/$O$2))&amp;"_xp value = 1 }"</f>
        <v>change_variable = { which = hexaco_learning_riding_xp value = 1 }</v>
      </c>
    </row>
    <row r="991" spans="2:5" x14ac:dyDescent="0.25">
      <c r="E991" t="s">
        <v>122</v>
      </c>
    </row>
    <row r="992" spans="2:5" x14ac:dyDescent="0.25">
      <c r="E992" t="str">
        <f t="shared" ref="E992" si="119">"set_character_flag = AVE_MARIA_hexaco_adolescence_"&amp;INDEX(S:S,2+TRUNC((ROW()-1)/$O$2))&amp;"_improvement_normal"</f>
        <v>set_character_flag = AVE_MARIA_hexaco_adolescence_riding_improvement_normal</v>
      </c>
    </row>
    <row r="993" spans="5:6" x14ac:dyDescent="0.25">
      <c r="E993" t="s">
        <v>123</v>
      </c>
    </row>
    <row r="994" spans="5:6" x14ac:dyDescent="0.25">
      <c r="F994" t="str">
        <f t="shared" ref="F994" si="120">"factor = 1.05"</f>
        <v>factor = 1.05</v>
      </c>
    </row>
    <row r="995" spans="5:6" x14ac:dyDescent="0.25">
      <c r="F995" t="s">
        <v>124</v>
      </c>
    </row>
    <row r="996" spans="5:6" x14ac:dyDescent="0.25">
      <c r="E996" t="s">
        <v>1</v>
      </c>
    </row>
    <row r="997" spans="5:6" x14ac:dyDescent="0.25">
      <c r="E997" t="s">
        <v>123</v>
      </c>
    </row>
    <row r="998" spans="5:6" x14ac:dyDescent="0.25">
      <c r="F998" t="str">
        <f t="shared" ref="F998" si="121">"factor = 1.1"</f>
        <v>factor = 1.1</v>
      </c>
    </row>
    <row r="999" spans="5:6" x14ac:dyDescent="0.25">
      <c r="F999" t="s">
        <v>125</v>
      </c>
    </row>
    <row r="1000" spans="5:6" x14ac:dyDescent="0.25">
      <c r="E1000" t="s">
        <v>1</v>
      </c>
    </row>
    <row r="1001" spans="5:6" x14ac:dyDescent="0.25">
      <c r="E1001" t="s">
        <v>123</v>
      </c>
    </row>
    <row r="1002" spans="5:6" x14ac:dyDescent="0.25">
      <c r="F1002" t="str">
        <f t="shared" ref="F1002" si="122">"factor = 1.2"</f>
        <v>factor = 1.2</v>
      </c>
    </row>
    <row r="1003" spans="5:6" x14ac:dyDescent="0.25">
      <c r="F1003" t="s">
        <v>126</v>
      </c>
    </row>
    <row r="1004" spans="5:6" x14ac:dyDescent="0.25">
      <c r="E1004" t="s">
        <v>1</v>
      </c>
    </row>
    <row r="1005" spans="5:6" x14ac:dyDescent="0.25">
      <c r="E1005" t="s">
        <v>123</v>
      </c>
    </row>
    <row r="1006" spans="5:6" x14ac:dyDescent="0.25">
      <c r="F1006" t="str">
        <f t="shared" ref="F1006" si="123">"factor = 1.3"</f>
        <v>factor = 1.3</v>
      </c>
    </row>
    <row r="1007" spans="5:6" x14ac:dyDescent="0.25">
      <c r="F1007" t="s">
        <v>127</v>
      </c>
    </row>
    <row r="1008" spans="5:6" x14ac:dyDescent="0.25">
      <c r="E1008" t="s">
        <v>1</v>
      </c>
    </row>
    <row r="1009" spans="4:6" x14ac:dyDescent="0.25">
      <c r="E1009" t="s">
        <v>123</v>
      </c>
    </row>
    <row r="1010" spans="4:6" x14ac:dyDescent="0.25">
      <c r="F1010" t="str">
        <f t="shared" ref="F1010" si="124">"factor = 1.5"</f>
        <v>factor = 1.5</v>
      </c>
    </row>
    <row r="1011" spans="4:6" x14ac:dyDescent="0.25">
      <c r="F1011" t="s">
        <v>128</v>
      </c>
    </row>
    <row r="1012" spans="4:6" x14ac:dyDescent="0.25">
      <c r="E1012" t="s">
        <v>1</v>
      </c>
    </row>
    <row r="1013" spans="4:6" x14ac:dyDescent="0.25">
      <c r="D1013" t="s">
        <v>1</v>
      </c>
    </row>
    <row r="1014" spans="4:6" x14ac:dyDescent="0.25">
      <c r="D1014" t="str">
        <f t="shared" ref="D1014" si="125">"35 = { # Gifted progress"</f>
        <v>35 = { # Gifted progress</v>
      </c>
    </row>
    <row r="1015" spans="4:6" x14ac:dyDescent="0.25">
      <c r="E1015" t="str">
        <f t="shared" ref="E1015" si="126">"change_variable = { which = hexaco_learning_"&amp;INDEX(S:S,2+TRUNC((ROW()-1)/$O$2))&amp;"_xp value = 2 }"</f>
        <v>change_variable = { which = hexaco_learning_riding_xp value = 2 }</v>
      </c>
    </row>
    <row r="1016" spans="4:6" x14ac:dyDescent="0.25">
      <c r="E1016" t="s">
        <v>122</v>
      </c>
    </row>
    <row r="1017" spans="4:6" x14ac:dyDescent="0.25">
      <c r="E1017" t="str">
        <f t="shared" ref="E1017" si="127">"set_character_flag = AVE_MARIA_hexaco_adolescence_"&amp;INDEX(S:S,2+TRUNC((ROW()-1)/$O$2))&amp;"_improvement_faster"</f>
        <v>set_character_flag = AVE_MARIA_hexaco_adolescence_riding_improvement_faster</v>
      </c>
    </row>
    <row r="1018" spans="4:6" x14ac:dyDescent="0.25">
      <c r="E1018" t="s">
        <v>123</v>
      </c>
    </row>
    <row r="1019" spans="4:6" x14ac:dyDescent="0.25">
      <c r="F1019" t="str">
        <f t="shared" ref="F1019" si="128">"factor = 1.05"</f>
        <v>factor = 1.05</v>
      </c>
    </row>
    <row r="1020" spans="4:6" x14ac:dyDescent="0.25">
      <c r="F1020" t="s">
        <v>129</v>
      </c>
    </row>
    <row r="1021" spans="4:6" x14ac:dyDescent="0.25">
      <c r="E1021" t="s">
        <v>1</v>
      </c>
    </row>
    <row r="1022" spans="4:6" x14ac:dyDescent="0.25">
      <c r="E1022" t="s">
        <v>123</v>
      </c>
    </row>
    <row r="1023" spans="4:6" x14ac:dyDescent="0.25">
      <c r="F1023" t="str">
        <f t="shared" ref="F1023" si="129">"factor = 1.1"</f>
        <v>factor = 1.1</v>
      </c>
    </row>
    <row r="1024" spans="4:6" x14ac:dyDescent="0.25">
      <c r="F1024" t="s">
        <v>130</v>
      </c>
    </row>
    <row r="1025" spans="5:6" x14ac:dyDescent="0.25">
      <c r="E1025" t="s">
        <v>1</v>
      </c>
    </row>
    <row r="1026" spans="5:6" x14ac:dyDescent="0.25">
      <c r="E1026" t="s">
        <v>123</v>
      </c>
    </row>
    <row r="1027" spans="5:6" x14ac:dyDescent="0.25">
      <c r="F1027" t="str">
        <f t="shared" ref="F1027" si="130">"factor = 1.2"</f>
        <v>factor = 1.2</v>
      </c>
    </row>
    <row r="1028" spans="5:6" x14ac:dyDescent="0.25">
      <c r="F1028" t="s">
        <v>131</v>
      </c>
    </row>
    <row r="1029" spans="5:6" x14ac:dyDescent="0.25">
      <c r="E1029" t="s">
        <v>1</v>
      </c>
    </row>
    <row r="1030" spans="5:6" x14ac:dyDescent="0.25">
      <c r="E1030" t="s">
        <v>123</v>
      </c>
    </row>
    <row r="1031" spans="5:6" x14ac:dyDescent="0.25">
      <c r="F1031" t="str">
        <f t="shared" ref="F1031" si="131">"factor = 1.3"</f>
        <v>factor = 1.3</v>
      </c>
    </row>
    <row r="1032" spans="5:6" x14ac:dyDescent="0.25">
      <c r="F1032" t="s">
        <v>132</v>
      </c>
    </row>
    <row r="1033" spans="5:6" x14ac:dyDescent="0.25">
      <c r="E1033" t="s">
        <v>1</v>
      </c>
    </row>
    <row r="1034" spans="5:6" x14ac:dyDescent="0.25">
      <c r="E1034" t="s">
        <v>123</v>
      </c>
    </row>
    <row r="1035" spans="5:6" x14ac:dyDescent="0.25">
      <c r="F1035" t="str">
        <f t="shared" ref="F1035" si="132">"factor = 1.5"</f>
        <v>factor = 1.5</v>
      </c>
    </row>
    <row r="1036" spans="5:6" x14ac:dyDescent="0.25">
      <c r="F1036" t="s">
        <v>133</v>
      </c>
    </row>
    <row r="1037" spans="5:6" x14ac:dyDescent="0.25">
      <c r="E1037" t="s">
        <v>1</v>
      </c>
    </row>
    <row r="1038" spans="5:6" x14ac:dyDescent="0.25">
      <c r="E1038" t="s">
        <v>123</v>
      </c>
    </row>
    <row r="1039" spans="5:6" x14ac:dyDescent="0.25">
      <c r="F1039" t="s">
        <v>164</v>
      </c>
    </row>
    <row r="1040" spans="5:6" x14ac:dyDescent="0.25">
      <c r="F1040" t="s">
        <v>135</v>
      </c>
    </row>
    <row r="1041" spans="3:6" x14ac:dyDescent="0.25">
      <c r="E1041" t="s">
        <v>1</v>
      </c>
    </row>
    <row r="1042" spans="3:6" x14ac:dyDescent="0.25">
      <c r="D1042" t="s">
        <v>1</v>
      </c>
    </row>
    <row r="1043" spans="3:6" x14ac:dyDescent="0.25">
      <c r="D1043" t="str">
        <f t="shared" ref="D1043" si="133">"5 = { # Crazy progress"</f>
        <v>5 = { # Crazy progress</v>
      </c>
    </row>
    <row r="1044" spans="3:6" x14ac:dyDescent="0.25">
      <c r="E1044" t="str">
        <f t="shared" ref="E1044" si="134">"change_variable = { which = hexaco_learning_"&amp;INDEX(S:S,2+TRUNC((ROW()-1)/$O$2))&amp;"_xp value = 3 }"</f>
        <v>change_variable = { which = hexaco_learning_riding_xp value = 3 }</v>
      </c>
    </row>
    <row r="1045" spans="3:6" x14ac:dyDescent="0.25">
      <c r="E1045" t="s">
        <v>122</v>
      </c>
    </row>
    <row r="1046" spans="3:6" x14ac:dyDescent="0.25">
      <c r="E1046" t="str">
        <f t="shared" ref="E1046" si="135">"set_character_flag = AVE_MARIA_hexaco_adolescence_"&amp;INDEX(S:S,2+TRUNC((ROW()-1)/$O$2))&amp;"_improvement_genius"</f>
        <v>set_character_flag = AVE_MARIA_hexaco_adolescence_riding_improvement_genius</v>
      </c>
    </row>
    <row r="1047" spans="3:6" x14ac:dyDescent="0.25">
      <c r="E1047" t="s">
        <v>123</v>
      </c>
    </row>
    <row r="1048" spans="3:6" x14ac:dyDescent="0.25">
      <c r="F1048" t="str">
        <f t="shared" ref="F1048" si="136">"factor = 2"</f>
        <v>factor = 2</v>
      </c>
    </row>
    <row r="1049" spans="3:6" x14ac:dyDescent="0.25">
      <c r="F1049" t="s">
        <v>135</v>
      </c>
    </row>
    <row r="1050" spans="3:6" x14ac:dyDescent="0.25">
      <c r="E1050" t="s">
        <v>1</v>
      </c>
    </row>
    <row r="1051" spans="3:6" x14ac:dyDescent="0.25">
      <c r="E1051" t="s">
        <v>123</v>
      </c>
    </row>
    <row r="1052" spans="3:6" x14ac:dyDescent="0.25">
      <c r="F1052" t="str">
        <f t="shared" ref="F1052" si="137">"factor = 5"</f>
        <v>factor = 5</v>
      </c>
    </row>
    <row r="1053" spans="3:6" x14ac:dyDescent="0.25">
      <c r="F1053" t="s">
        <v>137</v>
      </c>
    </row>
    <row r="1054" spans="3:6" x14ac:dyDescent="0.25">
      <c r="E1054" t="s">
        <v>1</v>
      </c>
    </row>
    <row r="1055" spans="3:6" x14ac:dyDescent="0.25">
      <c r="D1055" t="s">
        <v>1</v>
      </c>
    </row>
    <row r="1056" spans="3:6" x14ac:dyDescent="0.25">
      <c r="C1056" t="s">
        <v>1</v>
      </c>
    </row>
    <row r="1057" spans="1:4" x14ac:dyDescent="0.25">
      <c r="C1057" t="s">
        <v>138</v>
      </c>
    </row>
    <row r="1058" spans="1:4" x14ac:dyDescent="0.25">
      <c r="D1058" t="str">
        <f t="shared" ref="D1058" si="138">"educator = { character_event = { id = "&amp;"AVE_MARIA_hexaco_adolescence."&amp;INDEX($Y$2:$Z$57,MATCH(B599,$Y$2:$Y$57,0)+6,2)&amp;" } }"</f>
        <v>educator = { character_event = { id = AVE_MARIA_hexaco_adolescence.15 } }</v>
      </c>
    </row>
    <row r="1059" spans="1:4" x14ac:dyDescent="0.25">
      <c r="C1059" t="s">
        <v>1</v>
      </c>
    </row>
    <row r="1060" spans="1:4" x14ac:dyDescent="0.25">
      <c r="C1060" t="s">
        <v>139</v>
      </c>
    </row>
    <row r="1061" spans="1:4" x14ac:dyDescent="0.25">
      <c r="D1061" t="s">
        <v>134</v>
      </c>
    </row>
    <row r="1062" spans="1:4" x14ac:dyDescent="0.25">
      <c r="C1062" t="s">
        <v>1</v>
      </c>
    </row>
    <row r="1063" spans="1:4" x14ac:dyDescent="0.25">
      <c r="B1063" t="s">
        <v>1</v>
      </c>
    </row>
    <row r="1064" spans="1:4" x14ac:dyDescent="0.25">
      <c r="A1064" t="s">
        <v>1</v>
      </c>
    </row>
    <row r="1065" spans="1:4" x14ac:dyDescent="0.25">
      <c r="A1065" t="str">
        <f t="shared" ref="A1065" si="139">"#"</f>
        <v>#</v>
      </c>
      <c r="B1065" t="str">
        <f t="shared" ref="B1065" si="140">INDEX(R:R,2+TRUNC((ROW()-1)/$O$2))&amp;" Random Improvement"</f>
        <v>Riding Random Improvement</v>
      </c>
    </row>
    <row r="1066" spans="1:4" x14ac:dyDescent="0.25">
      <c r="A1066" t="s">
        <v>0</v>
      </c>
    </row>
    <row r="1067" spans="1:4" x14ac:dyDescent="0.25">
      <c r="B1067" t="str">
        <f t="shared" ref="B1067" si="141">"id = "&amp;"AVE_MARIA_hexaco_adolescence."&amp;INDEX($Y$2:$Z$57,MATCH(B599,$Y$2:$Y$57,0)+5,2)</f>
        <v>id = AVE_MARIA_hexaco_adolescence.14</v>
      </c>
    </row>
    <row r="1068" spans="1:4" x14ac:dyDescent="0.25">
      <c r="B1068" t="str">
        <f t="shared" ref="B1068" si="142">"desc = EVTDESC_"&amp;"AVE_MARIA_hexaco_adolescence."&amp;INDEX($Y$2:$Z$57,MATCH(B599,$Y$2:$Y$57,0)+5,2)</f>
        <v>desc = EVTDESC_AVE_MARIA_hexaco_adolescence.14</v>
      </c>
    </row>
    <row r="1069" spans="1:4" x14ac:dyDescent="0.25">
      <c r="B1069" t="s">
        <v>115</v>
      </c>
    </row>
    <row r="1070" spans="1:4" x14ac:dyDescent="0.25">
      <c r="B1070" t="s">
        <v>114</v>
      </c>
    </row>
    <row r="1071" spans="1:4" x14ac:dyDescent="0.25">
      <c r="B1071" t="s">
        <v>116</v>
      </c>
    </row>
    <row r="1073" spans="2:6" x14ac:dyDescent="0.25">
      <c r="B1073" t="s">
        <v>5</v>
      </c>
    </row>
    <row r="1074" spans="2:6" x14ac:dyDescent="0.25">
      <c r="C1074" t="s">
        <v>117</v>
      </c>
    </row>
    <row r="1075" spans="2:6" x14ac:dyDescent="0.25">
      <c r="C1075" t="s">
        <v>118</v>
      </c>
    </row>
    <row r="1076" spans="2:6" x14ac:dyDescent="0.25">
      <c r="C1076" t="s">
        <v>119</v>
      </c>
    </row>
    <row r="1077" spans="2:6" x14ac:dyDescent="0.25">
      <c r="C1077" t="s">
        <v>120</v>
      </c>
    </row>
    <row r="1078" spans="2:6" x14ac:dyDescent="0.25">
      <c r="B1078" t="s">
        <v>1</v>
      </c>
    </row>
    <row r="1079" spans="2:6" x14ac:dyDescent="0.25">
      <c r="B1079" t="s">
        <v>9</v>
      </c>
    </row>
    <row r="1080" spans="2:6" x14ac:dyDescent="0.25">
      <c r="C1080" t="str">
        <f t="shared" ref="C1080" si="143">"name = EVTOPT_A_"&amp;"AVE_MARIA_hexaco_adolescence."&amp;INDEX($Y$2:$Z$57,MATCH(B599,$Y$2:$Y$57,0)+5,2)</f>
        <v>name = EVTOPT_A_AVE_MARIA_hexaco_adolescence.14</v>
      </c>
    </row>
    <row r="1081" spans="2:6" x14ac:dyDescent="0.25">
      <c r="C1081" t="s">
        <v>121</v>
      </c>
    </row>
    <row r="1082" spans="2:6" x14ac:dyDescent="0.25">
      <c r="D1082" t="str">
        <f t="shared" ref="D1082" si="144">"60 = { # Normal progress"</f>
        <v>60 = { # Normal progress</v>
      </c>
    </row>
    <row r="1083" spans="2:6" x14ac:dyDescent="0.25">
      <c r="E1083" t="str">
        <f t="shared" ref="E1083" si="145">"change_variable = { which = hexaco_learning_"&amp;INDEX(S:S,2+TRUNC((ROW()-1)/$O$2))&amp;"_xp value = 1 }"</f>
        <v>change_variable = { which = hexaco_learning_riding_xp value = 1 }</v>
      </c>
    </row>
    <row r="1084" spans="2:6" x14ac:dyDescent="0.25">
      <c r="E1084" t="s">
        <v>122</v>
      </c>
    </row>
    <row r="1085" spans="2:6" x14ac:dyDescent="0.25">
      <c r="E1085" t="str">
        <f t="shared" ref="E1085" si="146">"set_character_flag = AVE_MARIA_hexaco_adolescence_"&amp;INDEX(S:S,2+TRUNC((ROW()-1)/$O$2))&amp;"_improvement_normal"</f>
        <v>set_character_flag = AVE_MARIA_hexaco_adolescence_riding_improvement_normal</v>
      </c>
    </row>
    <row r="1086" spans="2:6" x14ac:dyDescent="0.25">
      <c r="E1086" t="s">
        <v>123</v>
      </c>
    </row>
    <row r="1087" spans="2:6" x14ac:dyDescent="0.25">
      <c r="F1087" t="str">
        <f t="shared" ref="F1087" si="147">"factor = 1.05"</f>
        <v>factor = 1.05</v>
      </c>
    </row>
    <row r="1088" spans="2:6" x14ac:dyDescent="0.25">
      <c r="F1088" t="s">
        <v>124</v>
      </c>
    </row>
    <row r="1089" spans="5:6" x14ac:dyDescent="0.25">
      <c r="E1089" t="s">
        <v>1</v>
      </c>
    </row>
    <row r="1090" spans="5:6" x14ac:dyDescent="0.25">
      <c r="E1090" t="s">
        <v>123</v>
      </c>
    </row>
    <row r="1091" spans="5:6" x14ac:dyDescent="0.25">
      <c r="F1091" t="str">
        <f t="shared" ref="F1091" si="148">"factor = 1.1"</f>
        <v>factor = 1.1</v>
      </c>
    </row>
    <row r="1092" spans="5:6" x14ac:dyDescent="0.25">
      <c r="F1092" t="s">
        <v>125</v>
      </c>
    </row>
    <row r="1093" spans="5:6" x14ac:dyDescent="0.25">
      <c r="E1093" t="s">
        <v>1</v>
      </c>
    </row>
    <row r="1094" spans="5:6" x14ac:dyDescent="0.25">
      <c r="E1094" t="s">
        <v>123</v>
      </c>
    </row>
    <row r="1095" spans="5:6" x14ac:dyDescent="0.25">
      <c r="F1095" t="str">
        <f t="shared" ref="F1095" si="149">"factor = 1.2"</f>
        <v>factor = 1.2</v>
      </c>
    </row>
    <row r="1096" spans="5:6" x14ac:dyDescent="0.25">
      <c r="F1096" t="s">
        <v>126</v>
      </c>
    </row>
    <row r="1097" spans="5:6" x14ac:dyDescent="0.25">
      <c r="E1097" t="s">
        <v>1</v>
      </c>
    </row>
    <row r="1098" spans="5:6" x14ac:dyDescent="0.25">
      <c r="E1098" t="s">
        <v>123</v>
      </c>
    </row>
    <row r="1099" spans="5:6" x14ac:dyDescent="0.25">
      <c r="F1099" t="str">
        <f t="shared" ref="F1099" si="150">"factor = 1.3"</f>
        <v>factor = 1.3</v>
      </c>
    </row>
    <row r="1100" spans="5:6" x14ac:dyDescent="0.25">
      <c r="F1100" t="s">
        <v>127</v>
      </c>
    </row>
    <row r="1101" spans="5:6" x14ac:dyDescent="0.25">
      <c r="E1101" t="s">
        <v>1</v>
      </c>
    </row>
    <row r="1102" spans="5:6" x14ac:dyDescent="0.25">
      <c r="E1102" t="s">
        <v>123</v>
      </c>
    </row>
    <row r="1103" spans="5:6" x14ac:dyDescent="0.25">
      <c r="F1103" t="str">
        <f t="shared" ref="F1103" si="151">"factor = 1.5"</f>
        <v>factor = 1.5</v>
      </c>
    </row>
    <row r="1104" spans="5:6" x14ac:dyDescent="0.25">
      <c r="F1104" t="s">
        <v>128</v>
      </c>
    </row>
    <row r="1105" spans="4:6" x14ac:dyDescent="0.25">
      <c r="E1105" t="s">
        <v>1</v>
      </c>
    </row>
    <row r="1106" spans="4:6" x14ac:dyDescent="0.25">
      <c r="D1106" t="s">
        <v>1</v>
      </c>
    </row>
    <row r="1107" spans="4:6" x14ac:dyDescent="0.25">
      <c r="D1107" t="str">
        <f t="shared" ref="D1107" si="152">"35 = { # Gifted progress"</f>
        <v>35 = { # Gifted progress</v>
      </c>
    </row>
    <row r="1108" spans="4:6" x14ac:dyDescent="0.25">
      <c r="E1108" t="str">
        <f t="shared" ref="E1108" si="153">"change_variable = { which = hexaco_learning_"&amp;INDEX(S:S,2+TRUNC((ROW()-1)/$O$2))&amp;"_xp value = 2 }"</f>
        <v>change_variable = { which = hexaco_learning_riding_xp value = 2 }</v>
      </c>
    </row>
    <row r="1109" spans="4:6" x14ac:dyDescent="0.25">
      <c r="E1109" t="s">
        <v>122</v>
      </c>
    </row>
    <row r="1110" spans="4:6" x14ac:dyDescent="0.25">
      <c r="E1110" t="str">
        <f t="shared" ref="E1110" si="154">"set_character_flag = AVE_MARIA_hexaco_adolescence_"&amp;INDEX(S:S,2+TRUNC((ROW()-1)/$O$2))&amp;"_improvement_faster"</f>
        <v>set_character_flag = AVE_MARIA_hexaco_adolescence_riding_improvement_faster</v>
      </c>
    </row>
    <row r="1111" spans="4:6" x14ac:dyDescent="0.25">
      <c r="E1111" t="s">
        <v>123</v>
      </c>
    </row>
    <row r="1112" spans="4:6" x14ac:dyDescent="0.25">
      <c r="F1112" t="str">
        <f t="shared" ref="F1112" si="155">"factor = 1.05"</f>
        <v>factor = 1.05</v>
      </c>
    </row>
    <row r="1113" spans="4:6" x14ac:dyDescent="0.25">
      <c r="F1113" t="s">
        <v>129</v>
      </c>
    </row>
    <row r="1114" spans="4:6" x14ac:dyDescent="0.25">
      <c r="E1114" t="s">
        <v>1</v>
      </c>
    </row>
    <row r="1115" spans="4:6" x14ac:dyDescent="0.25">
      <c r="E1115" t="s">
        <v>123</v>
      </c>
    </row>
    <row r="1116" spans="4:6" x14ac:dyDescent="0.25">
      <c r="F1116" t="str">
        <f t="shared" ref="F1116" si="156">"factor = 1.1"</f>
        <v>factor = 1.1</v>
      </c>
    </row>
    <row r="1117" spans="4:6" x14ac:dyDescent="0.25">
      <c r="F1117" t="s">
        <v>130</v>
      </c>
    </row>
    <row r="1118" spans="4:6" x14ac:dyDescent="0.25">
      <c r="E1118" t="s">
        <v>1</v>
      </c>
    </row>
    <row r="1119" spans="4:6" x14ac:dyDescent="0.25">
      <c r="E1119" t="s">
        <v>123</v>
      </c>
    </row>
    <row r="1120" spans="4:6" x14ac:dyDescent="0.25">
      <c r="F1120" t="str">
        <f t="shared" ref="F1120" si="157">"factor = 1.2"</f>
        <v>factor = 1.2</v>
      </c>
    </row>
    <row r="1121" spans="4:6" x14ac:dyDescent="0.25">
      <c r="F1121" t="s">
        <v>131</v>
      </c>
    </row>
    <row r="1122" spans="4:6" x14ac:dyDescent="0.25">
      <c r="E1122" t="s">
        <v>1</v>
      </c>
    </row>
    <row r="1123" spans="4:6" x14ac:dyDescent="0.25">
      <c r="E1123" t="s">
        <v>123</v>
      </c>
    </row>
    <row r="1124" spans="4:6" x14ac:dyDescent="0.25">
      <c r="F1124" t="str">
        <f t="shared" ref="F1124" si="158">"factor = 1.3"</f>
        <v>factor = 1.3</v>
      </c>
    </row>
    <row r="1125" spans="4:6" x14ac:dyDescent="0.25">
      <c r="F1125" t="s">
        <v>132</v>
      </c>
    </row>
    <row r="1126" spans="4:6" x14ac:dyDescent="0.25">
      <c r="E1126" t="s">
        <v>1</v>
      </c>
    </row>
    <row r="1127" spans="4:6" x14ac:dyDescent="0.25">
      <c r="E1127" t="s">
        <v>123</v>
      </c>
    </row>
    <row r="1128" spans="4:6" x14ac:dyDescent="0.25">
      <c r="F1128" t="str">
        <f t="shared" ref="F1128" si="159">"factor = 1.5"</f>
        <v>factor = 1.5</v>
      </c>
    </row>
    <row r="1129" spans="4:6" x14ac:dyDescent="0.25">
      <c r="F1129" t="s">
        <v>133</v>
      </c>
    </row>
    <row r="1130" spans="4:6" x14ac:dyDescent="0.25">
      <c r="E1130" t="s">
        <v>1</v>
      </c>
    </row>
    <row r="1131" spans="4:6" x14ac:dyDescent="0.25">
      <c r="E1131" t="s">
        <v>123</v>
      </c>
    </row>
    <row r="1132" spans="4:6" x14ac:dyDescent="0.25">
      <c r="F1132" t="s">
        <v>164</v>
      </c>
    </row>
    <row r="1133" spans="4:6" x14ac:dyDescent="0.25">
      <c r="F1133" t="s">
        <v>135</v>
      </c>
    </row>
    <row r="1134" spans="4:6" x14ac:dyDescent="0.25">
      <c r="E1134" t="s">
        <v>1</v>
      </c>
    </row>
    <row r="1135" spans="4:6" x14ac:dyDescent="0.25">
      <c r="D1135" t="s">
        <v>1</v>
      </c>
    </row>
    <row r="1136" spans="4:6" x14ac:dyDescent="0.25">
      <c r="D1136" t="str">
        <f t="shared" ref="D1136" si="160">"5 = { # Crazy progress"</f>
        <v>5 = { # Crazy progress</v>
      </c>
    </row>
    <row r="1137" spans="3:6" x14ac:dyDescent="0.25">
      <c r="E1137" t="str">
        <f t="shared" ref="E1137" si="161">"change_variable = { which = hexaco_learning_"&amp;INDEX(S:S,2+TRUNC((ROW()-1)/$O$2))&amp;"_xp value = 3 }"</f>
        <v>change_variable = { which = hexaco_learning_riding_xp value = 3 }</v>
      </c>
    </row>
    <row r="1138" spans="3:6" x14ac:dyDescent="0.25">
      <c r="E1138" t="s">
        <v>122</v>
      </c>
    </row>
    <row r="1139" spans="3:6" x14ac:dyDescent="0.25">
      <c r="E1139" t="str">
        <f t="shared" ref="E1139" si="162">"set_character_flag = AVE_MARIA_hexaco_adolescence_"&amp;INDEX(S:S,2+TRUNC((ROW()-1)/$O$2))&amp;"_improvement_genius"</f>
        <v>set_character_flag = AVE_MARIA_hexaco_adolescence_riding_improvement_genius</v>
      </c>
    </row>
    <row r="1140" spans="3:6" x14ac:dyDescent="0.25">
      <c r="E1140" t="s">
        <v>123</v>
      </c>
    </row>
    <row r="1141" spans="3:6" x14ac:dyDescent="0.25">
      <c r="F1141" t="str">
        <f t="shared" ref="F1141" si="163">"factor = 2"</f>
        <v>factor = 2</v>
      </c>
    </row>
    <row r="1142" spans="3:6" x14ac:dyDescent="0.25">
      <c r="F1142" t="s">
        <v>135</v>
      </c>
    </row>
    <row r="1143" spans="3:6" x14ac:dyDescent="0.25">
      <c r="E1143" t="s">
        <v>1</v>
      </c>
    </row>
    <row r="1144" spans="3:6" x14ac:dyDescent="0.25">
      <c r="E1144" t="s">
        <v>123</v>
      </c>
    </row>
    <row r="1145" spans="3:6" x14ac:dyDescent="0.25">
      <c r="F1145" t="str">
        <f t="shared" ref="F1145" si="164">"factor = 5"</f>
        <v>factor = 5</v>
      </c>
    </row>
    <row r="1146" spans="3:6" x14ac:dyDescent="0.25">
      <c r="F1146" t="s">
        <v>137</v>
      </c>
    </row>
    <row r="1147" spans="3:6" x14ac:dyDescent="0.25">
      <c r="E1147" t="s">
        <v>1</v>
      </c>
    </row>
    <row r="1148" spans="3:6" x14ac:dyDescent="0.25">
      <c r="D1148" t="s">
        <v>1</v>
      </c>
    </row>
    <row r="1149" spans="3:6" x14ac:dyDescent="0.25">
      <c r="C1149" t="s">
        <v>1</v>
      </c>
    </row>
    <row r="1150" spans="3:6" x14ac:dyDescent="0.25">
      <c r="C1150" t="s">
        <v>138</v>
      </c>
    </row>
    <row r="1151" spans="3:6" x14ac:dyDescent="0.25">
      <c r="D1151" t="str">
        <f t="shared" ref="D1151" si="165">"educator = { character_event = { id = "&amp;"AVE_MARIA_hexaco_adolescence."&amp;INDEX($Y$2:$Z$57,MATCH(B599,$Y$2:$Y$57,0)+6,2)&amp;" } }"</f>
        <v>educator = { character_event = { id = AVE_MARIA_hexaco_adolescence.15 } }</v>
      </c>
    </row>
    <row r="1152" spans="3:6" x14ac:dyDescent="0.25">
      <c r="C1152" t="s">
        <v>1</v>
      </c>
    </row>
    <row r="1153" spans="1:4" x14ac:dyDescent="0.25">
      <c r="C1153" t="s">
        <v>139</v>
      </c>
    </row>
    <row r="1154" spans="1:4" x14ac:dyDescent="0.25">
      <c r="D1154" t="s">
        <v>134</v>
      </c>
    </row>
    <row r="1155" spans="1:4" x14ac:dyDescent="0.25">
      <c r="C1155" t="s">
        <v>1</v>
      </c>
    </row>
    <row r="1156" spans="1:4" x14ac:dyDescent="0.25">
      <c r="B1156" t="s">
        <v>1</v>
      </c>
    </row>
    <row r="1157" spans="1:4" x14ac:dyDescent="0.25">
      <c r="A1157" t="s">
        <v>1</v>
      </c>
    </row>
    <row r="1158" spans="1:4" x14ac:dyDescent="0.25">
      <c r="A1158" t="s">
        <v>141</v>
      </c>
    </row>
    <row r="1159" spans="1:4" x14ac:dyDescent="0.25">
      <c r="A1159" t="s">
        <v>0</v>
      </c>
    </row>
    <row r="1160" spans="1:4" x14ac:dyDescent="0.25">
      <c r="B1160" t="str">
        <f t="shared" ref="B1160" si="166">"id = "&amp;"AVE_MARIA_hexaco_adolescence."&amp;INDEX($Y$2:$Z$57,MATCH(B599,$Y$2:$Y$57,0)+6,2)</f>
        <v>id = AVE_MARIA_hexaco_adolescence.15</v>
      </c>
    </row>
    <row r="1161" spans="1:4" x14ac:dyDescent="0.25">
      <c r="B1161" t="str">
        <f t="shared" ref="B1161" si="167">"desc = EVTDESC_"&amp;"AVE_MARIA_hexaco_adolescence."&amp;INDEX($Y$2:$Z$57,MATCH(B599,$Y$2:$Y$57,0)+6,2)</f>
        <v>desc = EVTDESC_AVE_MARIA_hexaco_adolescence.15</v>
      </c>
    </row>
    <row r="1162" spans="1:4" x14ac:dyDescent="0.25">
      <c r="B1162" t="s">
        <v>115</v>
      </c>
    </row>
    <row r="1164" spans="1:4" x14ac:dyDescent="0.25">
      <c r="B1164" t="s">
        <v>114</v>
      </c>
    </row>
    <row r="1165" spans="1:4" x14ac:dyDescent="0.25">
      <c r="B1165" t="s">
        <v>163</v>
      </c>
    </row>
    <row r="1166" spans="1:4" x14ac:dyDescent="0.25">
      <c r="B1166" t="s">
        <v>116</v>
      </c>
    </row>
    <row r="1167" spans="1:4" x14ac:dyDescent="0.25">
      <c r="B1167" t="s">
        <v>142</v>
      </c>
    </row>
    <row r="1169" spans="2:5" x14ac:dyDescent="0.25">
      <c r="B1169" t="s">
        <v>143</v>
      </c>
    </row>
    <row r="1170" spans="2:5" x14ac:dyDescent="0.25">
      <c r="C1170" t="str">
        <f t="shared" ref="C1170" si="168">"name = EVTOPT_A_"&amp;"AVE_MARIA_hexaco_adolescence."&amp;INDEX($Y$2:$Z$57,MATCH(B599,$Y$2:$Y$57,0)+6,2)</f>
        <v>name = EVTOPT_A_AVE_MARIA_hexaco_adolescence.15</v>
      </c>
    </row>
    <row r="1171" spans="2:5" x14ac:dyDescent="0.25">
      <c r="C1171" t="s">
        <v>5</v>
      </c>
    </row>
    <row r="1172" spans="2:5" x14ac:dyDescent="0.25">
      <c r="D1172" t="str">
        <f t="shared" ref="D1172" si="169">"FROM  = { NOT = { has_character_flag = AVE_MARIA_hexaco_adolescence_"&amp;INDEX(S:S,2+TRUNC((ROW()-1)/$O$2))&amp;"_improvement_genius } }"</f>
        <v>FROM  = { NOT = { has_character_flag = AVE_MARIA_hexaco_adolescence_riding_improvement_genius } }</v>
      </c>
    </row>
    <row r="1173" spans="2:5" x14ac:dyDescent="0.25">
      <c r="C1173" t="s">
        <v>1</v>
      </c>
    </row>
    <row r="1174" spans="2:5" x14ac:dyDescent="0.25">
      <c r="C1174" t="s">
        <v>138</v>
      </c>
    </row>
    <row r="1175" spans="2:5" x14ac:dyDescent="0.25">
      <c r="D1175" t="str">
        <f t="shared" ref="D1175" si="170">"set_character_flag = AVE_MARIA_hexaco_adolescence_"&amp;INDEX(S:S,2+TRUNC((ROW()-1)/$O$2))&amp;"_improvement_making_normal_progress"</f>
        <v>set_character_flag = AVE_MARIA_hexaco_adolescence_riding_improvement_making_normal_progress</v>
      </c>
    </row>
    <row r="1176" spans="2:5" x14ac:dyDescent="0.25">
      <c r="C1176" t="s">
        <v>1</v>
      </c>
    </row>
    <row r="1177" spans="2:5" x14ac:dyDescent="0.25">
      <c r="B1177" t="s">
        <v>1</v>
      </c>
    </row>
    <row r="1179" spans="2:5" x14ac:dyDescent="0.25">
      <c r="B1179" t="s">
        <v>144</v>
      </c>
    </row>
    <row r="1180" spans="2:5" x14ac:dyDescent="0.25">
      <c r="C1180" t="str">
        <f t="shared" ref="C1180" si="171">"name = EVTOPT_B_"&amp;"AVE_MARIA_hexaco_adolescence."&amp;INDEX($Y$2:$Z$57,MATCH(B599,$Y$2:$Y$57,0)+6,2)</f>
        <v>name = EVTOPT_B_AVE_MARIA_hexaco_adolescence.15</v>
      </c>
    </row>
    <row r="1181" spans="2:5" x14ac:dyDescent="0.25">
      <c r="C1181" t="s">
        <v>5</v>
      </c>
    </row>
    <row r="1182" spans="2:5" x14ac:dyDescent="0.25">
      <c r="D1182" t="str">
        <f t="shared" ref="D1182" si="172">"FROM  = { has_character_flag = AVE_MARIA_hexaco_adolescence_"&amp;INDEX(S:S,2+TRUNC((ROW()-1)/$O$2))&amp;"_improvement_genius }"</f>
        <v>FROM  = { has_character_flag = AVE_MARIA_hexaco_adolescence_riding_improvement_genius }</v>
      </c>
    </row>
    <row r="1183" spans="2:5" x14ac:dyDescent="0.25">
      <c r="D1183" t="s">
        <v>145</v>
      </c>
    </row>
    <row r="1184" spans="2:5" x14ac:dyDescent="0.25">
      <c r="E1184" t="str">
        <f t="shared" ref="E1184" si="173">"trait = "&amp;INDEX(S:S,2+TRUNC((ROW()-1)/$O$2))&amp;"_4"</f>
        <v>trait = riding_4</v>
      </c>
    </row>
    <row r="1185" spans="1:5" x14ac:dyDescent="0.25">
      <c r="E1185" t="str">
        <f t="shared" ref="E1185" si="174">"trait = "&amp;INDEX(S:S,2+TRUNC((ROW()-1)/$O$2))&amp;"_5"</f>
        <v>trait = riding_5</v>
      </c>
    </row>
    <row r="1186" spans="1:5" x14ac:dyDescent="0.25">
      <c r="D1186" t="s">
        <v>1</v>
      </c>
    </row>
    <row r="1187" spans="1:5" x14ac:dyDescent="0.25">
      <c r="C1187" t="s">
        <v>1</v>
      </c>
    </row>
    <row r="1188" spans="1:5" x14ac:dyDescent="0.25">
      <c r="C1188" t="s">
        <v>138</v>
      </c>
    </row>
    <row r="1189" spans="1:5" x14ac:dyDescent="0.25">
      <c r="D1189" t="s">
        <v>146</v>
      </c>
    </row>
    <row r="1190" spans="1:5" x14ac:dyDescent="0.25">
      <c r="E1190" t="str">
        <f t="shared" ref="E1190" si="175">"set_character_flag = AVE_MARIA_hexaco_adolescence_"&amp;INDEX(S:S,2+TRUNC((ROW()-1)/$O$2))&amp;"_improvement_making_good_progress"</f>
        <v>set_character_flag = AVE_MARIA_hexaco_adolescence_riding_improvement_making_good_progress</v>
      </c>
    </row>
    <row r="1191" spans="1:5" x14ac:dyDescent="0.25">
      <c r="E1191" t="str">
        <f t="shared" ref="E1191" si="176">"change_variable = { which = hexaco_learning_"&amp;INDEX(S:S,2+TRUNC((ROW()-1)/$O$2))&amp;"_xp value = 1 }"</f>
        <v>change_variable = { which = hexaco_learning_riding_xp value = 1 }</v>
      </c>
    </row>
    <row r="1192" spans="1:5" x14ac:dyDescent="0.25">
      <c r="E1192" t="s">
        <v>122</v>
      </c>
    </row>
    <row r="1193" spans="1:5" x14ac:dyDescent="0.25">
      <c r="D1193" t="s">
        <v>1</v>
      </c>
    </row>
    <row r="1194" spans="1:5" x14ac:dyDescent="0.25">
      <c r="C1194" t="s">
        <v>1</v>
      </c>
    </row>
    <row r="1195" spans="1:5" x14ac:dyDescent="0.25">
      <c r="B1195" t="s">
        <v>1</v>
      </c>
    </row>
    <row r="1196" spans="1:5" x14ac:dyDescent="0.25">
      <c r="A1196" t="s">
        <v>1</v>
      </c>
    </row>
    <row r="1197" spans="1:5" x14ac:dyDescent="0.25">
      <c r="A1197" t="str">
        <f t="shared" ref="A1197" si="177">"##"</f>
        <v>##</v>
      </c>
      <c r="B1197" t="str">
        <f t="shared" ref="B1197" si="178">INDEX(R:R,2+TRUNC((ROW()-1)/$O$2))</f>
        <v>Etiquette</v>
      </c>
    </row>
    <row r="1198" spans="1:5" x14ac:dyDescent="0.25">
      <c r="A1198" t="str">
        <f t="shared" ref="A1198" si="179">"#"</f>
        <v>#</v>
      </c>
      <c r="B1198" t="str">
        <f t="shared" ref="B1198" si="180">INDEX(R:R,2+TRUNC((ROW()-1)/$O$2))&amp;" Random Improvement"</f>
        <v>Etiquette Random Improvement</v>
      </c>
    </row>
    <row r="1199" spans="1:5" x14ac:dyDescent="0.25">
      <c r="A1199" t="s">
        <v>0</v>
      </c>
    </row>
    <row r="1200" spans="1:5" x14ac:dyDescent="0.25">
      <c r="B1200" t="str">
        <f t="shared" ref="B1200" si="181">"id = AVE_MARIA_hexaco_adolescence."&amp;INDEX($Y$2:$Z$57,MATCH(B1197,$Y$2:$Y$57,0),2)</f>
        <v>id = AVE_MARIA_hexaco_adolescence.16</v>
      </c>
    </row>
    <row r="1201" spans="2:5" x14ac:dyDescent="0.25">
      <c r="B1201" t="str">
        <f t="shared" ref="B1201" si="182">"desc = EVTDESC_"&amp;"AVE_MARIA_hexaco_adolescence."&amp;INDEX($Y$2:$Z$57,MATCH(B1197,$Y$2:$Y$57,0),2)</f>
        <v>desc = EVTDESC_AVE_MARIA_hexaco_adolescence.16</v>
      </c>
    </row>
    <row r="1202" spans="2:5" x14ac:dyDescent="0.25">
      <c r="B1202" t="s">
        <v>115</v>
      </c>
    </row>
    <row r="1203" spans="2:5" x14ac:dyDescent="0.25">
      <c r="B1203" t="s">
        <v>114</v>
      </c>
    </row>
    <row r="1204" spans="2:5" x14ac:dyDescent="0.25">
      <c r="B1204" t="s">
        <v>116</v>
      </c>
    </row>
    <row r="1206" spans="2:5" x14ac:dyDescent="0.25">
      <c r="B1206" t="s">
        <v>5</v>
      </c>
    </row>
    <row r="1207" spans="2:5" x14ac:dyDescent="0.25">
      <c r="C1207" t="s">
        <v>117</v>
      </c>
    </row>
    <row r="1208" spans="2:5" x14ac:dyDescent="0.25">
      <c r="C1208" t="s">
        <v>118</v>
      </c>
    </row>
    <row r="1209" spans="2:5" x14ac:dyDescent="0.25">
      <c r="C1209" t="s">
        <v>119</v>
      </c>
    </row>
    <row r="1210" spans="2:5" x14ac:dyDescent="0.25">
      <c r="C1210" t="s">
        <v>120</v>
      </c>
    </row>
    <row r="1211" spans="2:5" x14ac:dyDescent="0.25">
      <c r="B1211" t="s">
        <v>1</v>
      </c>
    </row>
    <row r="1212" spans="2:5" x14ac:dyDescent="0.25">
      <c r="B1212" t="s">
        <v>9</v>
      </c>
    </row>
    <row r="1213" spans="2:5" x14ac:dyDescent="0.25">
      <c r="C1213" t="str">
        <f t="shared" ref="C1213" si="183">"name = EVTOPT_A_"&amp;"AVE_MARIA_hexaco_adolescence."&amp;INDEX($Y$2:$Z$57,MATCH(B1197,$Y$2:$Y$57,0),2)</f>
        <v>name = EVTOPT_A_AVE_MARIA_hexaco_adolescence.16</v>
      </c>
    </row>
    <row r="1214" spans="2:5" x14ac:dyDescent="0.25">
      <c r="C1214" t="s">
        <v>121</v>
      </c>
    </row>
    <row r="1215" spans="2:5" x14ac:dyDescent="0.25">
      <c r="D1215" t="str">
        <f t="shared" ref="D1215" si="184">"60 = { # Normal progress"</f>
        <v>60 = { # Normal progress</v>
      </c>
    </row>
    <row r="1216" spans="2:5" x14ac:dyDescent="0.25">
      <c r="E1216" t="str">
        <f t="shared" ref="E1216" si="185">"change_variable = { which = hexaco_learning_"&amp;INDEX(S:S,2+TRUNC((ROW()-1)/$O$2))&amp;"_xp value = 1 }"</f>
        <v>change_variable = { which = hexaco_learning_etiquette_xp value = 1 }</v>
      </c>
    </row>
    <row r="1217" spans="5:6" x14ac:dyDescent="0.25">
      <c r="E1217" t="s">
        <v>122</v>
      </c>
    </row>
    <row r="1218" spans="5:6" x14ac:dyDescent="0.25">
      <c r="E1218" t="str">
        <f t="shared" ref="E1218" si="186">"# set_character_flag = AVE_MARIA_hexaco_adolescence_"&amp;INDEX(S:S,2+TRUNC((ROW()-1)/$O$2))&amp;"_improvement_normal"</f>
        <v># set_character_flag = AVE_MARIA_hexaco_adolescence_etiquette_improvement_normal</v>
      </c>
    </row>
    <row r="1219" spans="5:6" x14ac:dyDescent="0.25">
      <c r="E1219" t="s">
        <v>123</v>
      </c>
    </row>
    <row r="1220" spans="5:6" x14ac:dyDescent="0.25">
      <c r="F1220" t="str">
        <f t="shared" ref="F1220" si="187">"factor = 1.05"</f>
        <v>factor = 1.05</v>
      </c>
    </row>
    <row r="1221" spans="5:6" x14ac:dyDescent="0.25">
      <c r="F1221" t="s">
        <v>124</v>
      </c>
    </row>
    <row r="1222" spans="5:6" x14ac:dyDescent="0.25">
      <c r="E1222" t="s">
        <v>1</v>
      </c>
    </row>
    <row r="1223" spans="5:6" x14ac:dyDescent="0.25">
      <c r="E1223" t="s">
        <v>123</v>
      </c>
    </row>
    <row r="1224" spans="5:6" x14ac:dyDescent="0.25">
      <c r="F1224" t="str">
        <f t="shared" ref="F1224" si="188">"factor = 1.1"</f>
        <v>factor = 1.1</v>
      </c>
    </row>
    <row r="1225" spans="5:6" x14ac:dyDescent="0.25">
      <c r="F1225" t="s">
        <v>125</v>
      </c>
    </row>
    <row r="1226" spans="5:6" x14ac:dyDescent="0.25">
      <c r="E1226" t="s">
        <v>1</v>
      </c>
    </row>
    <row r="1227" spans="5:6" x14ac:dyDescent="0.25">
      <c r="E1227" t="s">
        <v>123</v>
      </c>
    </row>
    <row r="1228" spans="5:6" x14ac:dyDescent="0.25">
      <c r="F1228" t="str">
        <f t="shared" ref="F1228" si="189">"factor = 1.2"</f>
        <v>factor = 1.2</v>
      </c>
    </row>
    <row r="1229" spans="5:6" x14ac:dyDescent="0.25">
      <c r="F1229" t="s">
        <v>126</v>
      </c>
    </row>
    <row r="1230" spans="5:6" x14ac:dyDescent="0.25">
      <c r="E1230" t="s">
        <v>1</v>
      </c>
    </row>
    <row r="1231" spans="5:6" x14ac:dyDescent="0.25">
      <c r="E1231" t="s">
        <v>123</v>
      </c>
    </row>
    <row r="1232" spans="5:6" x14ac:dyDescent="0.25">
      <c r="F1232" t="str">
        <f t="shared" ref="F1232" si="190">"factor = 1.3"</f>
        <v>factor = 1.3</v>
      </c>
    </row>
    <row r="1233" spans="4:6" x14ac:dyDescent="0.25">
      <c r="F1233" t="s">
        <v>127</v>
      </c>
    </row>
    <row r="1234" spans="4:6" x14ac:dyDescent="0.25">
      <c r="E1234" t="s">
        <v>1</v>
      </c>
    </row>
    <row r="1235" spans="4:6" x14ac:dyDescent="0.25">
      <c r="E1235" t="s">
        <v>123</v>
      </c>
    </row>
    <row r="1236" spans="4:6" x14ac:dyDescent="0.25">
      <c r="F1236" t="str">
        <f t="shared" ref="F1236" si="191">"factor = 1.5"</f>
        <v>factor = 1.5</v>
      </c>
    </row>
    <row r="1237" spans="4:6" x14ac:dyDescent="0.25">
      <c r="F1237" t="s">
        <v>128</v>
      </c>
    </row>
    <row r="1238" spans="4:6" x14ac:dyDescent="0.25">
      <c r="E1238" t="s">
        <v>1</v>
      </c>
    </row>
    <row r="1239" spans="4:6" x14ac:dyDescent="0.25">
      <c r="D1239" t="s">
        <v>1</v>
      </c>
    </row>
    <row r="1240" spans="4:6" x14ac:dyDescent="0.25">
      <c r="D1240" t="str">
        <f t="shared" ref="D1240" si="192">"35 = { # Gifted progress"</f>
        <v>35 = { # Gifted progress</v>
      </c>
    </row>
    <row r="1241" spans="4:6" x14ac:dyDescent="0.25">
      <c r="E1241" t="str">
        <f t="shared" ref="E1241" si="193">"change_variable = { which = hexaco_learning_"&amp;INDEX(S:S,2+TRUNC((ROW()-1)/$O$2))&amp;"_xp value = 2 }"</f>
        <v>change_variable = { which = hexaco_learning_etiquette_xp value = 2 }</v>
      </c>
    </row>
    <row r="1242" spans="4:6" x14ac:dyDescent="0.25">
      <c r="E1242" t="s">
        <v>122</v>
      </c>
    </row>
    <row r="1243" spans="4:6" x14ac:dyDescent="0.25">
      <c r="E1243" t="str">
        <f t="shared" ref="E1243" si="194">"# set_character_flag = AVE_MARIA_hexaco_adolescence_"&amp;INDEX(S:S,2+TRUNC((ROW()-1)/$O$2))&amp;"_improvement_faster"</f>
        <v># set_character_flag = AVE_MARIA_hexaco_adolescence_etiquette_improvement_faster</v>
      </c>
    </row>
    <row r="1244" spans="4:6" x14ac:dyDescent="0.25">
      <c r="E1244" t="s">
        <v>123</v>
      </c>
    </row>
    <row r="1245" spans="4:6" x14ac:dyDescent="0.25">
      <c r="F1245" t="str">
        <f t="shared" ref="F1245" si="195">"factor = 1.05"</f>
        <v>factor = 1.05</v>
      </c>
    </row>
    <row r="1246" spans="4:6" x14ac:dyDescent="0.25">
      <c r="F1246" t="s">
        <v>129</v>
      </c>
    </row>
    <row r="1247" spans="4:6" x14ac:dyDescent="0.25">
      <c r="E1247" t="s">
        <v>1</v>
      </c>
    </row>
    <row r="1248" spans="4:6" x14ac:dyDescent="0.25">
      <c r="E1248" t="s">
        <v>123</v>
      </c>
    </row>
    <row r="1249" spans="5:6" x14ac:dyDescent="0.25">
      <c r="F1249" t="str">
        <f t="shared" ref="F1249" si="196">"factor = 1.1"</f>
        <v>factor = 1.1</v>
      </c>
    </row>
    <row r="1250" spans="5:6" x14ac:dyDescent="0.25">
      <c r="F1250" t="s">
        <v>130</v>
      </c>
    </row>
    <row r="1251" spans="5:6" x14ac:dyDescent="0.25">
      <c r="E1251" t="s">
        <v>1</v>
      </c>
    </row>
    <row r="1252" spans="5:6" x14ac:dyDescent="0.25">
      <c r="E1252" t="s">
        <v>123</v>
      </c>
    </row>
    <row r="1253" spans="5:6" x14ac:dyDescent="0.25">
      <c r="F1253" t="str">
        <f t="shared" ref="F1253" si="197">"factor = 1.2"</f>
        <v>factor = 1.2</v>
      </c>
    </row>
    <row r="1254" spans="5:6" x14ac:dyDescent="0.25">
      <c r="F1254" t="s">
        <v>131</v>
      </c>
    </row>
    <row r="1255" spans="5:6" x14ac:dyDescent="0.25">
      <c r="E1255" t="s">
        <v>1</v>
      </c>
    </row>
    <row r="1256" spans="5:6" x14ac:dyDescent="0.25">
      <c r="E1256" t="s">
        <v>123</v>
      </c>
    </row>
    <row r="1257" spans="5:6" x14ac:dyDescent="0.25">
      <c r="F1257" t="str">
        <f t="shared" ref="F1257" si="198">"factor = 1.3"</f>
        <v>factor = 1.3</v>
      </c>
    </row>
    <row r="1258" spans="5:6" x14ac:dyDescent="0.25">
      <c r="F1258" t="s">
        <v>132</v>
      </c>
    </row>
    <row r="1259" spans="5:6" x14ac:dyDescent="0.25">
      <c r="E1259" t="s">
        <v>1</v>
      </c>
    </row>
    <row r="1260" spans="5:6" x14ac:dyDescent="0.25">
      <c r="E1260" t="s">
        <v>123</v>
      </c>
    </row>
    <row r="1261" spans="5:6" x14ac:dyDescent="0.25">
      <c r="F1261" t="str">
        <f t="shared" ref="F1261" si="199">"factor = 1.5"</f>
        <v>factor = 1.5</v>
      </c>
    </row>
    <row r="1262" spans="5:6" x14ac:dyDescent="0.25">
      <c r="F1262" t="s">
        <v>133</v>
      </c>
    </row>
    <row r="1263" spans="5:6" x14ac:dyDescent="0.25">
      <c r="E1263" t="s">
        <v>1</v>
      </c>
    </row>
    <row r="1264" spans="5:6" x14ac:dyDescent="0.25">
      <c r="E1264" t="s">
        <v>123</v>
      </c>
    </row>
    <row r="1265" spans="4:6" x14ac:dyDescent="0.25">
      <c r="F1265" t="s">
        <v>165</v>
      </c>
    </row>
    <row r="1266" spans="4:6" x14ac:dyDescent="0.25">
      <c r="F1266" t="s">
        <v>135</v>
      </c>
    </row>
    <row r="1267" spans="4:6" x14ac:dyDescent="0.25">
      <c r="E1267" t="s">
        <v>1</v>
      </c>
    </row>
    <row r="1268" spans="4:6" x14ac:dyDescent="0.25">
      <c r="D1268" t="s">
        <v>1</v>
      </c>
    </row>
    <row r="1269" spans="4:6" x14ac:dyDescent="0.25">
      <c r="D1269" t="str">
        <f t="shared" ref="D1269" si="200">"5 = { # Crazy progress"</f>
        <v>5 = { # Crazy progress</v>
      </c>
    </row>
    <row r="1270" spans="4:6" x14ac:dyDescent="0.25">
      <c r="E1270" t="str">
        <f t="shared" ref="E1270" si="201">"change_variable = { which = hexaco_learning_"&amp;INDEX(S:S,2+TRUNC((ROW()-1)/$O$2))&amp;"_xp value = 3 }"</f>
        <v>change_variable = { which = hexaco_learning_etiquette_xp value = 3 }</v>
      </c>
    </row>
    <row r="1271" spans="4:6" x14ac:dyDescent="0.25">
      <c r="E1271" t="s">
        <v>122</v>
      </c>
    </row>
    <row r="1272" spans="4:6" x14ac:dyDescent="0.25">
      <c r="E1272" t="str">
        <f t="shared" ref="E1272" si="202">"set_character_flag = AVE_MARIA_hexaco_adolescence_"&amp;INDEX(S:S,2+TRUNC((ROW()-1)/$O$2))&amp;"_improvement_genius"</f>
        <v>set_character_flag = AVE_MARIA_hexaco_adolescence_etiquette_improvement_genius</v>
      </c>
    </row>
    <row r="1273" spans="4:6" x14ac:dyDescent="0.25">
      <c r="E1273" t="s">
        <v>123</v>
      </c>
    </row>
    <row r="1274" spans="4:6" x14ac:dyDescent="0.25">
      <c r="F1274" t="str">
        <f t="shared" ref="F1274" si="203">"factor = 2"</f>
        <v>factor = 2</v>
      </c>
    </row>
    <row r="1275" spans="4:6" x14ac:dyDescent="0.25">
      <c r="F1275" t="s">
        <v>135</v>
      </c>
    </row>
    <row r="1276" spans="4:6" x14ac:dyDescent="0.25">
      <c r="E1276" t="s">
        <v>1</v>
      </c>
    </row>
    <row r="1277" spans="4:6" x14ac:dyDescent="0.25">
      <c r="E1277" t="s">
        <v>123</v>
      </c>
    </row>
    <row r="1278" spans="4:6" x14ac:dyDescent="0.25">
      <c r="F1278" t="str">
        <f t="shared" ref="F1278" si="204">"factor = 5"</f>
        <v>factor = 5</v>
      </c>
    </row>
    <row r="1279" spans="4:6" x14ac:dyDescent="0.25">
      <c r="F1279" t="s">
        <v>137</v>
      </c>
    </row>
    <row r="1280" spans="4:6" x14ac:dyDescent="0.25">
      <c r="E1280" t="s">
        <v>1</v>
      </c>
    </row>
    <row r="1281" spans="1:4" x14ac:dyDescent="0.25">
      <c r="D1281" t="s">
        <v>1</v>
      </c>
    </row>
    <row r="1282" spans="1:4" x14ac:dyDescent="0.25">
      <c r="C1282" t="s">
        <v>1</v>
      </c>
    </row>
    <row r="1283" spans="1:4" x14ac:dyDescent="0.25">
      <c r="C1283" t="s">
        <v>138</v>
      </c>
    </row>
    <row r="1284" spans="1:4" x14ac:dyDescent="0.25">
      <c r="D1284" t="str">
        <f t="shared" ref="D1284" si="205">"educator = { character_event = { id = "&amp;"AVE_MARIA_hexaco_adolescence."&amp;INDEX($Y$2:$Z$57,MATCH(B1197,$Y$2:$Y$57,0)+6,2)&amp;" } }"</f>
        <v>educator = { character_event = { id = AVE_MARIA_hexaco_adolescence.22 } }</v>
      </c>
    </row>
    <row r="1285" spans="1:4" x14ac:dyDescent="0.25">
      <c r="C1285" t="s">
        <v>1</v>
      </c>
    </row>
    <row r="1286" spans="1:4" x14ac:dyDescent="0.25">
      <c r="C1286" t="s">
        <v>139</v>
      </c>
    </row>
    <row r="1287" spans="1:4" x14ac:dyDescent="0.25">
      <c r="D1287" t="s">
        <v>164</v>
      </c>
    </row>
    <row r="1288" spans="1:4" x14ac:dyDescent="0.25">
      <c r="C1288" t="s">
        <v>1</v>
      </c>
    </row>
    <row r="1289" spans="1:4" x14ac:dyDescent="0.25">
      <c r="B1289" t="s">
        <v>1</v>
      </c>
    </row>
    <row r="1290" spans="1:4" x14ac:dyDescent="0.25">
      <c r="A1290" t="s">
        <v>1</v>
      </c>
    </row>
    <row r="1291" spans="1:4" x14ac:dyDescent="0.25">
      <c r="A1291" t="str">
        <f t="shared" ref="A1291" si="206">"#"</f>
        <v>#</v>
      </c>
      <c r="B1291" t="str">
        <f t="shared" ref="B1291" si="207">INDEX(R:R,2+TRUNC((ROW()-1)/$O$2))&amp;" Random Improvement"</f>
        <v>Etiquette Random Improvement</v>
      </c>
    </row>
    <row r="1292" spans="1:4" x14ac:dyDescent="0.25">
      <c r="A1292" t="s">
        <v>0</v>
      </c>
    </row>
    <row r="1293" spans="1:4" x14ac:dyDescent="0.25">
      <c r="B1293" t="str">
        <f t="shared" ref="B1293" si="208">"id = "&amp;"AVE_MARIA_hexaco_adolescence."&amp;INDEX($Y$2:$Z$57,MATCH(B1197,$Y$2:$Y$57,0)+1,2)</f>
        <v>id = AVE_MARIA_hexaco_adolescence.17</v>
      </c>
    </row>
    <row r="1294" spans="1:4" x14ac:dyDescent="0.25">
      <c r="B1294" t="str">
        <f t="shared" ref="B1294" si="209">"desc = EVTDESC_"&amp;INDEX(N:N,3+TRUNC((ROW()-1)/$O$2))</f>
        <v>desc = EVTDESC_AVE_MARIA_hexaco_adolescence.5</v>
      </c>
    </row>
    <row r="1295" spans="1:4" x14ac:dyDescent="0.25">
      <c r="B1295" t="s">
        <v>115</v>
      </c>
    </row>
    <row r="1296" spans="1:4" x14ac:dyDescent="0.25">
      <c r="B1296" t="s">
        <v>114</v>
      </c>
    </row>
    <row r="1297" spans="2:5" x14ac:dyDescent="0.25">
      <c r="B1297" t="s">
        <v>116</v>
      </c>
    </row>
    <row r="1299" spans="2:5" x14ac:dyDescent="0.25">
      <c r="B1299" t="s">
        <v>5</v>
      </c>
    </row>
    <row r="1300" spans="2:5" x14ac:dyDescent="0.25">
      <c r="C1300" t="s">
        <v>117</v>
      </c>
    </row>
    <row r="1301" spans="2:5" x14ac:dyDescent="0.25">
      <c r="C1301" t="s">
        <v>118</v>
      </c>
    </row>
    <row r="1302" spans="2:5" x14ac:dyDescent="0.25">
      <c r="C1302" t="s">
        <v>119</v>
      </c>
    </row>
    <row r="1303" spans="2:5" x14ac:dyDescent="0.25">
      <c r="C1303" t="s">
        <v>120</v>
      </c>
    </row>
    <row r="1304" spans="2:5" x14ac:dyDescent="0.25">
      <c r="B1304" t="s">
        <v>1</v>
      </c>
    </row>
    <row r="1305" spans="2:5" x14ac:dyDescent="0.25">
      <c r="B1305" t="s">
        <v>9</v>
      </c>
    </row>
    <row r="1306" spans="2:5" x14ac:dyDescent="0.25">
      <c r="C1306" t="str">
        <f t="shared" ref="C1306" si="210">"name = EVTOPT_A_"&amp;"AVE_MARIA_hexaco_adolescence."&amp;INDEX($Y$2:$Z$57,MATCH(B1197,$Y$2:$Y$57,0)+1,2)</f>
        <v>name = EVTOPT_A_AVE_MARIA_hexaco_adolescence.17</v>
      </c>
    </row>
    <row r="1307" spans="2:5" x14ac:dyDescent="0.25">
      <c r="C1307" t="s">
        <v>121</v>
      </c>
    </row>
    <row r="1308" spans="2:5" x14ac:dyDescent="0.25">
      <c r="D1308" t="str">
        <f t="shared" ref="D1308" si="211">"60 = { # Normal progress"</f>
        <v>60 = { # Normal progress</v>
      </c>
    </row>
    <row r="1309" spans="2:5" x14ac:dyDescent="0.25">
      <c r="E1309" t="str">
        <f t="shared" ref="E1309" si="212">"change_variable = { which = hexaco_learning_"&amp;INDEX(S:S,2+TRUNC((ROW()-1)/$O$2))&amp;"_xp value = 1 }"</f>
        <v>change_variable = { which = hexaco_learning_etiquette_xp value = 1 }</v>
      </c>
    </row>
    <row r="1310" spans="2:5" x14ac:dyDescent="0.25">
      <c r="E1310" t="s">
        <v>122</v>
      </c>
    </row>
    <row r="1311" spans="2:5" x14ac:dyDescent="0.25">
      <c r="E1311" t="str">
        <f t="shared" ref="E1311" si="213">"set_character_flag = AVE_MARIA_hexaco_adolescence_"&amp;INDEX(S:S,2+TRUNC((ROW()-1)/$O$2))&amp;"_improvement_normal"</f>
        <v>set_character_flag = AVE_MARIA_hexaco_adolescence_etiquette_improvement_normal</v>
      </c>
    </row>
    <row r="1312" spans="2:5" x14ac:dyDescent="0.25">
      <c r="E1312" t="s">
        <v>123</v>
      </c>
    </row>
    <row r="1313" spans="5:6" x14ac:dyDescent="0.25">
      <c r="F1313" t="str">
        <f t="shared" ref="F1313" si="214">"factor = 1.05"</f>
        <v>factor = 1.05</v>
      </c>
    </row>
    <row r="1314" spans="5:6" x14ac:dyDescent="0.25">
      <c r="F1314" t="s">
        <v>124</v>
      </c>
    </row>
    <row r="1315" spans="5:6" x14ac:dyDescent="0.25">
      <c r="E1315" t="s">
        <v>1</v>
      </c>
    </row>
    <row r="1316" spans="5:6" x14ac:dyDescent="0.25">
      <c r="E1316" t="s">
        <v>123</v>
      </c>
    </row>
    <row r="1317" spans="5:6" x14ac:dyDescent="0.25">
      <c r="F1317" t="str">
        <f t="shared" ref="F1317" si="215">"factor = 1.1"</f>
        <v>factor = 1.1</v>
      </c>
    </row>
    <row r="1318" spans="5:6" x14ac:dyDescent="0.25">
      <c r="F1318" t="s">
        <v>125</v>
      </c>
    </row>
    <row r="1319" spans="5:6" x14ac:dyDescent="0.25">
      <c r="E1319" t="s">
        <v>1</v>
      </c>
    </row>
    <row r="1320" spans="5:6" x14ac:dyDescent="0.25">
      <c r="E1320" t="s">
        <v>123</v>
      </c>
    </row>
    <row r="1321" spans="5:6" x14ac:dyDescent="0.25">
      <c r="F1321" t="str">
        <f t="shared" ref="F1321" si="216">"factor = 1.2"</f>
        <v>factor = 1.2</v>
      </c>
    </row>
    <row r="1322" spans="5:6" x14ac:dyDescent="0.25">
      <c r="F1322" t="s">
        <v>126</v>
      </c>
    </row>
    <row r="1323" spans="5:6" x14ac:dyDescent="0.25">
      <c r="E1323" t="s">
        <v>1</v>
      </c>
    </row>
    <row r="1324" spans="5:6" x14ac:dyDescent="0.25">
      <c r="E1324" t="s">
        <v>123</v>
      </c>
    </row>
    <row r="1325" spans="5:6" x14ac:dyDescent="0.25">
      <c r="F1325" t="str">
        <f t="shared" ref="F1325" si="217">"factor = 1.3"</f>
        <v>factor = 1.3</v>
      </c>
    </row>
    <row r="1326" spans="5:6" x14ac:dyDescent="0.25">
      <c r="F1326" t="s">
        <v>127</v>
      </c>
    </row>
    <row r="1327" spans="5:6" x14ac:dyDescent="0.25">
      <c r="E1327" t="s">
        <v>1</v>
      </c>
    </row>
    <row r="1328" spans="5:6" x14ac:dyDescent="0.25">
      <c r="E1328" t="s">
        <v>123</v>
      </c>
    </row>
    <row r="1329" spans="4:6" x14ac:dyDescent="0.25">
      <c r="F1329" t="str">
        <f t="shared" ref="F1329" si="218">"factor = 1.5"</f>
        <v>factor = 1.5</v>
      </c>
    </row>
    <row r="1330" spans="4:6" x14ac:dyDescent="0.25">
      <c r="F1330" t="s">
        <v>128</v>
      </c>
    </row>
    <row r="1331" spans="4:6" x14ac:dyDescent="0.25">
      <c r="E1331" t="s">
        <v>1</v>
      </c>
    </row>
    <row r="1332" spans="4:6" x14ac:dyDescent="0.25">
      <c r="D1332" t="s">
        <v>1</v>
      </c>
    </row>
    <row r="1333" spans="4:6" x14ac:dyDescent="0.25">
      <c r="D1333" t="str">
        <f t="shared" ref="D1333" si="219">"35 = { # Gifted progress"</f>
        <v>35 = { # Gifted progress</v>
      </c>
    </row>
    <row r="1334" spans="4:6" x14ac:dyDescent="0.25">
      <c r="E1334" t="str">
        <f t="shared" ref="E1334" si="220">"change_variable = { which = hexaco_learning_"&amp;INDEX(S:S,2+TRUNC((ROW()-1)/$O$2))&amp;"_xp value = 2 }"</f>
        <v>change_variable = { which = hexaco_learning_etiquette_xp value = 2 }</v>
      </c>
    </row>
    <row r="1335" spans="4:6" x14ac:dyDescent="0.25">
      <c r="E1335" t="s">
        <v>122</v>
      </c>
    </row>
    <row r="1336" spans="4:6" x14ac:dyDescent="0.25">
      <c r="E1336" t="str">
        <f t="shared" ref="E1336" si="221">"set_character_flag = AVE_MARIA_hexaco_adolescence_"&amp;INDEX(S:S,2+TRUNC((ROW()-1)/$O$2))&amp;"_improvement_faster"</f>
        <v>set_character_flag = AVE_MARIA_hexaco_adolescence_etiquette_improvement_faster</v>
      </c>
    </row>
    <row r="1337" spans="4:6" x14ac:dyDescent="0.25">
      <c r="E1337" t="s">
        <v>123</v>
      </c>
    </row>
    <row r="1338" spans="4:6" x14ac:dyDescent="0.25">
      <c r="F1338" t="str">
        <f t="shared" ref="F1338" si="222">"factor = 1.05"</f>
        <v>factor = 1.05</v>
      </c>
    </row>
    <row r="1339" spans="4:6" x14ac:dyDescent="0.25">
      <c r="F1339" t="s">
        <v>129</v>
      </c>
    </row>
    <row r="1340" spans="4:6" x14ac:dyDescent="0.25">
      <c r="E1340" t="s">
        <v>1</v>
      </c>
    </row>
    <row r="1341" spans="4:6" x14ac:dyDescent="0.25">
      <c r="E1341" t="s">
        <v>123</v>
      </c>
    </row>
    <row r="1342" spans="4:6" x14ac:dyDescent="0.25">
      <c r="F1342" t="str">
        <f t="shared" ref="F1342" si="223">"factor = 1.1"</f>
        <v>factor = 1.1</v>
      </c>
    </row>
    <row r="1343" spans="4:6" x14ac:dyDescent="0.25">
      <c r="F1343" t="s">
        <v>130</v>
      </c>
    </row>
    <row r="1344" spans="4:6" x14ac:dyDescent="0.25">
      <c r="E1344" t="s">
        <v>1</v>
      </c>
    </row>
    <row r="1345" spans="5:6" x14ac:dyDescent="0.25">
      <c r="E1345" t="s">
        <v>123</v>
      </c>
    </row>
    <row r="1346" spans="5:6" x14ac:dyDescent="0.25">
      <c r="F1346" t="str">
        <f t="shared" ref="F1346" si="224">"factor = 1.2"</f>
        <v>factor = 1.2</v>
      </c>
    </row>
    <row r="1347" spans="5:6" x14ac:dyDescent="0.25">
      <c r="F1347" t="s">
        <v>131</v>
      </c>
    </row>
    <row r="1348" spans="5:6" x14ac:dyDescent="0.25">
      <c r="E1348" t="s">
        <v>1</v>
      </c>
    </row>
    <row r="1349" spans="5:6" x14ac:dyDescent="0.25">
      <c r="E1349" t="s">
        <v>123</v>
      </c>
    </row>
    <row r="1350" spans="5:6" x14ac:dyDescent="0.25">
      <c r="F1350" t="str">
        <f t="shared" ref="F1350" si="225">"factor = 1.3"</f>
        <v>factor = 1.3</v>
      </c>
    </row>
    <row r="1351" spans="5:6" x14ac:dyDescent="0.25">
      <c r="F1351" t="s">
        <v>132</v>
      </c>
    </row>
    <row r="1352" spans="5:6" x14ac:dyDescent="0.25">
      <c r="E1352" t="s">
        <v>1</v>
      </c>
    </row>
    <row r="1353" spans="5:6" x14ac:dyDescent="0.25">
      <c r="E1353" t="s">
        <v>123</v>
      </c>
    </row>
    <row r="1354" spans="5:6" x14ac:dyDescent="0.25">
      <c r="F1354" t="str">
        <f t="shared" ref="F1354" si="226">"factor = 1.5"</f>
        <v>factor = 1.5</v>
      </c>
    </row>
    <row r="1355" spans="5:6" x14ac:dyDescent="0.25">
      <c r="F1355" t="s">
        <v>133</v>
      </c>
    </row>
    <row r="1356" spans="5:6" x14ac:dyDescent="0.25">
      <c r="E1356" t="s">
        <v>1</v>
      </c>
    </row>
    <row r="1357" spans="5:6" x14ac:dyDescent="0.25">
      <c r="E1357" t="s">
        <v>123</v>
      </c>
    </row>
    <row r="1358" spans="5:6" x14ac:dyDescent="0.25">
      <c r="F1358" t="s">
        <v>165</v>
      </c>
    </row>
    <row r="1359" spans="5:6" x14ac:dyDescent="0.25">
      <c r="F1359" t="s">
        <v>135</v>
      </c>
    </row>
    <row r="1360" spans="5:6" x14ac:dyDescent="0.25">
      <c r="E1360" t="s">
        <v>1</v>
      </c>
    </row>
    <row r="1361" spans="3:6" x14ac:dyDescent="0.25">
      <c r="D1361" t="s">
        <v>1</v>
      </c>
    </row>
    <row r="1362" spans="3:6" x14ac:dyDescent="0.25">
      <c r="D1362" t="str">
        <f t="shared" ref="D1362" si="227">"5 = { # Crazy progress"</f>
        <v>5 = { # Crazy progress</v>
      </c>
    </row>
    <row r="1363" spans="3:6" x14ac:dyDescent="0.25">
      <c r="E1363" t="str">
        <f t="shared" ref="E1363" si="228">"change_variable = { which = hexaco_learning_"&amp;INDEX(S:S,2+TRUNC((ROW()-1)/$O$2))&amp;"_xp value = 3 }"</f>
        <v>change_variable = { which = hexaco_learning_etiquette_xp value = 3 }</v>
      </c>
    </row>
    <row r="1364" spans="3:6" x14ac:dyDescent="0.25">
      <c r="E1364" t="s">
        <v>122</v>
      </c>
    </row>
    <row r="1365" spans="3:6" x14ac:dyDescent="0.25">
      <c r="E1365" t="str">
        <f t="shared" ref="E1365" si="229">"set_character_flag = AVE_MARIA_hexaco_adolescence_"&amp;INDEX(S:S,2+TRUNC((ROW()-1)/$O$2))&amp;"_improvement_genius"</f>
        <v>set_character_flag = AVE_MARIA_hexaco_adolescence_etiquette_improvement_genius</v>
      </c>
    </row>
    <row r="1366" spans="3:6" x14ac:dyDescent="0.25">
      <c r="E1366" t="s">
        <v>123</v>
      </c>
    </row>
    <row r="1367" spans="3:6" x14ac:dyDescent="0.25">
      <c r="F1367" t="str">
        <f t="shared" ref="F1367" si="230">"factor = 2"</f>
        <v>factor = 2</v>
      </c>
    </row>
    <row r="1368" spans="3:6" x14ac:dyDescent="0.25">
      <c r="F1368" t="s">
        <v>135</v>
      </c>
    </row>
    <row r="1369" spans="3:6" x14ac:dyDescent="0.25">
      <c r="E1369" t="s">
        <v>1</v>
      </c>
    </row>
    <row r="1370" spans="3:6" x14ac:dyDescent="0.25">
      <c r="E1370" t="s">
        <v>123</v>
      </c>
    </row>
    <row r="1371" spans="3:6" x14ac:dyDescent="0.25">
      <c r="F1371" t="str">
        <f t="shared" ref="F1371" si="231">"factor = 5"</f>
        <v>factor = 5</v>
      </c>
    </row>
    <row r="1372" spans="3:6" x14ac:dyDescent="0.25">
      <c r="F1372" t="s">
        <v>137</v>
      </c>
    </row>
    <row r="1373" spans="3:6" x14ac:dyDescent="0.25">
      <c r="E1373" t="s">
        <v>1</v>
      </c>
    </row>
    <row r="1374" spans="3:6" x14ac:dyDescent="0.25">
      <c r="D1374" t="s">
        <v>1</v>
      </c>
    </row>
    <row r="1375" spans="3:6" x14ac:dyDescent="0.25">
      <c r="C1375" t="s">
        <v>1</v>
      </c>
    </row>
    <row r="1376" spans="3:6" x14ac:dyDescent="0.25">
      <c r="C1376" t="s">
        <v>138</v>
      </c>
    </row>
    <row r="1377" spans="1:4" x14ac:dyDescent="0.25">
      <c r="D1377" t="str">
        <f t="shared" ref="D1377" si="232">"educator = { character_event = { id = "&amp;"AVE_MARIA_hexaco_adolescence."&amp;INDEX($Y$2:$Z$57,MATCH(B1197,$Y$2:$Y$57,0)+6,2)&amp;" } }"</f>
        <v>educator = { character_event = { id = AVE_MARIA_hexaco_adolescence.22 } }</v>
      </c>
    </row>
    <row r="1378" spans="1:4" x14ac:dyDescent="0.25">
      <c r="C1378" t="s">
        <v>1</v>
      </c>
    </row>
    <row r="1379" spans="1:4" x14ac:dyDescent="0.25">
      <c r="C1379" t="s">
        <v>139</v>
      </c>
    </row>
    <row r="1380" spans="1:4" x14ac:dyDescent="0.25">
      <c r="D1380" t="s">
        <v>164</v>
      </c>
    </row>
    <row r="1381" spans="1:4" x14ac:dyDescent="0.25">
      <c r="C1381" t="s">
        <v>1</v>
      </c>
    </row>
    <row r="1382" spans="1:4" x14ac:dyDescent="0.25">
      <c r="B1382" t="s">
        <v>1</v>
      </c>
    </row>
    <row r="1383" spans="1:4" x14ac:dyDescent="0.25">
      <c r="A1383" t="s">
        <v>1</v>
      </c>
    </row>
    <row r="1384" spans="1:4" x14ac:dyDescent="0.25">
      <c r="A1384" t="str">
        <f t="shared" ref="A1384" si="233">"#"</f>
        <v>#</v>
      </c>
      <c r="B1384" t="str">
        <f t="shared" ref="B1384" si="234">INDEX(R:R,2+TRUNC((ROW()-1)/$O$2))&amp;" Random Improvement"</f>
        <v>Etiquette Random Improvement</v>
      </c>
    </row>
    <row r="1385" spans="1:4" x14ac:dyDescent="0.25">
      <c r="A1385" t="s">
        <v>0</v>
      </c>
    </row>
    <row r="1386" spans="1:4" x14ac:dyDescent="0.25">
      <c r="B1386" t="str">
        <f t="shared" ref="B1386" si="235">"id = "&amp;"AVE_MARIA_hexaco_adolescence."&amp;INDEX($Y$2:$Z$57,MATCH(B1197,$Y$2:$Y$57,0)+2,2)</f>
        <v>id = AVE_MARIA_hexaco_adolescence.18</v>
      </c>
    </row>
    <row r="1387" spans="1:4" x14ac:dyDescent="0.25">
      <c r="B1387" t="str">
        <f t="shared" ref="B1387" si="236">"desc = EVTDESC_"&amp;"AVE_MARIA_hexaco_adolescence."&amp;INDEX($Y$2:$Z$57,MATCH(B1197,$Y$2:$Y$57,0)+2,2)</f>
        <v>desc = EVTDESC_AVE_MARIA_hexaco_adolescence.18</v>
      </c>
    </row>
    <row r="1388" spans="1:4" x14ac:dyDescent="0.25">
      <c r="B1388" t="s">
        <v>115</v>
      </c>
    </row>
    <row r="1389" spans="1:4" x14ac:dyDescent="0.25">
      <c r="B1389" t="s">
        <v>114</v>
      </c>
    </row>
    <row r="1390" spans="1:4" x14ac:dyDescent="0.25">
      <c r="B1390" t="s">
        <v>116</v>
      </c>
    </row>
    <row r="1392" spans="1:4" x14ac:dyDescent="0.25">
      <c r="B1392" t="s">
        <v>5</v>
      </c>
    </row>
    <row r="1393" spans="2:6" x14ac:dyDescent="0.25">
      <c r="C1393" t="s">
        <v>117</v>
      </c>
    </row>
    <row r="1394" spans="2:6" x14ac:dyDescent="0.25">
      <c r="C1394" t="s">
        <v>118</v>
      </c>
    </row>
    <row r="1395" spans="2:6" x14ac:dyDescent="0.25">
      <c r="C1395" t="s">
        <v>119</v>
      </c>
    </row>
    <row r="1396" spans="2:6" x14ac:dyDescent="0.25">
      <c r="C1396" t="s">
        <v>120</v>
      </c>
    </row>
    <row r="1397" spans="2:6" x14ac:dyDescent="0.25">
      <c r="B1397" t="s">
        <v>1</v>
      </c>
    </row>
    <row r="1398" spans="2:6" x14ac:dyDescent="0.25">
      <c r="B1398" t="s">
        <v>9</v>
      </c>
    </row>
    <row r="1399" spans="2:6" x14ac:dyDescent="0.25">
      <c r="C1399" t="str">
        <f t="shared" ref="C1399" si="237">"name = EVTOPT_A_"&amp;"AVE_MARIA_hexaco_adolescence."&amp;INDEX($Y$2:$Z$57,MATCH(B1197,$Y$2:$Y$57,0)+2,2)</f>
        <v>name = EVTOPT_A_AVE_MARIA_hexaco_adolescence.18</v>
      </c>
    </row>
    <row r="1400" spans="2:6" x14ac:dyDescent="0.25">
      <c r="C1400" t="s">
        <v>121</v>
      </c>
    </row>
    <row r="1401" spans="2:6" x14ac:dyDescent="0.25">
      <c r="D1401" t="str">
        <f t="shared" ref="D1401" si="238">"60 = { # Normal progress"</f>
        <v>60 = { # Normal progress</v>
      </c>
    </row>
    <row r="1402" spans="2:6" x14ac:dyDescent="0.25">
      <c r="E1402" t="str">
        <f t="shared" ref="E1402" si="239">"change_variable = { which = hexaco_learning_"&amp;INDEX(S:S,2+TRUNC((ROW()-1)/$O$2))&amp;"_xp value = 1 }"</f>
        <v>change_variable = { which = hexaco_learning_etiquette_xp value = 1 }</v>
      </c>
    </row>
    <row r="1403" spans="2:6" x14ac:dyDescent="0.25">
      <c r="E1403" t="s">
        <v>122</v>
      </c>
    </row>
    <row r="1404" spans="2:6" x14ac:dyDescent="0.25">
      <c r="E1404" t="str">
        <f t="shared" ref="E1404" si="240">"set_character_flag = AVE_MARIA_hexaco_adolescence_"&amp;INDEX(S:S,2+TRUNC((ROW()-1)/$O$2))&amp;"_improvement_normal"</f>
        <v>set_character_flag = AVE_MARIA_hexaco_adolescence_etiquette_improvement_normal</v>
      </c>
    </row>
    <row r="1405" spans="2:6" x14ac:dyDescent="0.25">
      <c r="E1405" t="s">
        <v>123</v>
      </c>
    </row>
    <row r="1406" spans="2:6" x14ac:dyDescent="0.25">
      <c r="F1406" t="str">
        <f t="shared" ref="F1406" si="241">"factor = 1.05"</f>
        <v>factor = 1.05</v>
      </c>
    </row>
    <row r="1407" spans="2:6" x14ac:dyDescent="0.25">
      <c r="F1407" t="s">
        <v>124</v>
      </c>
    </row>
    <row r="1408" spans="2:6" x14ac:dyDescent="0.25">
      <c r="E1408" t="s">
        <v>1</v>
      </c>
    </row>
    <row r="1409" spans="5:6" x14ac:dyDescent="0.25">
      <c r="E1409" t="s">
        <v>123</v>
      </c>
    </row>
    <row r="1410" spans="5:6" x14ac:dyDescent="0.25">
      <c r="F1410" t="str">
        <f t="shared" ref="F1410" si="242">"factor = 1.1"</f>
        <v>factor = 1.1</v>
      </c>
    </row>
    <row r="1411" spans="5:6" x14ac:dyDescent="0.25">
      <c r="F1411" t="s">
        <v>125</v>
      </c>
    </row>
    <row r="1412" spans="5:6" x14ac:dyDescent="0.25">
      <c r="E1412" t="s">
        <v>1</v>
      </c>
    </row>
    <row r="1413" spans="5:6" x14ac:dyDescent="0.25">
      <c r="E1413" t="s">
        <v>123</v>
      </c>
    </row>
    <row r="1414" spans="5:6" x14ac:dyDescent="0.25">
      <c r="F1414" t="str">
        <f t="shared" ref="F1414" si="243">"factor = 1.2"</f>
        <v>factor = 1.2</v>
      </c>
    </row>
    <row r="1415" spans="5:6" x14ac:dyDescent="0.25">
      <c r="F1415" t="s">
        <v>126</v>
      </c>
    </row>
    <row r="1416" spans="5:6" x14ac:dyDescent="0.25">
      <c r="E1416" t="s">
        <v>1</v>
      </c>
    </row>
    <row r="1417" spans="5:6" x14ac:dyDescent="0.25">
      <c r="E1417" t="s">
        <v>123</v>
      </c>
    </row>
    <row r="1418" spans="5:6" x14ac:dyDescent="0.25">
      <c r="F1418" t="str">
        <f t="shared" ref="F1418" si="244">"factor = 1.3"</f>
        <v>factor = 1.3</v>
      </c>
    </row>
    <row r="1419" spans="5:6" x14ac:dyDescent="0.25">
      <c r="F1419" t="s">
        <v>127</v>
      </c>
    </row>
    <row r="1420" spans="5:6" x14ac:dyDescent="0.25">
      <c r="E1420" t="s">
        <v>1</v>
      </c>
    </row>
    <row r="1421" spans="5:6" x14ac:dyDescent="0.25">
      <c r="E1421" t="s">
        <v>123</v>
      </c>
    </row>
    <row r="1422" spans="5:6" x14ac:dyDescent="0.25">
      <c r="F1422" t="str">
        <f t="shared" ref="F1422" si="245">"factor = 1.5"</f>
        <v>factor = 1.5</v>
      </c>
    </row>
    <row r="1423" spans="5:6" x14ac:dyDescent="0.25">
      <c r="F1423" t="s">
        <v>128</v>
      </c>
    </row>
    <row r="1424" spans="5:6" x14ac:dyDescent="0.25">
      <c r="E1424" t="s">
        <v>1</v>
      </c>
    </row>
    <row r="1425" spans="4:6" x14ac:dyDescent="0.25">
      <c r="D1425" t="s">
        <v>1</v>
      </c>
    </row>
    <row r="1426" spans="4:6" x14ac:dyDescent="0.25">
      <c r="D1426" t="str">
        <f t="shared" ref="D1426" si="246">"35 = { # Gifted progress"</f>
        <v>35 = { # Gifted progress</v>
      </c>
    </row>
    <row r="1427" spans="4:6" x14ac:dyDescent="0.25">
      <c r="E1427" t="str">
        <f t="shared" ref="E1427" si="247">"change_variable = { which = hexaco_learning_"&amp;INDEX(S:S,2+TRUNC((ROW()-1)/$O$2))&amp;"_xp value = 2 }"</f>
        <v>change_variable = { which = hexaco_learning_etiquette_xp value = 2 }</v>
      </c>
    </row>
    <row r="1428" spans="4:6" x14ac:dyDescent="0.25">
      <c r="E1428" t="s">
        <v>122</v>
      </c>
    </row>
    <row r="1429" spans="4:6" x14ac:dyDescent="0.25">
      <c r="E1429" t="str">
        <f t="shared" ref="E1429" si="248">"set_character_flag = AVE_MARIA_hexaco_adolescence_"&amp;INDEX(S:S,2+TRUNC((ROW()-1)/$O$2))&amp;"_improvement_faster"</f>
        <v>set_character_flag = AVE_MARIA_hexaco_adolescence_etiquette_improvement_faster</v>
      </c>
    </row>
    <row r="1430" spans="4:6" x14ac:dyDescent="0.25">
      <c r="E1430" t="s">
        <v>123</v>
      </c>
    </row>
    <row r="1431" spans="4:6" x14ac:dyDescent="0.25">
      <c r="F1431" t="str">
        <f t="shared" ref="F1431" si="249">"factor = 1.05"</f>
        <v>factor = 1.05</v>
      </c>
    </row>
    <row r="1432" spans="4:6" x14ac:dyDescent="0.25">
      <c r="F1432" t="s">
        <v>129</v>
      </c>
    </row>
    <row r="1433" spans="4:6" x14ac:dyDescent="0.25">
      <c r="E1433" t="s">
        <v>1</v>
      </c>
    </row>
    <row r="1434" spans="4:6" x14ac:dyDescent="0.25">
      <c r="E1434" t="s">
        <v>123</v>
      </c>
    </row>
    <row r="1435" spans="4:6" x14ac:dyDescent="0.25">
      <c r="F1435" t="str">
        <f t="shared" ref="F1435" si="250">"factor = 1.1"</f>
        <v>factor = 1.1</v>
      </c>
    </row>
    <row r="1436" spans="4:6" x14ac:dyDescent="0.25">
      <c r="F1436" t="s">
        <v>130</v>
      </c>
    </row>
    <row r="1437" spans="4:6" x14ac:dyDescent="0.25">
      <c r="E1437" t="s">
        <v>1</v>
      </c>
    </row>
    <row r="1438" spans="4:6" x14ac:dyDescent="0.25">
      <c r="E1438" t="s">
        <v>123</v>
      </c>
    </row>
    <row r="1439" spans="4:6" x14ac:dyDescent="0.25">
      <c r="F1439" t="str">
        <f t="shared" ref="F1439" si="251">"factor = 1.2"</f>
        <v>factor = 1.2</v>
      </c>
    </row>
    <row r="1440" spans="4:6" x14ac:dyDescent="0.25">
      <c r="F1440" t="s">
        <v>131</v>
      </c>
    </row>
    <row r="1441" spans="4:6" x14ac:dyDescent="0.25">
      <c r="E1441" t="s">
        <v>1</v>
      </c>
    </row>
    <row r="1442" spans="4:6" x14ac:dyDescent="0.25">
      <c r="E1442" t="s">
        <v>123</v>
      </c>
    </row>
    <row r="1443" spans="4:6" x14ac:dyDescent="0.25">
      <c r="F1443" t="str">
        <f t="shared" ref="F1443" si="252">"factor = 1.3"</f>
        <v>factor = 1.3</v>
      </c>
    </row>
    <row r="1444" spans="4:6" x14ac:dyDescent="0.25">
      <c r="F1444" t="s">
        <v>132</v>
      </c>
    </row>
    <row r="1445" spans="4:6" x14ac:dyDescent="0.25">
      <c r="E1445" t="s">
        <v>1</v>
      </c>
    </row>
    <row r="1446" spans="4:6" x14ac:dyDescent="0.25">
      <c r="E1446" t="s">
        <v>123</v>
      </c>
    </row>
    <row r="1447" spans="4:6" x14ac:dyDescent="0.25">
      <c r="F1447" t="str">
        <f t="shared" ref="F1447" si="253">"factor = 1.5"</f>
        <v>factor = 1.5</v>
      </c>
    </row>
    <row r="1448" spans="4:6" x14ac:dyDescent="0.25">
      <c r="F1448" t="s">
        <v>133</v>
      </c>
    </row>
    <row r="1449" spans="4:6" x14ac:dyDescent="0.25">
      <c r="E1449" t="s">
        <v>1</v>
      </c>
    </row>
    <row r="1450" spans="4:6" x14ac:dyDescent="0.25">
      <c r="E1450" t="s">
        <v>123</v>
      </c>
    </row>
    <row r="1451" spans="4:6" x14ac:dyDescent="0.25">
      <c r="F1451" t="s">
        <v>165</v>
      </c>
    </row>
    <row r="1452" spans="4:6" x14ac:dyDescent="0.25">
      <c r="F1452" t="s">
        <v>135</v>
      </c>
    </row>
    <row r="1453" spans="4:6" x14ac:dyDescent="0.25">
      <c r="E1453" t="s">
        <v>1</v>
      </c>
    </row>
    <row r="1454" spans="4:6" x14ac:dyDescent="0.25">
      <c r="D1454" t="s">
        <v>1</v>
      </c>
    </row>
    <row r="1455" spans="4:6" x14ac:dyDescent="0.25">
      <c r="D1455" t="str">
        <f t="shared" ref="D1455" si="254">"5 = { # Crazy progress"</f>
        <v>5 = { # Crazy progress</v>
      </c>
    </row>
    <row r="1456" spans="4:6" x14ac:dyDescent="0.25">
      <c r="E1456" t="str">
        <f t="shared" ref="E1456" si="255">"change_variable = { which = hexaco_learning_"&amp;INDEX(S:S,2+TRUNC((ROW()-1)/$O$2))&amp;"_xp value = 3 }"</f>
        <v>change_variable = { which = hexaco_learning_etiquette_xp value = 3 }</v>
      </c>
    </row>
    <row r="1457" spans="3:6" x14ac:dyDescent="0.25">
      <c r="E1457" t="s">
        <v>122</v>
      </c>
    </row>
    <row r="1458" spans="3:6" x14ac:dyDescent="0.25">
      <c r="E1458" t="str">
        <f t="shared" ref="E1458" si="256">"set_character_flag = AVE_MARIA_hexaco_adolescence_"&amp;INDEX(S:S,2+TRUNC((ROW()-1)/$O$2))&amp;"_improvement_genius"</f>
        <v>set_character_flag = AVE_MARIA_hexaco_adolescence_etiquette_improvement_genius</v>
      </c>
    </row>
    <row r="1459" spans="3:6" x14ac:dyDescent="0.25">
      <c r="E1459" t="s">
        <v>123</v>
      </c>
    </row>
    <row r="1460" spans="3:6" x14ac:dyDescent="0.25">
      <c r="F1460" t="str">
        <f t="shared" ref="F1460" si="257">"factor = 2"</f>
        <v>factor = 2</v>
      </c>
    </row>
    <row r="1461" spans="3:6" x14ac:dyDescent="0.25">
      <c r="F1461" t="s">
        <v>135</v>
      </c>
    </row>
    <row r="1462" spans="3:6" x14ac:dyDescent="0.25">
      <c r="E1462" t="s">
        <v>1</v>
      </c>
    </row>
    <row r="1463" spans="3:6" x14ac:dyDescent="0.25">
      <c r="E1463" t="s">
        <v>123</v>
      </c>
    </row>
    <row r="1464" spans="3:6" x14ac:dyDescent="0.25">
      <c r="F1464" t="str">
        <f t="shared" ref="F1464" si="258">"factor = 5"</f>
        <v>factor = 5</v>
      </c>
    </row>
    <row r="1465" spans="3:6" x14ac:dyDescent="0.25">
      <c r="F1465" t="s">
        <v>137</v>
      </c>
    </row>
    <row r="1466" spans="3:6" x14ac:dyDescent="0.25">
      <c r="E1466" t="s">
        <v>1</v>
      </c>
    </row>
    <row r="1467" spans="3:6" x14ac:dyDescent="0.25">
      <c r="D1467" t="s">
        <v>1</v>
      </c>
    </row>
    <row r="1468" spans="3:6" x14ac:dyDescent="0.25">
      <c r="C1468" t="s">
        <v>1</v>
      </c>
    </row>
    <row r="1469" spans="3:6" x14ac:dyDescent="0.25">
      <c r="C1469" t="s">
        <v>138</v>
      </c>
    </row>
    <row r="1470" spans="3:6" x14ac:dyDescent="0.25">
      <c r="D1470" t="str">
        <f t="shared" ref="D1470" si="259">"educator = { character_event = { id = "&amp;"AVE_MARIA_hexaco_adolescence."&amp;INDEX($Y$2:$Z$57,MATCH(B1197,$Y$2:$Y$57,0)+6,2)&amp;" } }"</f>
        <v>educator = { character_event = { id = AVE_MARIA_hexaco_adolescence.22 } }</v>
      </c>
    </row>
    <row r="1471" spans="3:6" x14ac:dyDescent="0.25">
      <c r="C1471" t="s">
        <v>1</v>
      </c>
    </row>
    <row r="1472" spans="3:6" x14ac:dyDescent="0.25">
      <c r="C1472" t="s">
        <v>139</v>
      </c>
    </row>
    <row r="1473" spans="1:4" x14ac:dyDescent="0.25">
      <c r="D1473" t="s">
        <v>164</v>
      </c>
    </row>
    <row r="1474" spans="1:4" x14ac:dyDescent="0.25">
      <c r="C1474" t="s">
        <v>1</v>
      </c>
    </row>
    <row r="1475" spans="1:4" x14ac:dyDescent="0.25">
      <c r="B1475" t="s">
        <v>1</v>
      </c>
    </row>
    <row r="1476" spans="1:4" x14ac:dyDescent="0.25">
      <c r="A1476" t="s">
        <v>1</v>
      </c>
    </row>
    <row r="1477" spans="1:4" x14ac:dyDescent="0.25">
      <c r="A1477" t="str">
        <f t="shared" ref="A1477" si="260">"#"</f>
        <v>#</v>
      </c>
      <c r="B1477" t="str">
        <f t="shared" ref="B1477" si="261">INDEX(R:R,2+TRUNC((ROW()-1)/$O$2))&amp;" Random Improvement"</f>
        <v>Etiquette Random Improvement</v>
      </c>
    </row>
    <row r="1478" spans="1:4" x14ac:dyDescent="0.25">
      <c r="A1478" t="s">
        <v>0</v>
      </c>
    </row>
    <row r="1479" spans="1:4" x14ac:dyDescent="0.25">
      <c r="B1479" t="str">
        <f t="shared" ref="B1479" si="262">"id = "&amp;"AVE_MARIA_hexaco_adolescence."&amp;INDEX($Y$2:$Z$57,MATCH(B1197,$Y$2:$Y$57,0)+3,2)</f>
        <v>id = AVE_MARIA_hexaco_adolescence.19</v>
      </c>
    </row>
    <row r="1480" spans="1:4" x14ac:dyDescent="0.25">
      <c r="B1480" t="str">
        <f t="shared" ref="B1480" si="263">"desc = EVTDESC_"&amp;"AVE_MARIA_hexaco_adolescence."&amp;INDEX($Y$2:$Z$57,MATCH(B1197,$Y$2:$Y$57,0)+3,2)</f>
        <v>desc = EVTDESC_AVE_MARIA_hexaco_adolescence.19</v>
      </c>
    </row>
    <row r="1481" spans="1:4" x14ac:dyDescent="0.25">
      <c r="B1481" t="s">
        <v>115</v>
      </c>
    </row>
    <row r="1482" spans="1:4" x14ac:dyDescent="0.25">
      <c r="B1482" t="s">
        <v>114</v>
      </c>
    </row>
    <row r="1483" spans="1:4" x14ac:dyDescent="0.25">
      <c r="B1483" t="s">
        <v>116</v>
      </c>
    </row>
    <row r="1485" spans="1:4" x14ac:dyDescent="0.25">
      <c r="B1485" t="s">
        <v>5</v>
      </c>
    </row>
    <row r="1486" spans="1:4" x14ac:dyDescent="0.25">
      <c r="C1486" t="s">
        <v>117</v>
      </c>
    </row>
    <row r="1487" spans="1:4" x14ac:dyDescent="0.25">
      <c r="C1487" t="s">
        <v>118</v>
      </c>
    </row>
    <row r="1488" spans="1:4" x14ac:dyDescent="0.25">
      <c r="C1488" t="s">
        <v>119</v>
      </c>
    </row>
    <row r="1489" spans="2:6" x14ac:dyDescent="0.25">
      <c r="C1489" t="s">
        <v>120</v>
      </c>
    </row>
    <row r="1490" spans="2:6" x14ac:dyDescent="0.25">
      <c r="B1490" t="s">
        <v>1</v>
      </c>
    </row>
    <row r="1491" spans="2:6" x14ac:dyDescent="0.25">
      <c r="B1491" t="s">
        <v>9</v>
      </c>
    </row>
    <row r="1492" spans="2:6" x14ac:dyDescent="0.25">
      <c r="C1492" t="str">
        <f t="shared" ref="C1492" si="264">"name = EVTOPT_A_"&amp;"AVE_MARIA_hexaco_adolescence."&amp;INDEX($Y$2:$Z$57,MATCH(B1197,$Y$2:$Y$57,0)+3,2)</f>
        <v>name = EVTOPT_A_AVE_MARIA_hexaco_adolescence.19</v>
      </c>
    </row>
    <row r="1493" spans="2:6" x14ac:dyDescent="0.25">
      <c r="C1493" t="s">
        <v>121</v>
      </c>
    </row>
    <row r="1494" spans="2:6" x14ac:dyDescent="0.25">
      <c r="D1494" t="str">
        <f t="shared" ref="D1494" si="265">"60 = { # Normal progress"</f>
        <v>60 = { # Normal progress</v>
      </c>
    </row>
    <row r="1495" spans="2:6" x14ac:dyDescent="0.25">
      <c r="E1495" t="str">
        <f t="shared" ref="E1495" si="266">"change_variable = { which = hexaco_learning_"&amp;INDEX(S:S,2+TRUNC((ROW()-1)/$O$2))&amp;"_xp value = 1 }"</f>
        <v>change_variable = { which = hexaco_learning_etiquette_xp value = 1 }</v>
      </c>
    </row>
    <row r="1496" spans="2:6" x14ac:dyDescent="0.25">
      <c r="E1496" t="s">
        <v>122</v>
      </c>
    </row>
    <row r="1497" spans="2:6" x14ac:dyDescent="0.25">
      <c r="E1497" t="str">
        <f t="shared" ref="E1497" si="267">"set_character_flag = AVE_MARIA_hexaco_adolescence_"&amp;INDEX(S:S,2+TRUNC((ROW()-1)/$O$2))&amp;"_improvement_normal"</f>
        <v>set_character_flag = AVE_MARIA_hexaco_adolescence_etiquette_improvement_normal</v>
      </c>
    </row>
    <row r="1498" spans="2:6" x14ac:dyDescent="0.25">
      <c r="E1498" t="s">
        <v>123</v>
      </c>
    </row>
    <row r="1499" spans="2:6" x14ac:dyDescent="0.25">
      <c r="F1499" t="str">
        <f t="shared" ref="F1499" si="268">"factor = 1.05"</f>
        <v>factor = 1.05</v>
      </c>
    </row>
    <row r="1500" spans="2:6" x14ac:dyDescent="0.25">
      <c r="F1500" t="s">
        <v>124</v>
      </c>
    </row>
    <row r="1501" spans="2:6" x14ac:dyDescent="0.25">
      <c r="E1501" t="s">
        <v>1</v>
      </c>
    </row>
    <row r="1502" spans="2:6" x14ac:dyDescent="0.25">
      <c r="E1502" t="s">
        <v>123</v>
      </c>
    </row>
    <row r="1503" spans="2:6" x14ac:dyDescent="0.25">
      <c r="F1503" t="str">
        <f t="shared" ref="F1503" si="269">"factor = 1.1"</f>
        <v>factor = 1.1</v>
      </c>
    </row>
    <row r="1504" spans="2:6" x14ac:dyDescent="0.25">
      <c r="F1504" t="s">
        <v>125</v>
      </c>
    </row>
    <row r="1505" spans="4:6" x14ac:dyDescent="0.25">
      <c r="E1505" t="s">
        <v>1</v>
      </c>
    </row>
    <row r="1506" spans="4:6" x14ac:dyDescent="0.25">
      <c r="E1506" t="s">
        <v>123</v>
      </c>
    </row>
    <row r="1507" spans="4:6" x14ac:dyDescent="0.25">
      <c r="F1507" t="str">
        <f t="shared" ref="F1507" si="270">"factor = 1.2"</f>
        <v>factor = 1.2</v>
      </c>
    </row>
    <row r="1508" spans="4:6" x14ac:dyDescent="0.25">
      <c r="F1508" t="s">
        <v>126</v>
      </c>
    </row>
    <row r="1509" spans="4:6" x14ac:dyDescent="0.25">
      <c r="E1509" t="s">
        <v>1</v>
      </c>
    </row>
    <row r="1510" spans="4:6" x14ac:dyDescent="0.25">
      <c r="E1510" t="s">
        <v>123</v>
      </c>
    </row>
    <row r="1511" spans="4:6" x14ac:dyDescent="0.25">
      <c r="F1511" t="str">
        <f t="shared" ref="F1511" si="271">"factor = 1.3"</f>
        <v>factor = 1.3</v>
      </c>
    </row>
    <row r="1512" spans="4:6" x14ac:dyDescent="0.25">
      <c r="F1512" t="s">
        <v>127</v>
      </c>
    </row>
    <row r="1513" spans="4:6" x14ac:dyDescent="0.25">
      <c r="E1513" t="s">
        <v>1</v>
      </c>
    </row>
    <row r="1514" spans="4:6" x14ac:dyDescent="0.25">
      <c r="E1514" t="s">
        <v>123</v>
      </c>
    </row>
    <row r="1515" spans="4:6" x14ac:dyDescent="0.25">
      <c r="F1515" t="str">
        <f t="shared" ref="F1515" si="272">"factor = 1.5"</f>
        <v>factor = 1.5</v>
      </c>
    </row>
    <row r="1516" spans="4:6" x14ac:dyDescent="0.25">
      <c r="F1516" t="s">
        <v>128</v>
      </c>
    </row>
    <row r="1517" spans="4:6" x14ac:dyDescent="0.25">
      <c r="E1517" t="s">
        <v>1</v>
      </c>
    </row>
    <row r="1518" spans="4:6" x14ac:dyDescent="0.25">
      <c r="D1518" t="s">
        <v>1</v>
      </c>
    </row>
    <row r="1519" spans="4:6" x14ac:dyDescent="0.25">
      <c r="D1519" t="str">
        <f t="shared" ref="D1519" si="273">"35 = { # Gifted progress"</f>
        <v>35 = { # Gifted progress</v>
      </c>
    </row>
    <row r="1520" spans="4:6" x14ac:dyDescent="0.25">
      <c r="E1520" t="str">
        <f t="shared" ref="E1520" si="274">"change_variable = { which = hexaco_learning_"&amp;INDEX(S:S,2+TRUNC((ROW()-1)/$O$2))&amp;"_xp value = 2 }"</f>
        <v>change_variable = { which = hexaco_learning_etiquette_xp value = 2 }</v>
      </c>
    </row>
    <row r="1521" spans="5:6" x14ac:dyDescent="0.25">
      <c r="E1521" t="s">
        <v>122</v>
      </c>
    </row>
    <row r="1522" spans="5:6" x14ac:dyDescent="0.25">
      <c r="E1522" t="str">
        <f t="shared" ref="E1522" si="275">"set_character_flag = AVE_MARIA_hexaco_adolescence_"&amp;INDEX(S:S,2+TRUNC((ROW()-1)/$O$2))&amp;"_improvement_faster"</f>
        <v>set_character_flag = AVE_MARIA_hexaco_adolescence_etiquette_improvement_faster</v>
      </c>
    </row>
    <row r="1523" spans="5:6" x14ac:dyDescent="0.25">
      <c r="E1523" t="s">
        <v>123</v>
      </c>
    </row>
    <row r="1524" spans="5:6" x14ac:dyDescent="0.25">
      <c r="F1524" t="str">
        <f t="shared" ref="F1524" si="276">"factor = 1.05"</f>
        <v>factor = 1.05</v>
      </c>
    </row>
    <row r="1525" spans="5:6" x14ac:dyDescent="0.25">
      <c r="F1525" t="s">
        <v>129</v>
      </c>
    </row>
    <row r="1526" spans="5:6" x14ac:dyDescent="0.25">
      <c r="E1526" t="s">
        <v>1</v>
      </c>
    </row>
    <row r="1527" spans="5:6" x14ac:dyDescent="0.25">
      <c r="E1527" t="s">
        <v>123</v>
      </c>
    </row>
    <row r="1528" spans="5:6" x14ac:dyDescent="0.25">
      <c r="F1528" t="str">
        <f t="shared" ref="F1528" si="277">"factor = 1.1"</f>
        <v>factor = 1.1</v>
      </c>
    </row>
    <row r="1529" spans="5:6" x14ac:dyDescent="0.25">
      <c r="F1529" t="s">
        <v>130</v>
      </c>
    </row>
    <row r="1530" spans="5:6" x14ac:dyDescent="0.25">
      <c r="E1530" t="s">
        <v>1</v>
      </c>
    </row>
    <row r="1531" spans="5:6" x14ac:dyDescent="0.25">
      <c r="E1531" t="s">
        <v>123</v>
      </c>
    </row>
    <row r="1532" spans="5:6" x14ac:dyDescent="0.25">
      <c r="F1532" t="str">
        <f t="shared" ref="F1532" si="278">"factor = 1.2"</f>
        <v>factor = 1.2</v>
      </c>
    </row>
    <row r="1533" spans="5:6" x14ac:dyDescent="0.25">
      <c r="F1533" t="s">
        <v>131</v>
      </c>
    </row>
    <row r="1534" spans="5:6" x14ac:dyDescent="0.25">
      <c r="E1534" t="s">
        <v>1</v>
      </c>
    </row>
    <row r="1535" spans="5:6" x14ac:dyDescent="0.25">
      <c r="E1535" t="s">
        <v>123</v>
      </c>
    </row>
    <row r="1536" spans="5:6" x14ac:dyDescent="0.25">
      <c r="F1536" t="str">
        <f t="shared" ref="F1536" si="279">"factor = 1.3"</f>
        <v>factor = 1.3</v>
      </c>
    </row>
    <row r="1537" spans="4:6" x14ac:dyDescent="0.25">
      <c r="F1537" t="s">
        <v>132</v>
      </c>
    </row>
    <row r="1538" spans="4:6" x14ac:dyDescent="0.25">
      <c r="E1538" t="s">
        <v>1</v>
      </c>
    </row>
    <row r="1539" spans="4:6" x14ac:dyDescent="0.25">
      <c r="E1539" t="s">
        <v>123</v>
      </c>
    </row>
    <row r="1540" spans="4:6" x14ac:dyDescent="0.25">
      <c r="F1540" t="str">
        <f t="shared" ref="F1540" si="280">"factor = 1.5"</f>
        <v>factor = 1.5</v>
      </c>
    </row>
    <row r="1541" spans="4:6" x14ac:dyDescent="0.25">
      <c r="F1541" t="s">
        <v>133</v>
      </c>
    </row>
    <row r="1542" spans="4:6" x14ac:dyDescent="0.25">
      <c r="E1542" t="s">
        <v>1</v>
      </c>
    </row>
    <row r="1543" spans="4:6" x14ac:dyDescent="0.25">
      <c r="E1543" t="s">
        <v>123</v>
      </c>
    </row>
    <row r="1544" spans="4:6" x14ac:dyDescent="0.25">
      <c r="F1544" t="s">
        <v>165</v>
      </c>
    </row>
    <row r="1545" spans="4:6" x14ac:dyDescent="0.25">
      <c r="F1545" t="s">
        <v>135</v>
      </c>
    </row>
    <row r="1546" spans="4:6" x14ac:dyDescent="0.25">
      <c r="E1546" t="s">
        <v>1</v>
      </c>
    </row>
    <row r="1547" spans="4:6" x14ac:dyDescent="0.25">
      <c r="D1547" t="s">
        <v>1</v>
      </c>
    </row>
    <row r="1548" spans="4:6" x14ac:dyDescent="0.25">
      <c r="D1548" t="str">
        <f t="shared" ref="D1548" si="281">"5 = { # Crazy progress"</f>
        <v>5 = { # Crazy progress</v>
      </c>
    </row>
    <row r="1549" spans="4:6" x14ac:dyDescent="0.25">
      <c r="E1549" t="str">
        <f t="shared" ref="E1549" si="282">"change_variable = { which = hexaco_learning_"&amp;INDEX(S:S,2+TRUNC((ROW()-1)/$O$2))&amp;"_xp value = 3 }"</f>
        <v>change_variable = { which = hexaco_learning_etiquette_xp value = 3 }</v>
      </c>
    </row>
    <row r="1550" spans="4:6" x14ac:dyDescent="0.25">
      <c r="E1550" t="s">
        <v>122</v>
      </c>
    </row>
    <row r="1551" spans="4:6" x14ac:dyDescent="0.25">
      <c r="E1551" t="str">
        <f t="shared" ref="E1551" si="283">"set_character_flag = AVE_MARIA_hexaco_adolescence_"&amp;INDEX(S:S,2+TRUNC((ROW()-1)/$O$2))&amp;"_improvement_genius"</f>
        <v>set_character_flag = AVE_MARIA_hexaco_adolescence_etiquette_improvement_genius</v>
      </c>
    </row>
    <row r="1552" spans="4:6" x14ac:dyDescent="0.25">
      <c r="E1552" t="s">
        <v>123</v>
      </c>
    </row>
    <row r="1553" spans="2:6" x14ac:dyDescent="0.25">
      <c r="F1553" t="str">
        <f t="shared" ref="F1553" si="284">"factor = 2"</f>
        <v>factor = 2</v>
      </c>
    </row>
    <row r="1554" spans="2:6" x14ac:dyDescent="0.25">
      <c r="F1554" t="s">
        <v>135</v>
      </c>
    </row>
    <row r="1555" spans="2:6" x14ac:dyDescent="0.25">
      <c r="E1555" t="s">
        <v>1</v>
      </c>
    </row>
    <row r="1556" spans="2:6" x14ac:dyDescent="0.25">
      <c r="E1556" t="s">
        <v>123</v>
      </c>
    </row>
    <row r="1557" spans="2:6" x14ac:dyDescent="0.25">
      <c r="F1557" t="str">
        <f t="shared" ref="F1557" si="285">"factor = 5"</f>
        <v>factor = 5</v>
      </c>
    </row>
    <row r="1558" spans="2:6" x14ac:dyDescent="0.25">
      <c r="F1558" t="s">
        <v>137</v>
      </c>
    </row>
    <row r="1559" spans="2:6" x14ac:dyDescent="0.25">
      <c r="E1559" t="s">
        <v>1</v>
      </c>
    </row>
    <row r="1560" spans="2:6" x14ac:dyDescent="0.25">
      <c r="D1560" t="s">
        <v>1</v>
      </c>
    </row>
    <row r="1561" spans="2:6" x14ac:dyDescent="0.25">
      <c r="C1561" t="s">
        <v>1</v>
      </c>
    </row>
    <row r="1562" spans="2:6" x14ac:dyDescent="0.25">
      <c r="C1562" t="s">
        <v>138</v>
      </c>
    </row>
    <row r="1563" spans="2:6" x14ac:dyDescent="0.25">
      <c r="D1563" t="str">
        <f t="shared" ref="D1563" si="286">"educator = { character_event = { id = "&amp;"AVE_MARIA_hexaco_adolescence."&amp;INDEX($Y$2:$Z$57,MATCH(B1197,$Y$2:$Y$57,0),2)+6&amp;" } }"</f>
        <v>educator = { character_event = { id = AVE_MARIA_hexaco_adolescence.22 } }</v>
      </c>
    </row>
    <row r="1564" spans="2:6" x14ac:dyDescent="0.25">
      <c r="C1564" t="s">
        <v>1</v>
      </c>
    </row>
    <row r="1565" spans="2:6" x14ac:dyDescent="0.25">
      <c r="C1565" t="s">
        <v>139</v>
      </c>
    </row>
    <row r="1566" spans="2:6" x14ac:dyDescent="0.25">
      <c r="D1566" t="s">
        <v>164</v>
      </c>
    </row>
    <row r="1567" spans="2:6" x14ac:dyDescent="0.25">
      <c r="C1567" t="s">
        <v>1</v>
      </c>
    </row>
    <row r="1568" spans="2:6" x14ac:dyDescent="0.25">
      <c r="B1568" t="s">
        <v>1</v>
      </c>
    </row>
    <row r="1569" spans="1:3" x14ac:dyDescent="0.25">
      <c r="A1569" t="s">
        <v>1</v>
      </c>
    </row>
    <row r="1570" spans="1:3" x14ac:dyDescent="0.25">
      <c r="A1570" t="str">
        <f t="shared" ref="A1570" si="287">"#"</f>
        <v>#</v>
      </c>
      <c r="B1570" t="str">
        <f t="shared" ref="B1570" si="288">INDEX(R:R,2+TRUNC((ROW()-1)/$O$2))&amp;" Random Improvement"</f>
        <v>Etiquette Random Improvement</v>
      </c>
    </row>
    <row r="1571" spans="1:3" x14ac:dyDescent="0.25">
      <c r="A1571" t="s">
        <v>0</v>
      </c>
    </row>
    <row r="1572" spans="1:3" x14ac:dyDescent="0.25">
      <c r="B1572" t="str">
        <f t="shared" ref="B1572" si="289">"id = "&amp;"AVE_MARIA_hexaco_adolescence."&amp;INDEX($Y$2:$Z$57,MATCH(B1197,$Y$2:$Y$57,0)+4,2)</f>
        <v>id = AVE_MARIA_hexaco_adolescence.20</v>
      </c>
    </row>
    <row r="1573" spans="1:3" x14ac:dyDescent="0.25">
      <c r="B1573" t="str">
        <f t="shared" ref="B1573" si="290">"desc = EVTDESC_"&amp;"AVE_MARIA_hexaco_adolescence."&amp;INDEX($Y$2:$Z$57,MATCH(B1197,$Y$2:$Y$57,0)+4,2)</f>
        <v>desc = EVTDESC_AVE_MARIA_hexaco_adolescence.20</v>
      </c>
    </row>
    <row r="1574" spans="1:3" x14ac:dyDescent="0.25">
      <c r="B1574" t="s">
        <v>115</v>
      </c>
    </row>
    <row r="1575" spans="1:3" x14ac:dyDescent="0.25">
      <c r="B1575" t="s">
        <v>114</v>
      </c>
    </row>
    <row r="1576" spans="1:3" x14ac:dyDescent="0.25">
      <c r="B1576" t="s">
        <v>116</v>
      </c>
    </row>
    <row r="1578" spans="1:3" x14ac:dyDescent="0.25">
      <c r="B1578" t="s">
        <v>5</v>
      </c>
    </row>
    <row r="1579" spans="1:3" x14ac:dyDescent="0.25">
      <c r="C1579" t="s">
        <v>117</v>
      </c>
    </row>
    <row r="1580" spans="1:3" x14ac:dyDescent="0.25">
      <c r="C1580" t="s">
        <v>118</v>
      </c>
    </row>
    <row r="1581" spans="1:3" x14ac:dyDescent="0.25">
      <c r="C1581" t="s">
        <v>119</v>
      </c>
    </row>
    <row r="1582" spans="1:3" x14ac:dyDescent="0.25">
      <c r="C1582" t="s">
        <v>120</v>
      </c>
    </row>
    <row r="1583" spans="1:3" x14ac:dyDescent="0.25">
      <c r="B1583" t="s">
        <v>1</v>
      </c>
    </row>
    <row r="1584" spans="1:3" x14ac:dyDescent="0.25">
      <c r="B1584" t="s">
        <v>9</v>
      </c>
    </row>
    <row r="1585" spans="3:6" x14ac:dyDescent="0.25">
      <c r="C1585" t="str">
        <f t="shared" ref="C1585" si="291">"name = EVTOPT_A_"&amp;"AVE_MARIA_hexaco_adolescence."&amp;INDEX($Y$2:$Z$57,MATCH(B1197,$Y$2:$Y$57,0)+4,2)</f>
        <v>name = EVTOPT_A_AVE_MARIA_hexaco_adolescence.20</v>
      </c>
    </row>
    <row r="1586" spans="3:6" x14ac:dyDescent="0.25">
      <c r="C1586" t="s">
        <v>121</v>
      </c>
    </row>
    <row r="1587" spans="3:6" x14ac:dyDescent="0.25">
      <c r="D1587" t="str">
        <f t="shared" ref="D1587" si="292">"60 = { # Normal progress"</f>
        <v>60 = { # Normal progress</v>
      </c>
    </row>
    <row r="1588" spans="3:6" x14ac:dyDescent="0.25">
      <c r="E1588" t="str">
        <f t="shared" ref="E1588" si="293">"change_variable = { which = hexaco_learning_"&amp;INDEX(S:S,2+TRUNC((ROW()-1)/$O$2))&amp;"_xp value = 1 }"</f>
        <v>change_variable = { which = hexaco_learning_etiquette_xp value = 1 }</v>
      </c>
    </row>
    <row r="1589" spans="3:6" x14ac:dyDescent="0.25">
      <c r="E1589" t="s">
        <v>122</v>
      </c>
    </row>
    <row r="1590" spans="3:6" x14ac:dyDescent="0.25">
      <c r="E1590" t="str">
        <f t="shared" ref="E1590" si="294">"set_character_flag = AVE_MARIA_hexaco_adolescence_"&amp;INDEX(S:S,2+TRUNC((ROW()-1)/$O$2))&amp;"_improvement_normal"</f>
        <v>set_character_flag = AVE_MARIA_hexaco_adolescence_etiquette_improvement_normal</v>
      </c>
    </row>
    <row r="1591" spans="3:6" x14ac:dyDescent="0.25">
      <c r="E1591" t="s">
        <v>123</v>
      </c>
    </row>
    <row r="1592" spans="3:6" x14ac:dyDescent="0.25">
      <c r="F1592" t="str">
        <f t="shared" ref="F1592" si="295">"factor = 1.05"</f>
        <v>factor = 1.05</v>
      </c>
    </row>
    <row r="1593" spans="3:6" x14ac:dyDescent="0.25">
      <c r="F1593" t="s">
        <v>124</v>
      </c>
    </row>
    <row r="1594" spans="3:6" x14ac:dyDescent="0.25">
      <c r="E1594" t="s">
        <v>1</v>
      </c>
    </row>
    <row r="1595" spans="3:6" x14ac:dyDescent="0.25">
      <c r="E1595" t="s">
        <v>123</v>
      </c>
    </row>
    <row r="1596" spans="3:6" x14ac:dyDescent="0.25">
      <c r="F1596" t="str">
        <f t="shared" ref="F1596" si="296">"factor = 1.1"</f>
        <v>factor = 1.1</v>
      </c>
    </row>
    <row r="1597" spans="3:6" x14ac:dyDescent="0.25">
      <c r="F1597" t="s">
        <v>125</v>
      </c>
    </row>
    <row r="1598" spans="3:6" x14ac:dyDescent="0.25">
      <c r="E1598" t="s">
        <v>1</v>
      </c>
    </row>
    <row r="1599" spans="3:6" x14ac:dyDescent="0.25">
      <c r="E1599" t="s">
        <v>123</v>
      </c>
    </row>
    <row r="1600" spans="3:6" x14ac:dyDescent="0.25">
      <c r="F1600" t="str">
        <f t="shared" ref="F1600" si="297">"factor = 1.2"</f>
        <v>factor = 1.2</v>
      </c>
    </row>
    <row r="1601" spans="4:6" x14ac:dyDescent="0.25">
      <c r="F1601" t="s">
        <v>126</v>
      </c>
    </row>
    <row r="1602" spans="4:6" x14ac:dyDescent="0.25">
      <c r="E1602" t="s">
        <v>1</v>
      </c>
    </row>
    <row r="1603" spans="4:6" x14ac:dyDescent="0.25">
      <c r="E1603" t="s">
        <v>123</v>
      </c>
    </row>
    <row r="1604" spans="4:6" x14ac:dyDescent="0.25">
      <c r="F1604" t="str">
        <f t="shared" ref="F1604" si="298">"factor = 1.3"</f>
        <v>factor = 1.3</v>
      </c>
    </row>
    <row r="1605" spans="4:6" x14ac:dyDescent="0.25">
      <c r="F1605" t="s">
        <v>127</v>
      </c>
    </row>
    <row r="1606" spans="4:6" x14ac:dyDescent="0.25">
      <c r="E1606" t="s">
        <v>1</v>
      </c>
    </row>
    <row r="1607" spans="4:6" x14ac:dyDescent="0.25">
      <c r="E1607" t="s">
        <v>123</v>
      </c>
    </row>
    <row r="1608" spans="4:6" x14ac:dyDescent="0.25">
      <c r="F1608" t="str">
        <f t="shared" ref="F1608" si="299">"factor = 1.5"</f>
        <v>factor = 1.5</v>
      </c>
    </row>
    <row r="1609" spans="4:6" x14ac:dyDescent="0.25">
      <c r="F1609" t="s">
        <v>128</v>
      </c>
    </row>
    <row r="1610" spans="4:6" x14ac:dyDescent="0.25">
      <c r="E1610" t="s">
        <v>1</v>
      </c>
    </row>
    <row r="1611" spans="4:6" x14ac:dyDescent="0.25">
      <c r="D1611" t="s">
        <v>1</v>
      </c>
    </row>
    <row r="1612" spans="4:6" x14ac:dyDescent="0.25">
      <c r="D1612" t="str">
        <f t="shared" ref="D1612" si="300">"35 = { # Gifted progress"</f>
        <v>35 = { # Gifted progress</v>
      </c>
    </row>
    <row r="1613" spans="4:6" x14ac:dyDescent="0.25">
      <c r="E1613" t="str">
        <f t="shared" ref="E1613" si="301">"change_variable = { which = hexaco_learning_"&amp;INDEX(S:S,2+TRUNC((ROW()-1)/$O$2))&amp;"_xp value = 2 }"</f>
        <v>change_variable = { which = hexaco_learning_etiquette_xp value = 2 }</v>
      </c>
    </row>
    <row r="1614" spans="4:6" x14ac:dyDescent="0.25">
      <c r="E1614" t="s">
        <v>122</v>
      </c>
    </row>
    <row r="1615" spans="4:6" x14ac:dyDescent="0.25">
      <c r="E1615" t="str">
        <f t="shared" ref="E1615" si="302">"set_character_flag = AVE_MARIA_hexaco_adolescence_"&amp;INDEX(S:S,2+TRUNC((ROW()-1)/$O$2))&amp;"_improvement_faster"</f>
        <v>set_character_flag = AVE_MARIA_hexaco_adolescence_etiquette_improvement_faster</v>
      </c>
    </row>
    <row r="1616" spans="4:6" x14ac:dyDescent="0.25">
      <c r="E1616" t="s">
        <v>123</v>
      </c>
    </row>
    <row r="1617" spans="5:6" x14ac:dyDescent="0.25">
      <c r="F1617" t="str">
        <f t="shared" ref="F1617" si="303">"factor = 1.05"</f>
        <v>factor = 1.05</v>
      </c>
    </row>
    <row r="1618" spans="5:6" x14ac:dyDescent="0.25">
      <c r="F1618" t="s">
        <v>129</v>
      </c>
    </row>
    <row r="1619" spans="5:6" x14ac:dyDescent="0.25">
      <c r="E1619" t="s">
        <v>1</v>
      </c>
    </row>
    <row r="1620" spans="5:6" x14ac:dyDescent="0.25">
      <c r="E1620" t="s">
        <v>123</v>
      </c>
    </row>
    <row r="1621" spans="5:6" x14ac:dyDescent="0.25">
      <c r="F1621" t="str">
        <f t="shared" ref="F1621" si="304">"factor = 1.1"</f>
        <v>factor = 1.1</v>
      </c>
    </row>
    <row r="1622" spans="5:6" x14ac:dyDescent="0.25">
      <c r="F1622" t="s">
        <v>130</v>
      </c>
    </row>
    <row r="1623" spans="5:6" x14ac:dyDescent="0.25">
      <c r="E1623" t="s">
        <v>1</v>
      </c>
    </row>
    <row r="1624" spans="5:6" x14ac:dyDescent="0.25">
      <c r="E1624" t="s">
        <v>123</v>
      </c>
    </row>
    <row r="1625" spans="5:6" x14ac:dyDescent="0.25">
      <c r="F1625" t="str">
        <f t="shared" ref="F1625" si="305">"factor = 1.2"</f>
        <v>factor = 1.2</v>
      </c>
    </row>
    <row r="1626" spans="5:6" x14ac:dyDescent="0.25">
      <c r="F1626" t="s">
        <v>131</v>
      </c>
    </row>
    <row r="1627" spans="5:6" x14ac:dyDescent="0.25">
      <c r="E1627" t="s">
        <v>1</v>
      </c>
    </row>
    <row r="1628" spans="5:6" x14ac:dyDescent="0.25">
      <c r="E1628" t="s">
        <v>123</v>
      </c>
    </row>
    <row r="1629" spans="5:6" x14ac:dyDescent="0.25">
      <c r="F1629" t="str">
        <f t="shared" ref="F1629" si="306">"factor = 1.3"</f>
        <v>factor = 1.3</v>
      </c>
    </row>
    <row r="1630" spans="5:6" x14ac:dyDescent="0.25">
      <c r="F1630" t="s">
        <v>132</v>
      </c>
    </row>
    <row r="1631" spans="5:6" x14ac:dyDescent="0.25">
      <c r="E1631" t="s">
        <v>1</v>
      </c>
    </row>
    <row r="1632" spans="5:6" x14ac:dyDescent="0.25">
      <c r="E1632" t="s">
        <v>123</v>
      </c>
    </row>
    <row r="1633" spans="4:6" x14ac:dyDescent="0.25">
      <c r="F1633" t="str">
        <f t="shared" ref="F1633" si="307">"factor = 1.5"</f>
        <v>factor = 1.5</v>
      </c>
    </row>
    <row r="1634" spans="4:6" x14ac:dyDescent="0.25">
      <c r="F1634" t="s">
        <v>133</v>
      </c>
    </row>
    <row r="1635" spans="4:6" x14ac:dyDescent="0.25">
      <c r="E1635" t="s">
        <v>1</v>
      </c>
    </row>
    <row r="1636" spans="4:6" x14ac:dyDescent="0.25">
      <c r="E1636" t="s">
        <v>123</v>
      </c>
    </row>
    <row r="1637" spans="4:6" x14ac:dyDescent="0.25">
      <c r="F1637" t="s">
        <v>165</v>
      </c>
    </row>
    <row r="1638" spans="4:6" x14ac:dyDescent="0.25">
      <c r="F1638" t="s">
        <v>135</v>
      </c>
    </row>
    <row r="1639" spans="4:6" x14ac:dyDescent="0.25">
      <c r="E1639" t="s">
        <v>1</v>
      </c>
    </row>
    <row r="1640" spans="4:6" x14ac:dyDescent="0.25">
      <c r="D1640" t="s">
        <v>1</v>
      </c>
    </row>
    <row r="1641" spans="4:6" x14ac:dyDescent="0.25">
      <c r="D1641" t="str">
        <f t="shared" ref="D1641" si="308">"5 = { # Crazy progress"</f>
        <v>5 = { # Crazy progress</v>
      </c>
    </row>
    <row r="1642" spans="4:6" x14ac:dyDescent="0.25">
      <c r="E1642" t="str">
        <f t="shared" ref="E1642" si="309">"change_variable = { which = hexaco_learning_"&amp;INDEX(S:S,2+TRUNC((ROW()-1)/$O$2))&amp;"_xp value = 3 }"</f>
        <v>change_variable = { which = hexaco_learning_etiquette_xp value = 3 }</v>
      </c>
    </row>
    <row r="1643" spans="4:6" x14ac:dyDescent="0.25">
      <c r="E1643" t="s">
        <v>122</v>
      </c>
    </row>
    <row r="1644" spans="4:6" x14ac:dyDescent="0.25">
      <c r="E1644" t="str">
        <f t="shared" ref="E1644" si="310">"set_character_flag = AVE_MARIA_hexaco_adolescence_"&amp;INDEX(S:S,2+TRUNC((ROW()-1)/$O$2))&amp;"_improvement_genius"</f>
        <v>set_character_flag = AVE_MARIA_hexaco_adolescence_etiquette_improvement_genius</v>
      </c>
    </row>
    <row r="1645" spans="4:6" x14ac:dyDescent="0.25">
      <c r="E1645" t="s">
        <v>123</v>
      </c>
    </row>
    <row r="1646" spans="4:6" x14ac:dyDescent="0.25">
      <c r="F1646" t="str">
        <f t="shared" ref="F1646" si="311">"factor = 2"</f>
        <v>factor = 2</v>
      </c>
    </row>
    <row r="1647" spans="4:6" x14ac:dyDescent="0.25">
      <c r="F1647" t="s">
        <v>135</v>
      </c>
    </row>
    <row r="1648" spans="4:6" x14ac:dyDescent="0.25">
      <c r="E1648" t="s">
        <v>1</v>
      </c>
    </row>
    <row r="1649" spans="1:6" x14ac:dyDescent="0.25">
      <c r="E1649" t="s">
        <v>123</v>
      </c>
    </row>
    <row r="1650" spans="1:6" x14ac:dyDescent="0.25">
      <c r="F1650" t="str">
        <f t="shared" ref="F1650" si="312">"factor = 5"</f>
        <v>factor = 5</v>
      </c>
    </row>
    <row r="1651" spans="1:6" x14ac:dyDescent="0.25">
      <c r="F1651" t="s">
        <v>137</v>
      </c>
    </row>
    <row r="1652" spans="1:6" x14ac:dyDescent="0.25">
      <c r="E1652" t="s">
        <v>1</v>
      </c>
    </row>
    <row r="1653" spans="1:6" x14ac:dyDescent="0.25">
      <c r="D1653" t="s">
        <v>1</v>
      </c>
    </row>
    <row r="1654" spans="1:6" x14ac:dyDescent="0.25">
      <c r="C1654" t="s">
        <v>1</v>
      </c>
    </row>
    <row r="1655" spans="1:6" x14ac:dyDescent="0.25">
      <c r="C1655" t="s">
        <v>138</v>
      </c>
    </row>
    <row r="1656" spans="1:6" x14ac:dyDescent="0.25">
      <c r="D1656" t="str">
        <f t="shared" ref="D1656" si="313">"educator = { character_event = { id = "&amp;"AVE_MARIA_hexaco_adolescence."&amp;INDEX($Y$2:$Z$57,MATCH(B1197,$Y$2:$Y$57,0)+6,2)&amp;" } }"</f>
        <v>educator = { character_event = { id = AVE_MARIA_hexaco_adolescence.22 } }</v>
      </c>
    </row>
    <row r="1657" spans="1:6" x14ac:dyDescent="0.25">
      <c r="C1657" t="s">
        <v>1</v>
      </c>
    </row>
    <row r="1658" spans="1:6" x14ac:dyDescent="0.25">
      <c r="C1658" t="s">
        <v>139</v>
      </c>
    </row>
    <row r="1659" spans="1:6" x14ac:dyDescent="0.25">
      <c r="D1659" t="s">
        <v>164</v>
      </c>
    </row>
    <row r="1660" spans="1:6" x14ac:dyDescent="0.25">
      <c r="C1660" t="s">
        <v>1</v>
      </c>
    </row>
    <row r="1661" spans="1:6" x14ac:dyDescent="0.25">
      <c r="B1661" t="s">
        <v>1</v>
      </c>
    </row>
    <row r="1662" spans="1:6" x14ac:dyDescent="0.25">
      <c r="A1662" t="s">
        <v>1</v>
      </c>
    </row>
    <row r="1663" spans="1:6" x14ac:dyDescent="0.25">
      <c r="A1663" t="str">
        <f t="shared" ref="A1663" si="314">"#"</f>
        <v>#</v>
      </c>
      <c r="B1663" t="str">
        <f t="shared" ref="B1663" si="315">INDEX(R:R,2+TRUNC((ROW()-1)/$O$2))&amp;" Random Improvement"</f>
        <v>Etiquette Random Improvement</v>
      </c>
    </row>
    <row r="1664" spans="1:6" x14ac:dyDescent="0.25">
      <c r="A1664" t="s">
        <v>0</v>
      </c>
    </row>
    <row r="1665" spans="2:4" x14ac:dyDescent="0.25">
      <c r="B1665" t="str">
        <f t="shared" ref="B1665" si="316">"id = "&amp;"AVE_MARIA_hexaco_adolescence."&amp;INDEX($Y$2:$Z$57,MATCH(B1197,$Y$2:$Y$57,0)+5,2)</f>
        <v>id = AVE_MARIA_hexaco_adolescence.21</v>
      </c>
    </row>
    <row r="1666" spans="2:4" x14ac:dyDescent="0.25">
      <c r="B1666" t="str">
        <f t="shared" ref="B1666" si="317">"desc = EVTDESC_"&amp;"AVE_MARIA_hexaco_adolescence."&amp;INDEX($Y$2:$Z$57,MATCH(B1197,$Y$2:$Y$57,0)+5,2)</f>
        <v>desc = EVTDESC_AVE_MARIA_hexaco_adolescence.21</v>
      </c>
    </row>
    <row r="1667" spans="2:4" x14ac:dyDescent="0.25">
      <c r="B1667" t="s">
        <v>115</v>
      </c>
    </row>
    <row r="1668" spans="2:4" x14ac:dyDescent="0.25">
      <c r="B1668" t="s">
        <v>114</v>
      </c>
    </row>
    <row r="1669" spans="2:4" x14ac:dyDescent="0.25">
      <c r="B1669" t="s">
        <v>116</v>
      </c>
    </row>
    <row r="1671" spans="2:4" x14ac:dyDescent="0.25">
      <c r="B1671" t="s">
        <v>5</v>
      </c>
    </row>
    <row r="1672" spans="2:4" x14ac:dyDescent="0.25">
      <c r="C1672" t="s">
        <v>117</v>
      </c>
    </row>
    <row r="1673" spans="2:4" x14ac:dyDescent="0.25">
      <c r="C1673" t="s">
        <v>118</v>
      </c>
    </row>
    <row r="1674" spans="2:4" x14ac:dyDescent="0.25">
      <c r="C1674" t="s">
        <v>119</v>
      </c>
    </row>
    <row r="1675" spans="2:4" x14ac:dyDescent="0.25">
      <c r="C1675" t="s">
        <v>120</v>
      </c>
    </row>
    <row r="1676" spans="2:4" x14ac:dyDescent="0.25">
      <c r="B1676" t="s">
        <v>1</v>
      </c>
    </row>
    <row r="1677" spans="2:4" x14ac:dyDescent="0.25">
      <c r="B1677" t="s">
        <v>9</v>
      </c>
    </row>
    <row r="1678" spans="2:4" x14ac:dyDescent="0.25">
      <c r="C1678" t="str">
        <f t="shared" ref="C1678" si="318">"name = EVTOPT_A_"&amp;"AVE_MARIA_hexaco_adolescence."&amp;INDEX($Y$2:$Z$57,MATCH(B1197,$Y$2:$Y$57,0)+5,2)</f>
        <v>name = EVTOPT_A_AVE_MARIA_hexaco_adolescence.21</v>
      </c>
    </row>
    <row r="1679" spans="2:4" x14ac:dyDescent="0.25">
      <c r="C1679" t="s">
        <v>121</v>
      </c>
    </row>
    <row r="1680" spans="2:4" x14ac:dyDescent="0.25">
      <c r="D1680" t="str">
        <f t="shared" ref="D1680" si="319">"60 = { # Normal progress"</f>
        <v>60 = { # Normal progress</v>
      </c>
    </row>
    <row r="1681" spans="5:6" x14ac:dyDescent="0.25">
      <c r="E1681" t="str">
        <f t="shared" ref="E1681" si="320">"change_variable = { which = hexaco_learning_"&amp;INDEX(S:S,2+TRUNC((ROW()-1)/$O$2))&amp;"_xp value = 1 }"</f>
        <v>change_variable = { which = hexaco_learning_etiquette_xp value = 1 }</v>
      </c>
    </row>
    <row r="1682" spans="5:6" x14ac:dyDescent="0.25">
      <c r="E1682" t="s">
        <v>122</v>
      </c>
    </row>
    <row r="1683" spans="5:6" x14ac:dyDescent="0.25">
      <c r="E1683" t="str">
        <f t="shared" ref="E1683" si="321">"set_character_flag = AVE_MARIA_hexaco_adolescence_"&amp;INDEX(S:S,2+TRUNC((ROW()-1)/$O$2))&amp;"_improvement_normal"</f>
        <v>set_character_flag = AVE_MARIA_hexaco_adolescence_etiquette_improvement_normal</v>
      </c>
    </row>
    <row r="1684" spans="5:6" x14ac:dyDescent="0.25">
      <c r="E1684" t="s">
        <v>123</v>
      </c>
    </row>
    <row r="1685" spans="5:6" x14ac:dyDescent="0.25">
      <c r="F1685" t="str">
        <f t="shared" ref="F1685" si="322">"factor = 1.05"</f>
        <v>factor = 1.05</v>
      </c>
    </row>
    <row r="1686" spans="5:6" x14ac:dyDescent="0.25">
      <c r="F1686" t="s">
        <v>124</v>
      </c>
    </row>
    <row r="1687" spans="5:6" x14ac:dyDescent="0.25">
      <c r="E1687" t="s">
        <v>1</v>
      </c>
    </row>
    <row r="1688" spans="5:6" x14ac:dyDescent="0.25">
      <c r="E1688" t="s">
        <v>123</v>
      </c>
    </row>
    <row r="1689" spans="5:6" x14ac:dyDescent="0.25">
      <c r="F1689" t="str">
        <f t="shared" ref="F1689" si="323">"factor = 1.1"</f>
        <v>factor = 1.1</v>
      </c>
    </row>
    <row r="1690" spans="5:6" x14ac:dyDescent="0.25">
      <c r="F1690" t="s">
        <v>125</v>
      </c>
    </row>
    <row r="1691" spans="5:6" x14ac:dyDescent="0.25">
      <c r="E1691" t="s">
        <v>1</v>
      </c>
    </row>
    <row r="1692" spans="5:6" x14ac:dyDescent="0.25">
      <c r="E1692" t="s">
        <v>123</v>
      </c>
    </row>
    <row r="1693" spans="5:6" x14ac:dyDescent="0.25">
      <c r="F1693" t="str">
        <f t="shared" ref="F1693" si="324">"factor = 1.2"</f>
        <v>factor = 1.2</v>
      </c>
    </row>
    <row r="1694" spans="5:6" x14ac:dyDescent="0.25">
      <c r="F1694" t="s">
        <v>126</v>
      </c>
    </row>
    <row r="1695" spans="5:6" x14ac:dyDescent="0.25">
      <c r="E1695" t="s">
        <v>1</v>
      </c>
    </row>
    <row r="1696" spans="5:6" x14ac:dyDescent="0.25">
      <c r="E1696" t="s">
        <v>123</v>
      </c>
    </row>
    <row r="1697" spans="4:6" x14ac:dyDescent="0.25">
      <c r="F1697" t="str">
        <f t="shared" ref="F1697" si="325">"factor = 1.3"</f>
        <v>factor = 1.3</v>
      </c>
    </row>
    <row r="1698" spans="4:6" x14ac:dyDescent="0.25">
      <c r="F1698" t="s">
        <v>127</v>
      </c>
    </row>
    <row r="1699" spans="4:6" x14ac:dyDescent="0.25">
      <c r="E1699" t="s">
        <v>1</v>
      </c>
    </row>
    <row r="1700" spans="4:6" x14ac:dyDescent="0.25">
      <c r="E1700" t="s">
        <v>123</v>
      </c>
    </row>
    <row r="1701" spans="4:6" x14ac:dyDescent="0.25">
      <c r="F1701" t="str">
        <f t="shared" ref="F1701" si="326">"factor = 1.5"</f>
        <v>factor = 1.5</v>
      </c>
    </row>
    <row r="1702" spans="4:6" x14ac:dyDescent="0.25">
      <c r="F1702" t="s">
        <v>128</v>
      </c>
    </row>
    <row r="1703" spans="4:6" x14ac:dyDescent="0.25">
      <c r="E1703" t="s">
        <v>1</v>
      </c>
    </row>
    <row r="1704" spans="4:6" x14ac:dyDescent="0.25">
      <c r="D1704" t="s">
        <v>1</v>
      </c>
    </row>
    <row r="1705" spans="4:6" x14ac:dyDescent="0.25">
      <c r="D1705" t="str">
        <f t="shared" ref="D1705" si="327">"35 = { # Gifted progress"</f>
        <v>35 = { # Gifted progress</v>
      </c>
    </row>
    <row r="1706" spans="4:6" x14ac:dyDescent="0.25">
      <c r="E1706" t="str">
        <f t="shared" ref="E1706" si="328">"change_variable = { which = hexaco_learning_"&amp;INDEX(S:S,2+TRUNC((ROW()-1)/$O$2))&amp;"_xp value = 2 }"</f>
        <v>change_variable = { which = hexaco_learning_etiquette_xp value = 2 }</v>
      </c>
    </row>
    <row r="1707" spans="4:6" x14ac:dyDescent="0.25">
      <c r="E1707" t="s">
        <v>122</v>
      </c>
    </row>
    <row r="1708" spans="4:6" x14ac:dyDescent="0.25">
      <c r="E1708" t="str">
        <f t="shared" ref="E1708" si="329">"set_character_flag = AVE_MARIA_hexaco_adolescence_"&amp;INDEX(S:S,2+TRUNC((ROW()-1)/$O$2))&amp;"_improvement_faster"</f>
        <v>set_character_flag = AVE_MARIA_hexaco_adolescence_etiquette_improvement_faster</v>
      </c>
    </row>
    <row r="1709" spans="4:6" x14ac:dyDescent="0.25">
      <c r="E1709" t="s">
        <v>123</v>
      </c>
    </row>
    <row r="1710" spans="4:6" x14ac:dyDescent="0.25">
      <c r="F1710" t="str">
        <f t="shared" ref="F1710" si="330">"factor = 1.05"</f>
        <v>factor = 1.05</v>
      </c>
    </row>
    <row r="1711" spans="4:6" x14ac:dyDescent="0.25">
      <c r="F1711" t="s">
        <v>129</v>
      </c>
    </row>
    <row r="1712" spans="4:6" x14ac:dyDescent="0.25">
      <c r="E1712" t="s">
        <v>1</v>
      </c>
    </row>
    <row r="1713" spans="5:6" x14ac:dyDescent="0.25">
      <c r="E1713" t="s">
        <v>123</v>
      </c>
    </row>
    <row r="1714" spans="5:6" x14ac:dyDescent="0.25">
      <c r="F1714" t="str">
        <f t="shared" ref="F1714" si="331">"factor = 1.1"</f>
        <v>factor = 1.1</v>
      </c>
    </row>
    <row r="1715" spans="5:6" x14ac:dyDescent="0.25">
      <c r="F1715" t="s">
        <v>130</v>
      </c>
    </row>
    <row r="1716" spans="5:6" x14ac:dyDescent="0.25">
      <c r="E1716" t="s">
        <v>1</v>
      </c>
    </row>
    <row r="1717" spans="5:6" x14ac:dyDescent="0.25">
      <c r="E1717" t="s">
        <v>123</v>
      </c>
    </row>
    <row r="1718" spans="5:6" x14ac:dyDescent="0.25">
      <c r="F1718" t="str">
        <f t="shared" ref="F1718" si="332">"factor = 1.2"</f>
        <v>factor = 1.2</v>
      </c>
    </row>
    <row r="1719" spans="5:6" x14ac:dyDescent="0.25">
      <c r="F1719" t="s">
        <v>131</v>
      </c>
    </row>
    <row r="1720" spans="5:6" x14ac:dyDescent="0.25">
      <c r="E1720" t="s">
        <v>1</v>
      </c>
    </row>
    <row r="1721" spans="5:6" x14ac:dyDescent="0.25">
      <c r="E1721" t="s">
        <v>123</v>
      </c>
    </row>
    <row r="1722" spans="5:6" x14ac:dyDescent="0.25">
      <c r="F1722" t="str">
        <f t="shared" ref="F1722" si="333">"factor = 1.3"</f>
        <v>factor = 1.3</v>
      </c>
    </row>
    <row r="1723" spans="5:6" x14ac:dyDescent="0.25">
      <c r="F1723" t="s">
        <v>132</v>
      </c>
    </row>
    <row r="1724" spans="5:6" x14ac:dyDescent="0.25">
      <c r="E1724" t="s">
        <v>1</v>
      </c>
    </row>
    <row r="1725" spans="5:6" x14ac:dyDescent="0.25">
      <c r="E1725" t="s">
        <v>123</v>
      </c>
    </row>
    <row r="1726" spans="5:6" x14ac:dyDescent="0.25">
      <c r="F1726" t="str">
        <f t="shared" ref="F1726" si="334">"factor = 1.5"</f>
        <v>factor = 1.5</v>
      </c>
    </row>
    <row r="1727" spans="5:6" x14ac:dyDescent="0.25">
      <c r="F1727" t="s">
        <v>133</v>
      </c>
    </row>
    <row r="1728" spans="5:6" x14ac:dyDescent="0.25">
      <c r="E1728" t="s">
        <v>1</v>
      </c>
    </row>
    <row r="1729" spans="4:6" x14ac:dyDescent="0.25">
      <c r="E1729" t="s">
        <v>123</v>
      </c>
    </row>
    <row r="1730" spans="4:6" x14ac:dyDescent="0.25">
      <c r="F1730" t="s">
        <v>165</v>
      </c>
    </row>
    <row r="1731" spans="4:6" x14ac:dyDescent="0.25">
      <c r="F1731" t="s">
        <v>135</v>
      </c>
    </row>
    <row r="1732" spans="4:6" x14ac:dyDescent="0.25">
      <c r="E1732" t="s">
        <v>1</v>
      </c>
    </row>
    <row r="1733" spans="4:6" x14ac:dyDescent="0.25">
      <c r="D1733" t="s">
        <v>1</v>
      </c>
    </row>
    <row r="1734" spans="4:6" x14ac:dyDescent="0.25">
      <c r="D1734" t="str">
        <f t="shared" ref="D1734" si="335">"5 = { # Crazy progress"</f>
        <v>5 = { # Crazy progress</v>
      </c>
    </row>
    <row r="1735" spans="4:6" x14ac:dyDescent="0.25">
      <c r="E1735" t="str">
        <f t="shared" ref="E1735" si="336">"change_variable = { which = hexaco_learning_"&amp;INDEX(S:S,2+TRUNC((ROW()-1)/$O$2))&amp;"_xp value = 3 }"</f>
        <v>change_variable = { which = hexaco_learning_etiquette_xp value = 3 }</v>
      </c>
    </row>
    <row r="1736" spans="4:6" x14ac:dyDescent="0.25">
      <c r="E1736" t="s">
        <v>122</v>
      </c>
    </row>
    <row r="1737" spans="4:6" x14ac:dyDescent="0.25">
      <c r="E1737" t="str">
        <f t="shared" ref="E1737" si="337">"set_character_flag = AVE_MARIA_hexaco_adolescence_"&amp;INDEX(S:S,2+TRUNC((ROW()-1)/$O$2))&amp;"_improvement_genius"</f>
        <v>set_character_flag = AVE_MARIA_hexaco_adolescence_etiquette_improvement_genius</v>
      </c>
    </row>
    <row r="1738" spans="4:6" x14ac:dyDescent="0.25">
      <c r="E1738" t="s">
        <v>123</v>
      </c>
    </row>
    <row r="1739" spans="4:6" x14ac:dyDescent="0.25">
      <c r="F1739" t="str">
        <f t="shared" ref="F1739" si="338">"factor = 2"</f>
        <v>factor = 2</v>
      </c>
    </row>
    <row r="1740" spans="4:6" x14ac:dyDescent="0.25">
      <c r="F1740" t="s">
        <v>135</v>
      </c>
    </row>
    <row r="1741" spans="4:6" x14ac:dyDescent="0.25">
      <c r="E1741" t="s">
        <v>1</v>
      </c>
    </row>
    <row r="1742" spans="4:6" x14ac:dyDescent="0.25">
      <c r="E1742" t="s">
        <v>123</v>
      </c>
    </row>
    <row r="1743" spans="4:6" x14ac:dyDescent="0.25">
      <c r="F1743" t="str">
        <f t="shared" ref="F1743" si="339">"factor = 5"</f>
        <v>factor = 5</v>
      </c>
    </row>
    <row r="1744" spans="4:6" x14ac:dyDescent="0.25">
      <c r="F1744" t="s">
        <v>137</v>
      </c>
    </row>
    <row r="1745" spans="1:5" x14ac:dyDescent="0.25">
      <c r="E1745" t="s">
        <v>1</v>
      </c>
    </row>
    <row r="1746" spans="1:5" x14ac:dyDescent="0.25">
      <c r="D1746" t="s">
        <v>1</v>
      </c>
    </row>
    <row r="1747" spans="1:5" x14ac:dyDescent="0.25">
      <c r="C1747" t="s">
        <v>1</v>
      </c>
    </row>
    <row r="1748" spans="1:5" x14ac:dyDescent="0.25">
      <c r="C1748" t="s">
        <v>138</v>
      </c>
    </row>
    <row r="1749" spans="1:5" x14ac:dyDescent="0.25">
      <c r="D1749" t="str">
        <f t="shared" ref="D1749" si="340">"educator = { character_event = { id = "&amp;"AVE_MARIA_hexaco_adolescence."&amp;INDEX($Y$2:$Z$57,MATCH(B1197,$Y$2:$Y$57,0)+6,2)&amp;" } }"</f>
        <v>educator = { character_event = { id = AVE_MARIA_hexaco_adolescence.22 } }</v>
      </c>
    </row>
    <row r="1750" spans="1:5" x14ac:dyDescent="0.25">
      <c r="C1750" t="s">
        <v>1</v>
      </c>
    </row>
    <row r="1751" spans="1:5" x14ac:dyDescent="0.25">
      <c r="C1751" t="s">
        <v>139</v>
      </c>
    </row>
    <row r="1752" spans="1:5" x14ac:dyDescent="0.25">
      <c r="D1752" t="s">
        <v>164</v>
      </c>
    </row>
    <row r="1753" spans="1:5" x14ac:dyDescent="0.25">
      <c r="C1753" t="s">
        <v>1</v>
      </c>
    </row>
    <row r="1754" spans="1:5" x14ac:dyDescent="0.25">
      <c r="B1754" t="s">
        <v>1</v>
      </c>
    </row>
    <row r="1755" spans="1:5" x14ac:dyDescent="0.25">
      <c r="A1755" t="s">
        <v>1</v>
      </c>
    </row>
    <row r="1756" spans="1:5" x14ac:dyDescent="0.25">
      <c r="A1756" t="s">
        <v>141</v>
      </c>
    </row>
    <row r="1757" spans="1:5" x14ac:dyDescent="0.25">
      <c r="A1757" t="s">
        <v>0</v>
      </c>
    </row>
    <row r="1758" spans="1:5" x14ac:dyDescent="0.25">
      <c r="B1758" t="str">
        <f t="shared" ref="B1758" si="341">"id = "&amp;"AVE_MARIA_hexaco_adolescence."&amp;INDEX($Y$2:$Z$57,MATCH(B1197,$Y$2:$Y$57,0)+6,2)</f>
        <v>id = AVE_MARIA_hexaco_adolescence.22</v>
      </c>
    </row>
    <row r="1759" spans="1:5" x14ac:dyDescent="0.25">
      <c r="B1759" t="str">
        <f t="shared" ref="B1759" si="342">"desc = EVTDESC_"&amp;"AVE_MARIA_hexaco_adolescence."&amp;INDEX($Y$2:$Z$57,MATCH(B1197,$Y$2:$Y$57,0)+6,2)</f>
        <v>desc = EVTDESC_AVE_MARIA_hexaco_adolescence.22</v>
      </c>
    </row>
    <row r="1760" spans="1:5" x14ac:dyDescent="0.25">
      <c r="B1760" t="s">
        <v>115</v>
      </c>
    </row>
    <row r="1762" spans="2:4" x14ac:dyDescent="0.25">
      <c r="B1762" t="s">
        <v>114</v>
      </c>
    </row>
    <row r="1763" spans="2:4" x14ac:dyDescent="0.25">
      <c r="B1763" t="s">
        <v>163</v>
      </c>
    </row>
    <row r="1764" spans="2:4" x14ac:dyDescent="0.25">
      <c r="B1764" t="s">
        <v>116</v>
      </c>
    </row>
    <row r="1765" spans="2:4" x14ac:dyDescent="0.25">
      <c r="B1765" t="s">
        <v>142</v>
      </c>
    </row>
    <row r="1767" spans="2:4" x14ac:dyDescent="0.25">
      <c r="B1767" t="s">
        <v>143</v>
      </c>
    </row>
    <row r="1768" spans="2:4" x14ac:dyDescent="0.25">
      <c r="C1768" t="str">
        <f t="shared" ref="C1768" si="343">"name = EVTOPT_A_"&amp;"AVE_MARIA_hexaco_adolescence."&amp;INDEX($Y$2:$Z$57,MATCH(B1197,$Y$2:$Y$57,0)+6,2)</f>
        <v>name = EVTOPT_A_AVE_MARIA_hexaco_adolescence.22</v>
      </c>
    </row>
    <row r="1769" spans="2:4" x14ac:dyDescent="0.25">
      <c r="C1769" t="s">
        <v>5</v>
      </c>
    </row>
    <row r="1770" spans="2:4" x14ac:dyDescent="0.25">
      <c r="D1770" t="str">
        <f t="shared" ref="D1770" si="344">"FROM  = { NOT = { has_character_flag = AVE_MARIA_hexaco_adolescence_"&amp;INDEX(S:S,2+TRUNC((ROW()-1)/$O$2))&amp;"_improvement_genius } }"</f>
        <v>FROM  = { NOT = { has_character_flag = AVE_MARIA_hexaco_adolescence_etiquette_improvement_genius } }</v>
      </c>
    </row>
    <row r="1771" spans="2:4" x14ac:dyDescent="0.25">
      <c r="C1771" t="s">
        <v>1</v>
      </c>
    </row>
    <row r="1772" spans="2:4" x14ac:dyDescent="0.25">
      <c r="C1772" t="s">
        <v>138</v>
      </c>
    </row>
    <row r="1773" spans="2:4" x14ac:dyDescent="0.25">
      <c r="D1773" t="str">
        <f t="shared" ref="D1773" si="345">"set_character_flag = AVE_MARIA_hexaco_adolescence_"&amp;INDEX(S:S,2+TRUNC((ROW()-1)/$O$2))&amp;"_improvement_making_normal_progress"</f>
        <v>set_character_flag = AVE_MARIA_hexaco_adolescence_etiquette_improvement_making_normal_progress</v>
      </c>
    </row>
    <row r="1774" spans="2:4" x14ac:dyDescent="0.25">
      <c r="C1774" t="s">
        <v>1</v>
      </c>
    </row>
    <row r="1775" spans="2:4" x14ac:dyDescent="0.25">
      <c r="B1775" t="s">
        <v>1</v>
      </c>
    </row>
    <row r="1777" spans="2:5" x14ac:dyDescent="0.25">
      <c r="B1777" t="s">
        <v>144</v>
      </c>
    </row>
    <row r="1778" spans="2:5" x14ac:dyDescent="0.25">
      <c r="C1778" t="str">
        <f t="shared" ref="C1778" si="346">"name = EVTOPT_B_"&amp;"AVE_MARIA_hexaco_adolescence."&amp;INDEX($Y$2:$Z$57,MATCH(B1197,$Y$2:$Y$57,0)+6,2)</f>
        <v>name = EVTOPT_B_AVE_MARIA_hexaco_adolescence.22</v>
      </c>
    </row>
    <row r="1779" spans="2:5" x14ac:dyDescent="0.25">
      <c r="C1779" t="s">
        <v>5</v>
      </c>
    </row>
    <row r="1780" spans="2:5" x14ac:dyDescent="0.25">
      <c r="D1780" t="str">
        <f t="shared" ref="D1780" si="347">"FROM  = { has_character_flag = AVE_MARIA_hexaco_adolescence_"&amp;INDEX(S:S,2+TRUNC((ROW()-1)/$O$2))&amp;"_improvement_genius }"</f>
        <v>FROM  = { has_character_flag = AVE_MARIA_hexaco_adolescence_etiquette_improvement_genius }</v>
      </c>
    </row>
    <row r="1781" spans="2:5" x14ac:dyDescent="0.25">
      <c r="D1781" t="s">
        <v>145</v>
      </c>
    </row>
    <row r="1782" spans="2:5" x14ac:dyDescent="0.25">
      <c r="E1782" t="str">
        <f t="shared" ref="E1782" si="348">"trait = "&amp;INDEX(S:S,2+TRUNC((ROW()-1)/$O$2))&amp;"_4"</f>
        <v>trait = etiquette_4</v>
      </c>
    </row>
    <row r="1783" spans="2:5" x14ac:dyDescent="0.25">
      <c r="E1783" t="str">
        <f t="shared" ref="E1783" si="349">"trait = "&amp;INDEX(S:S,2+TRUNC((ROW()-1)/$O$2))&amp;"_5"</f>
        <v>trait = etiquette_5</v>
      </c>
    </row>
    <row r="1784" spans="2:5" x14ac:dyDescent="0.25">
      <c r="D1784" t="s">
        <v>1</v>
      </c>
    </row>
    <row r="1785" spans="2:5" x14ac:dyDescent="0.25">
      <c r="C1785" t="s">
        <v>1</v>
      </c>
    </row>
    <row r="1786" spans="2:5" x14ac:dyDescent="0.25">
      <c r="C1786" t="s">
        <v>138</v>
      </c>
    </row>
    <row r="1787" spans="2:5" x14ac:dyDescent="0.25">
      <c r="D1787" t="s">
        <v>146</v>
      </c>
    </row>
    <row r="1788" spans="2:5" x14ac:dyDescent="0.25">
      <c r="E1788" t="str">
        <f t="shared" ref="E1788" si="350">"set_character_flag = AVE_MARIA_hexaco_adolescence_"&amp;INDEX(S:S,2+TRUNC((ROW()-1)/$O$2))&amp;"_improvement_making_good_progress"</f>
        <v>set_character_flag = AVE_MARIA_hexaco_adolescence_etiquette_improvement_making_good_progress</v>
      </c>
    </row>
    <row r="1789" spans="2:5" x14ac:dyDescent="0.25">
      <c r="E1789" t="str">
        <f t="shared" ref="E1789" si="351">"change_variable = { which = hexaco_learning_"&amp;INDEX(S:S,2+TRUNC((ROW()-1)/$O$2))&amp;"_xp value = 1 }"</f>
        <v>change_variable = { which = hexaco_learning_etiquette_xp value = 1 }</v>
      </c>
    </row>
    <row r="1790" spans="2:5" x14ac:dyDescent="0.25">
      <c r="E1790" t="s">
        <v>122</v>
      </c>
    </row>
    <row r="1791" spans="2:5" x14ac:dyDescent="0.25">
      <c r="D1791" t="s">
        <v>1</v>
      </c>
    </row>
    <row r="1792" spans="2:5" x14ac:dyDescent="0.25">
      <c r="C1792" t="s">
        <v>1</v>
      </c>
    </row>
    <row r="1793" spans="1:3" x14ac:dyDescent="0.25">
      <c r="B1793" t="s">
        <v>1</v>
      </c>
    </row>
    <row r="1794" spans="1:3" x14ac:dyDescent="0.25">
      <c r="A1794" t="s">
        <v>1</v>
      </c>
    </row>
    <row r="1795" spans="1:3" x14ac:dyDescent="0.25">
      <c r="A1795" t="str">
        <f t="shared" ref="A1795" si="352">"##"</f>
        <v>##</v>
      </c>
      <c r="B1795" t="str">
        <f t="shared" ref="B1795" si="353">INDEX(R:R,2+TRUNC((ROW()-1)/$O$2))</f>
        <v>Read Write</v>
      </c>
    </row>
    <row r="1796" spans="1:3" x14ac:dyDescent="0.25">
      <c r="A1796" t="str">
        <f t="shared" ref="A1796" si="354">"#"</f>
        <v>#</v>
      </c>
      <c r="B1796" t="str">
        <f t="shared" ref="B1796" si="355">INDEX(R:R,2+TRUNC((ROW()-1)/$O$2))&amp;" Random Improvement"</f>
        <v>Read Write Random Improvement</v>
      </c>
    </row>
    <row r="1797" spans="1:3" x14ac:dyDescent="0.25">
      <c r="A1797" t="s">
        <v>0</v>
      </c>
    </row>
    <row r="1798" spans="1:3" x14ac:dyDescent="0.25">
      <c r="B1798" t="str">
        <f t="shared" ref="B1798" si="356">"id = AVE_MARIA_hexaco_adolescence."&amp;INDEX($Y$2:$Z$57,MATCH(B1795,$Y$2:$Y$57,0),2)</f>
        <v>id = AVE_MARIA_hexaco_adolescence.23</v>
      </c>
    </row>
    <row r="1799" spans="1:3" x14ac:dyDescent="0.25">
      <c r="B1799" t="str">
        <f t="shared" ref="B1799" si="357">"desc = EVTDESC_"&amp;"AVE_MARIA_hexaco_adolescence."&amp;INDEX($Y$2:$Z$57,MATCH(B1795,$Y$2:$Y$57,0),2)</f>
        <v>desc = EVTDESC_AVE_MARIA_hexaco_adolescence.23</v>
      </c>
    </row>
    <row r="1800" spans="1:3" x14ac:dyDescent="0.25">
      <c r="B1800" t="s">
        <v>115</v>
      </c>
    </row>
    <row r="1801" spans="1:3" x14ac:dyDescent="0.25">
      <c r="B1801" t="s">
        <v>114</v>
      </c>
    </row>
    <row r="1802" spans="1:3" x14ac:dyDescent="0.25">
      <c r="B1802" t="s">
        <v>116</v>
      </c>
    </row>
    <row r="1804" spans="1:3" x14ac:dyDescent="0.25">
      <c r="B1804" t="s">
        <v>5</v>
      </c>
    </row>
    <row r="1805" spans="1:3" x14ac:dyDescent="0.25">
      <c r="C1805" t="s">
        <v>117</v>
      </c>
    </row>
    <row r="1806" spans="1:3" x14ac:dyDescent="0.25">
      <c r="C1806" t="s">
        <v>118</v>
      </c>
    </row>
    <row r="1807" spans="1:3" x14ac:dyDescent="0.25">
      <c r="C1807" t="s">
        <v>119</v>
      </c>
    </row>
    <row r="1808" spans="1:3" x14ac:dyDescent="0.25">
      <c r="C1808" t="s">
        <v>120</v>
      </c>
    </row>
    <row r="1809" spans="2:6" x14ac:dyDescent="0.25">
      <c r="B1809" t="s">
        <v>1</v>
      </c>
    </row>
    <row r="1810" spans="2:6" x14ac:dyDescent="0.25">
      <c r="B1810" t="s">
        <v>9</v>
      </c>
    </row>
    <row r="1811" spans="2:6" x14ac:dyDescent="0.25">
      <c r="C1811" t="str">
        <f t="shared" ref="C1811" si="358">"name = EVTOPT_A_"&amp;"AVE_MARIA_hexaco_adolescence."&amp;INDEX($Y$2:$Z$57,MATCH(B1795,$Y$2:$Y$57,0),2)</f>
        <v>name = EVTOPT_A_AVE_MARIA_hexaco_adolescence.23</v>
      </c>
    </row>
    <row r="1812" spans="2:6" x14ac:dyDescent="0.25">
      <c r="C1812" t="s">
        <v>121</v>
      </c>
    </row>
    <row r="1813" spans="2:6" x14ac:dyDescent="0.25">
      <c r="D1813" t="str">
        <f t="shared" ref="D1813" si="359">"60 = { # Normal progress"</f>
        <v>60 = { # Normal progress</v>
      </c>
    </row>
    <row r="1814" spans="2:6" x14ac:dyDescent="0.25">
      <c r="E1814" t="str">
        <f t="shared" ref="E1814" si="360">"change_variable = { which = hexaco_learning_"&amp;INDEX(S:S,2+TRUNC((ROW()-1)/$O$2))&amp;"_xp value = 1 }"</f>
        <v>change_variable = { which = hexaco_learning_read_write_xp value = 1 }</v>
      </c>
    </row>
    <row r="1815" spans="2:6" x14ac:dyDescent="0.25">
      <c r="E1815" t="s">
        <v>122</v>
      </c>
    </row>
    <row r="1816" spans="2:6" x14ac:dyDescent="0.25">
      <c r="E1816" t="str">
        <f t="shared" ref="E1816" si="361">"# set_character_flag = AVE_MARIA_hexaco_adolescence_"&amp;INDEX(S:S,2+TRUNC((ROW()-1)/$O$2))&amp;"_improvement_normal"</f>
        <v># set_character_flag = AVE_MARIA_hexaco_adolescence_read_write_improvement_normal</v>
      </c>
    </row>
    <row r="1817" spans="2:6" x14ac:dyDescent="0.25">
      <c r="E1817" t="s">
        <v>123</v>
      </c>
    </row>
    <row r="1818" spans="2:6" x14ac:dyDescent="0.25">
      <c r="F1818" t="str">
        <f t="shared" ref="F1818" si="362">"factor = 1.05"</f>
        <v>factor = 1.05</v>
      </c>
    </row>
    <row r="1819" spans="2:6" x14ac:dyDescent="0.25">
      <c r="F1819" t="s">
        <v>124</v>
      </c>
    </row>
    <row r="1820" spans="2:6" x14ac:dyDescent="0.25">
      <c r="E1820" t="s">
        <v>1</v>
      </c>
    </row>
    <row r="1821" spans="2:6" x14ac:dyDescent="0.25">
      <c r="E1821" t="s">
        <v>123</v>
      </c>
    </row>
    <row r="1822" spans="2:6" x14ac:dyDescent="0.25">
      <c r="F1822" t="str">
        <f t="shared" ref="F1822" si="363">"factor = 1.1"</f>
        <v>factor = 1.1</v>
      </c>
    </row>
    <row r="1823" spans="2:6" x14ac:dyDescent="0.25">
      <c r="F1823" t="s">
        <v>125</v>
      </c>
    </row>
    <row r="1824" spans="2:6" x14ac:dyDescent="0.25">
      <c r="E1824" t="s">
        <v>1</v>
      </c>
    </row>
    <row r="1825" spans="4:6" x14ac:dyDescent="0.25">
      <c r="E1825" t="s">
        <v>123</v>
      </c>
    </row>
    <row r="1826" spans="4:6" x14ac:dyDescent="0.25">
      <c r="F1826" t="str">
        <f t="shared" ref="F1826" si="364">"factor = 1.2"</f>
        <v>factor = 1.2</v>
      </c>
    </row>
    <row r="1827" spans="4:6" x14ac:dyDescent="0.25">
      <c r="F1827" t="s">
        <v>126</v>
      </c>
    </row>
    <row r="1828" spans="4:6" x14ac:dyDescent="0.25">
      <c r="E1828" t="s">
        <v>1</v>
      </c>
    </row>
    <row r="1829" spans="4:6" x14ac:dyDescent="0.25">
      <c r="E1829" t="s">
        <v>123</v>
      </c>
    </row>
    <row r="1830" spans="4:6" x14ac:dyDescent="0.25">
      <c r="F1830" t="str">
        <f t="shared" ref="F1830" si="365">"factor = 1.3"</f>
        <v>factor = 1.3</v>
      </c>
    </row>
    <row r="1831" spans="4:6" x14ac:dyDescent="0.25">
      <c r="F1831" t="s">
        <v>127</v>
      </c>
    </row>
    <row r="1832" spans="4:6" x14ac:dyDescent="0.25">
      <c r="E1832" t="s">
        <v>1</v>
      </c>
    </row>
    <row r="1833" spans="4:6" x14ac:dyDescent="0.25">
      <c r="E1833" t="s">
        <v>123</v>
      </c>
    </row>
    <row r="1834" spans="4:6" x14ac:dyDescent="0.25">
      <c r="F1834" t="str">
        <f t="shared" ref="F1834" si="366">"factor = 1.5"</f>
        <v>factor = 1.5</v>
      </c>
    </row>
    <row r="1835" spans="4:6" x14ac:dyDescent="0.25">
      <c r="F1835" t="s">
        <v>128</v>
      </c>
    </row>
    <row r="1836" spans="4:6" x14ac:dyDescent="0.25">
      <c r="E1836" t="s">
        <v>1</v>
      </c>
    </row>
    <row r="1837" spans="4:6" x14ac:dyDescent="0.25">
      <c r="D1837" t="s">
        <v>1</v>
      </c>
    </row>
    <row r="1838" spans="4:6" x14ac:dyDescent="0.25">
      <c r="D1838" t="str">
        <f t="shared" ref="D1838" si="367">"35 = { # Gifted progress"</f>
        <v>35 = { # Gifted progress</v>
      </c>
    </row>
    <row r="1839" spans="4:6" x14ac:dyDescent="0.25">
      <c r="E1839" t="str">
        <f t="shared" ref="E1839" si="368">"change_variable = { which = hexaco_learning_"&amp;INDEX(S:S,2+TRUNC((ROW()-1)/$O$2))&amp;"_xp value = 2 }"</f>
        <v>change_variable = { which = hexaco_learning_read_write_xp value = 2 }</v>
      </c>
    </row>
    <row r="1840" spans="4:6" x14ac:dyDescent="0.25">
      <c r="E1840" t="s">
        <v>122</v>
      </c>
    </row>
    <row r="1841" spans="5:6" x14ac:dyDescent="0.25">
      <c r="E1841" t="str">
        <f t="shared" ref="E1841" si="369">"# set_character_flag = AVE_MARIA_hexaco_adolescence_"&amp;INDEX(S:S,2+TRUNC((ROW()-1)/$O$2))&amp;"_improvement_faster"</f>
        <v># set_character_flag = AVE_MARIA_hexaco_adolescence_read_write_improvement_faster</v>
      </c>
    </row>
    <row r="1842" spans="5:6" x14ac:dyDescent="0.25">
      <c r="E1842" t="s">
        <v>123</v>
      </c>
    </row>
    <row r="1843" spans="5:6" x14ac:dyDescent="0.25">
      <c r="F1843" t="str">
        <f t="shared" ref="F1843" si="370">"factor = 1.05"</f>
        <v>factor = 1.05</v>
      </c>
    </row>
    <row r="1844" spans="5:6" x14ac:dyDescent="0.25">
      <c r="F1844" t="s">
        <v>129</v>
      </c>
    </row>
    <row r="1845" spans="5:6" x14ac:dyDescent="0.25">
      <c r="E1845" t="s">
        <v>1</v>
      </c>
    </row>
    <row r="1846" spans="5:6" x14ac:dyDescent="0.25">
      <c r="E1846" t="s">
        <v>123</v>
      </c>
    </row>
    <row r="1847" spans="5:6" x14ac:dyDescent="0.25">
      <c r="F1847" t="str">
        <f t="shared" ref="F1847" si="371">"factor = 1.1"</f>
        <v>factor = 1.1</v>
      </c>
    </row>
    <row r="1848" spans="5:6" x14ac:dyDescent="0.25">
      <c r="F1848" t="s">
        <v>130</v>
      </c>
    </row>
    <row r="1849" spans="5:6" x14ac:dyDescent="0.25">
      <c r="E1849" t="s">
        <v>1</v>
      </c>
    </row>
    <row r="1850" spans="5:6" x14ac:dyDescent="0.25">
      <c r="E1850" t="s">
        <v>123</v>
      </c>
    </row>
    <row r="1851" spans="5:6" x14ac:dyDescent="0.25">
      <c r="F1851" t="str">
        <f t="shared" ref="F1851" si="372">"factor = 1.2"</f>
        <v>factor = 1.2</v>
      </c>
    </row>
    <row r="1852" spans="5:6" x14ac:dyDescent="0.25">
      <c r="F1852" t="s">
        <v>131</v>
      </c>
    </row>
    <row r="1853" spans="5:6" x14ac:dyDescent="0.25">
      <c r="E1853" t="s">
        <v>1</v>
      </c>
    </row>
    <row r="1854" spans="5:6" x14ac:dyDescent="0.25">
      <c r="E1854" t="s">
        <v>123</v>
      </c>
    </row>
    <row r="1855" spans="5:6" x14ac:dyDescent="0.25">
      <c r="F1855" t="str">
        <f t="shared" ref="F1855" si="373">"factor = 1.3"</f>
        <v>factor = 1.3</v>
      </c>
    </row>
    <row r="1856" spans="5:6" x14ac:dyDescent="0.25">
      <c r="F1856" t="s">
        <v>132</v>
      </c>
    </row>
    <row r="1857" spans="4:6" x14ac:dyDescent="0.25">
      <c r="E1857" t="s">
        <v>1</v>
      </c>
    </row>
    <row r="1858" spans="4:6" x14ac:dyDescent="0.25">
      <c r="E1858" t="s">
        <v>123</v>
      </c>
    </row>
    <row r="1859" spans="4:6" x14ac:dyDescent="0.25">
      <c r="F1859" t="str">
        <f t="shared" ref="F1859" si="374">"factor = 1.5"</f>
        <v>factor = 1.5</v>
      </c>
    </row>
    <row r="1860" spans="4:6" x14ac:dyDescent="0.25">
      <c r="F1860" t="s">
        <v>133</v>
      </c>
    </row>
    <row r="1861" spans="4:6" x14ac:dyDescent="0.25">
      <c r="E1861" t="s">
        <v>1</v>
      </c>
    </row>
    <row r="1862" spans="4:6" x14ac:dyDescent="0.25">
      <c r="E1862" t="s">
        <v>123</v>
      </c>
    </row>
    <row r="1863" spans="4:6" x14ac:dyDescent="0.25">
      <c r="F1863" t="s">
        <v>136</v>
      </c>
    </row>
    <row r="1864" spans="4:6" x14ac:dyDescent="0.25">
      <c r="F1864" t="s">
        <v>135</v>
      </c>
    </row>
    <row r="1865" spans="4:6" x14ac:dyDescent="0.25">
      <c r="E1865" t="s">
        <v>1</v>
      </c>
    </row>
    <row r="1866" spans="4:6" x14ac:dyDescent="0.25">
      <c r="D1866" t="s">
        <v>1</v>
      </c>
    </row>
    <row r="1867" spans="4:6" x14ac:dyDescent="0.25">
      <c r="D1867" t="str">
        <f t="shared" ref="D1867" si="375">"5 = { # Crazy progress"</f>
        <v>5 = { # Crazy progress</v>
      </c>
    </row>
    <row r="1868" spans="4:6" x14ac:dyDescent="0.25">
      <c r="E1868" t="str">
        <f t="shared" ref="E1868" si="376">"change_variable = { which = hexaco_learning_"&amp;INDEX(S:S,2+TRUNC((ROW()-1)/$O$2))&amp;"_xp value = 3 }"</f>
        <v>change_variable = { which = hexaco_learning_read_write_xp value = 3 }</v>
      </c>
    </row>
    <row r="1869" spans="4:6" x14ac:dyDescent="0.25">
      <c r="E1869" t="s">
        <v>122</v>
      </c>
    </row>
    <row r="1870" spans="4:6" x14ac:dyDescent="0.25">
      <c r="E1870" t="str">
        <f t="shared" ref="E1870" si="377">"set_character_flag = AVE_MARIA_hexaco_adolescence_"&amp;INDEX(S:S,2+TRUNC((ROW()-1)/$O$2))&amp;"_improvement_genius"</f>
        <v>set_character_flag = AVE_MARIA_hexaco_adolescence_read_write_improvement_genius</v>
      </c>
    </row>
    <row r="1871" spans="4:6" x14ac:dyDescent="0.25">
      <c r="E1871" t="s">
        <v>123</v>
      </c>
    </row>
    <row r="1872" spans="4:6" x14ac:dyDescent="0.25">
      <c r="F1872" t="str">
        <f t="shared" ref="F1872" si="378">"factor = 2"</f>
        <v>factor = 2</v>
      </c>
    </row>
    <row r="1873" spans="1:6" x14ac:dyDescent="0.25">
      <c r="F1873" t="s">
        <v>135</v>
      </c>
    </row>
    <row r="1874" spans="1:6" x14ac:dyDescent="0.25">
      <c r="E1874" t="s">
        <v>1</v>
      </c>
    </row>
    <row r="1875" spans="1:6" x14ac:dyDescent="0.25">
      <c r="E1875" t="s">
        <v>123</v>
      </c>
    </row>
    <row r="1876" spans="1:6" x14ac:dyDescent="0.25">
      <c r="F1876" t="str">
        <f t="shared" ref="F1876" si="379">"factor = 5"</f>
        <v>factor = 5</v>
      </c>
    </row>
    <row r="1877" spans="1:6" x14ac:dyDescent="0.25">
      <c r="F1877" t="s">
        <v>137</v>
      </c>
    </row>
    <row r="1878" spans="1:6" x14ac:dyDescent="0.25">
      <c r="E1878" t="s">
        <v>1</v>
      </c>
    </row>
    <row r="1879" spans="1:6" x14ac:dyDescent="0.25">
      <c r="D1879" t="s">
        <v>1</v>
      </c>
    </row>
    <row r="1880" spans="1:6" x14ac:dyDescent="0.25">
      <c r="C1880" t="s">
        <v>1</v>
      </c>
    </row>
    <row r="1881" spans="1:6" x14ac:dyDescent="0.25">
      <c r="C1881" t="s">
        <v>138</v>
      </c>
    </row>
    <row r="1882" spans="1:6" x14ac:dyDescent="0.25">
      <c r="D1882" t="str">
        <f t="shared" ref="D1882" si="380">"educator = { character_event = { id = "&amp;"AVE_MARIA_hexaco_adolescence."&amp;INDEX($Y$2:$Z$57,MATCH(B1795,$Y$2:$Y$57,0)+6,2)&amp;" } }"</f>
        <v>educator = { character_event = { id = AVE_MARIA_hexaco_adolescence.29 } }</v>
      </c>
    </row>
    <row r="1883" spans="1:6" x14ac:dyDescent="0.25">
      <c r="C1883" t="s">
        <v>1</v>
      </c>
    </row>
    <row r="1884" spans="1:6" x14ac:dyDescent="0.25">
      <c r="C1884" t="s">
        <v>139</v>
      </c>
    </row>
    <row r="1885" spans="1:6" x14ac:dyDescent="0.25">
      <c r="D1885" t="s">
        <v>165</v>
      </c>
    </row>
    <row r="1886" spans="1:6" x14ac:dyDescent="0.25">
      <c r="C1886" t="s">
        <v>1</v>
      </c>
    </row>
    <row r="1887" spans="1:6" x14ac:dyDescent="0.25">
      <c r="B1887" t="s">
        <v>1</v>
      </c>
    </row>
    <row r="1888" spans="1:6" x14ac:dyDescent="0.25">
      <c r="A1888" t="s">
        <v>1</v>
      </c>
    </row>
    <row r="1889" spans="1:3" x14ac:dyDescent="0.25">
      <c r="A1889" t="str">
        <f t="shared" ref="A1889" si="381">"#"</f>
        <v>#</v>
      </c>
      <c r="B1889" t="str">
        <f t="shared" ref="B1889" si="382">INDEX(R:R,2+TRUNC((ROW()-1)/$O$2))&amp;" Random Improvement"</f>
        <v>Read Write Random Improvement</v>
      </c>
    </row>
    <row r="1890" spans="1:3" x14ac:dyDescent="0.25">
      <c r="A1890" t="s">
        <v>0</v>
      </c>
    </row>
    <row r="1891" spans="1:3" x14ac:dyDescent="0.25">
      <c r="B1891" t="str">
        <f t="shared" ref="B1891" si="383">"id = "&amp;"AVE_MARIA_hexaco_adolescence."&amp;INDEX($Y$2:$Z$57,MATCH(B1795,$Y$2:$Y$57,0)+1,2)</f>
        <v>id = AVE_MARIA_hexaco_adolescence.24</v>
      </c>
    </row>
    <row r="1892" spans="1:3" x14ac:dyDescent="0.25">
      <c r="B1892" t="str">
        <f t="shared" ref="B1892" si="384">"desc = EVTDESC_"&amp;INDEX(N:N,3+TRUNC((ROW()-1)/$O$2))</f>
        <v>desc = EVTDESC_AVE_MARIA_hexaco_adolescence.6</v>
      </c>
    </row>
    <row r="1893" spans="1:3" x14ac:dyDescent="0.25">
      <c r="B1893" t="s">
        <v>115</v>
      </c>
    </row>
    <row r="1894" spans="1:3" x14ac:dyDescent="0.25">
      <c r="B1894" t="s">
        <v>114</v>
      </c>
    </row>
    <row r="1895" spans="1:3" x14ac:dyDescent="0.25">
      <c r="B1895" t="s">
        <v>116</v>
      </c>
    </row>
    <row r="1897" spans="1:3" x14ac:dyDescent="0.25">
      <c r="B1897" t="s">
        <v>5</v>
      </c>
    </row>
    <row r="1898" spans="1:3" x14ac:dyDescent="0.25">
      <c r="C1898" t="s">
        <v>117</v>
      </c>
    </row>
    <row r="1899" spans="1:3" x14ac:dyDescent="0.25">
      <c r="C1899" t="s">
        <v>118</v>
      </c>
    </row>
    <row r="1900" spans="1:3" x14ac:dyDescent="0.25">
      <c r="C1900" t="s">
        <v>119</v>
      </c>
    </row>
    <row r="1901" spans="1:3" x14ac:dyDescent="0.25">
      <c r="C1901" t="s">
        <v>120</v>
      </c>
    </row>
    <row r="1902" spans="1:3" x14ac:dyDescent="0.25">
      <c r="B1902" t="s">
        <v>1</v>
      </c>
    </row>
    <row r="1903" spans="1:3" x14ac:dyDescent="0.25">
      <c r="B1903" t="s">
        <v>9</v>
      </c>
    </row>
    <row r="1904" spans="1:3" x14ac:dyDescent="0.25">
      <c r="C1904" t="str">
        <f t="shared" ref="C1904" si="385">"name = EVTOPT_A_"&amp;"AVE_MARIA_hexaco_adolescence."&amp;INDEX($Y$2:$Z$57,MATCH(B1795,$Y$2:$Y$57,0)+1,2)</f>
        <v>name = EVTOPT_A_AVE_MARIA_hexaco_adolescence.24</v>
      </c>
    </row>
    <row r="1905" spans="3:6" x14ac:dyDescent="0.25">
      <c r="C1905" t="s">
        <v>121</v>
      </c>
    </row>
    <row r="1906" spans="3:6" x14ac:dyDescent="0.25">
      <c r="D1906" t="str">
        <f t="shared" ref="D1906" si="386">"60 = { # Normal progress"</f>
        <v>60 = { # Normal progress</v>
      </c>
    </row>
    <row r="1907" spans="3:6" x14ac:dyDescent="0.25">
      <c r="E1907" t="str">
        <f t="shared" ref="E1907" si="387">"change_variable = { which = hexaco_learning_"&amp;INDEX(S:S,2+TRUNC((ROW()-1)/$O$2))&amp;"_xp value = 1 }"</f>
        <v>change_variable = { which = hexaco_learning_read_write_xp value = 1 }</v>
      </c>
    </row>
    <row r="1908" spans="3:6" x14ac:dyDescent="0.25">
      <c r="E1908" t="s">
        <v>122</v>
      </c>
    </row>
    <row r="1909" spans="3:6" x14ac:dyDescent="0.25">
      <c r="E1909" t="str">
        <f t="shared" ref="E1909" si="388">"set_character_flag = AVE_MARIA_hexaco_adolescence_"&amp;INDEX(S:S,2+TRUNC((ROW()-1)/$O$2))&amp;"_improvement_normal"</f>
        <v>set_character_flag = AVE_MARIA_hexaco_adolescence_read_write_improvement_normal</v>
      </c>
    </row>
    <row r="1910" spans="3:6" x14ac:dyDescent="0.25">
      <c r="E1910" t="s">
        <v>123</v>
      </c>
    </row>
    <row r="1911" spans="3:6" x14ac:dyDescent="0.25">
      <c r="F1911" t="str">
        <f t="shared" ref="F1911" si="389">"factor = 1.05"</f>
        <v>factor = 1.05</v>
      </c>
    </row>
    <row r="1912" spans="3:6" x14ac:dyDescent="0.25">
      <c r="F1912" t="s">
        <v>124</v>
      </c>
    </row>
    <row r="1913" spans="3:6" x14ac:dyDescent="0.25">
      <c r="E1913" t="s">
        <v>1</v>
      </c>
    </row>
    <row r="1914" spans="3:6" x14ac:dyDescent="0.25">
      <c r="E1914" t="s">
        <v>123</v>
      </c>
    </row>
    <row r="1915" spans="3:6" x14ac:dyDescent="0.25">
      <c r="F1915" t="str">
        <f t="shared" ref="F1915" si="390">"factor = 1.1"</f>
        <v>factor = 1.1</v>
      </c>
    </row>
    <row r="1916" spans="3:6" x14ac:dyDescent="0.25">
      <c r="F1916" t="s">
        <v>125</v>
      </c>
    </row>
    <row r="1917" spans="3:6" x14ac:dyDescent="0.25">
      <c r="E1917" t="s">
        <v>1</v>
      </c>
    </row>
    <row r="1918" spans="3:6" x14ac:dyDescent="0.25">
      <c r="E1918" t="s">
        <v>123</v>
      </c>
    </row>
    <row r="1919" spans="3:6" x14ac:dyDescent="0.25">
      <c r="F1919" t="str">
        <f t="shared" ref="F1919" si="391">"factor = 1.2"</f>
        <v>factor = 1.2</v>
      </c>
    </row>
    <row r="1920" spans="3:6" x14ac:dyDescent="0.25">
      <c r="F1920" t="s">
        <v>126</v>
      </c>
    </row>
    <row r="1921" spans="4:6" x14ac:dyDescent="0.25">
      <c r="E1921" t="s">
        <v>1</v>
      </c>
    </row>
    <row r="1922" spans="4:6" x14ac:dyDescent="0.25">
      <c r="E1922" t="s">
        <v>123</v>
      </c>
    </row>
    <row r="1923" spans="4:6" x14ac:dyDescent="0.25">
      <c r="F1923" t="str">
        <f t="shared" ref="F1923" si="392">"factor = 1.3"</f>
        <v>factor = 1.3</v>
      </c>
    </row>
    <row r="1924" spans="4:6" x14ac:dyDescent="0.25">
      <c r="F1924" t="s">
        <v>127</v>
      </c>
    </row>
    <row r="1925" spans="4:6" x14ac:dyDescent="0.25">
      <c r="E1925" t="s">
        <v>1</v>
      </c>
    </row>
    <row r="1926" spans="4:6" x14ac:dyDescent="0.25">
      <c r="E1926" t="s">
        <v>123</v>
      </c>
    </row>
    <row r="1927" spans="4:6" x14ac:dyDescent="0.25">
      <c r="F1927" t="str">
        <f t="shared" ref="F1927" si="393">"factor = 1.5"</f>
        <v>factor = 1.5</v>
      </c>
    </row>
    <row r="1928" spans="4:6" x14ac:dyDescent="0.25">
      <c r="F1928" t="s">
        <v>128</v>
      </c>
    </row>
    <row r="1929" spans="4:6" x14ac:dyDescent="0.25">
      <c r="E1929" t="s">
        <v>1</v>
      </c>
    </row>
    <row r="1930" spans="4:6" x14ac:dyDescent="0.25">
      <c r="D1930" t="s">
        <v>1</v>
      </c>
    </row>
    <row r="1931" spans="4:6" x14ac:dyDescent="0.25">
      <c r="D1931" t="str">
        <f t="shared" ref="D1931" si="394">"35 = { # Gifted progress"</f>
        <v>35 = { # Gifted progress</v>
      </c>
    </row>
    <row r="1932" spans="4:6" x14ac:dyDescent="0.25">
      <c r="E1932" t="str">
        <f t="shared" ref="E1932" si="395">"change_variable = { which = hexaco_learning_"&amp;INDEX(S:S,2+TRUNC((ROW()-1)/$O$2))&amp;"_xp value = 2 }"</f>
        <v>change_variable = { which = hexaco_learning_read_write_xp value = 2 }</v>
      </c>
    </row>
    <row r="1933" spans="4:6" x14ac:dyDescent="0.25">
      <c r="E1933" t="s">
        <v>122</v>
      </c>
    </row>
    <row r="1934" spans="4:6" x14ac:dyDescent="0.25">
      <c r="E1934" t="str">
        <f t="shared" ref="E1934" si="396">"set_character_flag = AVE_MARIA_hexaco_adolescence_"&amp;INDEX(S:S,2+TRUNC((ROW()-1)/$O$2))&amp;"_improvement_faster"</f>
        <v>set_character_flag = AVE_MARIA_hexaco_adolescence_read_write_improvement_faster</v>
      </c>
    </row>
    <row r="1935" spans="4:6" x14ac:dyDescent="0.25">
      <c r="E1935" t="s">
        <v>123</v>
      </c>
    </row>
    <row r="1936" spans="4:6" x14ac:dyDescent="0.25">
      <c r="F1936" t="str">
        <f t="shared" ref="F1936" si="397">"factor = 1.05"</f>
        <v>factor = 1.05</v>
      </c>
    </row>
    <row r="1937" spans="5:6" x14ac:dyDescent="0.25">
      <c r="F1937" t="s">
        <v>129</v>
      </c>
    </row>
    <row r="1938" spans="5:6" x14ac:dyDescent="0.25">
      <c r="E1938" t="s">
        <v>1</v>
      </c>
    </row>
    <row r="1939" spans="5:6" x14ac:dyDescent="0.25">
      <c r="E1939" t="s">
        <v>123</v>
      </c>
    </row>
    <row r="1940" spans="5:6" x14ac:dyDescent="0.25">
      <c r="F1940" t="str">
        <f t="shared" ref="F1940" si="398">"factor = 1.1"</f>
        <v>factor = 1.1</v>
      </c>
    </row>
    <row r="1941" spans="5:6" x14ac:dyDescent="0.25">
      <c r="F1941" t="s">
        <v>130</v>
      </c>
    </row>
    <row r="1942" spans="5:6" x14ac:dyDescent="0.25">
      <c r="E1942" t="s">
        <v>1</v>
      </c>
    </row>
    <row r="1943" spans="5:6" x14ac:dyDescent="0.25">
      <c r="E1943" t="s">
        <v>123</v>
      </c>
    </row>
    <row r="1944" spans="5:6" x14ac:dyDescent="0.25">
      <c r="F1944" t="str">
        <f t="shared" ref="F1944" si="399">"factor = 1.2"</f>
        <v>factor = 1.2</v>
      </c>
    </row>
    <row r="1945" spans="5:6" x14ac:dyDescent="0.25">
      <c r="F1945" t="s">
        <v>131</v>
      </c>
    </row>
    <row r="1946" spans="5:6" x14ac:dyDescent="0.25">
      <c r="E1946" t="s">
        <v>1</v>
      </c>
    </row>
    <row r="1947" spans="5:6" x14ac:dyDescent="0.25">
      <c r="E1947" t="s">
        <v>123</v>
      </c>
    </row>
    <row r="1948" spans="5:6" x14ac:dyDescent="0.25">
      <c r="F1948" t="str">
        <f t="shared" ref="F1948" si="400">"factor = 1.3"</f>
        <v>factor = 1.3</v>
      </c>
    </row>
    <row r="1949" spans="5:6" x14ac:dyDescent="0.25">
      <c r="F1949" t="s">
        <v>132</v>
      </c>
    </row>
    <row r="1950" spans="5:6" x14ac:dyDescent="0.25">
      <c r="E1950" t="s">
        <v>1</v>
      </c>
    </row>
    <row r="1951" spans="5:6" x14ac:dyDescent="0.25">
      <c r="E1951" t="s">
        <v>123</v>
      </c>
    </row>
    <row r="1952" spans="5:6" x14ac:dyDescent="0.25">
      <c r="F1952" t="str">
        <f t="shared" ref="F1952" si="401">"factor = 1.5"</f>
        <v>factor = 1.5</v>
      </c>
    </row>
    <row r="1953" spans="4:6" x14ac:dyDescent="0.25">
      <c r="F1953" t="s">
        <v>133</v>
      </c>
    </row>
    <row r="1954" spans="4:6" x14ac:dyDescent="0.25">
      <c r="E1954" t="s">
        <v>1</v>
      </c>
    </row>
    <row r="1955" spans="4:6" x14ac:dyDescent="0.25">
      <c r="E1955" t="s">
        <v>123</v>
      </c>
    </row>
    <row r="1956" spans="4:6" x14ac:dyDescent="0.25">
      <c r="F1956" t="s">
        <v>136</v>
      </c>
    </row>
    <row r="1957" spans="4:6" x14ac:dyDescent="0.25">
      <c r="F1957" t="s">
        <v>135</v>
      </c>
    </row>
    <row r="1958" spans="4:6" x14ac:dyDescent="0.25">
      <c r="E1958" t="s">
        <v>1</v>
      </c>
    </row>
    <row r="1959" spans="4:6" x14ac:dyDescent="0.25">
      <c r="D1959" t="s">
        <v>1</v>
      </c>
    </row>
    <row r="1960" spans="4:6" x14ac:dyDescent="0.25">
      <c r="D1960" t="str">
        <f t="shared" ref="D1960" si="402">"5 = { # Crazy progress"</f>
        <v>5 = { # Crazy progress</v>
      </c>
    </row>
    <row r="1961" spans="4:6" x14ac:dyDescent="0.25">
      <c r="E1961" t="str">
        <f t="shared" ref="E1961" si="403">"change_variable = { which = hexaco_learning_"&amp;INDEX(S:S,2+TRUNC((ROW()-1)/$O$2))&amp;"_xp value = 3 }"</f>
        <v>change_variable = { which = hexaco_learning_read_write_xp value = 3 }</v>
      </c>
    </row>
    <row r="1962" spans="4:6" x14ac:dyDescent="0.25">
      <c r="E1962" t="s">
        <v>122</v>
      </c>
    </row>
    <row r="1963" spans="4:6" x14ac:dyDescent="0.25">
      <c r="E1963" t="str">
        <f t="shared" ref="E1963" si="404">"set_character_flag = AVE_MARIA_hexaco_adolescence_"&amp;INDEX(S:S,2+TRUNC((ROW()-1)/$O$2))&amp;"_improvement_genius"</f>
        <v>set_character_flag = AVE_MARIA_hexaco_adolescence_read_write_improvement_genius</v>
      </c>
    </row>
    <row r="1964" spans="4:6" x14ac:dyDescent="0.25">
      <c r="E1964" t="s">
        <v>123</v>
      </c>
    </row>
    <row r="1965" spans="4:6" x14ac:dyDescent="0.25">
      <c r="F1965" t="str">
        <f t="shared" ref="F1965" si="405">"factor = 2"</f>
        <v>factor = 2</v>
      </c>
    </row>
    <row r="1966" spans="4:6" x14ac:dyDescent="0.25">
      <c r="F1966" t="s">
        <v>135</v>
      </c>
    </row>
    <row r="1967" spans="4:6" x14ac:dyDescent="0.25">
      <c r="E1967" t="s">
        <v>1</v>
      </c>
    </row>
    <row r="1968" spans="4:6" x14ac:dyDescent="0.25">
      <c r="E1968" t="s">
        <v>123</v>
      </c>
    </row>
    <row r="1969" spans="1:6" x14ac:dyDescent="0.25">
      <c r="F1969" t="str">
        <f t="shared" ref="F1969" si="406">"factor = 5"</f>
        <v>factor = 5</v>
      </c>
    </row>
    <row r="1970" spans="1:6" x14ac:dyDescent="0.25">
      <c r="F1970" t="s">
        <v>137</v>
      </c>
    </row>
    <row r="1971" spans="1:6" x14ac:dyDescent="0.25">
      <c r="E1971" t="s">
        <v>1</v>
      </c>
    </row>
    <row r="1972" spans="1:6" x14ac:dyDescent="0.25">
      <c r="D1972" t="s">
        <v>1</v>
      </c>
    </row>
    <row r="1973" spans="1:6" x14ac:dyDescent="0.25">
      <c r="C1973" t="s">
        <v>1</v>
      </c>
    </row>
    <row r="1974" spans="1:6" x14ac:dyDescent="0.25">
      <c r="C1974" t="s">
        <v>138</v>
      </c>
    </row>
    <row r="1975" spans="1:6" x14ac:dyDescent="0.25">
      <c r="D1975" t="str">
        <f t="shared" ref="D1975" si="407">"educator = { character_event = { id = "&amp;"AVE_MARIA_hexaco_adolescence."&amp;INDEX($Y$2:$Z$57,MATCH(B1795,$Y$2:$Y$57,0)+6,2)&amp;" } }"</f>
        <v>educator = { character_event = { id = AVE_MARIA_hexaco_adolescence.29 } }</v>
      </c>
    </row>
    <row r="1976" spans="1:6" x14ac:dyDescent="0.25">
      <c r="C1976" t="s">
        <v>1</v>
      </c>
    </row>
    <row r="1977" spans="1:6" x14ac:dyDescent="0.25">
      <c r="C1977" t="s">
        <v>139</v>
      </c>
    </row>
    <row r="1978" spans="1:6" x14ac:dyDescent="0.25">
      <c r="D1978" t="s">
        <v>165</v>
      </c>
    </row>
    <row r="1979" spans="1:6" x14ac:dyDescent="0.25">
      <c r="C1979" t="s">
        <v>1</v>
      </c>
    </row>
    <row r="1980" spans="1:6" x14ac:dyDescent="0.25">
      <c r="B1980" t="s">
        <v>1</v>
      </c>
    </row>
    <row r="1981" spans="1:6" x14ac:dyDescent="0.25">
      <c r="A1981" t="s">
        <v>1</v>
      </c>
    </row>
    <row r="1982" spans="1:6" x14ac:dyDescent="0.25">
      <c r="A1982" t="str">
        <f t="shared" ref="A1982" si="408">"#"</f>
        <v>#</v>
      </c>
      <c r="B1982" t="str">
        <f t="shared" ref="B1982" si="409">INDEX(R:R,2+TRUNC((ROW()-1)/$O$2))&amp;" Random Improvement"</f>
        <v>Read Write Random Improvement</v>
      </c>
    </row>
    <row r="1983" spans="1:6" x14ac:dyDescent="0.25">
      <c r="A1983" t="s">
        <v>0</v>
      </c>
    </row>
    <row r="1984" spans="1:6" x14ac:dyDescent="0.25">
      <c r="B1984" t="str">
        <f t="shared" ref="B1984" si="410">"id = "&amp;"AVE_MARIA_hexaco_adolescence."&amp;INDEX($Y$2:$Z$57,MATCH(B1795,$Y$2:$Y$57,0)+2,2)</f>
        <v>id = AVE_MARIA_hexaco_adolescence.25</v>
      </c>
    </row>
    <row r="1985" spans="2:5" x14ac:dyDescent="0.25">
      <c r="B1985" t="str">
        <f t="shared" ref="B1985" si="411">"desc = EVTDESC_"&amp;"AVE_MARIA_hexaco_adolescence."&amp;INDEX($Y$2:$Z$57,MATCH(B1795,$Y$2:$Y$57,0)+2,2)</f>
        <v>desc = EVTDESC_AVE_MARIA_hexaco_adolescence.25</v>
      </c>
    </row>
    <row r="1986" spans="2:5" x14ac:dyDescent="0.25">
      <c r="B1986" t="s">
        <v>115</v>
      </c>
    </row>
    <row r="1987" spans="2:5" x14ac:dyDescent="0.25">
      <c r="B1987" t="s">
        <v>114</v>
      </c>
    </row>
    <row r="1988" spans="2:5" x14ac:dyDescent="0.25">
      <c r="B1988" t="s">
        <v>116</v>
      </c>
    </row>
    <row r="1990" spans="2:5" x14ac:dyDescent="0.25">
      <c r="B1990" t="s">
        <v>5</v>
      </c>
    </row>
    <row r="1991" spans="2:5" x14ac:dyDescent="0.25">
      <c r="C1991" t="s">
        <v>117</v>
      </c>
    </row>
    <row r="1992" spans="2:5" x14ac:dyDescent="0.25">
      <c r="C1992" t="s">
        <v>118</v>
      </c>
    </row>
    <row r="1993" spans="2:5" x14ac:dyDescent="0.25">
      <c r="C1993" t="s">
        <v>119</v>
      </c>
    </row>
    <row r="1994" spans="2:5" x14ac:dyDescent="0.25">
      <c r="C1994" t="s">
        <v>120</v>
      </c>
    </row>
    <row r="1995" spans="2:5" x14ac:dyDescent="0.25">
      <c r="B1995" t="s">
        <v>1</v>
      </c>
    </row>
    <row r="1996" spans="2:5" x14ac:dyDescent="0.25">
      <c r="B1996" t="s">
        <v>9</v>
      </c>
    </row>
    <row r="1997" spans="2:5" x14ac:dyDescent="0.25">
      <c r="C1997" t="str">
        <f t="shared" ref="C1997" si="412">"name = EVTOPT_A_"&amp;"AVE_MARIA_hexaco_adolescence."&amp;INDEX($Y$2:$Z$57,MATCH(B1795,$Y$2:$Y$57,0)+2,2)</f>
        <v>name = EVTOPT_A_AVE_MARIA_hexaco_adolescence.25</v>
      </c>
    </row>
    <row r="1998" spans="2:5" x14ac:dyDescent="0.25">
      <c r="C1998" t="s">
        <v>121</v>
      </c>
    </row>
    <row r="1999" spans="2:5" x14ac:dyDescent="0.25">
      <c r="D1999" t="str">
        <f t="shared" ref="D1999" si="413">"60 = { # Normal progress"</f>
        <v>60 = { # Normal progress</v>
      </c>
    </row>
    <row r="2000" spans="2:5" x14ac:dyDescent="0.25">
      <c r="E2000" t="str">
        <f t="shared" ref="E2000" si="414">"change_variable = { which = hexaco_learning_"&amp;INDEX(S:S,2+TRUNC((ROW()-1)/$O$2))&amp;"_xp value = 1 }"</f>
        <v>change_variable = { which = hexaco_learning_read_write_xp value = 1 }</v>
      </c>
    </row>
    <row r="2001" spans="5:6" x14ac:dyDescent="0.25">
      <c r="E2001" t="s">
        <v>122</v>
      </c>
    </row>
    <row r="2002" spans="5:6" x14ac:dyDescent="0.25">
      <c r="E2002" t="str">
        <f t="shared" ref="E2002" si="415">"set_character_flag = AVE_MARIA_hexaco_adolescence_"&amp;INDEX(S:S,2+TRUNC((ROW()-1)/$O$2))&amp;"_improvement_normal"</f>
        <v>set_character_flag = AVE_MARIA_hexaco_adolescence_read_write_improvement_normal</v>
      </c>
    </row>
    <row r="2003" spans="5:6" x14ac:dyDescent="0.25">
      <c r="E2003" t="s">
        <v>123</v>
      </c>
    </row>
    <row r="2004" spans="5:6" x14ac:dyDescent="0.25">
      <c r="F2004" t="str">
        <f t="shared" ref="F2004" si="416">"factor = 1.05"</f>
        <v>factor = 1.05</v>
      </c>
    </row>
    <row r="2005" spans="5:6" x14ac:dyDescent="0.25">
      <c r="F2005" t="s">
        <v>124</v>
      </c>
    </row>
    <row r="2006" spans="5:6" x14ac:dyDescent="0.25">
      <c r="E2006" t="s">
        <v>1</v>
      </c>
    </row>
    <row r="2007" spans="5:6" x14ac:dyDescent="0.25">
      <c r="E2007" t="s">
        <v>123</v>
      </c>
    </row>
    <row r="2008" spans="5:6" x14ac:dyDescent="0.25">
      <c r="F2008" t="str">
        <f t="shared" ref="F2008" si="417">"factor = 1.1"</f>
        <v>factor = 1.1</v>
      </c>
    </row>
    <row r="2009" spans="5:6" x14ac:dyDescent="0.25">
      <c r="F2009" t="s">
        <v>125</v>
      </c>
    </row>
    <row r="2010" spans="5:6" x14ac:dyDescent="0.25">
      <c r="E2010" t="s">
        <v>1</v>
      </c>
    </row>
    <row r="2011" spans="5:6" x14ac:dyDescent="0.25">
      <c r="E2011" t="s">
        <v>123</v>
      </c>
    </row>
    <row r="2012" spans="5:6" x14ac:dyDescent="0.25">
      <c r="F2012" t="str">
        <f t="shared" ref="F2012" si="418">"factor = 1.2"</f>
        <v>factor = 1.2</v>
      </c>
    </row>
    <row r="2013" spans="5:6" x14ac:dyDescent="0.25">
      <c r="F2013" t="s">
        <v>126</v>
      </c>
    </row>
    <row r="2014" spans="5:6" x14ac:dyDescent="0.25">
      <c r="E2014" t="s">
        <v>1</v>
      </c>
    </row>
    <row r="2015" spans="5:6" x14ac:dyDescent="0.25">
      <c r="E2015" t="s">
        <v>123</v>
      </c>
    </row>
    <row r="2016" spans="5:6" x14ac:dyDescent="0.25">
      <c r="F2016" t="str">
        <f t="shared" ref="F2016" si="419">"factor = 1.3"</f>
        <v>factor = 1.3</v>
      </c>
    </row>
    <row r="2017" spans="4:6" x14ac:dyDescent="0.25">
      <c r="F2017" t="s">
        <v>127</v>
      </c>
    </row>
    <row r="2018" spans="4:6" x14ac:dyDescent="0.25">
      <c r="E2018" t="s">
        <v>1</v>
      </c>
    </row>
    <row r="2019" spans="4:6" x14ac:dyDescent="0.25">
      <c r="E2019" t="s">
        <v>123</v>
      </c>
    </row>
    <row r="2020" spans="4:6" x14ac:dyDescent="0.25">
      <c r="F2020" t="str">
        <f t="shared" ref="F2020" si="420">"factor = 1.5"</f>
        <v>factor = 1.5</v>
      </c>
    </row>
    <row r="2021" spans="4:6" x14ac:dyDescent="0.25">
      <c r="F2021" t="s">
        <v>128</v>
      </c>
    </row>
    <row r="2022" spans="4:6" x14ac:dyDescent="0.25">
      <c r="E2022" t="s">
        <v>1</v>
      </c>
    </row>
    <row r="2023" spans="4:6" x14ac:dyDescent="0.25">
      <c r="D2023" t="s">
        <v>1</v>
      </c>
    </row>
    <row r="2024" spans="4:6" x14ac:dyDescent="0.25">
      <c r="D2024" t="str">
        <f t="shared" ref="D2024" si="421">"35 = { # Gifted progress"</f>
        <v>35 = { # Gifted progress</v>
      </c>
    </row>
    <row r="2025" spans="4:6" x14ac:dyDescent="0.25">
      <c r="E2025" t="str">
        <f t="shared" ref="E2025" si="422">"change_variable = { which = hexaco_learning_"&amp;INDEX(S:S,2+TRUNC((ROW()-1)/$O$2))&amp;"_xp value = 2 }"</f>
        <v>change_variable = { which = hexaco_learning_read_write_xp value = 2 }</v>
      </c>
    </row>
    <row r="2026" spans="4:6" x14ac:dyDescent="0.25">
      <c r="E2026" t="s">
        <v>122</v>
      </c>
    </row>
    <row r="2027" spans="4:6" x14ac:dyDescent="0.25">
      <c r="E2027" t="str">
        <f t="shared" ref="E2027" si="423">"set_character_flag = AVE_MARIA_hexaco_adolescence_"&amp;INDEX(S:S,2+TRUNC((ROW()-1)/$O$2))&amp;"_improvement_faster"</f>
        <v>set_character_flag = AVE_MARIA_hexaco_adolescence_read_write_improvement_faster</v>
      </c>
    </row>
    <row r="2028" spans="4:6" x14ac:dyDescent="0.25">
      <c r="E2028" t="s">
        <v>123</v>
      </c>
    </row>
    <row r="2029" spans="4:6" x14ac:dyDescent="0.25">
      <c r="F2029" t="str">
        <f t="shared" ref="F2029" si="424">"factor = 1.05"</f>
        <v>factor = 1.05</v>
      </c>
    </row>
    <row r="2030" spans="4:6" x14ac:dyDescent="0.25">
      <c r="F2030" t="s">
        <v>129</v>
      </c>
    </row>
    <row r="2031" spans="4:6" x14ac:dyDescent="0.25">
      <c r="E2031" t="s">
        <v>1</v>
      </c>
    </row>
    <row r="2032" spans="4:6" x14ac:dyDescent="0.25">
      <c r="E2032" t="s">
        <v>123</v>
      </c>
    </row>
    <row r="2033" spans="5:6" x14ac:dyDescent="0.25">
      <c r="F2033" t="str">
        <f t="shared" ref="F2033" si="425">"factor = 1.1"</f>
        <v>factor = 1.1</v>
      </c>
    </row>
    <row r="2034" spans="5:6" x14ac:dyDescent="0.25">
      <c r="F2034" t="s">
        <v>130</v>
      </c>
    </row>
    <row r="2035" spans="5:6" x14ac:dyDescent="0.25">
      <c r="E2035" t="s">
        <v>1</v>
      </c>
    </row>
    <row r="2036" spans="5:6" x14ac:dyDescent="0.25">
      <c r="E2036" t="s">
        <v>123</v>
      </c>
    </row>
    <row r="2037" spans="5:6" x14ac:dyDescent="0.25">
      <c r="F2037" t="str">
        <f t="shared" ref="F2037" si="426">"factor = 1.2"</f>
        <v>factor = 1.2</v>
      </c>
    </row>
    <row r="2038" spans="5:6" x14ac:dyDescent="0.25">
      <c r="F2038" t="s">
        <v>131</v>
      </c>
    </row>
    <row r="2039" spans="5:6" x14ac:dyDescent="0.25">
      <c r="E2039" t="s">
        <v>1</v>
      </c>
    </row>
    <row r="2040" spans="5:6" x14ac:dyDescent="0.25">
      <c r="E2040" t="s">
        <v>123</v>
      </c>
    </row>
    <row r="2041" spans="5:6" x14ac:dyDescent="0.25">
      <c r="F2041" t="str">
        <f t="shared" ref="F2041" si="427">"factor = 1.3"</f>
        <v>factor = 1.3</v>
      </c>
    </row>
    <row r="2042" spans="5:6" x14ac:dyDescent="0.25">
      <c r="F2042" t="s">
        <v>132</v>
      </c>
    </row>
    <row r="2043" spans="5:6" x14ac:dyDescent="0.25">
      <c r="E2043" t="s">
        <v>1</v>
      </c>
    </row>
    <row r="2044" spans="5:6" x14ac:dyDescent="0.25">
      <c r="E2044" t="s">
        <v>123</v>
      </c>
    </row>
    <row r="2045" spans="5:6" x14ac:dyDescent="0.25">
      <c r="F2045" t="str">
        <f t="shared" ref="F2045" si="428">"factor = 1.5"</f>
        <v>factor = 1.5</v>
      </c>
    </row>
    <row r="2046" spans="5:6" x14ac:dyDescent="0.25">
      <c r="F2046" t="s">
        <v>133</v>
      </c>
    </row>
    <row r="2047" spans="5:6" x14ac:dyDescent="0.25">
      <c r="E2047" t="s">
        <v>1</v>
      </c>
    </row>
    <row r="2048" spans="5:6" x14ac:dyDescent="0.25">
      <c r="E2048" t="s">
        <v>123</v>
      </c>
    </row>
    <row r="2049" spans="4:6" x14ac:dyDescent="0.25">
      <c r="F2049" t="s">
        <v>136</v>
      </c>
    </row>
    <row r="2050" spans="4:6" x14ac:dyDescent="0.25">
      <c r="F2050" t="s">
        <v>135</v>
      </c>
    </row>
    <row r="2051" spans="4:6" x14ac:dyDescent="0.25">
      <c r="E2051" t="s">
        <v>1</v>
      </c>
    </row>
    <row r="2052" spans="4:6" x14ac:dyDescent="0.25">
      <c r="D2052" t="s">
        <v>1</v>
      </c>
    </row>
    <row r="2053" spans="4:6" x14ac:dyDescent="0.25">
      <c r="D2053" t="str">
        <f t="shared" ref="D2053" si="429">"5 = { # Crazy progress"</f>
        <v>5 = { # Crazy progress</v>
      </c>
    </row>
    <row r="2054" spans="4:6" x14ac:dyDescent="0.25">
      <c r="E2054" t="str">
        <f t="shared" ref="E2054" si="430">"change_variable = { which = hexaco_learning_"&amp;INDEX(S:S,2+TRUNC((ROW()-1)/$O$2))&amp;"_xp value = 3 }"</f>
        <v>change_variable = { which = hexaco_learning_read_write_xp value = 3 }</v>
      </c>
    </row>
    <row r="2055" spans="4:6" x14ac:dyDescent="0.25">
      <c r="E2055" t="s">
        <v>122</v>
      </c>
    </row>
    <row r="2056" spans="4:6" x14ac:dyDescent="0.25">
      <c r="E2056" t="str">
        <f t="shared" ref="E2056" si="431">"set_character_flag = AVE_MARIA_hexaco_adolescence_"&amp;INDEX(S:S,2+TRUNC((ROW()-1)/$O$2))&amp;"_improvement_genius"</f>
        <v>set_character_flag = AVE_MARIA_hexaco_adolescence_read_write_improvement_genius</v>
      </c>
    </row>
    <row r="2057" spans="4:6" x14ac:dyDescent="0.25">
      <c r="E2057" t="s">
        <v>123</v>
      </c>
    </row>
    <row r="2058" spans="4:6" x14ac:dyDescent="0.25">
      <c r="F2058" t="str">
        <f t="shared" ref="F2058" si="432">"factor = 2"</f>
        <v>factor = 2</v>
      </c>
    </row>
    <row r="2059" spans="4:6" x14ac:dyDescent="0.25">
      <c r="F2059" t="s">
        <v>135</v>
      </c>
    </row>
    <row r="2060" spans="4:6" x14ac:dyDescent="0.25">
      <c r="E2060" t="s">
        <v>1</v>
      </c>
    </row>
    <row r="2061" spans="4:6" x14ac:dyDescent="0.25">
      <c r="E2061" t="s">
        <v>123</v>
      </c>
    </row>
    <row r="2062" spans="4:6" x14ac:dyDescent="0.25">
      <c r="F2062" t="str">
        <f t="shared" ref="F2062" si="433">"factor = 5"</f>
        <v>factor = 5</v>
      </c>
    </row>
    <row r="2063" spans="4:6" x14ac:dyDescent="0.25">
      <c r="F2063" t="s">
        <v>137</v>
      </c>
    </row>
    <row r="2064" spans="4:6" x14ac:dyDescent="0.25">
      <c r="E2064" t="s">
        <v>1</v>
      </c>
    </row>
    <row r="2065" spans="1:4" x14ac:dyDescent="0.25">
      <c r="D2065" t="s">
        <v>1</v>
      </c>
    </row>
    <row r="2066" spans="1:4" x14ac:dyDescent="0.25">
      <c r="C2066" t="s">
        <v>1</v>
      </c>
    </row>
    <row r="2067" spans="1:4" x14ac:dyDescent="0.25">
      <c r="C2067" t="s">
        <v>138</v>
      </c>
    </row>
    <row r="2068" spans="1:4" x14ac:dyDescent="0.25">
      <c r="D2068" t="str">
        <f t="shared" ref="D2068" si="434">"educator = { character_event = { id = "&amp;"AVE_MARIA_hexaco_adolescence."&amp;INDEX($Y$2:$Z$57,MATCH(B1795,$Y$2:$Y$57,0)+6,2)&amp;" } }"</f>
        <v>educator = { character_event = { id = AVE_MARIA_hexaco_adolescence.29 } }</v>
      </c>
    </row>
    <row r="2069" spans="1:4" x14ac:dyDescent="0.25">
      <c r="C2069" t="s">
        <v>1</v>
      </c>
    </row>
    <row r="2070" spans="1:4" x14ac:dyDescent="0.25">
      <c r="C2070" t="s">
        <v>139</v>
      </c>
    </row>
    <row r="2071" spans="1:4" x14ac:dyDescent="0.25">
      <c r="D2071" t="s">
        <v>165</v>
      </c>
    </row>
    <row r="2072" spans="1:4" x14ac:dyDescent="0.25">
      <c r="C2072" t="s">
        <v>1</v>
      </c>
    </row>
    <row r="2073" spans="1:4" x14ac:dyDescent="0.25">
      <c r="B2073" t="s">
        <v>1</v>
      </c>
    </row>
    <row r="2074" spans="1:4" x14ac:dyDescent="0.25">
      <c r="A2074" t="s">
        <v>1</v>
      </c>
    </row>
    <row r="2075" spans="1:4" x14ac:dyDescent="0.25">
      <c r="A2075" t="str">
        <f t="shared" ref="A2075" si="435">"#"</f>
        <v>#</v>
      </c>
      <c r="B2075" t="str">
        <f t="shared" ref="B2075" si="436">INDEX(R:R,2+TRUNC((ROW()-1)/$O$2))&amp;" Random Improvement"</f>
        <v>Read Write Random Improvement</v>
      </c>
    </row>
    <row r="2076" spans="1:4" x14ac:dyDescent="0.25">
      <c r="A2076" t="s">
        <v>0</v>
      </c>
    </row>
    <row r="2077" spans="1:4" x14ac:dyDescent="0.25">
      <c r="B2077" t="str">
        <f t="shared" ref="B2077" si="437">"id = "&amp;"AVE_MARIA_hexaco_adolescence."&amp;INDEX($Y$2:$Z$57,MATCH(B1795,$Y$2:$Y$57,0)+3,2)</f>
        <v>id = AVE_MARIA_hexaco_adolescence.26</v>
      </c>
    </row>
    <row r="2078" spans="1:4" x14ac:dyDescent="0.25">
      <c r="B2078" t="str">
        <f t="shared" ref="B2078" si="438">"desc = EVTDESC_"&amp;"AVE_MARIA_hexaco_adolescence."&amp;INDEX($Y$2:$Z$57,MATCH(B1795,$Y$2:$Y$57,0)+3,2)</f>
        <v>desc = EVTDESC_AVE_MARIA_hexaco_adolescence.26</v>
      </c>
    </row>
    <row r="2079" spans="1:4" x14ac:dyDescent="0.25">
      <c r="B2079" t="s">
        <v>115</v>
      </c>
    </row>
    <row r="2080" spans="1:4" x14ac:dyDescent="0.25">
      <c r="B2080" t="s">
        <v>114</v>
      </c>
    </row>
    <row r="2081" spans="2:5" x14ac:dyDescent="0.25">
      <c r="B2081" t="s">
        <v>116</v>
      </c>
    </row>
    <row r="2083" spans="2:5" x14ac:dyDescent="0.25">
      <c r="B2083" t="s">
        <v>5</v>
      </c>
    </row>
    <row r="2084" spans="2:5" x14ac:dyDescent="0.25">
      <c r="C2084" t="s">
        <v>117</v>
      </c>
    </row>
    <row r="2085" spans="2:5" x14ac:dyDescent="0.25">
      <c r="C2085" t="s">
        <v>118</v>
      </c>
    </row>
    <row r="2086" spans="2:5" x14ac:dyDescent="0.25">
      <c r="C2086" t="s">
        <v>119</v>
      </c>
    </row>
    <row r="2087" spans="2:5" x14ac:dyDescent="0.25">
      <c r="C2087" t="s">
        <v>120</v>
      </c>
    </row>
    <row r="2088" spans="2:5" x14ac:dyDescent="0.25">
      <c r="B2088" t="s">
        <v>1</v>
      </c>
    </row>
    <row r="2089" spans="2:5" x14ac:dyDescent="0.25">
      <c r="B2089" t="s">
        <v>9</v>
      </c>
    </row>
    <row r="2090" spans="2:5" x14ac:dyDescent="0.25">
      <c r="C2090" t="str">
        <f t="shared" ref="C2090" si="439">"name = EVTOPT_A_"&amp;"AVE_MARIA_hexaco_adolescence."&amp;INDEX($Y$2:$Z$57,MATCH(B1795,$Y$2:$Y$57,0)+3,2)</f>
        <v>name = EVTOPT_A_AVE_MARIA_hexaco_adolescence.26</v>
      </c>
    </row>
    <row r="2091" spans="2:5" x14ac:dyDescent="0.25">
      <c r="C2091" t="s">
        <v>121</v>
      </c>
    </row>
    <row r="2092" spans="2:5" x14ac:dyDescent="0.25">
      <c r="D2092" t="str">
        <f t="shared" ref="D2092" si="440">"60 = { # Normal progress"</f>
        <v>60 = { # Normal progress</v>
      </c>
    </row>
    <row r="2093" spans="2:5" x14ac:dyDescent="0.25">
      <c r="E2093" t="str">
        <f t="shared" ref="E2093" si="441">"change_variable = { which = hexaco_learning_"&amp;INDEX(S:S,2+TRUNC((ROW()-1)/$O$2))&amp;"_xp value = 1 }"</f>
        <v>change_variable = { which = hexaco_learning_read_write_xp value = 1 }</v>
      </c>
    </row>
    <row r="2094" spans="2:5" x14ac:dyDescent="0.25">
      <c r="E2094" t="s">
        <v>122</v>
      </c>
    </row>
    <row r="2095" spans="2:5" x14ac:dyDescent="0.25">
      <c r="E2095" t="str">
        <f t="shared" ref="E2095" si="442">"set_character_flag = AVE_MARIA_hexaco_adolescence_"&amp;INDEX(S:S,2+TRUNC((ROW()-1)/$O$2))&amp;"_improvement_normal"</f>
        <v>set_character_flag = AVE_MARIA_hexaco_adolescence_read_write_improvement_normal</v>
      </c>
    </row>
    <row r="2096" spans="2:5" x14ac:dyDescent="0.25">
      <c r="E2096" t="s">
        <v>123</v>
      </c>
    </row>
    <row r="2097" spans="5:6" x14ac:dyDescent="0.25">
      <c r="F2097" t="str">
        <f t="shared" ref="F2097" si="443">"factor = 1.05"</f>
        <v>factor = 1.05</v>
      </c>
    </row>
    <row r="2098" spans="5:6" x14ac:dyDescent="0.25">
      <c r="F2098" t="s">
        <v>124</v>
      </c>
    </row>
    <row r="2099" spans="5:6" x14ac:dyDescent="0.25">
      <c r="E2099" t="s">
        <v>1</v>
      </c>
    </row>
    <row r="2100" spans="5:6" x14ac:dyDescent="0.25">
      <c r="E2100" t="s">
        <v>123</v>
      </c>
    </row>
    <row r="2101" spans="5:6" x14ac:dyDescent="0.25">
      <c r="F2101" t="str">
        <f t="shared" ref="F2101" si="444">"factor = 1.1"</f>
        <v>factor = 1.1</v>
      </c>
    </row>
    <row r="2102" spans="5:6" x14ac:dyDescent="0.25">
      <c r="F2102" t="s">
        <v>125</v>
      </c>
    </row>
    <row r="2103" spans="5:6" x14ac:dyDescent="0.25">
      <c r="E2103" t="s">
        <v>1</v>
      </c>
    </row>
    <row r="2104" spans="5:6" x14ac:dyDescent="0.25">
      <c r="E2104" t="s">
        <v>123</v>
      </c>
    </row>
    <row r="2105" spans="5:6" x14ac:dyDescent="0.25">
      <c r="F2105" t="str">
        <f t="shared" ref="F2105" si="445">"factor = 1.2"</f>
        <v>factor = 1.2</v>
      </c>
    </row>
    <row r="2106" spans="5:6" x14ac:dyDescent="0.25">
      <c r="F2106" t="s">
        <v>126</v>
      </c>
    </row>
    <row r="2107" spans="5:6" x14ac:dyDescent="0.25">
      <c r="E2107" t="s">
        <v>1</v>
      </c>
    </row>
    <row r="2108" spans="5:6" x14ac:dyDescent="0.25">
      <c r="E2108" t="s">
        <v>123</v>
      </c>
    </row>
    <row r="2109" spans="5:6" x14ac:dyDescent="0.25">
      <c r="F2109" t="str">
        <f t="shared" ref="F2109" si="446">"factor = 1.3"</f>
        <v>factor = 1.3</v>
      </c>
    </row>
    <row r="2110" spans="5:6" x14ac:dyDescent="0.25">
      <c r="F2110" t="s">
        <v>127</v>
      </c>
    </row>
    <row r="2111" spans="5:6" x14ac:dyDescent="0.25">
      <c r="E2111" t="s">
        <v>1</v>
      </c>
    </row>
    <row r="2112" spans="5:6" x14ac:dyDescent="0.25">
      <c r="E2112" t="s">
        <v>123</v>
      </c>
    </row>
    <row r="2113" spans="4:6" x14ac:dyDescent="0.25">
      <c r="F2113" t="str">
        <f t="shared" ref="F2113" si="447">"factor = 1.5"</f>
        <v>factor = 1.5</v>
      </c>
    </row>
    <row r="2114" spans="4:6" x14ac:dyDescent="0.25">
      <c r="F2114" t="s">
        <v>128</v>
      </c>
    </row>
    <row r="2115" spans="4:6" x14ac:dyDescent="0.25">
      <c r="E2115" t="s">
        <v>1</v>
      </c>
    </row>
    <row r="2116" spans="4:6" x14ac:dyDescent="0.25">
      <c r="D2116" t="s">
        <v>1</v>
      </c>
    </row>
    <row r="2117" spans="4:6" x14ac:dyDescent="0.25">
      <c r="D2117" t="str">
        <f t="shared" ref="D2117" si="448">"35 = { # Gifted progress"</f>
        <v>35 = { # Gifted progress</v>
      </c>
    </row>
    <row r="2118" spans="4:6" x14ac:dyDescent="0.25">
      <c r="E2118" t="str">
        <f t="shared" ref="E2118" si="449">"change_variable = { which = hexaco_learning_"&amp;INDEX(S:S,2+TRUNC((ROW()-1)/$O$2))&amp;"_xp value = 2 }"</f>
        <v>change_variable = { which = hexaco_learning_read_write_xp value = 2 }</v>
      </c>
    </row>
    <row r="2119" spans="4:6" x14ac:dyDescent="0.25">
      <c r="E2119" t="s">
        <v>122</v>
      </c>
    </row>
    <row r="2120" spans="4:6" x14ac:dyDescent="0.25">
      <c r="E2120" t="str">
        <f t="shared" ref="E2120" si="450">"set_character_flag = AVE_MARIA_hexaco_adolescence_"&amp;INDEX(S:S,2+TRUNC((ROW()-1)/$O$2))&amp;"_improvement_faster"</f>
        <v>set_character_flag = AVE_MARIA_hexaco_adolescence_read_write_improvement_faster</v>
      </c>
    </row>
    <row r="2121" spans="4:6" x14ac:dyDescent="0.25">
      <c r="E2121" t="s">
        <v>123</v>
      </c>
    </row>
    <row r="2122" spans="4:6" x14ac:dyDescent="0.25">
      <c r="F2122" t="str">
        <f t="shared" ref="F2122" si="451">"factor = 1.05"</f>
        <v>factor = 1.05</v>
      </c>
    </row>
    <row r="2123" spans="4:6" x14ac:dyDescent="0.25">
      <c r="F2123" t="s">
        <v>129</v>
      </c>
    </row>
    <row r="2124" spans="4:6" x14ac:dyDescent="0.25">
      <c r="E2124" t="s">
        <v>1</v>
      </c>
    </row>
    <row r="2125" spans="4:6" x14ac:dyDescent="0.25">
      <c r="E2125" t="s">
        <v>123</v>
      </c>
    </row>
    <row r="2126" spans="4:6" x14ac:dyDescent="0.25">
      <c r="F2126" t="str">
        <f t="shared" ref="F2126" si="452">"factor = 1.1"</f>
        <v>factor = 1.1</v>
      </c>
    </row>
    <row r="2127" spans="4:6" x14ac:dyDescent="0.25">
      <c r="F2127" t="s">
        <v>130</v>
      </c>
    </row>
    <row r="2128" spans="4:6" x14ac:dyDescent="0.25">
      <c r="E2128" t="s">
        <v>1</v>
      </c>
    </row>
    <row r="2129" spans="5:6" x14ac:dyDescent="0.25">
      <c r="E2129" t="s">
        <v>123</v>
      </c>
    </row>
    <row r="2130" spans="5:6" x14ac:dyDescent="0.25">
      <c r="F2130" t="str">
        <f t="shared" ref="F2130" si="453">"factor = 1.2"</f>
        <v>factor = 1.2</v>
      </c>
    </row>
    <row r="2131" spans="5:6" x14ac:dyDescent="0.25">
      <c r="F2131" t="s">
        <v>131</v>
      </c>
    </row>
    <row r="2132" spans="5:6" x14ac:dyDescent="0.25">
      <c r="E2132" t="s">
        <v>1</v>
      </c>
    </row>
    <row r="2133" spans="5:6" x14ac:dyDescent="0.25">
      <c r="E2133" t="s">
        <v>123</v>
      </c>
    </row>
    <row r="2134" spans="5:6" x14ac:dyDescent="0.25">
      <c r="F2134" t="str">
        <f t="shared" ref="F2134" si="454">"factor = 1.3"</f>
        <v>factor = 1.3</v>
      </c>
    </row>
    <row r="2135" spans="5:6" x14ac:dyDescent="0.25">
      <c r="F2135" t="s">
        <v>132</v>
      </c>
    </row>
    <row r="2136" spans="5:6" x14ac:dyDescent="0.25">
      <c r="E2136" t="s">
        <v>1</v>
      </c>
    </row>
    <row r="2137" spans="5:6" x14ac:dyDescent="0.25">
      <c r="E2137" t="s">
        <v>123</v>
      </c>
    </row>
    <row r="2138" spans="5:6" x14ac:dyDescent="0.25">
      <c r="F2138" t="str">
        <f t="shared" ref="F2138" si="455">"factor = 1.5"</f>
        <v>factor = 1.5</v>
      </c>
    </row>
    <row r="2139" spans="5:6" x14ac:dyDescent="0.25">
      <c r="F2139" t="s">
        <v>133</v>
      </c>
    </row>
    <row r="2140" spans="5:6" x14ac:dyDescent="0.25">
      <c r="E2140" t="s">
        <v>1</v>
      </c>
    </row>
    <row r="2141" spans="5:6" x14ac:dyDescent="0.25">
      <c r="E2141" t="s">
        <v>123</v>
      </c>
    </row>
    <row r="2142" spans="5:6" x14ac:dyDescent="0.25">
      <c r="F2142" t="s">
        <v>136</v>
      </c>
    </row>
    <row r="2143" spans="5:6" x14ac:dyDescent="0.25">
      <c r="F2143" t="s">
        <v>135</v>
      </c>
    </row>
    <row r="2144" spans="5:6" x14ac:dyDescent="0.25">
      <c r="E2144" t="s">
        <v>1</v>
      </c>
    </row>
    <row r="2145" spans="3:6" x14ac:dyDescent="0.25">
      <c r="D2145" t="s">
        <v>1</v>
      </c>
    </row>
    <row r="2146" spans="3:6" x14ac:dyDescent="0.25">
      <c r="D2146" t="str">
        <f t="shared" ref="D2146" si="456">"5 = { # Crazy progress"</f>
        <v>5 = { # Crazy progress</v>
      </c>
    </row>
    <row r="2147" spans="3:6" x14ac:dyDescent="0.25">
      <c r="E2147" t="str">
        <f t="shared" ref="E2147" si="457">"change_variable = { which = hexaco_learning_"&amp;INDEX(S:S,2+TRUNC((ROW()-1)/$O$2))&amp;"_xp value = 3 }"</f>
        <v>change_variable = { which = hexaco_learning_read_write_xp value = 3 }</v>
      </c>
    </row>
    <row r="2148" spans="3:6" x14ac:dyDescent="0.25">
      <c r="E2148" t="s">
        <v>122</v>
      </c>
    </row>
    <row r="2149" spans="3:6" x14ac:dyDescent="0.25">
      <c r="E2149" t="str">
        <f t="shared" ref="E2149" si="458">"set_character_flag = AVE_MARIA_hexaco_adolescence_"&amp;INDEX(S:S,2+TRUNC((ROW()-1)/$O$2))&amp;"_improvement_genius"</f>
        <v>set_character_flag = AVE_MARIA_hexaco_adolescence_read_write_improvement_genius</v>
      </c>
    </row>
    <row r="2150" spans="3:6" x14ac:dyDescent="0.25">
      <c r="E2150" t="s">
        <v>123</v>
      </c>
    </row>
    <row r="2151" spans="3:6" x14ac:dyDescent="0.25">
      <c r="F2151" t="str">
        <f t="shared" ref="F2151" si="459">"factor = 2"</f>
        <v>factor = 2</v>
      </c>
    </row>
    <row r="2152" spans="3:6" x14ac:dyDescent="0.25">
      <c r="F2152" t="s">
        <v>135</v>
      </c>
    </row>
    <row r="2153" spans="3:6" x14ac:dyDescent="0.25">
      <c r="E2153" t="s">
        <v>1</v>
      </c>
    </row>
    <row r="2154" spans="3:6" x14ac:dyDescent="0.25">
      <c r="E2154" t="s">
        <v>123</v>
      </c>
    </row>
    <row r="2155" spans="3:6" x14ac:dyDescent="0.25">
      <c r="F2155" t="str">
        <f t="shared" ref="F2155" si="460">"factor = 5"</f>
        <v>factor = 5</v>
      </c>
    </row>
    <row r="2156" spans="3:6" x14ac:dyDescent="0.25">
      <c r="F2156" t="s">
        <v>137</v>
      </c>
    </row>
    <row r="2157" spans="3:6" x14ac:dyDescent="0.25">
      <c r="E2157" t="s">
        <v>1</v>
      </c>
    </row>
    <row r="2158" spans="3:6" x14ac:dyDescent="0.25">
      <c r="D2158" t="s">
        <v>1</v>
      </c>
    </row>
    <row r="2159" spans="3:6" x14ac:dyDescent="0.25">
      <c r="C2159" t="s">
        <v>1</v>
      </c>
    </row>
    <row r="2160" spans="3:6" x14ac:dyDescent="0.25">
      <c r="C2160" t="s">
        <v>138</v>
      </c>
    </row>
    <row r="2161" spans="1:4" x14ac:dyDescent="0.25">
      <c r="D2161" t="str">
        <f t="shared" ref="D2161" si="461">"educator = { character_event = { id = "&amp;"AVE_MARIA_hexaco_adolescence."&amp;INDEX($Y$2:$Z$57,MATCH(B1795,$Y$2:$Y$57,0),2)+6&amp;" } }"</f>
        <v>educator = { character_event = { id = AVE_MARIA_hexaco_adolescence.29 } }</v>
      </c>
    </row>
    <row r="2162" spans="1:4" x14ac:dyDescent="0.25">
      <c r="C2162" t="s">
        <v>1</v>
      </c>
    </row>
    <row r="2163" spans="1:4" x14ac:dyDescent="0.25">
      <c r="C2163" t="s">
        <v>139</v>
      </c>
    </row>
    <row r="2164" spans="1:4" x14ac:dyDescent="0.25">
      <c r="D2164" t="s">
        <v>165</v>
      </c>
    </row>
    <row r="2165" spans="1:4" x14ac:dyDescent="0.25">
      <c r="C2165" t="s">
        <v>1</v>
      </c>
    </row>
    <row r="2166" spans="1:4" x14ac:dyDescent="0.25">
      <c r="B2166" t="s">
        <v>1</v>
      </c>
    </row>
    <row r="2167" spans="1:4" x14ac:dyDescent="0.25">
      <c r="A2167" t="s">
        <v>1</v>
      </c>
    </row>
    <row r="2168" spans="1:4" x14ac:dyDescent="0.25">
      <c r="A2168" t="str">
        <f t="shared" ref="A2168" si="462">"#"</f>
        <v>#</v>
      </c>
      <c r="B2168" t="str">
        <f t="shared" ref="B2168" si="463">INDEX(R:R,2+TRUNC((ROW()-1)/$O$2))&amp;" Random Improvement"</f>
        <v>Read Write Random Improvement</v>
      </c>
    </row>
    <row r="2169" spans="1:4" x14ac:dyDescent="0.25">
      <c r="A2169" t="s">
        <v>0</v>
      </c>
    </row>
    <row r="2170" spans="1:4" x14ac:dyDescent="0.25">
      <c r="B2170" t="str">
        <f t="shared" ref="B2170" si="464">"id = "&amp;"AVE_MARIA_hexaco_adolescence."&amp;INDEX($Y$2:$Z$57,MATCH(B1795,$Y$2:$Y$57,0)+4,2)</f>
        <v>id = AVE_MARIA_hexaco_adolescence.27</v>
      </c>
    </row>
    <row r="2171" spans="1:4" x14ac:dyDescent="0.25">
      <c r="B2171" t="str">
        <f t="shared" ref="B2171" si="465">"desc = EVTDESC_"&amp;"AVE_MARIA_hexaco_adolescence."&amp;INDEX($Y$2:$Z$57,MATCH(B1795,$Y$2:$Y$57,0)+4,2)</f>
        <v>desc = EVTDESC_AVE_MARIA_hexaco_adolescence.27</v>
      </c>
    </row>
    <row r="2172" spans="1:4" x14ac:dyDescent="0.25">
      <c r="B2172" t="s">
        <v>115</v>
      </c>
    </row>
    <row r="2173" spans="1:4" x14ac:dyDescent="0.25">
      <c r="B2173" t="s">
        <v>114</v>
      </c>
    </row>
    <row r="2174" spans="1:4" x14ac:dyDescent="0.25">
      <c r="B2174" t="s">
        <v>116</v>
      </c>
    </row>
    <row r="2176" spans="1:4" x14ac:dyDescent="0.25">
      <c r="B2176" t="s">
        <v>5</v>
      </c>
    </row>
    <row r="2177" spans="2:6" x14ac:dyDescent="0.25">
      <c r="C2177" t="s">
        <v>117</v>
      </c>
    </row>
    <row r="2178" spans="2:6" x14ac:dyDescent="0.25">
      <c r="C2178" t="s">
        <v>118</v>
      </c>
    </row>
    <row r="2179" spans="2:6" x14ac:dyDescent="0.25">
      <c r="C2179" t="s">
        <v>119</v>
      </c>
    </row>
    <row r="2180" spans="2:6" x14ac:dyDescent="0.25">
      <c r="C2180" t="s">
        <v>120</v>
      </c>
    </row>
    <row r="2181" spans="2:6" x14ac:dyDescent="0.25">
      <c r="B2181" t="s">
        <v>1</v>
      </c>
    </row>
    <row r="2182" spans="2:6" x14ac:dyDescent="0.25">
      <c r="B2182" t="s">
        <v>9</v>
      </c>
    </row>
    <row r="2183" spans="2:6" x14ac:dyDescent="0.25">
      <c r="C2183" t="str">
        <f t="shared" ref="C2183" si="466">"name = EVTOPT_A_"&amp;"AVE_MARIA_hexaco_adolescence."&amp;INDEX($Y$2:$Z$57,MATCH(B1795,$Y$2:$Y$57,0)+4,2)</f>
        <v>name = EVTOPT_A_AVE_MARIA_hexaco_adolescence.27</v>
      </c>
    </row>
    <row r="2184" spans="2:6" x14ac:dyDescent="0.25">
      <c r="C2184" t="s">
        <v>121</v>
      </c>
    </row>
    <row r="2185" spans="2:6" x14ac:dyDescent="0.25">
      <c r="D2185" t="str">
        <f t="shared" ref="D2185" si="467">"60 = { # Normal progress"</f>
        <v>60 = { # Normal progress</v>
      </c>
    </row>
    <row r="2186" spans="2:6" x14ac:dyDescent="0.25">
      <c r="E2186" t="str">
        <f t="shared" ref="E2186" si="468">"change_variable = { which = hexaco_learning_"&amp;INDEX(S:S,2+TRUNC((ROW()-1)/$O$2))&amp;"_xp value = 1 }"</f>
        <v>change_variable = { which = hexaco_learning_read_write_xp value = 1 }</v>
      </c>
    </row>
    <row r="2187" spans="2:6" x14ac:dyDescent="0.25">
      <c r="E2187" t="s">
        <v>122</v>
      </c>
    </row>
    <row r="2188" spans="2:6" x14ac:dyDescent="0.25">
      <c r="E2188" t="str">
        <f t="shared" ref="E2188" si="469">"set_character_flag = AVE_MARIA_hexaco_adolescence_"&amp;INDEX(S:S,2+TRUNC((ROW()-1)/$O$2))&amp;"_improvement_normal"</f>
        <v>set_character_flag = AVE_MARIA_hexaco_adolescence_read_write_improvement_normal</v>
      </c>
    </row>
    <row r="2189" spans="2:6" x14ac:dyDescent="0.25">
      <c r="E2189" t="s">
        <v>123</v>
      </c>
    </row>
    <row r="2190" spans="2:6" x14ac:dyDescent="0.25">
      <c r="F2190" t="str">
        <f t="shared" ref="F2190" si="470">"factor = 1.05"</f>
        <v>factor = 1.05</v>
      </c>
    </row>
    <row r="2191" spans="2:6" x14ac:dyDescent="0.25">
      <c r="F2191" t="s">
        <v>124</v>
      </c>
    </row>
    <row r="2192" spans="2:6" x14ac:dyDescent="0.25">
      <c r="E2192" t="s">
        <v>1</v>
      </c>
    </row>
    <row r="2193" spans="5:6" x14ac:dyDescent="0.25">
      <c r="E2193" t="s">
        <v>123</v>
      </c>
    </row>
    <row r="2194" spans="5:6" x14ac:dyDescent="0.25">
      <c r="F2194" t="str">
        <f t="shared" ref="F2194" si="471">"factor = 1.1"</f>
        <v>factor = 1.1</v>
      </c>
    </row>
    <row r="2195" spans="5:6" x14ac:dyDescent="0.25">
      <c r="F2195" t="s">
        <v>125</v>
      </c>
    </row>
    <row r="2196" spans="5:6" x14ac:dyDescent="0.25">
      <c r="E2196" t="s">
        <v>1</v>
      </c>
    </row>
    <row r="2197" spans="5:6" x14ac:dyDescent="0.25">
      <c r="E2197" t="s">
        <v>123</v>
      </c>
    </row>
    <row r="2198" spans="5:6" x14ac:dyDescent="0.25">
      <c r="F2198" t="str">
        <f t="shared" ref="F2198" si="472">"factor = 1.2"</f>
        <v>factor = 1.2</v>
      </c>
    </row>
    <row r="2199" spans="5:6" x14ac:dyDescent="0.25">
      <c r="F2199" t="s">
        <v>126</v>
      </c>
    </row>
    <row r="2200" spans="5:6" x14ac:dyDescent="0.25">
      <c r="E2200" t="s">
        <v>1</v>
      </c>
    </row>
    <row r="2201" spans="5:6" x14ac:dyDescent="0.25">
      <c r="E2201" t="s">
        <v>123</v>
      </c>
    </row>
    <row r="2202" spans="5:6" x14ac:dyDescent="0.25">
      <c r="F2202" t="str">
        <f t="shared" ref="F2202" si="473">"factor = 1.3"</f>
        <v>factor = 1.3</v>
      </c>
    </row>
    <row r="2203" spans="5:6" x14ac:dyDescent="0.25">
      <c r="F2203" t="s">
        <v>127</v>
      </c>
    </row>
    <row r="2204" spans="5:6" x14ac:dyDescent="0.25">
      <c r="E2204" t="s">
        <v>1</v>
      </c>
    </row>
    <row r="2205" spans="5:6" x14ac:dyDescent="0.25">
      <c r="E2205" t="s">
        <v>123</v>
      </c>
    </row>
    <row r="2206" spans="5:6" x14ac:dyDescent="0.25">
      <c r="F2206" t="str">
        <f t="shared" ref="F2206" si="474">"factor = 1.5"</f>
        <v>factor = 1.5</v>
      </c>
    </row>
    <row r="2207" spans="5:6" x14ac:dyDescent="0.25">
      <c r="F2207" t="s">
        <v>128</v>
      </c>
    </row>
    <row r="2208" spans="5:6" x14ac:dyDescent="0.25">
      <c r="E2208" t="s">
        <v>1</v>
      </c>
    </row>
    <row r="2209" spans="4:6" x14ac:dyDescent="0.25">
      <c r="D2209" t="s">
        <v>1</v>
      </c>
    </row>
    <row r="2210" spans="4:6" x14ac:dyDescent="0.25">
      <c r="D2210" t="str">
        <f t="shared" ref="D2210" si="475">"35 = { # Gifted progress"</f>
        <v>35 = { # Gifted progress</v>
      </c>
    </row>
    <row r="2211" spans="4:6" x14ac:dyDescent="0.25">
      <c r="E2211" t="str">
        <f t="shared" ref="E2211" si="476">"change_variable = { which = hexaco_learning_"&amp;INDEX(S:S,2+TRUNC((ROW()-1)/$O$2))&amp;"_xp value = 2 }"</f>
        <v>change_variable = { which = hexaco_learning_read_write_xp value = 2 }</v>
      </c>
    </row>
    <row r="2212" spans="4:6" x14ac:dyDescent="0.25">
      <c r="E2212" t="s">
        <v>122</v>
      </c>
    </row>
    <row r="2213" spans="4:6" x14ac:dyDescent="0.25">
      <c r="E2213" t="str">
        <f t="shared" ref="E2213" si="477">"set_character_flag = AVE_MARIA_hexaco_adolescence_"&amp;INDEX(S:S,2+TRUNC((ROW()-1)/$O$2))&amp;"_improvement_faster"</f>
        <v>set_character_flag = AVE_MARIA_hexaco_adolescence_read_write_improvement_faster</v>
      </c>
    </row>
    <row r="2214" spans="4:6" x14ac:dyDescent="0.25">
      <c r="E2214" t="s">
        <v>123</v>
      </c>
    </row>
    <row r="2215" spans="4:6" x14ac:dyDescent="0.25">
      <c r="F2215" t="str">
        <f t="shared" ref="F2215" si="478">"factor = 1.05"</f>
        <v>factor = 1.05</v>
      </c>
    </row>
    <row r="2216" spans="4:6" x14ac:dyDescent="0.25">
      <c r="F2216" t="s">
        <v>129</v>
      </c>
    </row>
    <row r="2217" spans="4:6" x14ac:dyDescent="0.25">
      <c r="E2217" t="s">
        <v>1</v>
      </c>
    </row>
    <row r="2218" spans="4:6" x14ac:dyDescent="0.25">
      <c r="E2218" t="s">
        <v>123</v>
      </c>
    </row>
    <row r="2219" spans="4:6" x14ac:dyDescent="0.25">
      <c r="F2219" t="str">
        <f t="shared" ref="F2219" si="479">"factor = 1.1"</f>
        <v>factor = 1.1</v>
      </c>
    </row>
    <row r="2220" spans="4:6" x14ac:dyDescent="0.25">
      <c r="F2220" t="s">
        <v>130</v>
      </c>
    </row>
    <row r="2221" spans="4:6" x14ac:dyDescent="0.25">
      <c r="E2221" t="s">
        <v>1</v>
      </c>
    </row>
    <row r="2222" spans="4:6" x14ac:dyDescent="0.25">
      <c r="E2222" t="s">
        <v>123</v>
      </c>
    </row>
    <row r="2223" spans="4:6" x14ac:dyDescent="0.25">
      <c r="F2223" t="str">
        <f t="shared" ref="F2223" si="480">"factor = 1.2"</f>
        <v>factor = 1.2</v>
      </c>
    </row>
    <row r="2224" spans="4:6" x14ac:dyDescent="0.25">
      <c r="F2224" t="s">
        <v>131</v>
      </c>
    </row>
    <row r="2225" spans="4:6" x14ac:dyDescent="0.25">
      <c r="E2225" t="s">
        <v>1</v>
      </c>
    </row>
    <row r="2226" spans="4:6" x14ac:dyDescent="0.25">
      <c r="E2226" t="s">
        <v>123</v>
      </c>
    </row>
    <row r="2227" spans="4:6" x14ac:dyDescent="0.25">
      <c r="F2227" t="str">
        <f t="shared" ref="F2227" si="481">"factor = 1.3"</f>
        <v>factor = 1.3</v>
      </c>
    </row>
    <row r="2228" spans="4:6" x14ac:dyDescent="0.25">
      <c r="F2228" t="s">
        <v>132</v>
      </c>
    </row>
    <row r="2229" spans="4:6" x14ac:dyDescent="0.25">
      <c r="E2229" t="s">
        <v>1</v>
      </c>
    </row>
    <row r="2230" spans="4:6" x14ac:dyDescent="0.25">
      <c r="E2230" t="s">
        <v>123</v>
      </c>
    </row>
    <row r="2231" spans="4:6" x14ac:dyDescent="0.25">
      <c r="F2231" t="str">
        <f t="shared" ref="F2231" si="482">"factor = 1.5"</f>
        <v>factor = 1.5</v>
      </c>
    </row>
    <row r="2232" spans="4:6" x14ac:dyDescent="0.25">
      <c r="F2232" t="s">
        <v>133</v>
      </c>
    </row>
    <row r="2233" spans="4:6" x14ac:dyDescent="0.25">
      <c r="E2233" t="s">
        <v>1</v>
      </c>
    </row>
    <row r="2234" spans="4:6" x14ac:dyDescent="0.25">
      <c r="E2234" t="s">
        <v>123</v>
      </c>
    </row>
    <row r="2235" spans="4:6" x14ac:dyDescent="0.25">
      <c r="F2235" t="s">
        <v>136</v>
      </c>
    </row>
    <row r="2236" spans="4:6" x14ac:dyDescent="0.25">
      <c r="F2236" t="s">
        <v>135</v>
      </c>
    </row>
    <row r="2237" spans="4:6" x14ac:dyDescent="0.25">
      <c r="E2237" t="s">
        <v>1</v>
      </c>
    </row>
    <row r="2238" spans="4:6" x14ac:dyDescent="0.25">
      <c r="D2238" t="s">
        <v>1</v>
      </c>
    </row>
    <row r="2239" spans="4:6" x14ac:dyDescent="0.25">
      <c r="D2239" t="str">
        <f t="shared" ref="D2239" si="483">"5 = { # Crazy progress"</f>
        <v>5 = { # Crazy progress</v>
      </c>
    </row>
    <row r="2240" spans="4:6" x14ac:dyDescent="0.25">
      <c r="E2240" t="str">
        <f t="shared" ref="E2240" si="484">"change_variable = { which = hexaco_learning_"&amp;INDEX(S:S,2+TRUNC((ROW()-1)/$O$2))&amp;"_xp value = 3 }"</f>
        <v>change_variable = { which = hexaco_learning_read_write_xp value = 3 }</v>
      </c>
    </row>
    <row r="2241" spans="3:6" x14ac:dyDescent="0.25">
      <c r="E2241" t="s">
        <v>122</v>
      </c>
    </row>
    <row r="2242" spans="3:6" x14ac:dyDescent="0.25">
      <c r="E2242" t="str">
        <f t="shared" ref="E2242" si="485">"set_character_flag = AVE_MARIA_hexaco_adolescence_"&amp;INDEX(S:S,2+TRUNC((ROW()-1)/$O$2))&amp;"_improvement_genius"</f>
        <v>set_character_flag = AVE_MARIA_hexaco_adolescence_read_write_improvement_genius</v>
      </c>
    </row>
    <row r="2243" spans="3:6" x14ac:dyDescent="0.25">
      <c r="E2243" t="s">
        <v>123</v>
      </c>
    </row>
    <row r="2244" spans="3:6" x14ac:dyDescent="0.25">
      <c r="F2244" t="str">
        <f t="shared" ref="F2244" si="486">"factor = 2"</f>
        <v>factor = 2</v>
      </c>
    </row>
    <row r="2245" spans="3:6" x14ac:dyDescent="0.25">
      <c r="F2245" t="s">
        <v>135</v>
      </c>
    </row>
    <row r="2246" spans="3:6" x14ac:dyDescent="0.25">
      <c r="E2246" t="s">
        <v>1</v>
      </c>
    </row>
    <row r="2247" spans="3:6" x14ac:dyDescent="0.25">
      <c r="E2247" t="s">
        <v>123</v>
      </c>
    </row>
    <row r="2248" spans="3:6" x14ac:dyDescent="0.25">
      <c r="F2248" t="str">
        <f t="shared" ref="F2248" si="487">"factor = 5"</f>
        <v>factor = 5</v>
      </c>
    </row>
    <row r="2249" spans="3:6" x14ac:dyDescent="0.25">
      <c r="F2249" t="s">
        <v>137</v>
      </c>
    </row>
    <row r="2250" spans="3:6" x14ac:dyDescent="0.25">
      <c r="E2250" t="s">
        <v>1</v>
      </c>
    </row>
    <row r="2251" spans="3:6" x14ac:dyDescent="0.25">
      <c r="D2251" t="s">
        <v>1</v>
      </c>
    </row>
    <row r="2252" spans="3:6" x14ac:dyDescent="0.25">
      <c r="C2252" t="s">
        <v>1</v>
      </c>
    </row>
    <row r="2253" spans="3:6" x14ac:dyDescent="0.25">
      <c r="C2253" t="s">
        <v>138</v>
      </c>
    </row>
    <row r="2254" spans="3:6" x14ac:dyDescent="0.25">
      <c r="D2254" t="str">
        <f t="shared" ref="D2254" si="488">"educator = { character_event = { id = "&amp;"AVE_MARIA_hexaco_adolescence."&amp;INDEX($Y$2:$Z$57,MATCH(B1795,$Y$2:$Y$57,0)+6,2)&amp;" } }"</f>
        <v>educator = { character_event = { id = AVE_MARIA_hexaco_adolescence.29 } }</v>
      </c>
    </row>
    <row r="2255" spans="3:6" x14ac:dyDescent="0.25">
      <c r="C2255" t="s">
        <v>1</v>
      </c>
    </row>
    <row r="2256" spans="3:6" x14ac:dyDescent="0.25">
      <c r="C2256" t="s">
        <v>139</v>
      </c>
    </row>
    <row r="2257" spans="1:4" x14ac:dyDescent="0.25">
      <c r="D2257" t="s">
        <v>165</v>
      </c>
    </row>
    <row r="2258" spans="1:4" x14ac:dyDescent="0.25">
      <c r="C2258" t="s">
        <v>1</v>
      </c>
    </row>
    <row r="2259" spans="1:4" x14ac:dyDescent="0.25">
      <c r="B2259" t="s">
        <v>1</v>
      </c>
    </row>
    <row r="2260" spans="1:4" x14ac:dyDescent="0.25">
      <c r="A2260" t="s">
        <v>1</v>
      </c>
    </row>
    <row r="2261" spans="1:4" x14ac:dyDescent="0.25">
      <c r="A2261" t="str">
        <f t="shared" ref="A2261" si="489">"#"</f>
        <v>#</v>
      </c>
      <c r="B2261" t="str">
        <f t="shared" ref="B2261" si="490">INDEX(R:R,2+TRUNC((ROW()-1)/$O$2))&amp;" Random Improvement"</f>
        <v>Read Write Random Improvement</v>
      </c>
    </row>
    <row r="2262" spans="1:4" x14ac:dyDescent="0.25">
      <c r="A2262" t="s">
        <v>0</v>
      </c>
    </row>
    <row r="2263" spans="1:4" x14ac:dyDescent="0.25">
      <c r="B2263" t="str">
        <f t="shared" ref="B2263" si="491">"id = "&amp;"AVE_MARIA_hexaco_adolescence."&amp;INDEX($Y$2:$Z$57,MATCH(B1795,$Y$2:$Y$57,0)+5,2)</f>
        <v>id = AVE_MARIA_hexaco_adolescence.28</v>
      </c>
    </row>
    <row r="2264" spans="1:4" x14ac:dyDescent="0.25">
      <c r="B2264" t="str">
        <f t="shared" ref="B2264" si="492">"desc = EVTDESC_"&amp;"AVE_MARIA_hexaco_adolescence."&amp;INDEX($Y$2:$Z$57,MATCH(B1795,$Y$2:$Y$57,0)+5,2)</f>
        <v>desc = EVTDESC_AVE_MARIA_hexaco_adolescence.28</v>
      </c>
    </row>
    <row r="2265" spans="1:4" x14ac:dyDescent="0.25">
      <c r="B2265" t="s">
        <v>115</v>
      </c>
    </row>
    <row r="2266" spans="1:4" x14ac:dyDescent="0.25">
      <c r="B2266" t="s">
        <v>114</v>
      </c>
    </row>
    <row r="2267" spans="1:4" x14ac:dyDescent="0.25">
      <c r="B2267" t="s">
        <v>116</v>
      </c>
    </row>
    <row r="2269" spans="1:4" x14ac:dyDescent="0.25">
      <c r="B2269" t="s">
        <v>5</v>
      </c>
    </row>
    <row r="2270" spans="1:4" x14ac:dyDescent="0.25">
      <c r="C2270" t="s">
        <v>117</v>
      </c>
    </row>
    <row r="2271" spans="1:4" x14ac:dyDescent="0.25">
      <c r="C2271" t="s">
        <v>118</v>
      </c>
    </row>
    <row r="2272" spans="1:4" x14ac:dyDescent="0.25">
      <c r="C2272" t="s">
        <v>119</v>
      </c>
    </row>
    <row r="2273" spans="2:6" x14ac:dyDescent="0.25">
      <c r="C2273" t="s">
        <v>120</v>
      </c>
    </row>
    <row r="2274" spans="2:6" x14ac:dyDescent="0.25">
      <c r="B2274" t="s">
        <v>1</v>
      </c>
    </row>
    <row r="2275" spans="2:6" x14ac:dyDescent="0.25">
      <c r="B2275" t="s">
        <v>9</v>
      </c>
    </row>
    <row r="2276" spans="2:6" x14ac:dyDescent="0.25">
      <c r="C2276" t="str">
        <f t="shared" ref="C2276" si="493">"name = EVTOPT_A_"&amp;"AVE_MARIA_hexaco_adolescence."&amp;INDEX($Y$2:$Z$57,MATCH(B1795,$Y$2:$Y$57,0)+5,2)</f>
        <v>name = EVTOPT_A_AVE_MARIA_hexaco_adolescence.28</v>
      </c>
    </row>
    <row r="2277" spans="2:6" x14ac:dyDescent="0.25">
      <c r="C2277" t="s">
        <v>121</v>
      </c>
    </row>
    <row r="2278" spans="2:6" x14ac:dyDescent="0.25">
      <c r="D2278" t="str">
        <f t="shared" ref="D2278" si="494">"60 = { # Normal progress"</f>
        <v>60 = { # Normal progress</v>
      </c>
    </row>
    <row r="2279" spans="2:6" x14ac:dyDescent="0.25">
      <c r="E2279" t="str">
        <f t="shared" ref="E2279" si="495">"change_variable = { which = hexaco_learning_"&amp;INDEX(S:S,2+TRUNC((ROW()-1)/$O$2))&amp;"_xp value = 1 }"</f>
        <v>change_variable = { which = hexaco_learning_read_write_xp value = 1 }</v>
      </c>
    </row>
    <row r="2280" spans="2:6" x14ac:dyDescent="0.25">
      <c r="E2280" t="s">
        <v>122</v>
      </c>
    </row>
    <row r="2281" spans="2:6" x14ac:dyDescent="0.25">
      <c r="E2281" t="str">
        <f t="shared" ref="E2281" si="496">"set_character_flag = AVE_MARIA_hexaco_adolescence_"&amp;INDEX(S:S,2+TRUNC((ROW()-1)/$O$2))&amp;"_improvement_normal"</f>
        <v>set_character_flag = AVE_MARIA_hexaco_adolescence_read_write_improvement_normal</v>
      </c>
    </row>
    <row r="2282" spans="2:6" x14ac:dyDescent="0.25">
      <c r="E2282" t="s">
        <v>123</v>
      </c>
    </row>
    <row r="2283" spans="2:6" x14ac:dyDescent="0.25">
      <c r="F2283" t="str">
        <f t="shared" ref="F2283" si="497">"factor = 1.05"</f>
        <v>factor = 1.05</v>
      </c>
    </row>
    <row r="2284" spans="2:6" x14ac:dyDescent="0.25">
      <c r="F2284" t="s">
        <v>124</v>
      </c>
    </row>
    <row r="2285" spans="2:6" x14ac:dyDescent="0.25">
      <c r="E2285" t="s">
        <v>1</v>
      </c>
    </row>
    <row r="2286" spans="2:6" x14ac:dyDescent="0.25">
      <c r="E2286" t="s">
        <v>123</v>
      </c>
    </row>
    <row r="2287" spans="2:6" x14ac:dyDescent="0.25">
      <c r="F2287" t="str">
        <f t="shared" ref="F2287" si="498">"factor = 1.1"</f>
        <v>factor = 1.1</v>
      </c>
    </row>
    <row r="2288" spans="2:6" x14ac:dyDescent="0.25">
      <c r="F2288" t="s">
        <v>125</v>
      </c>
    </row>
    <row r="2289" spans="4:6" x14ac:dyDescent="0.25">
      <c r="E2289" t="s">
        <v>1</v>
      </c>
    </row>
    <row r="2290" spans="4:6" x14ac:dyDescent="0.25">
      <c r="E2290" t="s">
        <v>123</v>
      </c>
    </row>
    <row r="2291" spans="4:6" x14ac:dyDescent="0.25">
      <c r="F2291" t="str">
        <f t="shared" ref="F2291" si="499">"factor = 1.2"</f>
        <v>factor = 1.2</v>
      </c>
    </row>
    <row r="2292" spans="4:6" x14ac:dyDescent="0.25">
      <c r="F2292" t="s">
        <v>126</v>
      </c>
    </row>
    <row r="2293" spans="4:6" x14ac:dyDescent="0.25">
      <c r="E2293" t="s">
        <v>1</v>
      </c>
    </row>
    <row r="2294" spans="4:6" x14ac:dyDescent="0.25">
      <c r="E2294" t="s">
        <v>123</v>
      </c>
    </row>
    <row r="2295" spans="4:6" x14ac:dyDescent="0.25">
      <c r="F2295" t="str">
        <f t="shared" ref="F2295" si="500">"factor = 1.3"</f>
        <v>factor = 1.3</v>
      </c>
    </row>
    <row r="2296" spans="4:6" x14ac:dyDescent="0.25">
      <c r="F2296" t="s">
        <v>127</v>
      </c>
    </row>
    <row r="2297" spans="4:6" x14ac:dyDescent="0.25">
      <c r="E2297" t="s">
        <v>1</v>
      </c>
    </row>
    <row r="2298" spans="4:6" x14ac:dyDescent="0.25">
      <c r="E2298" t="s">
        <v>123</v>
      </c>
    </row>
    <row r="2299" spans="4:6" x14ac:dyDescent="0.25">
      <c r="F2299" t="str">
        <f t="shared" ref="F2299" si="501">"factor = 1.5"</f>
        <v>factor = 1.5</v>
      </c>
    </row>
    <row r="2300" spans="4:6" x14ac:dyDescent="0.25">
      <c r="F2300" t="s">
        <v>128</v>
      </c>
    </row>
    <row r="2301" spans="4:6" x14ac:dyDescent="0.25">
      <c r="E2301" t="s">
        <v>1</v>
      </c>
    </row>
    <row r="2302" spans="4:6" x14ac:dyDescent="0.25">
      <c r="D2302" t="s">
        <v>1</v>
      </c>
    </row>
    <row r="2303" spans="4:6" x14ac:dyDescent="0.25">
      <c r="D2303" t="str">
        <f t="shared" ref="D2303" si="502">"35 = { # Gifted progress"</f>
        <v>35 = { # Gifted progress</v>
      </c>
    </row>
    <row r="2304" spans="4:6" x14ac:dyDescent="0.25">
      <c r="E2304" t="str">
        <f t="shared" ref="E2304" si="503">"change_variable = { which = hexaco_learning_"&amp;INDEX(S:S,2+TRUNC((ROW()-1)/$O$2))&amp;"_xp value = 2 }"</f>
        <v>change_variable = { which = hexaco_learning_read_write_xp value = 2 }</v>
      </c>
    </row>
    <row r="2305" spans="5:6" x14ac:dyDescent="0.25">
      <c r="E2305" t="s">
        <v>122</v>
      </c>
    </row>
    <row r="2306" spans="5:6" x14ac:dyDescent="0.25">
      <c r="E2306" t="str">
        <f t="shared" ref="E2306" si="504">"set_character_flag = AVE_MARIA_hexaco_adolescence_"&amp;INDEX(S:S,2+TRUNC((ROW()-1)/$O$2))&amp;"_improvement_faster"</f>
        <v>set_character_flag = AVE_MARIA_hexaco_adolescence_read_write_improvement_faster</v>
      </c>
    </row>
    <row r="2307" spans="5:6" x14ac:dyDescent="0.25">
      <c r="E2307" t="s">
        <v>123</v>
      </c>
    </row>
    <row r="2308" spans="5:6" x14ac:dyDescent="0.25">
      <c r="F2308" t="str">
        <f t="shared" ref="F2308" si="505">"factor = 1.05"</f>
        <v>factor = 1.05</v>
      </c>
    </row>
    <row r="2309" spans="5:6" x14ac:dyDescent="0.25">
      <c r="F2309" t="s">
        <v>129</v>
      </c>
    </row>
    <row r="2310" spans="5:6" x14ac:dyDescent="0.25">
      <c r="E2310" t="s">
        <v>1</v>
      </c>
    </row>
    <row r="2311" spans="5:6" x14ac:dyDescent="0.25">
      <c r="E2311" t="s">
        <v>123</v>
      </c>
    </row>
    <row r="2312" spans="5:6" x14ac:dyDescent="0.25">
      <c r="F2312" t="str">
        <f t="shared" ref="F2312" si="506">"factor = 1.1"</f>
        <v>factor = 1.1</v>
      </c>
    </row>
    <row r="2313" spans="5:6" x14ac:dyDescent="0.25">
      <c r="F2313" t="s">
        <v>130</v>
      </c>
    </row>
    <row r="2314" spans="5:6" x14ac:dyDescent="0.25">
      <c r="E2314" t="s">
        <v>1</v>
      </c>
    </row>
    <row r="2315" spans="5:6" x14ac:dyDescent="0.25">
      <c r="E2315" t="s">
        <v>123</v>
      </c>
    </row>
    <row r="2316" spans="5:6" x14ac:dyDescent="0.25">
      <c r="F2316" t="str">
        <f t="shared" ref="F2316" si="507">"factor = 1.2"</f>
        <v>factor = 1.2</v>
      </c>
    </row>
    <row r="2317" spans="5:6" x14ac:dyDescent="0.25">
      <c r="F2317" t="s">
        <v>131</v>
      </c>
    </row>
    <row r="2318" spans="5:6" x14ac:dyDescent="0.25">
      <c r="E2318" t="s">
        <v>1</v>
      </c>
    </row>
    <row r="2319" spans="5:6" x14ac:dyDescent="0.25">
      <c r="E2319" t="s">
        <v>123</v>
      </c>
    </row>
    <row r="2320" spans="5:6" x14ac:dyDescent="0.25">
      <c r="F2320" t="str">
        <f t="shared" ref="F2320" si="508">"factor = 1.3"</f>
        <v>factor = 1.3</v>
      </c>
    </row>
    <row r="2321" spans="4:6" x14ac:dyDescent="0.25">
      <c r="F2321" t="s">
        <v>132</v>
      </c>
    </row>
    <row r="2322" spans="4:6" x14ac:dyDescent="0.25">
      <c r="E2322" t="s">
        <v>1</v>
      </c>
    </row>
    <row r="2323" spans="4:6" x14ac:dyDescent="0.25">
      <c r="E2323" t="s">
        <v>123</v>
      </c>
    </row>
    <row r="2324" spans="4:6" x14ac:dyDescent="0.25">
      <c r="F2324" t="str">
        <f t="shared" ref="F2324" si="509">"factor = 1.5"</f>
        <v>factor = 1.5</v>
      </c>
    </row>
    <row r="2325" spans="4:6" x14ac:dyDescent="0.25">
      <c r="F2325" t="s">
        <v>133</v>
      </c>
    </row>
    <row r="2326" spans="4:6" x14ac:dyDescent="0.25">
      <c r="E2326" t="s">
        <v>1</v>
      </c>
    </row>
    <row r="2327" spans="4:6" x14ac:dyDescent="0.25">
      <c r="E2327" t="s">
        <v>123</v>
      </c>
    </row>
    <row r="2328" spans="4:6" x14ac:dyDescent="0.25">
      <c r="F2328" t="s">
        <v>136</v>
      </c>
    </row>
    <row r="2329" spans="4:6" x14ac:dyDescent="0.25">
      <c r="F2329" t="s">
        <v>135</v>
      </c>
    </row>
    <row r="2330" spans="4:6" x14ac:dyDescent="0.25">
      <c r="E2330" t="s">
        <v>1</v>
      </c>
    </row>
    <row r="2331" spans="4:6" x14ac:dyDescent="0.25">
      <c r="D2331" t="s">
        <v>1</v>
      </c>
    </row>
    <row r="2332" spans="4:6" x14ac:dyDescent="0.25">
      <c r="D2332" t="str">
        <f t="shared" ref="D2332" si="510">"5 = { # Crazy progress"</f>
        <v>5 = { # Crazy progress</v>
      </c>
    </row>
    <row r="2333" spans="4:6" x14ac:dyDescent="0.25">
      <c r="E2333" t="str">
        <f t="shared" ref="E2333" si="511">"change_variable = { which = hexaco_learning_"&amp;INDEX(S:S,2+TRUNC((ROW()-1)/$O$2))&amp;"_xp value = 3 }"</f>
        <v>change_variable = { which = hexaco_learning_read_write_xp value = 3 }</v>
      </c>
    </row>
    <row r="2334" spans="4:6" x14ac:dyDescent="0.25">
      <c r="E2334" t="s">
        <v>122</v>
      </c>
    </row>
    <row r="2335" spans="4:6" x14ac:dyDescent="0.25">
      <c r="E2335" t="str">
        <f t="shared" ref="E2335" si="512">"set_character_flag = AVE_MARIA_hexaco_adolescence_"&amp;INDEX(S:S,2+TRUNC((ROW()-1)/$O$2))&amp;"_improvement_genius"</f>
        <v>set_character_flag = AVE_MARIA_hexaco_adolescence_read_write_improvement_genius</v>
      </c>
    </row>
    <row r="2336" spans="4:6" x14ac:dyDescent="0.25">
      <c r="E2336" t="s">
        <v>123</v>
      </c>
    </row>
    <row r="2337" spans="2:6" x14ac:dyDescent="0.25">
      <c r="F2337" t="str">
        <f t="shared" ref="F2337" si="513">"factor = 2"</f>
        <v>factor = 2</v>
      </c>
    </row>
    <row r="2338" spans="2:6" x14ac:dyDescent="0.25">
      <c r="F2338" t="s">
        <v>135</v>
      </c>
    </row>
    <row r="2339" spans="2:6" x14ac:dyDescent="0.25">
      <c r="E2339" t="s">
        <v>1</v>
      </c>
    </row>
    <row r="2340" spans="2:6" x14ac:dyDescent="0.25">
      <c r="E2340" t="s">
        <v>123</v>
      </c>
    </row>
    <row r="2341" spans="2:6" x14ac:dyDescent="0.25">
      <c r="F2341" t="str">
        <f t="shared" ref="F2341" si="514">"factor = 5"</f>
        <v>factor = 5</v>
      </c>
    </row>
    <row r="2342" spans="2:6" x14ac:dyDescent="0.25">
      <c r="F2342" t="s">
        <v>137</v>
      </c>
    </row>
    <row r="2343" spans="2:6" x14ac:dyDescent="0.25">
      <c r="E2343" t="s">
        <v>1</v>
      </c>
    </row>
    <row r="2344" spans="2:6" x14ac:dyDescent="0.25">
      <c r="D2344" t="s">
        <v>1</v>
      </c>
    </row>
    <row r="2345" spans="2:6" x14ac:dyDescent="0.25">
      <c r="C2345" t="s">
        <v>1</v>
      </c>
    </row>
    <row r="2346" spans="2:6" x14ac:dyDescent="0.25">
      <c r="C2346" t="s">
        <v>138</v>
      </c>
    </row>
    <row r="2347" spans="2:6" x14ac:dyDescent="0.25">
      <c r="D2347" t="str">
        <f t="shared" ref="D2347" si="515">"educator = { character_event = { id = "&amp;"AVE_MARIA_hexaco_adolescence."&amp;INDEX($Y$2:$Z$57,MATCH(B1795,$Y$2:$Y$57,0)+6,2)&amp;" } }"</f>
        <v>educator = { character_event = { id = AVE_MARIA_hexaco_adolescence.29 } }</v>
      </c>
    </row>
    <row r="2348" spans="2:6" x14ac:dyDescent="0.25">
      <c r="C2348" t="s">
        <v>1</v>
      </c>
    </row>
    <row r="2349" spans="2:6" x14ac:dyDescent="0.25">
      <c r="C2349" t="s">
        <v>139</v>
      </c>
    </row>
    <row r="2350" spans="2:6" x14ac:dyDescent="0.25">
      <c r="D2350" t="s">
        <v>165</v>
      </c>
    </row>
    <row r="2351" spans="2:6" x14ac:dyDescent="0.25">
      <c r="C2351" t="s">
        <v>1</v>
      </c>
    </row>
    <row r="2352" spans="2:6" x14ac:dyDescent="0.25">
      <c r="B2352" t="s">
        <v>1</v>
      </c>
    </row>
    <row r="2353" spans="1:4" x14ac:dyDescent="0.25">
      <c r="A2353" t="s">
        <v>1</v>
      </c>
    </row>
    <row r="2354" spans="1:4" x14ac:dyDescent="0.25">
      <c r="A2354" t="s">
        <v>141</v>
      </c>
    </row>
    <row r="2355" spans="1:4" x14ac:dyDescent="0.25">
      <c r="A2355" t="s">
        <v>0</v>
      </c>
    </row>
    <row r="2356" spans="1:4" x14ac:dyDescent="0.25">
      <c r="B2356" t="str">
        <f t="shared" ref="B2356" si="516">"id = "&amp;"AVE_MARIA_hexaco_adolescence."&amp;INDEX($Y$2:$Z$57,MATCH(B1795,$Y$2:$Y$57,0)+6,2)</f>
        <v>id = AVE_MARIA_hexaco_adolescence.29</v>
      </c>
    </row>
    <row r="2357" spans="1:4" x14ac:dyDescent="0.25">
      <c r="B2357" t="str">
        <f t="shared" ref="B2357" si="517">"desc = EVTDESC_"&amp;"AVE_MARIA_hexaco_adolescence."&amp;INDEX($Y$2:$Z$57,MATCH(B1795,$Y$2:$Y$57,0)+6,2)</f>
        <v>desc = EVTDESC_AVE_MARIA_hexaco_adolescence.29</v>
      </c>
    </row>
    <row r="2358" spans="1:4" x14ac:dyDescent="0.25">
      <c r="B2358" t="s">
        <v>115</v>
      </c>
    </row>
    <row r="2360" spans="1:4" x14ac:dyDescent="0.25">
      <c r="B2360" t="s">
        <v>114</v>
      </c>
    </row>
    <row r="2361" spans="1:4" x14ac:dyDescent="0.25">
      <c r="B2361" t="s">
        <v>163</v>
      </c>
    </row>
    <row r="2362" spans="1:4" x14ac:dyDescent="0.25">
      <c r="B2362" t="s">
        <v>116</v>
      </c>
    </row>
    <row r="2363" spans="1:4" x14ac:dyDescent="0.25">
      <c r="B2363" t="s">
        <v>142</v>
      </c>
    </row>
    <row r="2365" spans="1:4" x14ac:dyDescent="0.25">
      <c r="B2365" t="s">
        <v>143</v>
      </c>
    </row>
    <row r="2366" spans="1:4" x14ac:dyDescent="0.25">
      <c r="C2366" t="str">
        <f t="shared" ref="C2366" si="518">"name = EVTOPT_A_"&amp;"AVE_MARIA_hexaco_adolescence."&amp;INDEX($Y$2:$Z$57,MATCH(B1795,$Y$2:$Y$57,0)+6,2)</f>
        <v>name = EVTOPT_A_AVE_MARIA_hexaco_adolescence.29</v>
      </c>
    </row>
    <row r="2367" spans="1:4" x14ac:dyDescent="0.25">
      <c r="C2367" t="s">
        <v>5</v>
      </c>
    </row>
    <row r="2368" spans="1:4" x14ac:dyDescent="0.25">
      <c r="D2368" t="str">
        <f t="shared" ref="D2368" si="519">"FROM  = { NOT = { has_character_flag = AVE_MARIA_hexaco_adolescence_"&amp;INDEX(S:S,2+TRUNC((ROW()-1)/$O$2))&amp;"_improvement_genius } }"</f>
        <v>FROM  = { NOT = { has_character_flag = AVE_MARIA_hexaco_adolescence_read_write_improvement_genius } }</v>
      </c>
    </row>
    <row r="2369" spans="2:5" x14ac:dyDescent="0.25">
      <c r="C2369" t="s">
        <v>1</v>
      </c>
    </row>
    <row r="2370" spans="2:5" x14ac:dyDescent="0.25">
      <c r="C2370" t="s">
        <v>138</v>
      </c>
    </row>
    <row r="2371" spans="2:5" x14ac:dyDescent="0.25">
      <c r="D2371" t="str">
        <f t="shared" ref="D2371" si="520">"set_character_flag = AVE_MARIA_hexaco_adolescence_"&amp;INDEX(S:S,2+TRUNC((ROW()-1)/$O$2))&amp;"_improvement_making_normal_progress"</f>
        <v>set_character_flag = AVE_MARIA_hexaco_adolescence_read_write_improvement_making_normal_progress</v>
      </c>
    </row>
    <row r="2372" spans="2:5" x14ac:dyDescent="0.25">
      <c r="C2372" t="s">
        <v>1</v>
      </c>
    </row>
    <row r="2373" spans="2:5" x14ac:dyDescent="0.25">
      <c r="B2373" t="s">
        <v>1</v>
      </c>
    </row>
    <row r="2375" spans="2:5" x14ac:dyDescent="0.25">
      <c r="B2375" t="s">
        <v>144</v>
      </c>
    </row>
    <row r="2376" spans="2:5" x14ac:dyDescent="0.25">
      <c r="C2376" t="str">
        <f t="shared" ref="C2376" si="521">"name = EVTOPT_B_"&amp;"AVE_MARIA_hexaco_adolescence."&amp;INDEX($Y$2:$Z$57,MATCH(B1795,$Y$2:$Y$57,0)+6,2)</f>
        <v>name = EVTOPT_B_AVE_MARIA_hexaco_adolescence.29</v>
      </c>
    </row>
    <row r="2377" spans="2:5" x14ac:dyDescent="0.25">
      <c r="C2377" t="s">
        <v>5</v>
      </c>
    </row>
    <row r="2378" spans="2:5" x14ac:dyDescent="0.25">
      <c r="D2378" t="str">
        <f t="shared" ref="D2378" si="522">"FROM  = { has_character_flag = AVE_MARIA_hexaco_adolescence_"&amp;INDEX(S:S,2+TRUNC((ROW()-1)/$O$2))&amp;"_improvement_genius }"</f>
        <v>FROM  = { has_character_flag = AVE_MARIA_hexaco_adolescence_read_write_improvement_genius }</v>
      </c>
    </row>
    <row r="2379" spans="2:5" x14ac:dyDescent="0.25">
      <c r="D2379" t="s">
        <v>145</v>
      </c>
    </row>
    <row r="2380" spans="2:5" x14ac:dyDescent="0.25">
      <c r="E2380" t="str">
        <f t="shared" ref="E2380" si="523">"trait = "&amp;INDEX(S:S,2+TRUNC((ROW()-1)/$O$2))&amp;"_4"</f>
        <v>trait = read_write_4</v>
      </c>
    </row>
    <row r="2381" spans="2:5" x14ac:dyDescent="0.25">
      <c r="E2381" t="str">
        <f t="shared" ref="E2381" si="524">"trait = "&amp;INDEX(S:S,2+TRUNC((ROW()-1)/$O$2))&amp;"_5"</f>
        <v>trait = read_write_5</v>
      </c>
    </row>
    <row r="2382" spans="2:5" x14ac:dyDescent="0.25">
      <c r="D2382" t="s">
        <v>1</v>
      </c>
    </row>
    <row r="2383" spans="2:5" x14ac:dyDescent="0.25">
      <c r="C2383" t="s">
        <v>1</v>
      </c>
    </row>
    <row r="2384" spans="2:5" x14ac:dyDescent="0.25">
      <c r="C2384" t="s">
        <v>138</v>
      </c>
    </row>
    <row r="2385" spans="1:5" x14ac:dyDescent="0.25">
      <c r="D2385" t="s">
        <v>146</v>
      </c>
    </row>
    <row r="2386" spans="1:5" x14ac:dyDescent="0.25">
      <c r="E2386" t="str">
        <f t="shared" ref="E2386" si="525">"set_character_flag = AVE_MARIA_hexaco_adolescence_"&amp;INDEX(S:S,2+TRUNC((ROW()-1)/$O$2))&amp;"_improvement_making_good_progress"</f>
        <v>set_character_flag = AVE_MARIA_hexaco_adolescence_read_write_improvement_making_good_progress</v>
      </c>
    </row>
    <row r="2387" spans="1:5" x14ac:dyDescent="0.25">
      <c r="E2387" t="str">
        <f t="shared" ref="E2387" si="526">"change_variable = { which = hexaco_learning_"&amp;INDEX(S:S,2+TRUNC((ROW()-1)/$O$2))&amp;"_xp value = 1 }"</f>
        <v>change_variable = { which = hexaco_learning_read_write_xp value = 1 }</v>
      </c>
    </row>
    <row r="2388" spans="1:5" x14ac:dyDescent="0.25">
      <c r="E2388" t="s">
        <v>122</v>
      </c>
    </row>
    <row r="2389" spans="1:5" x14ac:dyDescent="0.25">
      <c r="D2389" t="s">
        <v>1</v>
      </c>
    </row>
    <row r="2390" spans="1:5" x14ac:dyDescent="0.25">
      <c r="C2390" t="s">
        <v>1</v>
      </c>
    </row>
    <row r="2391" spans="1:5" x14ac:dyDescent="0.25">
      <c r="B2391" t="s">
        <v>1</v>
      </c>
    </row>
    <row r="2392" spans="1:5" x14ac:dyDescent="0.25">
      <c r="A2392" t="s">
        <v>1</v>
      </c>
    </row>
    <row r="2393" spans="1:5" x14ac:dyDescent="0.25">
      <c r="A2393" t="str">
        <f t="shared" ref="A2393" si="527">"##"</f>
        <v>##</v>
      </c>
      <c r="B2393" t="str">
        <f t="shared" ref="B2393" si="528">INDEX(R:R,2+TRUNC((ROW()-1)/$O$2))</f>
        <v>Mathematics</v>
      </c>
    </row>
    <row r="2394" spans="1:5" x14ac:dyDescent="0.25">
      <c r="A2394" t="str">
        <f t="shared" ref="A2394" si="529">"#"</f>
        <v>#</v>
      </c>
      <c r="B2394" t="str">
        <f t="shared" ref="B2394" si="530">INDEX(R:R,2+TRUNC((ROW()-1)/$O$2))&amp;" Random Improvement"</f>
        <v>Mathematics Random Improvement</v>
      </c>
    </row>
    <row r="2395" spans="1:5" x14ac:dyDescent="0.25">
      <c r="A2395" t="s">
        <v>0</v>
      </c>
    </row>
    <row r="2396" spans="1:5" x14ac:dyDescent="0.25">
      <c r="B2396" t="str">
        <f t="shared" ref="B2396" si="531">"id = AVE_MARIA_hexaco_adolescence."&amp;INDEX($Y$2:$Z$57,MATCH(B2393,$Y$2:$Y$57,0),2)</f>
        <v>id = AVE_MARIA_hexaco_adolescence.30</v>
      </c>
    </row>
    <row r="2397" spans="1:5" x14ac:dyDescent="0.25">
      <c r="B2397" t="str">
        <f t="shared" ref="B2397" si="532">"desc = EVTDESC_"&amp;"AVE_MARIA_hexaco_adolescence."&amp;INDEX($Y$2:$Z$57,MATCH(B2393,$Y$2:$Y$57,0),2)</f>
        <v>desc = EVTDESC_AVE_MARIA_hexaco_adolescence.30</v>
      </c>
    </row>
    <row r="2398" spans="1:5" x14ac:dyDescent="0.25">
      <c r="B2398" t="s">
        <v>115</v>
      </c>
    </row>
    <row r="2399" spans="1:5" x14ac:dyDescent="0.25">
      <c r="B2399" t="s">
        <v>114</v>
      </c>
    </row>
    <row r="2400" spans="1:5" x14ac:dyDescent="0.25">
      <c r="B2400" t="s">
        <v>116</v>
      </c>
    </row>
    <row r="2402" spans="2:6" x14ac:dyDescent="0.25">
      <c r="B2402" t="s">
        <v>5</v>
      </c>
    </row>
    <row r="2403" spans="2:6" x14ac:dyDescent="0.25">
      <c r="C2403" t="s">
        <v>117</v>
      </c>
    </row>
    <row r="2404" spans="2:6" x14ac:dyDescent="0.25">
      <c r="C2404" t="s">
        <v>118</v>
      </c>
    </row>
    <row r="2405" spans="2:6" x14ac:dyDescent="0.25">
      <c r="C2405" t="s">
        <v>119</v>
      </c>
    </row>
    <row r="2406" spans="2:6" x14ac:dyDescent="0.25">
      <c r="C2406" t="s">
        <v>120</v>
      </c>
    </row>
    <row r="2407" spans="2:6" x14ac:dyDescent="0.25">
      <c r="B2407" t="s">
        <v>1</v>
      </c>
    </row>
    <row r="2408" spans="2:6" x14ac:dyDescent="0.25">
      <c r="B2408" t="s">
        <v>9</v>
      </c>
    </row>
    <row r="2409" spans="2:6" x14ac:dyDescent="0.25">
      <c r="C2409" t="str">
        <f t="shared" ref="C2409" si="533">"name = EVTOPT_A_"&amp;"AVE_MARIA_hexaco_adolescence."&amp;INDEX($Y$2:$Z$57,MATCH(B2393,$Y$2:$Y$57,0),2)</f>
        <v>name = EVTOPT_A_AVE_MARIA_hexaco_adolescence.30</v>
      </c>
    </row>
    <row r="2410" spans="2:6" x14ac:dyDescent="0.25">
      <c r="C2410" t="s">
        <v>121</v>
      </c>
    </row>
    <row r="2411" spans="2:6" x14ac:dyDescent="0.25">
      <c r="D2411" t="str">
        <f t="shared" ref="D2411" si="534">"60 = { # Normal progress"</f>
        <v>60 = { # Normal progress</v>
      </c>
    </row>
    <row r="2412" spans="2:6" x14ac:dyDescent="0.25">
      <c r="E2412" t="str">
        <f t="shared" ref="E2412" si="535">"change_variable = { which = hexaco_learning_"&amp;INDEX(S:S,2+TRUNC((ROW()-1)/$O$2))&amp;"_xp value = 1 }"</f>
        <v>change_variable = { which = hexaco_learning_mathematics_xp value = 1 }</v>
      </c>
    </row>
    <row r="2413" spans="2:6" x14ac:dyDescent="0.25">
      <c r="E2413" t="s">
        <v>122</v>
      </c>
    </row>
    <row r="2414" spans="2:6" x14ac:dyDescent="0.25">
      <c r="E2414" t="str">
        <f t="shared" ref="E2414" si="536">"# set_character_flag = AVE_MARIA_hexaco_adolescence_"&amp;INDEX(S:S,2+TRUNC((ROW()-1)/$O$2))&amp;"_improvement_normal"</f>
        <v># set_character_flag = AVE_MARIA_hexaco_adolescence_mathematics_improvement_normal</v>
      </c>
    </row>
    <row r="2415" spans="2:6" x14ac:dyDescent="0.25">
      <c r="E2415" t="s">
        <v>123</v>
      </c>
    </row>
    <row r="2416" spans="2:6" x14ac:dyDescent="0.25">
      <c r="F2416" t="str">
        <f t="shared" ref="F2416" si="537">"factor = 1.05"</f>
        <v>factor = 1.05</v>
      </c>
    </row>
    <row r="2417" spans="5:6" x14ac:dyDescent="0.25">
      <c r="F2417" t="s">
        <v>124</v>
      </c>
    </row>
    <row r="2418" spans="5:6" x14ac:dyDescent="0.25">
      <c r="E2418" t="s">
        <v>1</v>
      </c>
    </row>
    <row r="2419" spans="5:6" x14ac:dyDescent="0.25">
      <c r="E2419" t="s">
        <v>123</v>
      </c>
    </row>
    <row r="2420" spans="5:6" x14ac:dyDescent="0.25">
      <c r="F2420" t="str">
        <f t="shared" ref="F2420" si="538">"factor = 1.1"</f>
        <v>factor = 1.1</v>
      </c>
    </row>
    <row r="2421" spans="5:6" x14ac:dyDescent="0.25">
      <c r="F2421" t="s">
        <v>125</v>
      </c>
    </row>
    <row r="2422" spans="5:6" x14ac:dyDescent="0.25">
      <c r="E2422" t="s">
        <v>1</v>
      </c>
    </row>
    <row r="2423" spans="5:6" x14ac:dyDescent="0.25">
      <c r="E2423" t="s">
        <v>123</v>
      </c>
    </row>
    <row r="2424" spans="5:6" x14ac:dyDescent="0.25">
      <c r="F2424" t="str">
        <f t="shared" ref="F2424" si="539">"factor = 1.2"</f>
        <v>factor = 1.2</v>
      </c>
    </row>
    <row r="2425" spans="5:6" x14ac:dyDescent="0.25">
      <c r="F2425" t="s">
        <v>126</v>
      </c>
    </row>
    <row r="2426" spans="5:6" x14ac:dyDescent="0.25">
      <c r="E2426" t="s">
        <v>1</v>
      </c>
    </row>
    <row r="2427" spans="5:6" x14ac:dyDescent="0.25">
      <c r="E2427" t="s">
        <v>123</v>
      </c>
    </row>
    <row r="2428" spans="5:6" x14ac:dyDescent="0.25">
      <c r="F2428" t="str">
        <f t="shared" ref="F2428" si="540">"factor = 1.3"</f>
        <v>factor = 1.3</v>
      </c>
    </row>
    <row r="2429" spans="5:6" x14ac:dyDescent="0.25">
      <c r="F2429" t="s">
        <v>127</v>
      </c>
    </row>
    <row r="2430" spans="5:6" x14ac:dyDescent="0.25">
      <c r="E2430" t="s">
        <v>1</v>
      </c>
    </row>
    <row r="2431" spans="5:6" x14ac:dyDescent="0.25">
      <c r="E2431" t="s">
        <v>123</v>
      </c>
    </row>
    <row r="2432" spans="5:6" x14ac:dyDescent="0.25">
      <c r="F2432" t="str">
        <f t="shared" ref="F2432" si="541">"factor = 1.5"</f>
        <v>factor = 1.5</v>
      </c>
    </row>
    <row r="2433" spans="4:6" x14ac:dyDescent="0.25">
      <c r="F2433" t="s">
        <v>128</v>
      </c>
    </row>
    <row r="2434" spans="4:6" x14ac:dyDescent="0.25">
      <c r="E2434" t="s">
        <v>1</v>
      </c>
    </row>
    <row r="2435" spans="4:6" x14ac:dyDescent="0.25">
      <c r="D2435" t="s">
        <v>1</v>
      </c>
    </row>
    <row r="2436" spans="4:6" x14ac:dyDescent="0.25">
      <c r="D2436" t="str">
        <f t="shared" ref="D2436" si="542">"35 = { # Gifted progress"</f>
        <v>35 = { # Gifted progress</v>
      </c>
    </row>
    <row r="2437" spans="4:6" x14ac:dyDescent="0.25">
      <c r="E2437" t="str">
        <f t="shared" ref="E2437" si="543">"change_variable = { which = hexaco_learning_"&amp;INDEX(S:S,2+TRUNC((ROW()-1)/$O$2))&amp;"_xp value = 2 }"</f>
        <v>change_variable = { which = hexaco_learning_mathematics_xp value = 2 }</v>
      </c>
    </row>
    <row r="2438" spans="4:6" x14ac:dyDescent="0.25">
      <c r="E2438" t="s">
        <v>122</v>
      </c>
    </row>
    <row r="2439" spans="4:6" x14ac:dyDescent="0.25">
      <c r="E2439" t="str">
        <f t="shared" ref="E2439" si="544">"# set_character_flag = AVE_MARIA_hexaco_adolescence_"&amp;INDEX(S:S,2+TRUNC((ROW()-1)/$O$2))&amp;"_improvement_faster"</f>
        <v># set_character_flag = AVE_MARIA_hexaco_adolescence_mathematics_improvement_faster</v>
      </c>
    </row>
    <row r="2440" spans="4:6" x14ac:dyDescent="0.25">
      <c r="E2440" t="s">
        <v>123</v>
      </c>
    </row>
    <row r="2441" spans="4:6" x14ac:dyDescent="0.25">
      <c r="F2441" t="str">
        <f t="shared" ref="F2441" si="545">"factor = 1.05"</f>
        <v>factor = 1.05</v>
      </c>
    </row>
    <row r="2442" spans="4:6" x14ac:dyDescent="0.25">
      <c r="F2442" t="s">
        <v>129</v>
      </c>
    </row>
    <row r="2443" spans="4:6" x14ac:dyDescent="0.25">
      <c r="E2443" t="s">
        <v>1</v>
      </c>
    </row>
    <row r="2444" spans="4:6" x14ac:dyDescent="0.25">
      <c r="E2444" t="s">
        <v>123</v>
      </c>
    </row>
    <row r="2445" spans="4:6" x14ac:dyDescent="0.25">
      <c r="F2445" t="str">
        <f t="shared" ref="F2445" si="546">"factor = 1.1"</f>
        <v>factor = 1.1</v>
      </c>
    </row>
    <row r="2446" spans="4:6" x14ac:dyDescent="0.25">
      <c r="F2446" t="s">
        <v>130</v>
      </c>
    </row>
    <row r="2447" spans="4:6" x14ac:dyDescent="0.25">
      <c r="E2447" t="s">
        <v>1</v>
      </c>
    </row>
    <row r="2448" spans="4:6" x14ac:dyDescent="0.25">
      <c r="E2448" t="s">
        <v>123</v>
      </c>
    </row>
    <row r="2449" spans="4:6" x14ac:dyDescent="0.25">
      <c r="F2449" t="str">
        <f t="shared" ref="F2449" si="547">"factor = 1.2"</f>
        <v>factor = 1.2</v>
      </c>
    </row>
    <row r="2450" spans="4:6" x14ac:dyDescent="0.25">
      <c r="F2450" t="s">
        <v>131</v>
      </c>
    </row>
    <row r="2451" spans="4:6" x14ac:dyDescent="0.25">
      <c r="E2451" t="s">
        <v>1</v>
      </c>
    </row>
    <row r="2452" spans="4:6" x14ac:dyDescent="0.25">
      <c r="E2452" t="s">
        <v>123</v>
      </c>
    </row>
    <row r="2453" spans="4:6" x14ac:dyDescent="0.25">
      <c r="F2453" t="str">
        <f t="shared" ref="F2453" si="548">"factor = 1.3"</f>
        <v>factor = 1.3</v>
      </c>
    </row>
    <row r="2454" spans="4:6" x14ac:dyDescent="0.25">
      <c r="F2454" t="s">
        <v>132</v>
      </c>
    </row>
    <row r="2455" spans="4:6" x14ac:dyDescent="0.25">
      <c r="E2455" t="s">
        <v>1</v>
      </c>
    </row>
    <row r="2456" spans="4:6" x14ac:dyDescent="0.25">
      <c r="E2456" t="s">
        <v>123</v>
      </c>
    </row>
    <row r="2457" spans="4:6" x14ac:dyDescent="0.25">
      <c r="F2457" t="str">
        <f t="shared" ref="F2457" si="549">"factor = 1.5"</f>
        <v>factor = 1.5</v>
      </c>
    </row>
    <row r="2458" spans="4:6" x14ac:dyDescent="0.25">
      <c r="F2458" t="s">
        <v>133</v>
      </c>
    </row>
    <row r="2459" spans="4:6" x14ac:dyDescent="0.25">
      <c r="E2459" t="s">
        <v>1</v>
      </c>
    </row>
    <row r="2460" spans="4:6" x14ac:dyDescent="0.25">
      <c r="E2460" t="s">
        <v>123</v>
      </c>
    </row>
    <row r="2461" spans="4:6" x14ac:dyDescent="0.25">
      <c r="F2461" t="s">
        <v>166</v>
      </c>
    </row>
    <row r="2462" spans="4:6" x14ac:dyDescent="0.25">
      <c r="F2462" t="s">
        <v>135</v>
      </c>
    </row>
    <row r="2463" spans="4:6" x14ac:dyDescent="0.25">
      <c r="E2463" t="s">
        <v>1</v>
      </c>
    </row>
    <row r="2464" spans="4:6" x14ac:dyDescent="0.25">
      <c r="D2464" t="s">
        <v>1</v>
      </c>
    </row>
    <row r="2465" spans="3:6" x14ac:dyDescent="0.25">
      <c r="D2465" t="str">
        <f t="shared" ref="D2465" si="550">"5 = { # Crazy progress"</f>
        <v>5 = { # Crazy progress</v>
      </c>
    </row>
    <row r="2466" spans="3:6" x14ac:dyDescent="0.25">
      <c r="E2466" t="str">
        <f t="shared" ref="E2466" si="551">"change_variable = { which = hexaco_learning_"&amp;INDEX(S:S,2+TRUNC((ROW()-1)/$O$2))&amp;"_xp value = 3 }"</f>
        <v>change_variable = { which = hexaco_learning_mathematics_xp value = 3 }</v>
      </c>
    </row>
    <row r="2467" spans="3:6" x14ac:dyDescent="0.25">
      <c r="E2467" t="s">
        <v>122</v>
      </c>
    </row>
    <row r="2468" spans="3:6" x14ac:dyDescent="0.25">
      <c r="E2468" t="str">
        <f t="shared" ref="E2468" si="552">"set_character_flag = AVE_MARIA_hexaco_adolescence_"&amp;INDEX(S:S,2+TRUNC((ROW()-1)/$O$2))&amp;"_improvement_genius"</f>
        <v>set_character_flag = AVE_MARIA_hexaco_adolescence_mathematics_improvement_genius</v>
      </c>
    </row>
    <row r="2469" spans="3:6" x14ac:dyDescent="0.25">
      <c r="E2469" t="s">
        <v>123</v>
      </c>
    </row>
    <row r="2470" spans="3:6" x14ac:dyDescent="0.25">
      <c r="F2470" t="str">
        <f t="shared" ref="F2470" si="553">"factor = 2"</f>
        <v>factor = 2</v>
      </c>
    </row>
    <row r="2471" spans="3:6" x14ac:dyDescent="0.25">
      <c r="F2471" t="s">
        <v>135</v>
      </c>
    </row>
    <row r="2472" spans="3:6" x14ac:dyDescent="0.25">
      <c r="E2472" t="s">
        <v>1</v>
      </c>
    </row>
    <row r="2473" spans="3:6" x14ac:dyDescent="0.25">
      <c r="E2473" t="s">
        <v>123</v>
      </c>
    </row>
    <row r="2474" spans="3:6" x14ac:dyDescent="0.25">
      <c r="F2474" t="str">
        <f t="shared" ref="F2474" si="554">"factor = 5"</f>
        <v>factor = 5</v>
      </c>
    </row>
    <row r="2475" spans="3:6" x14ac:dyDescent="0.25">
      <c r="F2475" t="s">
        <v>137</v>
      </c>
    </row>
    <row r="2476" spans="3:6" x14ac:dyDescent="0.25">
      <c r="E2476" t="s">
        <v>1</v>
      </c>
    </row>
    <row r="2477" spans="3:6" x14ac:dyDescent="0.25">
      <c r="D2477" t="s">
        <v>1</v>
      </c>
    </row>
    <row r="2478" spans="3:6" x14ac:dyDescent="0.25">
      <c r="C2478" t="s">
        <v>1</v>
      </c>
    </row>
    <row r="2479" spans="3:6" x14ac:dyDescent="0.25">
      <c r="C2479" t="s">
        <v>138</v>
      </c>
    </row>
    <row r="2480" spans="3:6" x14ac:dyDescent="0.25">
      <c r="D2480" t="str">
        <f t="shared" ref="D2480" si="555">"educator = { character_event = { id = "&amp;"AVE_MARIA_hexaco_adolescence."&amp;INDEX($Y$2:$Z$57,MATCH(B2393,$Y$2:$Y$57,0)+6,2)&amp;" } }"</f>
        <v>educator = { character_event = { id = AVE_MARIA_hexaco_adolescence.36 } }</v>
      </c>
    </row>
    <row r="2481" spans="1:4" x14ac:dyDescent="0.25">
      <c r="C2481" t="s">
        <v>1</v>
      </c>
    </row>
    <row r="2482" spans="1:4" x14ac:dyDescent="0.25">
      <c r="C2482" t="s">
        <v>139</v>
      </c>
    </row>
    <row r="2483" spans="1:4" x14ac:dyDescent="0.25">
      <c r="D2483" t="s">
        <v>136</v>
      </c>
    </row>
    <row r="2484" spans="1:4" x14ac:dyDescent="0.25">
      <c r="C2484" t="s">
        <v>1</v>
      </c>
    </row>
    <row r="2485" spans="1:4" x14ac:dyDescent="0.25">
      <c r="B2485" t="s">
        <v>1</v>
      </c>
    </row>
    <row r="2486" spans="1:4" x14ac:dyDescent="0.25">
      <c r="A2486" t="s">
        <v>1</v>
      </c>
    </row>
    <row r="2487" spans="1:4" x14ac:dyDescent="0.25">
      <c r="A2487" t="str">
        <f t="shared" ref="A2487" si="556">"#"</f>
        <v>#</v>
      </c>
      <c r="B2487" t="str">
        <f t="shared" ref="B2487" si="557">INDEX(R:R,2+TRUNC((ROW()-1)/$O$2))&amp;" Random Improvement"</f>
        <v>Mathematics Random Improvement</v>
      </c>
    </row>
    <row r="2488" spans="1:4" x14ac:dyDescent="0.25">
      <c r="A2488" t="s">
        <v>0</v>
      </c>
    </row>
    <row r="2489" spans="1:4" x14ac:dyDescent="0.25">
      <c r="B2489" t="str">
        <f t="shared" ref="B2489" si="558">"id = "&amp;"AVE_MARIA_hexaco_adolescence."&amp;INDEX($Y$2:$Z$57,MATCH(B2393,$Y$2:$Y$57,0)+1,2)</f>
        <v>id = AVE_MARIA_hexaco_adolescence.31</v>
      </c>
    </row>
    <row r="2490" spans="1:4" x14ac:dyDescent="0.25">
      <c r="B2490" t="str">
        <f t="shared" ref="B2490" si="559">"desc = EVTDESC_"&amp;INDEX(N:N,3+TRUNC((ROW()-1)/$O$2))</f>
        <v>desc = EVTDESC_AVE_MARIA_hexaco_adolescence.7</v>
      </c>
    </row>
    <row r="2491" spans="1:4" x14ac:dyDescent="0.25">
      <c r="B2491" t="s">
        <v>115</v>
      </c>
    </row>
    <row r="2492" spans="1:4" x14ac:dyDescent="0.25">
      <c r="B2492" t="s">
        <v>114</v>
      </c>
    </row>
    <row r="2493" spans="1:4" x14ac:dyDescent="0.25">
      <c r="B2493" t="s">
        <v>116</v>
      </c>
    </row>
    <row r="2495" spans="1:4" x14ac:dyDescent="0.25">
      <c r="B2495" t="s">
        <v>5</v>
      </c>
    </row>
    <row r="2496" spans="1:4" x14ac:dyDescent="0.25">
      <c r="C2496" t="s">
        <v>117</v>
      </c>
    </row>
    <row r="2497" spans="2:6" x14ac:dyDescent="0.25">
      <c r="C2497" t="s">
        <v>118</v>
      </c>
    </row>
    <row r="2498" spans="2:6" x14ac:dyDescent="0.25">
      <c r="C2498" t="s">
        <v>119</v>
      </c>
    </row>
    <row r="2499" spans="2:6" x14ac:dyDescent="0.25">
      <c r="C2499" t="s">
        <v>120</v>
      </c>
    </row>
    <row r="2500" spans="2:6" x14ac:dyDescent="0.25">
      <c r="B2500" t="s">
        <v>1</v>
      </c>
    </row>
    <row r="2501" spans="2:6" x14ac:dyDescent="0.25">
      <c r="B2501" t="s">
        <v>9</v>
      </c>
    </row>
    <row r="2502" spans="2:6" x14ac:dyDescent="0.25">
      <c r="C2502" t="str">
        <f t="shared" ref="C2502" si="560">"name = EVTOPT_A_"&amp;"AVE_MARIA_hexaco_adolescence."&amp;INDEX($Y$2:$Z$57,MATCH(B2393,$Y$2:$Y$57,0)+1,2)</f>
        <v>name = EVTOPT_A_AVE_MARIA_hexaco_adolescence.31</v>
      </c>
    </row>
    <row r="2503" spans="2:6" x14ac:dyDescent="0.25">
      <c r="C2503" t="s">
        <v>121</v>
      </c>
    </row>
    <row r="2504" spans="2:6" x14ac:dyDescent="0.25">
      <c r="D2504" t="str">
        <f t="shared" ref="D2504" si="561">"60 = { # Normal progress"</f>
        <v>60 = { # Normal progress</v>
      </c>
    </row>
    <row r="2505" spans="2:6" x14ac:dyDescent="0.25">
      <c r="E2505" t="str">
        <f t="shared" ref="E2505" si="562">"change_variable = { which = hexaco_learning_"&amp;INDEX(S:S,2+TRUNC((ROW()-1)/$O$2))&amp;"_xp value = 1 }"</f>
        <v>change_variable = { which = hexaco_learning_mathematics_xp value = 1 }</v>
      </c>
    </row>
    <row r="2506" spans="2:6" x14ac:dyDescent="0.25">
      <c r="E2506" t="s">
        <v>122</v>
      </c>
    </row>
    <row r="2507" spans="2:6" x14ac:dyDescent="0.25">
      <c r="E2507" t="str">
        <f t="shared" ref="E2507" si="563">"set_character_flag = AVE_MARIA_hexaco_adolescence_"&amp;INDEX(S:S,2+TRUNC((ROW()-1)/$O$2))&amp;"_improvement_normal"</f>
        <v>set_character_flag = AVE_MARIA_hexaco_adolescence_mathematics_improvement_normal</v>
      </c>
    </row>
    <row r="2508" spans="2:6" x14ac:dyDescent="0.25">
      <c r="E2508" t="s">
        <v>123</v>
      </c>
    </row>
    <row r="2509" spans="2:6" x14ac:dyDescent="0.25">
      <c r="F2509" t="str">
        <f t="shared" ref="F2509" si="564">"factor = 1.05"</f>
        <v>factor = 1.05</v>
      </c>
    </row>
    <row r="2510" spans="2:6" x14ac:dyDescent="0.25">
      <c r="F2510" t="s">
        <v>124</v>
      </c>
    </row>
    <row r="2511" spans="2:6" x14ac:dyDescent="0.25">
      <c r="E2511" t="s">
        <v>1</v>
      </c>
    </row>
    <row r="2512" spans="2:6" x14ac:dyDescent="0.25">
      <c r="E2512" t="s">
        <v>123</v>
      </c>
    </row>
    <row r="2513" spans="4:6" x14ac:dyDescent="0.25">
      <c r="F2513" t="str">
        <f t="shared" ref="F2513" si="565">"factor = 1.1"</f>
        <v>factor = 1.1</v>
      </c>
    </row>
    <row r="2514" spans="4:6" x14ac:dyDescent="0.25">
      <c r="F2514" t="s">
        <v>125</v>
      </c>
    </row>
    <row r="2515" spans="4:6" x14ac:dyDescent="0.25">
      <c r="E2515" t="s">
        <v>1</v>
      </c>
    </row>
    <row r="2516" spans="4:6" x14ac:dyDescent="0.25">
      <c r="E2516" t="s">
        <v>123</v>
      </c>
    </row>
    <row r="2517" spans="4:6" x14ac:dyDescent="0.25">
      <c r="F2517" t="str">
        <f t="shared" ref="F2517" si="566">"factor = 1.2"</f>
        <v>factor = 1.2</v>
      </c>
    </row>
    <row r="2518" spans="4:6" x14ac:dyDescent="0.25">
      <c r="F2518" t="s">
        <v>126</v>
      </c>
    </row>
    <row r="2519" spans="4:6" x14ac:dyDescent="0.25">
      <c r="E2519" t="s">
        <v>1</v>
      </c>
    </row>
    <row r="2520" spans="4:6" x14ac:dyDescent="0.25">
      <c r="E2520" t="s">
        <v>123</v>
      </c>
    </row>
    <row r="2521" spans="4:6" x14ac:dyDescent="0.25">
      <c r="F2521" t="str">
        <f t="shared" ref="F2521" si="567">"factor = 1.3"</f>
        <v>factor = 1.3</v>
      </c>
    </row>
    <row r="2522" spans="4:6" x14ac:dyDescent="0.25">
      <c r="F2522" t="s">
        <v>127</v>
      </c>
    </row>
    <row r="2523" spans="4:6" x14ac:dyDescent="0.25">
      <c r="E2523" t="s">
        <v>1</v>
      </c>
    </row>
    <row r="2524" spans="4:6" x14ac:dyDescent="0.25">
      <c r="E2524" t="s">
        <v>123</v>
      </c>
    </row>
    <row r="2525" spans="4:6" x14ac:dyDescent="0.25">
      <c r="F2525" t="str">
        <f t="shared" ref="F2525" si="568">"factor = 1.5"</f>
        <v>factor = 1.5</v>
      </c>
    </row>
    <row r="2526" spans="4:6" x14ac:dyDescent="0.25">
      <c r="F2526" t="s">
        <v>128</v>
      </c>
    </row>
    <row r="2527" spans="4:6" x14ac:dyDescent="0.25">
      <c r="E2527" t="s">
        <v>1</v>
      </c>
    </row>
    <row r="2528" spans="4:6" x14ac:dyDescent="0.25">
      <c r="D2528" t="s">
        <v>1</v>
      </c>
    </row>
    <row r="2529" spans="4:6" x14ac:dyDescent="0.25">
      <c r="D2529" t="str">
        <f t="shared" ref="D2529" si="569">"35 = { # Gifted progress"</f>
        <v>35 = { # Gifted progress</v>
      </c>
    </row>
    <row r="2530" spans="4:6" x14ac:dyDescent="0.25">
      <c r="E2530" t="str">
        <f t="shared" ref="E2530" si="570">"change_variable = { which = hexaco_learning_"&amp;INDEX(S:S,2+TRUNC((ROW()-1)/$O$2))&amp;"_xp value = 2 }"</f>
        <v>change_variable = { which = hexaco_learning_mathematics_xp value = 2 }</v>
      </c>
    </row>
    <row r="2531" spans="4:6" x14ac:dyDescent="0.25">
      <c r="E2531" t="s">
        <v>122</v>
      </c>
    </row>
    <row r="2532" spans="4:6" x14ac:dyDescent="0.25">
      <c r="E2532" t="str">
        <f t="shared" ref="E2532" si="571">"set_character_flag = AVE_MARIA_hexaco_adolescence_"&amp;INDEX(S:S,2+TRUNC((ROW()-1)/$O$2))&amp;"_improvement_faster"</f>
        <v>set_character_flag = AVE_MARIA_hexaco_adolescence_mathematics_improvement_faster</v>
      </c>
    </row>
    <row r="2533" spans="4:6" x14ac:dyDescent="0.25">
      <c r="E2533" t="s">
        <v>123</v>
      </c>
    </row>
    <row r="2534" spans="4:6" x14ac:dyDescent="0.25">
      <c r="F2534" t="str">
        <f t="shared" ref="F2534" si="572">"factor = 1.05"</f>
        <v>factor = 1.05</v>
      </c>
    </row>
    <row r="2535" spans="4:6" x14ac:dyDescent="0.25">
      <c r="F2535" t="s">
        <v>129</v>
      </c>
    </row>
    <row r="2536" spans="4:6" x14ac:dyDescent="0.25">
      <c r="E2536" t="s">
        <v>1</v>
      </c>
    </row>
    <row r="2537" spans="4:6" x14ac:dyDescent="0.25">
      <c r="E2537" t="s">
        <v>123</v>
      </c>
    </row>
    <row r="2538" spans="4:6" x14ac:dyDescent="0.25">
      <c r="F2538" t="str">
        <f t="shared" ref="F2538" si="573">"factor = 1.1"</f>
        <v>factor = 1.1</v>
      </c>
    </row>
    <row r="2539" spans="4:6" x14ac:dyDescent="0.25">
      <c r="F2539" t="s">
        <v>130</v>
      </c>
    </row>
    <row r="2540" spans="4:6" x14ac:dyDescent="0.25">
      <c r="E2540" t="s">
        <v>1</v>
      </c>
    </row>
    <row r="2541" spans="4:6" x14ac:dyDescent="0.25">
      <c r="E2541" t="s">
        <v>123</v>
      </c>
    </row>
    <row r="2542" spans="4:6" x14ac:dyDescent="0.25">
      <c r="F2542" t="str">
        <f t="shared" ref="F2542" si="574">"factor = 1.2"</f>
        <v>factor = 1.2</v>
      </c>
    </row>
    <row r="2543" spans="4:6" x14ac:dyDescent="0.25">
      <c r="F2543" t="s">
        <v>131</v>
      </c>
    </row>
    <row r="2544" spans="4:6" x14ac:dyDescent="0.25">
      <c r="E2544" t="s">
        <v>1</v>
      </c>
    </row>
    <row r="2545" spans="4:6" x14ac:dyDescent="0.25">
      <c r="E2545" t="s">
        <v>123</v>
      </c>
    </row>
    <row r="2546" spans="4:6" x14ac:dyDescent="0.25">
      <c r="F2546" t="str">
        <f t="shared" ref="F2546" si="575">"factor = 1.3"</f>
        <v>factor = 1.3</v>
      </c>
    </row>
    <row r="2547" spans="4:6" x14ac:dyDescent="0.25">
      <c r="F2547" t="s">
        <v>132</v>
      </c>
    </row>
    <row r="2548" spans="4:6" x14ac:dyDescent="0.25">
      <c r="E2548" t="s">
        <v>1</v>
      </c>
    </row>
    <row r="2549" spans="4:6" x14ac:dyDescent="0.25">
      <c r="E2549" t="s">
        <v>123</v>
      </c>
    </row>
    <row r="2550" spans="4:6" x14ac:dyDescent="0.25">
      <c r="F2550" t="str">
        <f t="shared" ref="F2550" si="576">"factor = 1.5"</f>
        <v>factor = 1.5</v>
      </c>
    </row>
    <row r="2551" spans="4:6" x14ac:dyDescent="0.25">
      <c r="F2551" t="s">
        <v>133</v>
      </c>
    </row>
    <row r="2552" spans="4:6" x14ac:dyDescent="0.25">
      <c r="E2552" t="s">
        <v>1</v>
      </c>
    </row>
    <row r="2553" spans="4:6" x14ac:dyDescent="0.25">
      <c r="E2553" t="s">
        <v>123</v>
      </c>
    </row>
    <row r="2554" spans="4:6" x14ac:dyDescent="0.25">
      <c r="F2554" t="s">
        <v>166</v>
      </c>
    </row>
    <row r="2555" spans="4:6" x14ac:dyDescent="0.25">
      <c r="F2555" t="s">
        <v>135</v>
      </c>
    </row>
    <row r="2556" spans="4:6" x14ac:dyDescent="0.25">
      <c r="E2556" t="s">
        <v>1</v>
      </c>
    </row>
    <row r="2557" spans="4:6" x14ac:dyDescent="0.25">
      <c r="D2557" t="s">
        <v>1</v>
      </c>
    </row>
    <row r="2558" spans="4:6" x14ac:dyDescent="0.25">
      <c r="D2558" t="str">
        <f t="shared" ref="D2558" si="577">"5 = { # Crazy progress"</f>
        <v>5 = { # Crazy progress</v>
      </c>
    </row>
    <row r="2559" spans="4:6" x14ac:dyDescent="0.25">
      <c r="E2559" t="str">
        <f t="shared" ref="E2559" si="578">"change_variable = { which = hexaco_learning_"&amp;INDEX(S:S,2+TRUNC((ROW()-1)/$O$2))&amp;"_xp value = 3 }"</f>
        <v>change_variable = { which = hexaco_learning_mathematics_xp value = 3 }</v>
      </c>
    </row>
    <row r="2560" spans="4:6" x14ac:dyDescent="0.25">
      <c r="E2560" t="s">
        <v>122</v>
      </c>
    </row>
    <row r="2561" spans="3:6" x14ac:dyDescent="0.25">
      <c r="E2561" t="str">
        <f t="shared" ref="E2561" si="579">"set_character_flag = AVE_MARIA_hexaco_adolescence_"&amp;INDEX(S:S,2+TRUNC((ROW()-1)/$O$2))&amp;"_improvement_genius"</f>
        <v>set_character_flag = AVE_MARIA_hexaco_adolescence_mathematics_improvement_genius</v>
      </c>
    </row>
    <row r="2562" spans="3:6" x14ac:dyDescent="0.25">
      <c r="E2562" t="s">
        <v>123</v>
      </c>
    </row>
    <row r="2563" spans="3:6" x14ac:dyDescent="0.25">
      <c r="F2563" t="str">
        <f t="shared" ref="F2563" si="580">"factor = 2"</f>
        <v>factor = 2</v>
      </c>
    </row>
    <row r="2564" spans="3:6" x14ac:dyDescent="0.25">
      <c r="F2564" t="s">
        <v>135</v>
      </c>
    </row>
    <row r="2565" spans="3:6" x14ac:dyDescent="0.25">
      <c r="E2565" t="s">
        <v>1</v>
      </c>
    </row>
    <row r="2566" spans="3:6" x14ac:dyDescent="0.25">
      <c r="E2566" t="s">
        <v>123</v>
      </c>
    </row>
    <row r="2567" spans="3:6" x14ac:dyDescent="0.25">
      <c r="F2567" t="str">
        <f t="shared" ref="F2567" si="581">"factor = 5"</f>
        <v>factor = 5</v>
      </c>
    </row>
    <row r="2568" spans="3:6" x14ac:dyDescent="0.25">
      <c r="F2568" t="s">
        <v>137</v>
      </c>
    </row>
    <row r="2569" spans="3:6" x14ac:dyDescent="0.25">
      <c r="E2569" t="s">
        <v>1</v>
      </c>
    </row>
    <row r="2570" spans="3:6" x14ac:dyDescent="0.25">
      <c r="D2570" t="s">
        <v>1</v>
      </c>
    </row>
    <row r="2571" spans="3:6" x14ac:dyDescent="0.25">
      <c r="C2571" t="s">
        <v>1</v>
      </c>
    </row>
    <row r="2572" spans="3:6" x14ac:dyDescent="0.25">
      <c r="C2572" t="s">
        <v>138</v>
      </c>
    </row>
    <row r="2573" spans="3:6" x14ac:dyDescent="0.25">
      <c r="D2573" t="str">
        <f t="shared" ref="D2573" si="582">"educator = { character_event = { id = "&amp;"AVE_MARIA_hexaco_adolescence."&amp;INDEX($Y$2:$Z$57,MATCH(B2393,$Y$2:$Y$57,0)+6,2)&amp;" } }"</f>
        <v>educator = { character_event = { id = AVE_MARIA_hexaco_adolescence.36 } }</v>
      </c>
    </row>
    <row r="2574" spans="3:6" x14ac:dyDescent="0.25">
      <c r="C2574" t="s">
        <v>1</v>
      </c>
    </row>
    <row r="2575" spans="3:6" x14ac:dyDescent="0.25">
      <c r="C2575" t="s">
        <v>139</v>
      </c>
    </row>
    <row r="2576" spans="3:6" x14ac:dyDescent="0.25">
      <c r="D2576" t="s">
        <v>136</v>
      </c>
    </row>
    <row r="2577" spans="1:3" x14ac:dyDescent="0.25">
      <c r="C2577" t="s">
        <v>1</v>
      </c>
    </row>
    <row r="2578" spans="1:3" x14ac:dyDescent="0.25">
      <c r="B2578" t="s">
        <v>1</v>
      </c>
    </row>
    <row r="2579" spans="1:3" x14ac:dyDescent="0.25">
      <c r="A2579" t="s">
        <v>1</v>
      </c>
    </row>
    <row r="2580" spans="1:3" x14ac:dyDescent="0.25">
      <c r="A2580" t="str">
        <f t="shared" ref="A2580" si="583">"#"</f>
        <v>#</v>
      </c>
      <c r="B2580" t="str">
        <f t="shared" ref="B2580" si="584">INDEX(R:R,2+TRUNC((ROW()-1)/$O$2))&amp;" Random Improvement"</f>
        <v>Mathematics Random Improvement</v>
      </c>
    </row>
    <row r="2581" spans="1:3" x14ac:dyDescent="0.25">
      <c r="A2581" t="s">
        <v>0</v>
      </c>
    </row>
    <row r="2582" spans="1:3" x14ac:dyDescent="0.25">
      <c r="B2582" t="str">
        <f t="shared" ref="B2582" si="585">"id = "&amp;"AVE_MARIA_hexaco_adolescence."&amp;INDEX($Y$2:$Z$57,MATCH(B2393,$Y$2:$Y$57,0)+2,2)</f>
        <v>id = AVE_MARIA_hexaco_adolescence.32</v>
      </c>
    </row>
    <row r="2583" spans="1:3" x14ac:dyDescent="0.25">
      <c r="B2583" t="str">
        <f t="shared" ref="B2583" si="586">"desc = EVTDESC_"&amp;"AVE_MARIA_hexaco_adolescence."&amp;INDEX($Y$2:$Z$57,MATCH(B2393,$Y$2:$Y$57,0)+2,2)</f>
        <v>desc = EVTDESC_AVE_MARIA_hexaco_adolescence.32</v>
      </c>
    </row>
    <row r="2584" spans="1:3" x14ac:dyDescent="0.25">
      <c r="B2584" t="s">
        <v>115</v>
      </c>
    </row>
    <row r="2585" spans="1:3" x14ac:dyDescent="0.25">
      <c r="B2585" t="s">
        <v>114</v>
      </c>
    </row>
    <row r="2586" spans="1:3" x14ac:dyDescent="0.25">
      <c r="B2586" t="s">
        <v>116</v>
      </c>
    </row>
    <row r="2588" spans="1:3" x14ac:dyDescent="0.25">
      <c r="B2588" t="s">
        <v>5</v>
      </c>
    </row>
    <row r="2589" spans="1:3" x14ac:dyDescent="0.25">
      <c r="C2589" t="s">
        <v>117</v>
      </c>
    </row>
    <row r="2590" spans="1:3" x14ac:dyDescent="0.25">
      <c r="C2590" t="s">
        <v>118</v>
      </c>
    </row>
    <row r="2591" spans="1:3" x14ac:dyDescent="0.25">
      <c r="C2591" t="s">
        <v>119</v>
      </c>
    </row>
    <row r="2592" spans="1:3" x14ac:dyDescent="0.25">
      <c r="C2592" t="s">
        <v>120</v>
      </c>
    </row>
    <row r="2593" spans="2:6" x14ac:dyDescent="0.25">
      <c r="B2593" t="s">
        <v>1</v>
      </c>
    </row>
    <row r="2594" spans="2:6" x14ac:dyDescent="0.25">
      <c r="B2594" t="s">
        <v>9</v>
      </c>
    </row>
    <row r="2595" spans="2:6" x14ac:dyDescent="0.25">
      <c r="C2595" t="str">
        <f t="shared" ref="C2595" si="587">"name = EVTOPT_A_"&amp;"AVE_MARIA_hexaco_adolescence."&amp;INDEX($Y$2:$Z$57,MATCH(B2393,$Y$2:$Y$57,0)+2,2)</f>
        <v>name = EVTOPT_A_AVE_MARIA_hexaco_adolescence.32</v>
      </c>
    </row>
    <row r="2596" spans="2:6" x14ac:dyDescent="0.25">
      <c r="C2596" t="s">
        <v>121</v>
      </c>
    </row>
    <row r="2597" spans="2:6" x14ac:dyDescent="0.25">
      <c r="D2597" t="str">
        <f t="shared" ref="D2597" si="588">"60 = { # Normal progress"</f>
        <v>60 = { # Normal progress</v>
      </c>
    </row>
    <row r="2598" spans="2:6" x14ac:dyDescent="0.25">
      <c r="E2598" t="str">
        <f t="shared" ref="E2598" si="589">"change_variable = { which = hexaco_learning_"&amp;INDEX(S:S,2+TRUNC((ROW()-1)/$O$2))&amp;"_xp value = 1 }"</f>
        <v>change_variable = { which = hexaco_learning_mathematics_xp value = 1 }</v>
      </c>
    </row>
    <row r="2599" spans="2:6" x14ac:dyDescent="0.25">
      <c r="E2599" t="s">
        <v>122</v>
      </c>
    </row>
    <row r="2600" spans="2:6" x14ac:dyDescent="0.25">
      <c r="E2600" t="str">
        <f t="shared" ref="E2600" si="590">"set_character_flag = AVE_MARIA_hexaco_adolescence_"&amp;INDEX(S:S,2+TRUNC((ROW()-1)/$O$2))&amp;"_improvement_normal"</f>
        <v>set_character_flag = AVE_MARIA_hexaco_adolescence_mathematics_improvement_normal</v>
      </c>
    </row>
    <row r="2601" spans="2:6" x14ac:dyDescent="0.25">
      <c r="E2601" t="s">
        <v>123</v>
      </c>
    </row>
    <row r="2602" spans="2:6" x14ac:dyDescent="0.25">
      <c r="F2602" t="str">
        <f t="shared" ref="F2602" si="591">"factor = 1.05"</f>
        <v>factor = 1.05</v>
      </c>
    </row>
    <row r="2603" spans="2:6" x14ac:dyDescent="0.25">
      <c r="F2603" t="s">
        <v>124</v>
      </c>
    </row>
    <row r="2604" spans="2:6" x14ac:dyDescent="0.25">
      <c r="E2604" t="s">
        <v>1</v>
      </c>
    </row>
    <row r="2605" spans="2:6" x14ac:dyDescent="0.25">
      <c r="E2605" t="s">
        <v>123</v>
      </c>
    </row>
    <row r="2606" spans="2:6" x14ac:dyDescent="0.25">
      <c r="F2606" t="str">
        <f t="shared" ref="F2606" si="592">"factor = 1.1"</f>
        <v>factor = 1.1</v>
      </c>
    </row>
    <row r="2607" spans="2:6" x14ac:dyDescent="0.25">
      <c r="F2607" t="s">
        <v>125</v>
      </c>
    </row>
    <row r="2608" spans="2:6" x14ac:dyDescent="0.25">
      <c r="E2608" t="s">
        <v>1</v>
      </c>
    </row>
    <row r="2609" spans="4:6" x14ac:dyDescent="0.25">
      <c r="E2609" t="s">
        <v>123</v>
      </c>
    </row>
    <row r="2610" spans="4:6" x14ac:dyDescent="0.25">
      <c r="F2610" t="str">
        <f t="shared" ref="F2610" si="593">"factor = 1.2"</f>
        <v>factor = 1.2</v>
      </c>
    </row>
    <row r="2611" spans="4:6" x14ac:dyDescent="0.25">
      <c r="F2611" t="s">
        <v>126</v>
      </c>
    </row>
    <row r="2612" spans="4:6" x14ac:dyDescent="0.25">
      <c r="E2612" t="s">
        <v>1</v>
      </c>
    </row>
    <row r="2613" spans="4:6" x14ac:dyDescent="0.25">
      <c r="E2613" t="s">
        <v>123</v>
      </c>
    </row>
    <row r="2614" spans="4:6" x14ac:dyDescent="0.25">
      <c r="F2614" t="str">
        <f t="shared" ref="F2614" si="594">"factor = 1.3"</f>
        <v>factor = 1.3</v>
      </c>
    </row>
    <row r="2615" spans="4:6" x14ac:dyDescent="0.25">
      <c r="F2615" t="s">
        <v>127</v>
      </c>
    </row>
    <row r="2616" spans="4:6" x14ac:dyDescent="0.25">
      <c r="E2616" t="s">
        <v>1</v>
      </c>
    </row>
    <row r="2617" spans="4:6" x14ac:dyDescent="0.25">
      <c r="E2617" t="s">
        <v>123</v>
      </c>
    </row>
    <row r="2618" spans="4:6" x14ac:dyDescent="0.25">
      <c r="F2618" t="str">
        <f t="shared" ref="F2618" si="595">"factor = 1.5"</f>
        <v>factor = 1.5</v>
      </c>
    </row>
    <row r="2619" spans="4:6" x14ac:dyDescent="0.25">
      <c r="F2619" t="s">
        <v>128</v>
      </c>
    </row>
    <row r="2620" spans="4:6" x14ac:dyDescent="0.25">
      <c r="E2620" t="s">
        <v>1</v>
      </c>
    </row>
    <row r="2621" spans="4:6" x14ac:dyDescent="0.25">
      <c r="D2621" t="s">
        <v>1</v>
      </c>
    </row>
    <row r="2622" spans="4:6" x14ac:dyDescent="0.25">
      <c r="D2622" t="str">
        <f t="shared" ref="D2622" si="596">"35 = { # Gifted progress"</f>
        <v>35 = { # Gifted progress</v>
      </c>
    </row>
    <row r="2623" spans="4:6" x14ac:dyDescent="0.25">
      <c r="E2623" t="str">
        <f t="shared" ref="E2623" si="597">"change_variable = { which = hexaco_learning_"&amp;INDEX(S:S,2+TRUNC((ROW()-1)/$O$2))&amp;"_xp value = 2 }"</f>
        <v>change_variable = { which = hexaco_learning_mathematics_xp value = 2 }</v>
      </c>
    </row>
    <row r="2624" spans="4:6" x14ac:dyDescent="0.25">
      <c r="E2624" t="s">
        <v>122</v>
      </c>
    </row>
    <row r="2625" spans="5:6" x14ac:dyDescent="0.25">
      <c r="E2625" t="str">
        <f t="shared" ref="E2625" si="598">"set_character_flag = AVE_MARIA_hexaco_adolescence_"&amp;INDEX(S:S,2+TRUNC((ROW()-1)/$O$2))&amp;"_improvement_faster"</f>
        <v>set_character_flag = AVE_MARIA_hexaco_adolescence_mathematics_improvement_faster</v>
      </c>
    </row>
    <row r="2626" spans="5:6" x14ac:dyDescent="0.25">
      <c r="E2626" t="s">
        <v>123</v>
      </c>
    </row>
    <row r="2627" spans="5:6" x14ac:dyDescent="0.25">
      <c r="F2627" t="str">
        <f t="shared" ref="F2627" si="599">"factor = 1.05"</f>
        <v>factor = 1.05</v>
      </c>
    </row>
    <row r="2628" spans="5:6" x14ac:dyDescent="0.25">
      <c r="F2628" t="s">
        <v>129</v>
      </c>
    </row>
    <row r="2629" spans="5:6" x14ac:dyDescent="0.25">
      <c r="E2629" t="s">
        <v>1</v>
      </c>
    </row>
    <row r="2630" spans="5:6" x14ac:dyDescent="0.25">
      <c r="E2630" t="s">
        <v>123</v>
      </c>
    </row>
    <row r="2631" spans="5:6" x14ac:dyDescent="0.25">
      <c r="F2631" t="str">
        <f t="shared" ref="F2631" si="600">"factor = 1.1"</f>
        <v>factor = 1.1</v>
      </c>
    </row>
    <row r="2632" spans="5:6" x14ac:dyDescent="0.25">
      <c r="F2632" t="s">
        <v>130</v>
      </c>
    </row>
    <row r="2633" spans="5:6" x14ac:dyDescent="0.25">
      <c r="E2633" t="s">
        <v>1</v>
      </c>
    </row>
    <row r="2634" spans="5:6" x14ac:dyDescent="0.25">
      <c r="E2634" t="s">
        <v>123</v>
      </c>
    </row>
    <row r="2635" spans="5:6" x14ac:dyDescent="0.25">
      <c r="F2635" t="str">
        <f t="shared" ref="F2635" si="601">"factor = 1.2"</f>
        <v>factor = 1.2</v>
      </c>
    </row>
    <row r="2636" spans="5:6" x14ac:dyDescent="0.25">
      <c r="F2636" t="s">
        <v>131</v>
      </c>
    </row>
    <row r="2637" spans="5:6" x14ac:dyDescent="0.25">
      <c r="E2637" t="s">
        <v>1</v>
      </c>
    </row>
    <row r="2638" spans="5:6" x14ac:dyDescent="0.25">
      <c r="E2638" t="s">
        <v>123</v>
      </c>
    </row>
    <row r="2639" spans="5:6" x14ac:dyDescent="0.25">
      <c r="F2639" t="str">
        <f t="shared" ref="F2639" si="602">"factor = 1.3"</f>
        <v>factor = 1.3</v>
      </c>
    </row>
    <row r="2640" spans="5:6" x14ac:dyDescent="0.25">
      <c r="F2640" t="s">
        <v>132</v>
      </c>
    </row>
    <row r="2641" spans="4:6" x14ac:dyDescent="0.25">
      <c r="E2641" t="s">
        <v>1</v>
      </c>
    </row>
    <row r="2642" spans="4:6" x14ac:dyDescent="0.25">
      <c r="E2642" t="s">
        <v>123</v>
      </c>
    </row>
    <row r="2643" spans="4:6" x14ac:dyDescent="0.25">
      <c r="F2643" t="str">
        <f t="shared" ref="F2643" si="603">"factor = 1.5"</f>
        <v>factor = 1.5</v>
      </c>
    </row>
    <row r="2644" spans="4:6" x14ac:dyDescent="0.25">
      <c r="F2644" t="s">
        <v>133</v>
      </c>
    </row>
    <row r="2645" spans="4:6" x14ac:dyDescent="0.25">
      <c r="E2645" t="s">
        <v>1</v>
      </c>
    </row>
    <row r="2646" spans="4:6" x14ac:dyDescent="0.25">
      <c r="E2646" t="s">
        <v>123</v>
      </c>
    </row>
    <row r="2647" spans="4:6" x14ac:dyDescent="0.25">
      <c r="F2647" t="s">
        <v>166</v>
      </c>
    </row>
    <row r="2648" spans="4:6" x14ac:dyDescent="0.25">
      <c r="F2648" t="s">
        <v>135</v>
      </c>
    </row>
    <row r="2649" spans="4:6" x14ac:dyDescent="0.25">
      <c r="E2649" t="s">
        <v>1</v>
      </c>
    </row>
    <row r="2650" spans="4:6" x14ac:dyDescent="0.25">
      <c r="D2650" t="s">
        <v>1</v>
      </c>
    </row>
    <row r="2651" spans="4:6" x14ac:dyDescent="0.25">
      <c r="D2651" t="str">
        <f t="shared" ref="D2651" si="604">"5 = { # Crazy progress"</f>
        <v>5 = { # Crazy progress</v>
      </c>
    </row>
    <row r="2652" spans="4:6" x14ac:dyDescent="0.25">
      <c r="E2652" t="str">
        <f t="shared" ref="E2652" si="605">"change_variable = { which = hexaco_learning_"&amp;INDEX(S:S,2+TRUNC((ROW()-1)/$O$2))&amp;"_xp value = 3 }"</f>
        <v>change_variable = { which = hexaco_learning_mathematics_xp value = 3 }</v>
      </c>
    </row>
    <row r="2653" spans="4:6" x14ac:dyDescent="0.25">
      <c r="E2653" t="s">
        <v>122</v>
      </c>
    </row>
    <row r="2654" spans="4:6" x14ac:dyDescent="0.25">
      <c r="E2654" t="str">
        <f t="shared" ref="E2654" si="606">"set_character_flag = AVE_MARIA_hexaco_adolescence_"&amp;INDEX(S:S,2+TRUNC((ROW()-1)/$O$2))&amp;"_improvement_genius"</f>
        <v>set_character_flag = AVE_MARIA_hexaco_adolescence_mathematics_improvement_genius</v>
      </c>
    </row>
    <row r="2655" spans="4:6" x14ac:dyDescent="0.25">
      <c r="E2655" t="s">
        <v>123</v>
      </c>
    </row>
    <row r="2656" spans="4:6" x14ac:dyDescent="0.25">
      <c r="F2656" t="str">
        <f t="shared" ref="F2656" si="607">"factor = 2"</f>
        <v>factor = 2</v>
      </c>
    </row>
    <row r="2657" spans="1:6" x14ac:dyDescent="0.25">
      <c r="F2657" t="s">
        <v>135</v>
      </c>
    </row>
    <row r="2658" spans="1:6" x14ac:dyDescent="0.25">
      <c r="E2658" t="s">
        <v>1</v>
      </c>
    </row>
    <row r="2659" spans="1:6" x14ac:dyDescent="0.25">
      <c r="E2659" t="s">
        <v>123</v>
      </c>
    </row>
    <row r="2660" spans="1:6" x14ac:dyDescent="0.25">
      <c r="F2660" t="str">
        <f t="shared" ref="F2660" si="608">"factor = 5"</f>
        <v>factor = 5</v>
      </c>
    </row>
    <row r="2661" spans="1:6" x14ac:dyDescent="0.25">
      <c r="F2661" t="s">
        <v>137</v>
      </c>
    </row>
    <row r="2662" spans="1:6" x14ac:dyDescent="0.25">
      <c r="E2662" t="s">
        <v>1</v>
      </c>
    </row>
    <row r="2663" spans="1:6" x14ac:dyDescent="0.25">
      <c r="D2663" t="s">
        <v>1</v>
      </c>
    </row>
    <row r="2664" spans="1:6" x14ac:dyDescent="0.25">
      <c r="C2664" t="s">
        <v>1</v>
      </c>
    </row>
    <row r="2665" spans="1:6" x14ac:dyDescent="0.25">
      <c r="C2665" t="s">
        <v>138</v>
      </c>
    </row>
    <row r="2666" spans="1:6" x14ac:dyDescent="0.25">
      <c r="D2666" t="str">
        <f t="shared" ref="D2666" si="609">"educator = { character_event = { id = "&amp;"AVE_MARIA_hexaco_adolescence."&amp;INDEX($Y$2:$Z$57,MATCH(B2393,$Y$2:$Y$57,0)+6,2)&amp;" } }"</f>
        <v>educator = { character_event = { id = AVE_MARIA_hexaco_adolescence.36 } }</v>
      </c>
    </row>
    <row r="2667" spans="1:6" x14ac:dyDescent="0.25">
      <c r="C2667" t="s">
        <v>1</v>
      </c>
    </row>
    <row r="2668" spans="1:6" x14ac:dyDescent="0.25">
      <c r="C2668" t="s">
        <v>139</v>
      </c>
    </row>
    <row r="2669" spans="1:6" x14ac:dyDescent="0.25">
      <c r="D2669" t="s">
        <v>136</v>
      </c>
    </row>
    <row r="2670" spans="1:6" x14ac:dyDescent="0.25">
      <c r="C2670" t="s">
        <v>1</v>
      </c>
    </row>
    <row r="2671" spans="1:6" x14ac:dyDescent="0.25">
      <c r="B2671" t="s">
        <v>1</v>
      </c>
    </row>
    <row r="2672" spans="1:6" x14ac:dyDescent="0.25">
      <c r="A2672" t="s">
        <v>1</v>
      </c>
    </row>
    <row r="2673" spans="1:3" x14ac:dyDescent="0.25">
      <c r="A2673" t="str">
        <f t="shared" ref="A2673" si="610">"#"</f>
        <v>#</v>
      </c>
      <c r="B2673" t="str">
        <f t="shared" ref="B2673" si="611">INDEX(R:R,2+TRUNC((ROW()-1)/$O$2))&amp;" Random Improvement"</f>
        <v>Mathematics Random Improvement</v>
      </c>
    </row>
    <row r="2674" spans="1:3" x14ac:dyDescent="0.25">
      <c r="A2674" t="s">
        <v>0</v>
      </c>
    </row>
    <row r="2675" spans="1:3" x14ac:dyDescent="0.25">
      <c r="B2675" t="str">
        <f t="shared" ref="B2675" si="612">"id = "&amp;"AVE_MARIA_hexaco_adolescence."&amp;INDEX($Y$2:$Z$57,MATCH(B2393,$Y$2:$Y$57,0)+3,2)</f>
        <v>id = AVE_MARIA_hexaco_adolescence.33</v>
      </c>
    </row>
    <row r="2676" spans="1:3" x14ac:dyDescent="0.25">
      <c r="B2676" t="str">
        <f t="shared" ref="B2676" si="613">"desc = EVTDESC_"&amp;"AVE_MARIA_hexaco_adolescence."&amp;INDEX($Y$2:$Z$57,MATCH(B2393,$Y$2:$Y$57,0)+3,2)</f>
        <v>desc = EVTDESC_AVE_MARIA_hexaco_adolescence.33</v>
      </c>
    </row>
    <row r="2677" spans="1:3" x14ac:dyDescent="0.25">
      <c r="B2677" t="s">
        <v>115</v>
      </c>
    </row>
    <row r="2678" spans="1:3" x14ac:dyDescent="0.25">
      <c r="B2678" t="s">
        <v>114</v>
      </c>
    </row>
    <row r="2679" spans="1:3" x14ac:dyDescent="0.25">
      <c r="B2679" t="s">
        <v>116</v>
      </c>
    </row>
    <row r="2681" spans="1:3" x14ac:dyDescent="0.25">
      <c r="B2681" t="s">
        <v>5</v>
      </c>
    </row>
    <row r="2682" spans="1:3" x14ac:dyDescent="0.25">
      <c r="C2682" t="s">
        <v>117</v>
      </c>
    </row>
    <row r="2683" spans="1:3" x14ac:dyDescent="0.25">
      <c r="C2683" t="s">
        <v>118</v>
      </c>
    </row>
    <row r="2684" spans="1:3" x14ac:dyDescent="0.25">
      <c r="C2684" t="s">
        <v>119</v>
      </c>
    </row>
    <row r="2685" spans="1:3" x14ac:dyDescent="0.25">
      <c r="C2685" t="s">
        <v>120</v>
      </c>
    </row>
    <row r="2686" spans="1:3" x14ac:dyDescent="0.25">
      <c r="B2686" t="s">
        <v>1</v>
      </c>
    </row>
    <row r="2687" spans="1:3" x14ac:dyDescent="0.25">
      <c r="B2687" t="s">
        <v>9</v>
      </c>
    </row>
    <row r="2688" spans="1:3" x14ac:dyDescent="0.25">
      <c r="C2688" t="str">
        <f t="shared" ref="C2688" si="614">"name = EVTOPT_A_"&amp;"AVE_MARIA_hexaco_adolescence."&amp;INDEX($Y$2:$Z$57,MATCH(B2393,$Y$2:$Y$57,0)+3,2)</f>
        <v>name = EVTOPT_A_AVE_MARIA_hexaco_adolescence.33</v>
      </c>
    </row>
    <row r="2689" spans="3:6" x14ac:dyDescent="0.25">
      <c r="C2689" t="s">
        <v>121</v>
      </c>
    </row>
    <row r="2690" spans="3:6" x14ac:dyDescent="0.25">
      <c r="D2690" t="str">
        <f t="shared" ref="D2690" si="615">"60 = { # Normal progress"</f>
        <v>60 = { # Normal progress</v>
      </c>
    </row>
    <row r="2691" spans="3:6" x14ac:dyDescent="0.25">
      <c r="E2691" t="str">
        <f t="shared" ref="E2691" si="616">"change_variable = { which = hexaco_learning_"&amp;INDEX(S:S,2+TRUNC((ROW()-1)/$O$2))&amp;"_xp value = 1 }"</f>
        <v>change_variable = { which = hexaco_learning_mathematics_xp value = 1 }</v>
      </c>
    </row>
    <row r="2692" spans="3:6" x14ac:dyDescent="0.25">
      <c r="E2692" t="s">
        <v>122</v>
      </c>
    </row>
    <row r="2693" spans="3:6" x14ac:dyDescent="0.25">
      <c r="E2693" t="str">
        <f t="shared" ref="E2693" si="617">"set_character_flag = AVE_MARIA_hexaco_adolescence_"&amp;INDEX(S:S,2+TRUNC((ROW()-1)/$O$2))&amp;"_improvement_normal"</f>
        <v>set_character_flag = AVE_MARIA_hexaco_adolescence_mathematics_improvement_normal</v>
      </c>
    </row>
    <row r="2694" spans="3:6" x14ac:dyDescent="0.25">
      <c r="E2694" t="s">
        <v>123</v>
      </c>
    </row>
    <row r="2695" spans="3:6" x14ac:dyDescent="0.25">
      <c r="F2695" t="str">
        <f t="shared" ref="F2695" si="618">"factor = 1.05"</f>
        <v>factor = 1.05</v>
      </c>
    </row>
    <row r="2696" spans="3:6" x14ac:dyDescent="0.25">
      <c r="F2696" t="s">
        <v>124</v>
      </c>
    </row>
    <row r="2697" spans="3:6" x14ac:dyDescent="0.25">
      <c r="E2697" t="s">
        <v>1</v>
      </c>
    </row>
    <row r="2698" spans="3:6" x14ac:dyDescent="0.25">
      <c r="E2698" t="s">
        <v>123</v>
      </c>
    </row>
    <row r="2699" spans="3:6" x14ac:dyDescent="0.25">
      <c r="F2699" t="str">
        <f t="shared" ref="F2699" si="619">"factor = 1.1"</f>
        <v>factor = 1.1</v>
      </c>
    </row>
    <row r="2700" spans="3:6" x14ac:dyDescent="0.25">
      <c r="F2700" t="s">
        <v>125</v>
      </c>
    </row>
    <row r="2701" spans="3:6" x14ac:dyDescent="0.25">
      <c r="E2701" t="s">
        <v>1</v>
      </c>
    </row>
    <row r="2702" spans="3:6" x14ac:dyDescent="0.25">
      <c r="E2702" t="s">
        <v>123</v>
      </c>
    </row>
    <row r="2703" spans="3:6" x14ac:dyDescent="0.25">
      <c r="F2703" t="str">
        <f t="shared" ref="F2703" si="620">"factor = 1.2"</f>
        <v>factor = 1.2</v>
      </c>
    </row>
    <row r="2704" spans="3:6" x14ac:dyDescent="0.25">
      <c r="F2704" t="s">
        <v>126</v>
      </c>
    </row>
    <row r="2705" spans="4:6" x14ac:dyDescent="0.25">
      <c r="E2705" t="s">
        <v>1</v>
      </c>
    </row>
    <row r="2706" spans="4:6" x14ac:dyDescent="0.25">
      <c r="E2706" t="s">
        <v>123</v>
      </c>
    </row>
    <row r="2707" spans="4:6" x14ac:dyDescent="0.25">
      <c r="F2707" t="str">
        <f t="shared" ref="F2707" si="621">"factor = 1.3"</f>
        <v>factor = 1.3</v>
      </c>
    </row>
    <row r="2708" spans="4:6" x14ac:dyDescent="0.25">
      <c r="F2708" t="s">
        <v>127</v>
      </c>
    </row>
    <row r="2709" spans="4:6" x14ac:dyDescent="0.25">
      <c r="E2709" t="s">
        <v>1</v>
      </c>
    </row>
    <row r="2710" spans="4:6" x14ac:dyDescent="0.25">
      <c r="E2710" t="s">
        <v>123</v>
      </c>
    </row>
    <row r="2711" spans="4:6" x14ac:dyDescent="0.25">
      <c r="F2711" t="str">
        <f t="shared" ref="F2711" si="622">"factor = 1.5"</f>
        <v>factor = 1.5</v>
      </c>
    </row>
    <row r="2712" spans="4:6" x14ac:dyDescent="0.25">
      <c r="F2712" t="s">
        <v>128</v>
      </c>
    </row>
    <row r="2713" spans="4:6" x14ac:dyDescent="0.25">
      <c r="E2713" t="s">
        <v>1</v>
      </c>
    </row>
    <row r="2714" spans="4:6" x14ac:dyDescent="0.25">
      <c r="D2714" t="s">
        <v>1</v>
      </c>
    </row>
    <row r="2715" spans="4:6" x14ac:dyDescent="0.25">
      <c r="D2715" t="str">
        <f t="shared" ref="D2715" si="623">"35 = { # Gifted progress"</f>
        <v>35 = { # Gifted progress</v>
      </c>
    </row>
    <row r="2716" spans="4:6" x14ac:dyDescent="0.25">
      <c r="E2716" t="str">
        <f t="shared" ref="E2716" si="624">"change_variable = { which = hexaco_learning_"&amp;INDEX(S:S,2+TRUNC((ROW()-1)/$O$2))&amp;"_xp value = 2 }"</f>
        <v>change_variable = { which = hexaco_learning_mathematics_xp value = 2 }</v>
      </c>
    </row>
    <row r="2717" spans="4:6" x14ac:dyDescent="0.25">
      <c r="E2717" t="s">
        <v>122</v>
      </c>
    </row>
    <row r="2718" spans="4:6" x14ac:dyDescent="0.25">
      <c r="E2718" t="str">
        <f t="shared" ref="E2718" si="625">"set_character_flag = AVE_MARIA_hexaco_adolescence_"&amp;INDEX(S:S,2+TRUNC((ROW()-1)/$O$2))&amp;"_improvement_faster"</f>
        <v>set_character_flag = AVE_MARIA_hexaco_adolescence_mathematics_improvement_faster</v>
      </c>
    </row>
    <row r="2719" spans="4:6" x14ac:dyDescent="0.25">
      <c r="E2719" t="s">
        <v>123</v>
      </c>
    </row>
    <row r="2720" spans="4:6" x14ac:dyDescent="0.25">
      <c r="F2720" t="str">
        <f t="shared" ref="F2720" si="626">"factor = 1.05"</f>
        <v>factor = 1.05</v>
      </c>
    </row>
    <row r="2721" spans="5:6" x14ac:dyDescent="0.25">
      <c r="F2721" t="s">
        <v>129</v>
      </c>
    </row>
    <row r="2722" spans="5:6" x14ac:dyDescent="0.25">
      <c r="E2722" t="s">
        <v>1</v>
      </c>
    </row>
    <row r="2723" spans="5:6" x14ac:dyDescent="0.25">
      <c r="E2723" t="s">
        <v>123</v>
      </c>
    </row>
    <row r="2724" spans="5:6" x14ac:dyDescent="0.25">
      <c r="F2724" t="str">
        <f t="shared" ref="F2724" si="627">"factor = 1.1"</f>
        <v>factor = 1.1</v>
      </c>
    </row>
    <row r="2725" spans="5:6" x14ac:dyDescent="0.25">
      <c r="F2725" t="s">
        <v>130</v>
      </c>
    </row>
    <row r="2726" spans="5:6" x14ac:dyDescent="0.25">
      <c r="E2726" t="s">
        <v>1</v>
      </c>
    </row>
    <row r="2727" spans="5:6" x14ac:dyDescent="0.25">
      <c r="E2727" t="s">
        <v>123</v>
      </c>
    </row>
    <row r="2728" spans="5:6" x14ac:dyDescent="0.25">
      <c r="F2728" t="str">
        <f t="shared" ref="F2728" si="628">"factor = 1.2"</f>
        <v>factor = 1.2</v>
      </c>
    </row>
    <row r="2729" spans="5:6" x14ac:dyDescent="0.25">
      <c r="F2729" t="s">
        <v>131</v>
      </c>
    </row>
    <row r="2730" spans="5:6" x14ac:dyDescent="0.25">
      <c r="E2730" t="s">
        <v>1</v>
      </c>
    </row>
    <row r="2731" spans="5:6" x14ac:dyDescent="0.25">
      <c r="E2731" t="s">
        <v>123</v>
      </c>
    </row>
    <row r="2732" spans="5:6" x14ac:dyDescent="0.25">
      <c r="F2732" t="str">
        <f t="shared" ref="F2732" si="629">"factor = 1.3"</f>
        <v>factor = 1.3</v>
      </c>
    </row>
    <row r="2733" spans="5:6" x14ac:dyDescent="0.25">
      <c r="F2733" t="s">
        <v>132</v>
      </c>
    </row>
    <row r="2734" spans="5:6" x14ac:dyDescent="0.25">
      <c r="E2734" t="s">
        <v>1</v>
      </c>
    </row>
    <row r="2735" spans="5:6" x14ac:dyDescent="0.25">
      <c r="E2735" t="s">
        <v>123</v>
      </c>
    </row>
    <row r="2736" spans="5:6" x14ac:dyDescent="0.25">
      <c r="F2736" t="str">
        <f t="shared" ref="F2736" si="630">"factor = 1.5"</f>
        <v>factor = 1.5</v>
      </c>
    </row>
    <row r="2737" spans="4:6" x14ac:dyDescent="0.25">
      <c r="F2737" t="s">
        <v>133</v>
      </c>
    </row>
    <row r="2738" spans="4:6" x14ac:dyDescent="0.25">
      <c r="E2738" t="s">
        <v>1</v>
      </c>
    </row>
    <row r="2739" spans="4:6" x14ac:dyDescent="0.25">
      <c r="E2739" t="s">
        <v>123</v>
      </c>
    </row>
    <row r="2740" spans="4:6" x14ac:dyDescent="0.25">
      <c r="F2740" t="s">
        <v>166</v>
      </c>
    </row>
    <row r="2741" spans="4:6" x14ac:dyDescent="0.25">
      <c r="F2741" t="s">
        <v>135</v>
      </c>
    </row>
    <row r="2742" spans="4:6" x14ac:dyDescent="0.25">
      <c r="E2742" t="s">
        <v>1</v>
      </c>
    </row>
    <row r="2743" spans="4:6" x14ac:dyDescent="0.25">
      <c r="D2743" t="s">
        <v>1</v>
      </c>
    </row>
    <row r="2744" spans="4:6" x14ac:dyDescent="0.25">
      <c r="D2744" t="str">
        <f t="shared" ref="D2744" si="631">"5 = { # Crazy progress"</f>
        <v>5 = { # Crazy progress</v>
      </c>
    </row>
    <row r="2745" spans="4:6" x14ac:dyDescent="0.25">
      <c r="E2745" t="str">
        <f t="shared" ref="E2745" si="632">"change_variable = { which = hexaco_learning_"&amp;INDEX(S:S,2+TRUNC((ROW()-1)/$O$2))&amp;"_xp value = 3 }"</f>
        <v>change_variable = { which = hexaco_learning_mathematics_xp value = 3 }</v>
      </c>
    </row>
    <row r="2746" spans="4:6" x14ac:dyDescent="0.25">
      <c r="E2746" t="s">
        <v>122</v>
      </c>
    </row>
    <row r="2747" spans="4:6" x14ac:dyDescent="0.25">
      <c r="E2747" t="str">
        <f t="shared" ref="E2747" si="633">"set_character_flag = AVE_MARIA_hexaco_adolescence_"&amp;INDEX(S:S,2+TRUNC((ROW()-1)/$O$2))&amp;"_improvement_genius"</f>
        <v>set_character_flag = AVE_MARIA_hexaco_adolescence_mathematics_improvement_genius</v>
      </c>
    </row>
    <row r="2748" spans="4:6" x14ac:dyDescent="0.25">
      <c r="E2748" t="s">
        <v>123</v>
      </c>
    </row>
    <row r="2749" spans="4:6" x14ac:dyDescent="0.25">
      <c r="F2749" t="str">
        <f t="shared" ref="F2749" si="634">"factor = 2"</f>
        <v>factor = 2</v>
      </c>
    </row>
    <row r="2750" spans="4:6" x14ac:dyDescent="0.25">
      <c r="F2750" t="s">
        <v>135</v>
      </c>
    </row>
    <row r="2751" spans="4:6" x14ac:dyDescent="0.25">
      <c r="E2751" t="s">
        <v>1</v>
      </c>
    </row>
    <row r="2752" spans="4:6" x14ac:dyDescent="0.25">
      <c r="E2752" t="s">
        <v>123</v>
      </c>
    </row>
    <row r="2753" spans="1:6" x14ac:dyDescent="0.25">
      <c r="F2753" t="str">
        <f t="shared" ref="F2753" si="635">"factor = 5"</f>
        <v>factor = 5</v>
      </c>
    </row>
    <row r="2754" spans="1:6" x14ac:dyDescent="0.25">
      <c r="F2754" t="s">
        <v>137</v>
      </c>
    </row>
    <row r="2755" spans="1:6" x14ac:dyDescent="0.25">
      <c r="E2755" t="s">
        <v>1</v>
      </c>
    </row>
    <row r="2756" spans="1:6" x14ac:dyDescent="0.25">
      <c r="D2756" t="s">
        <v>1</v>
      </c>
    </row>
    <row r="2757" spans="1:6" x14ac:dyDescent="0.25">
      <c r="C2757" t="s">
        <v>1</v>
      </c>
    </row>
    <row r="2758" spans="1:6" x14ac:dyDescent="0.25">
      <c r="C2758" t="s">
        <v>138</v>
      </c>
    </row>
    <row r="2759" spans="1:6" x14ac:dyDescent="0.25">
      <c r="D2759" t="str">
        <f t="shared" ref="D2759" si="636">"educator = { character_event = { id = "&amp;"AVE_MARIA_hexaco_adolescence."&amp;INDEX($Y$2:$Z$57,MATCH(B2393,$Y$2:$Y$57,0),2)+6&amp;" } }"</f>
        <v>educator = { character_event = { id = AVE_MARIA_hexaco_adolescence.36 } }</v>
      </c>
    </row>
    <row r="2760" spans="1:6" x14ac:dyDescent="0.25">
      <c r="C2760" t="s">
        <v>1</v>
      </c>
    </row>
    <row r="2761" spans="1:6" x14ac:dyDescent="0.25">
      <c r="C2761" t="s">
        <v>139</v>
      </c>
    </row>
    <row r="2762" spans="1:6" x14ac:dyDescent="0.25">
      <c r="D2762" t="s">
        <v>136</v>
      </c>
    </row>
    <row r="2763" spans="1:6" x14ac:dyDescent="0.25">
      <c r="C2763" t="s">
        <v>1</v>
      </c>
    </row>
    <row r="2764" spans="1:6" x14ac:dyDescent="0.25">
      <c r="B2764" t="s">
        <v>1</v>
      </c>
    </row>
    <row r="2765" spans="1:6" x14ac:dyDescent="0.25">
      <c r="A2765" t="s">
        <v>1</v>
      </c>
    </row>
    <row r="2766" spans="1:6" x14ac:dyDescent="0.25">
      <c r="A2766" t="str">
        <f t="shared" ref="A2766" si="637">"#"</f>
        <v>#</v>
      </c>
      <c r="B2766" t="str">
        <f t="shared" ref="B2766" si="638">INDEX(R:R,2+TRUNC((ROW()-1)/$O$2))&amp;" Random Improvement"</f>
        <v>Mathematics Random Improvement</v>
      </c>
    </row>
    <row r="2767" spans="1:6" x14ac:dyDescent="0.25">
      <c r="A2767" t="s">
        <v>0</v>
      </c>
    </row>
    <row r="2768" spans="1:6" x14ac:dyDescent="0.25">
      <c r="B2768" t="str">
        <f t="shared" ref="B2768" si="639">"id = "&amp;"AVE_MARIA_hexaco_adolescence."&amp;INDEX($Y$2:$Z$57,MATCH(B2393,$Y$2:$Y$57,0)+4,2)</f>
        <v>id = AVE_MARIA_hexaco_adolescence.34</v>
      </c>
    </row>
    <row r="2769" spans="2:5" x14ac:dyDescent="0.25">
      <c r="B2769" t="str">
        <f t="shared" ref="B2769" si="640">"desc = EVTDESC_"&amp;"AVE_MARIA_hexaco_adolescence."&amp;INDEX($Y$2:$Z$57,MATCH(B2393,$Y$2:$Y$57,0)+4,2)</f>
        <v>desc = EVTDESC_AVE_MARIA_hexaco_adolescence.34</v>
      </c>
    </row>
    <row r="2770" spans="2:5" x14ac:dyDescent="0.25">
      <c r="B2770" t="s">
        <v>115</v>
      </c>
    </row>
    <row r="2771" spans="2:5" x14ac:dyDescent="0.25">
      <c r="B2771" t="s">
        <v>114</v>
      </c>
    </row>
    <row r="2772" spans="2:5" x14ac:dyDescent="0.25">
      <c r="B2772" t="s">
        <v>116</v>
      </c>
    </row>
    <row r="2774" spans="2:5" x14ac:dyDescent="0.25">
      <c r="B2774" t="s">
        <v>5</v>
      </c>
    </row>
    <row r="2775" spans="2:5" x14ac:dyDescent="0.25">
      <c r="C2775" t="s">
        <v>117</v>
      </c>
    </row>
    <row r="2776" spans="2:5" x14ac:dyDescent="0.25">
      <c r="C2776" t="s">
        <v>118</v>
      </c>
    </row>
    <row r="2777" spans="2:5" x14ac:dyDescent="0.25">
      <c r="C2777" t="s">
        <v>119</v>
      </c>
    </row>
    <row r="2778" spans="2:5" x14ac:dyDescent="0.25">
      <c r="C2778" t="s">
        <v>120</v>
      </c>
    </row>
    <row r="2779" spans="2:5" x14ac:dyDescent="0.25">
      <c r="B2779" t="s">
        <v>1</v>
      </c>
    </row>
    <row r="2780" spans="2:5" x14ac:dyDescent="0.25">
      <c r="B2780" t="s">
        <v>9</v>
      </c>
    </row>
    <row r="2781" spans="2:5" x14ac:dyDescent="0.25">
      <c r="C2781" t="str">
        <f t="shared" ref="C2781" si="641">"name = EVTOPT_A_"&amp;"AVE_MARIA_hexaco_adolescence."&amp;INDEX($Y$2:$Z$57,MATCH(B2393,$Y$2:$Y$57,0)+4,2)</f>
        <v>name = EVTOPT_A_AVE_MARIA_hexaco_adolescence.34</v>
      </c>
    </row>
    <row r="2782" spans="2:5" x14ac:dyDescent="0.25">
      <c r="C2782" t="s">
        <v>121</v>
      </c>
    </row>
    <row r="2783" spans="2:5" x14ac:dyDescent="0.25">
      <c r="D2783" t="str">
        <f t="shared" ref="D2783" si="642">"60 = { # Normal progress"</f>
        <v>60 = { # Normal progress</v>
      </c>
    </row>
    <row r="2784" spans="2:5" x14ac:dyDescent="0.25">
      <c r="E2784" t="str">
        <f t="shared" ref="E2784" si="643">"change_variable = { which = hexaco_learning_"&amp;INDEX(S:S,2+TRUNC((ROW()-1)/$O$2))&amp;"_xp value = 1 }"</f>
        <v>change_variable = { which = hexaco_learning_mathematics_xp value = 1 }</v>
      </c>
    </row>
    <row r="2785" spans="5:6" x14ac:dyDescent="0.25">
      <c r="E2785" t="s">
        <v>122</v>
      </c>
    </row>
    <row r="2786" spans="5:6" x14ac:dyDescent="0.25">
      <c r="E2786" t="str">
        <f t="shared" ref="E2786" si="644">"set_character_flag = AVE_MARIA_hexaco_adolescence_"&amp;INDEX(S:S,2+TRUNC((ROW()-1)/$O$2))&amp;"_improvement_normal"</f>
        <v>set_character_flag = AVE_MARIA_hexaco_adolescence_mathematics_improvement_normal</v>
      </c>
    </row>
    <row r="2787" spans="5:6" x14ac:dyDescent="0.25">
      <c r="E2787" t="s">
        <v>123</v>
      </c>
    </row>
    <row r="2788" spans="5:6" x14ac:dyDescent="0.25">
      <c r="F2788" t="str">
        <f t="shared" ref="F2788" si="645">"factor = 1.05"</f>
        <v>factor = 1.05</v>
      </c>
    </row>
    <row r="2789" spans="5:6" x14ac:dyDescent="0.25">
      <c r="F2789" t="s">
        <v>124</v>
      </c>
    </row>
    <row r="2790" spans="5:6" x14ac:dyDescent="0.25">
      <c r="E2790" t="s">
        <v>1</v>
      </c>
    </row>
    <row r="2791" spans="5:6" x14ac:dyDescent="0.25">
      <c r="E2791" t="s">
        <v>123</v>
      </c>
    </row>
    <row r="2792" spans="5:6" x14ac:dyDescent="0.25">
      <c r="F2792" t="str">
        <f t="shared" ref="F2792" si="646">"factor = 1.1"</f>
        <v>factor = 1.1</v>
      </c>
    </row>
    <row r="2793" spans="5:6" x14ac:dyDescent="0.25">
      <c r="F2793" t="s">
        <v>125</v>
      </c>
    </row>
    <row r="2794" spans="5:6" x14ac:dyDescent="0.25">
      <c r="E2794" t="s">
        <v>1</v>
      </c>
    </row>
    <row r="2795" spans="5:6" x14ac:dyDescent="0.25">
      <c r="E2795" t="s">
        <v>123</v>
      </c>
    </row>
    <row r="2796" spans="5:6" x14ac:dyDescent="0.25">
      <c r="F2796" t="str">
        <f t="shared" ref="F2796" si="647">"factor = 1.2"</f>
        <v>factor = 1.2</v>
      </c>
    </row>
    <row r="2797" spans="5:6" x14ac:dyDescent="0.25">
      <c r="F2797" t="s">
        <v>126</v>
      </c>
    </row>
    <row r="2798" spans="5:6" x14ac:dyDescent="0.25">
      <c r="E2798" t="s">
        <v>1</v>
      </c>
    </row>
    <row r="2799" spans="5:6" x14ac:dyDescent="0.25">
      <c r="E2799" t="s">
        <v>123</v>
      </c>
    </row>
    <row r="2800" spans="5:6" x14ac:dyDescent="0.25">
      <c r="F2800" t="str">
        <f t="shared" ref="F2800" si="648">"factor = 1.3"</f>
        <v>factor = 1.3</v>
      </c>
    </row>
    <row r="2801" spans="4:6" x14ac:dyDescent="0.25">
      <c r="F2801" t="s">
        <v>127</v>
      </c>
    </row>
    <row r="2802" spans="4:6" x14ac:dyDescent="0.25">
      <c r="E2802" t="s">
        <v>1</v>
      </c>
    </row>
    <row r="2803" spans="4:6" x14ac:dyDescent="0.25">
      <c r="E2803" t="s">
        <v>123</v>
      </c>
    </row>
    <row r="2804" spans="4:6" x14ac:dyDescent="0.25">
      <c r="F2804" t="str">
        <f t="shared" ref="F2804" si="649">"factor = 1.5"</f>
        <v>factor = 1.5</v>
      </c>
    </row>
    <row r="2805" spans="4:6" x14ac:dyDescent="0.25">
      <c r="F2805" t="s">
        <v>128</v>
      </c>
    </row>
    <row r="2806" spans="4:6" x14ac:dyDescent="0.25">
      <c r="E2806" t="s">
        <v>1</v>
      </c>
    </row>
    <row r="2807" spans="4:6" x14ac:dyDescent="0.25">
      <c r="D2807" t="s">
        <v>1</v>
      </c>
    </row>
    <row r="2808" spans="4:6" x14ac:dyDescent="0.25">
      <c r="D2808" t="str">
        <f t="shared" ref="D2808" si="650">"35 = { # Gifted progress"</f>
        <v>35 = { # Gifted progress</v>
      </c>
    </row>
    <row r="2809" spans="4:6" x14ac:dyDescent="0.25">
      <c r="E2809" t="str">
        <f t="shared" ref="E2809" si="651">"change_variable = { which = hexaco_learning_"&amp;INDEX(S:S,2+TRUNC((ROW()-1)/$O$2))&amp;"_xp value = 2 }"</f>
        <v>change_variable = { which = hexaco_learning_mathematics_xp value = 2 }</v>
      </c>
    </row>
    <row r="2810" spans="4:6" x14ac:dyDescent="0.25">
      <c r="E2810" t="s">
        <v>122</v>
      </c>
    </row>
    <row r="2811" spans="4:6" x14ac:dyDescent="0.25">
      <c r="E2811" t="str">
        <f t="shared" ref="E2811" si="652">"set_character_flag = AVE_MARIA_hexaco_adolescence_"&amp;INDEX(S:S,2+TRUNC((ROW()-1)/$O$2))&amp;"_improvement_faster"</f>
        <v>set_character_flag = AVE_MARIA_hexaco_adolescence_mathematics_improvement_faster</v>
      </c>
    </row>
    <row r="2812" spans="4:6" x14ac:dyDescent="0.25">
      <c r="E2812" t="s">
        <v>123</v>
      </c>
    </row>
    <row r="2813" spans="4:6" x14ac:dyDescent="0.25">
      <c r="F2813" t="str">
        <f t="shared" ref="F2813" si="653">"factor = 1.05"</f>
        <v>factor = 1.05</v>
      </c>
    </row>
    <row r="2814" spans="4:6" x14ac:dyDescent="0.25">
      <c r="F2814" t="s">
        <v>129</v>
      </c>
    </row>
    <row r="2815" spans="4:6" x14ac:dyDescent="0.25">
      <c r="E2815" t="s">
        <v>1</v>
      </c>
    </row>
    <row r="2816" spans="4:6" x14ac:dyDescent="0.25">
      <c r="E2816" t="s">
        <v>123</v>
      </c>
    </row>
    <row r="2817" spans="5:6" x14ac:dyDescent="0.25">
      <c r="F2817" t="str">
        <f t="shared" ref="F2817" si="654">"factor = 1.1"</f>
        <v>factor = 1.1</v>
      </c>
    </row>
    <row r="2818" spans="5:6" x14ac:dyDescent="0.25">
      <c r="F2818" t="s">
        <v>130</v>
      </c>
    </row>
    <row r="2819" spans="5:6" x14ac:dyDescent="0.25">
      <c r="E2819" t="s">
        <v>1</v>
      </c>
    </row>
    <row r="2820" spans="5:6" x14ac:dyDescent="0.25">
      <c r="E2820" t="s">
        <v>123</v>
      </c>
    </row>
    <row r="2821" spans="5:6" x14ac:dyDescent="0.25">
      <c r="F2821" t="str">
        <f t="shared" ref="F2821" si="655">"factor = 1.2"</f>
        <v>factor = 1.2</v>
      </c>
    </row>
    <row r="2822" spans="5:6" x14ac:dyDescent="0.25">
      <c r="F2822" t="s">
        <v>131</v>
      </c>
    </row>
    <row r="2823" spans="5:6" x14ac:dyDescent="0.25">
      <c r="E2823" t="s">
        <v>1</v>
      </c>
    </row>
    <row r="2824" spans="5:6" x14ac:dyDescent="0.25">
      <c r="E2824" t="s">
        <v>123</v>
      </c>
    </row>
    <row r="2825" spans="5:6" x14ac:dyDescent="0.25">
      <c r="F2825" t="str">
        <f t="shared" ref="F2825" si="656">"factor = 1.3"</f>
        <v>factor = 1.3</v>
      </c>
    </row>
    <row r="2826" spans="5:6" x14ac:dyDescent="0.25">
      <c r="F2826" t="s">
        <v>132</v>
      </c>
    </row>
    <row r="2827" spans="5:6" x14ac:dyDescent="0.25">
      <c r="E2827" t="s">
        <v>1</v>
      </c>
    </row>
    <row r="2828" spans="5:6" x14ac:dyDescent="0.25">
      <c r="E2828" t="s">
        <v>123</v>
      </c>
    </row>
    <row r="2829" spans="5:6" x14ac:dyDescent="0.25">
      <c r="F2829" t="str">
        <f t="shared" ref="F2829" si="657">"factor = 1.5"</f>
        <v>factor = 1.5</v>
      </c>
    </row>
    <row r="2830" spans="5:6" x14ac:dyDescent="0.25">
      <c r="F2830" t="s">
        <v>133</v>
      </c>
    </row>
    <row r="2831" spans="5:6" x14ac:dyDescent="0.25">
      <c r="E2831" t="s">
        <v>1</v>
      </c>
    </row>
    <row r="2832" spans="5:6" x14ac:dyDescent="0.25">
      <c r="E2832" t="s">
        <v>123</v>
      </c>
    </row>
    <row r="2833" spans="4:6" x14ac:dyDescent="0.25">
      <c r="F2833" t="s">
        <v>166</v>
      </c>
    </row>
    <row r="2834" spans="4:6" x14ac:dyDescent="0.25">
      <c r="F2834" t="s">
        <v>135</v>
      </c>
    </row>
    <row r="2835" spans="4:6" x14ac:dyDescent="0.25">
      <c r="E2835" t="s">
        <v>1</v>
      </c>
    </row>
    <row r="2836" spans="4:6" x14ac:dyDescent="0.25">
      <c r="D2836" t="s">
        <v>1</v>
      </c>
    </row>
    <row r="2837" spans="4:6" x14ac:dyDescent="0.25">
      <c r="D2837" t="str">
        <f t="shared" ref="D2837" si="658">"5 = { # Crazy progress"</f>
        <v>5 = { # Crazy progress</v>
      </c>
    </row>
    <row r="2838" spans="4:6" x14ac:dyDescent="0.25">
      <c r="E2838" t="str">
        <f t="shared" ref="E2838" si="659">"change_variable = { which = hexaco_learning_"&amp;INDEX(S:S,2+TRUNC((ROW()-1)/$O$2))&amp;"_xp value = 3 }"</f>
        <v>change_variable = { which = hexaco_learning_mathematics_xp value = 3 }</v>
      </c>
    </row>
    <row r="2839" spans="4:6" x14ac:dyDescent="0.25">
      <c r="E2839" t="s">
        <v>122</v>
      </c>
    </row>
    <row r="2840" spans="4:6" x14ac:dyDescent="0.25">
      <c r="E2840" t="str">
        <f t="shared" ref="E2840" si="660">"set_character_flag = AVE_MARIA_hexaco_adolescence_"&amp;INDEX(S:S,2+TRUNC((ROW()-1)/$O$2))&amp;"_improvement_genius"</f>
        <v>set_character_flag = AVE_MARIA_hexaco_adolescence_mathematics_improvement_genius</v>
      </c>
    </row>
    <row r="2841" spans="4:6" x14ac:dyDescent="0.25">
      <c r="E2841" t="s">
        <v>123</v>
      </c>
    </row>
    <row r="2842" spans="4:6" x14ac:dyDescent="0.25">
      <c r="F2842" t="str">
        <f t="shared" ref="F2842" si="661">"factor = 2"</f>
        <v>factor = 2</v>
      </c>
    </row>
    <row r="2843" spans="4:6" x14ac:dyDescent="0.25">
      <c r="F2843" t="s">
        <v>135</v>
      </c>
    </row>
    <row r="2844" spans="4:6" x14ac:dyDescent="0.25">
      <c r="E2844" t="s">
        <v>1</v>
      </c>
    </row>
    <row r="2845" spans="4:6" x14ac:dyDescent="0.25">
      <c r="E2845" t="s">
        <v>123</v>
      </c>
    </row>
    <row r="2846" spans="4:6" x14ac:dyDescent="0.25">
      <c r="F2846" t="str">
        <f t="shared" ref="F2846" si="662">"factor = 5"</f>
        <v>factor = 5</v>
      </c>
    </row>
    <row r="2847" spans="4:6" x14ac:dyDescent="0.25">
      <c r="F2847" t="s">
        <v>137</v>
      </c>
    </row>
    <row r="2848" spans="4:6" x14ac:dyDescent="0.25">
      <c r="E2848" t="s">
        <v>1</v>
      </c>
    </row>
    <row r="2849" spans="1:4" x14ac:dyDescent="0.25">
      <c r="D2849" t="s">
        <v>1</v>
      </c>
    </row>
    <row r="2850" spans="1:4" x14ac:dyDescent="0.25">
      <c r="C2850" t="s">
        <v>1</v>
      </c>
    </row>
    <row r="2851" spans="1:4" x14ac:dyDescent="0.25">
      <c r="C2851" t="s">
        <v>138</v>
      </c>
    </row>
    <row r="2852" spans="1:4" x14ac:dyDescent="0.25">
      <c r="D2852" t="str">
        <f t="shared" ref="D2852" si="663">"educator = { character_event = { id = "&amp;"AVE_MARIA_hexaco_adolescence."&amp;INDEX($Y$2:$Z$57,MATCH(B2393,$Y$2:$Y$57,0)+6,2)&amp;" } }"</f>
        <v>educator = { character_event = { id = AVE_MARIA_hexaco_adolescence.36 } }</v>
      </c>
    </row>
    <row r="2853" spans="1:4" x14ac:dyDescent="0.25">
      <c r="C2853" t="s">
        <v>1</v>
      </c>
    </row>
    <row r="2854" spans="1:4" x14ac:dyDescent="0.25">
      <c r="C2854" t="s">
        <v>139</v>
      </c>
    </row>
    <row r="2855" spans="1:4" x14ac:dyDescent="0.25">
      <c r="D2855" t="s">
        <v>136</v>
      </c>
    </row>
    <row r="2856" spans="1:4" x14ac:dyDescent="0.25">
      <c r="C2856" t="s">
        <v>1</v>
      </c>
    </row>
    <row r="2857" spans="1:4" x14ac:dyDescent="0.25">
      <c r="B2857" t="s">
        <v>1</v>
      </c>
    </row>
    <row r="2858" spans="1:4" x14ac:dyDescent="0.25">
      <c r="A2858" t="s">
        <v>1</v>
      </c>
    </row>
    <row r="2859" spans="1:4" x14ac:dyDescent="0.25">
      <c r="A2859" t="str">
        <f t="shared" ref="A2859" si="664">"#"</f>
        <v>#</v>
      </c>
      <c r="B2859" t="str">
        <f t="shared" ref="B2859" si="665">INDEX(R:R,2+TRUNC((ROW()-1)/$O$2))&amp;" Random Improvement"</f>
        <v>Mathematics Random Improvement</v>
      </c>
    </row>
    <row r="2860" spans="1:4" x14ac:dyDescent="0.25">
      <c r="A2860" t="s">
        <v>0</v>
      </c>
    </row>
    <row r="2861" spans="1:4" x14ac:dyDescent="0.25">
      <c r="B2861" t="str">
        <f t="shared" ref="B2861" si="666">"id = "&amp;"AVE_MARIA_hexaco_adolescence."&amp;INDEX($Y$2:$Z$57,MATCH(B2393,$Y$2:$Y$57,0)+5,2)</f>
        <v>id = AVE_MARIA_hexaco_adolescence.35</v>
      </c>
    </row>
    <row r="2862" spans="1:4" x14ac:dyDescent="0.25">
      <c r="B2862" t="str">
        <f t="shared" ref="B2862" si="667">"desc = EVTDESC_"&amp;"AVE_MARIA_hexaco_adolescence."&amp;INDEX($Y$2:$Z$57,MATCH(B2393,$Y$2:$Y$57,0)+5,2)</f>
        <v>desc = EVTDESC_AVE_MARIA_hexaco_adolescence.35</v>
      </c>
    </row>
    <row r="2863" spans="1:4" x14ac:dyDescent="0.25">
      <c r="B2863" t="s">
        <v>115</v>
      </c>
    </row>
    <row r="2864" spans="1:4" x14ac:dyDescent="0.25">
      <c r="B2864" t="s">
        <v>114</v>
      </c>
    </row>
    <row r="2865" spans="2:5" x14ac:dyDescent="0.25">
      <c r="B2865" t="s">
        <v>116</v>
      </c>
    </row>
    <row r="2867" spans="2:5" x14ac:dyDescent="0.25">
      <c r="B2867" t="s">
        <v>5</v>
      </c>
    </row>
    <row r="2868" spans="2:5" x14ac:dyDescent="0.25">
      <c r="C2868" t="s">
        <v>117</v>
      </c>
    </row>
    <row r="2869" spans="2:5" x14ac:dyDescent="0.25">
      <c r="C2869" t="s">
        <v>118</v>
      </c>
    </row>
    <row r="2870" spans="2:5" x14ac:dyDescent="0.25">
      <c r="C2870" t="s">
        <v>119</v>
      </c>
    </row>
    <row r="2871" spans="2:5" x14ac:dyDescent="0.25">
      <c r="C2871" t="s">
        <v>120</v>
      </c>
    </row>
    <row r="2872" spans="2:5" x14ac:dyDescent="0.25">
      <c r="B2872" t="s">
        <v>1</v>
      </c>
    </row>
    <row r="2873" spans="2:5" x14ac:dyDescent="0.25">
      <c r="B2873" t="s">
        <v>9</v>
      </c>
    </row>
    <row r="2874" spans="2:5" x14ac:dyDescent="0.25">
      <c r="C2874" t="str">
        <f t="shared" ref="C2874" si="668">"name = EVTOPT_A_"&amp;"AVE_MARIA_hexaco_adolescence."&amp;INDEX($Y$2:$Z$57,MATCH(B2393,$Y$2:$Y$57,0)+5,2)</f>
        <v>name = EVTOPT_A_AVE_MARIA_hexaco_adolescence.35</v>
      </c>
    </row>
    <row r="2875" spans="2:5" x14ac:dyDescent="0.25">
      <c r="C2875" t="s">
        <v>121</v>
      </c>
    </row>
    <row r="2876" spans="2:5" x14ac:dyDescent="0.25">
      <c r="D2876" t="str">
        <f t="shared" ref="D2876" si="669">"60 = { # Normal progress"</f>
        <v>60 = { # Normal progress</v>
      </c>
    </row>
    <row r="2877" spans="2:5" x14ac:dyDescent="0.25">
      <c r="E2877" t="str">
        <f t="shared" ref="E2877" si="670">"change_variable = { which = hexaco_learning_"&amp;INDEX(S:S,2+TRUNC((ROW()-1)/$O$2))&amp;"_xp value = 1 }"</f>
        <v>change_variable = { which = hexaco_learning_mathematics_xp value = 1 }</v>
      </c>
    </row>
    <row r="2878" spans="2:5" x14ac:dyDescent="0.25">
      <c r="E2878" t="s">
        <v>122</v>
      </c>
    </row>
    <row r="2879" spans="2:5" x14ac:dyDescent="0.25">
      <c r="E2879" t="str">
        <f t="shared" ref="E2879" si="671">"set_character_flag = AVE_MARIA_hexaco_adolescence_"&amp;INDEX(S:S,2+TRUNC((ROW()-1)/$O$2))&amp;"_improvement_normal"</f>
        <v>set_character_flag = AVE_MARIA_hexaco_adolescence_mathematics_improvement_normal</v>
      </c>
    </row>
    <row r="2880" spans="2:5" x14ac:dyDescent="0.25">
      <c r="E2880" t="s">
        <v>123</v>
      </c>
    </row>
    <row r="2881" spans="5:6" x14ac:dyDescent="0.25">
      <c r="F2881" t="str">
        <f t="shared" ref="F2881" si="672">"factor = 1.05"</f>
        <v>factor = 1.05</v>
      </c>
    </row>
    <row r="2882" spans="5:6" x14ac:dyDescent="0.25">
      <c r="F2882" t="s">
        <v>124</v>
      </c>
    </row>
    <row r="2883" spans="5:6" x14ac:dyDescent="0.25">
      <c r="E2883" t="s">
        <v>1</v>
      </c>
    </row>
    <row r="2884" spans="5:6" x14ac:dyDescent="0.25">
      <c r="E2884" t="s">
        <v>123</v>
      </c>
    </row>
    <row r="2885" spans="5:6" x14ac:dyDescent="0.25">
      <c r="F2885" t="str">
        <f t="shared" ref="F2885" si="673">"factor = 1.1"</f>
        <v>factor = 1.1</v>
      </c>
    </row>
    <row r="2886" spans="5:6" x14ac:dyDescent="0.25">
      <c r="F2886" t="s">
        <v>125</v>
      </c>
    </row>
    <row r="2887" spans="5:6" x14ac:dyDescent="0.25">
      <c r="E2887" t="s">
        <v>1</v>
      </c>
    </row>
    <row r="2888" spans="5:6" x14ac:dyDescent="0.25">
      <c r="E2888" t="s">
        <v>123</v>
      </c>
    </row>
    <row r="2889" spans="5:6" x14ac:dyDescent="0.25">
      <c r="F2889" t="str">
        <f t="shared" ref="F2889" si="674">"factor = 1.2"</f>
        <v>factor = 1.2</v>
      </c>
    </row>
    <row r="2890" spans="5:6" x14ac:dyDescent="0.25">
      <c r="F2890" t="s">
        <v>126</v>
      </c>
    </row>
    <row r="2891" spans="5:6" x14ac:dyDescent="0.25">
      <c r="E2891" t="s">
        <v>1</v>
      </c>
    </row>
    <row r="2892" spans="5:6" x14ac:dyDescent="0.25">
      <c r="E2892" t="s">
        <v>123</v>
      </c>
    </row>
    <row r="2893" spans="5:6" x14ac:dyDescent="0.25">
      <c r="F2893" t="str">
        <f t="shared" ref="F2893" si="675">"factor = 1.3"</f>
        <v>factor = 1.3</v>
      </c>
    </row>
    <row r="2894" spans="5:6" x14ac:dyDescent="0.25">
      <c r="F2894" t="s">
        <v>127</v>
      </c>
    </row>
    <row r="2895" spans="5:6" x14ac:dyDescent="0.25">
      <c r="E2895" t="s">
        <v>1</v>
      </c>
    </row>
    <row r="2896" spans="5:6" x14ac:dyDescent="0.25">
      <c r="E2896" t="s">
        <v>123</v>
      </c>
    </row>
    <row r="2897" spans="4:6" x14ac:dyDescent="0.25">
      <c r="F2897" t="str">
        <f t="shared" ref="F2897" si="676">"factor = 1.5"</f>
        <v>factor = 1.5</v>
      </c>
    </row>
    <row r="2898" spans="4:6" x14ac:dyDescent="0.25">
      <c r="F2898" t="s">
        <v>128</v>
      </c>
    </row>
    <row r="2899" spans="4:6" x14ac:dyDescent="0.25">
      <c r="E2899" t="s">
        <v>1</v>
      </c>
    </row>
    <row r="2900" spans="4:6" x14ac:dyDescent="0.25">
      <c r="D2900" t="s">
        <v>1</v>
      </c>
    </row>
    <row r="2901" spans="4:6" x14ac:dyDescent="0.25">
      <c r="D2901" t="str">
        <f t="shared" ref="D2901" si="677">"35 = { # Gifted progress"</f>
        <v>35 = { # Gifted progress</v>
      </c>
    </row>
    <row r="2902" spans="4:6" x14ac:dyDescent="0.25">
      <c r="E2902" t="str">
        <f t="shared" ref="E2902" si="678">"change_variable = { which = hexaco_learning_"&amp;INDEX(S:S,2+TRUNC((ROW()-1)/$O$2))&amp;"_xp value = 2 }"</f>
        <v>change_variable = { which = hexaco_learning_mathematics_xp value = 2 }</v>
      </c>
    </row>
    <row r="2903" spans="4:6" x14ac:dyDescent="0.25">
      <c r="E2903" t="s">
        <v>122</v>
      </c>
    </row>
    <row r="2904" spans="4:6" x14ac:dyDescent="0.25">
      <c r="E2904" t="str">
        <f t="shared" ref="E2904" si="679">"set_character_flag = AVE_MARIA_hexaco_adolescence_"&amp;INDEX(S:S,2+TRUNC((ROW()-1)/$O$2))&amp;"_improvement_faster"</f>
        <v>set_character_flag = AVE_MARIA_hexaco_adolescence_mathematics_improvement_faster</v>
      </c>
    </row>
    <row r="2905" spans="4:6" x14ac:dyDescent="0.25">
      <c r="E2905" t="s">
        <v>123</v>
      </c>
    </row>
    <row r="2906" spans="4:6" x14ac:dyDescent="0.25">
      <c r="F2906" t="str">
        <f t="shared" ref="F2906" si="680">"factor = 1.05"</f>
        <v>factor = 1.05</v>
      </c>
    </row>
    <row r="2907" spans="4:6" x14ac:dyDescent="0.25">
      <c r="F2907" t="s">
        <v>129</v>
      </c>
    </row>
    <row r="2908" spans="4:6" x14ac:dyDescent="0.25">
      <c r="E2908" t="s">
        <v>1</v>
      </c>
    </row>
    <row r="2909" spans="4:6" x14ac:dyDescent="0.25">
      <c r="E2909" t="s">
        <v>123</v>
      </c>
    </row>
    <row r="2910" spans="4:6" x14ac:dyDescent="0.25">
      <c r="F2910" t="str">
        <f t="shared" ref="F2910" si="681">"factor = 1.1"</f>
        <v>factor = 1.1</v>
      </c>
    </row>
    <row r="2911" spans="4:6" x14ac:dyDescent="0.25">
      <c r="F2911" t="s">
        <v>130</v>
      </c>
    </row>
    <row r="2912" spans="4:6" x14ac:dyDescent="0.25">
      <c r="E2912" t="s">
        <v>1</v>
      </c>
    </row>
    <row r="2913" spans="5:6" x14ac:dyDescent="0.25">
      <c r="E2913" t="s">
        <v>123</v>
      </c>
    </row>
    <row r="2914" spans="5:6" x14ac:dyDescent="0.25">
      <c r="F2914" t="str">
        <f t="shared" ref="F2914" si="682">"factor = 1.2"</f>
        <v>factor = 1.2</v>
      </c>
    </row>
    <row r="2915" spans="5:6" x14ac:dyDescent="0.25">
      <c r="F2915" t="s">
        <v>131</v>
      </c>
    </row>
    <row r="2916" spans="5:6" x14ac:dyDescent="0.25">
      <c r="E2916" t="s">
        <v>1</v>
      </c>
    </row>
    <row r="2917" spans="5:6" x14ac:dyDescent="0.25">
      <c r="E2917" t="s">
        <v>123</v>
      </c>
    </row>
    <row r="2918" spans="5:6" x14ac:dyDescent="0.25">
      <c r="F2918" t="str">
        <f t="shared" ref="F2918" si="683">"factor = 1.3"</f>
        <v>factor = 1.3</v>
      </c>
    </row>
    <row r="2919" spans="5:6" x14ac:dyDescent="0.25">
      <c r="F2919" t="s">
        <v>132</v>
      </c>
    </row>
    <row r="2920" spans="5:6" x14ac:dyDescent="0.25">
      <c r="E2920" t="s">
        <v>1</v>
      </c>
    </row>
    <row r="2921" spans="5:6" x14ac:dyDescent="0.25">
      <c r="E2921" t="s">
        <v>123</v>
      </c>
    </row>
    <row r="2922" spans="5:6" x14ac:dyDescent="0.25">
      <c r="F2922" t="str">
        <f t="shared" ref="F2922" si="684">"factor = 1.5"</f>
        <v>factor = 1.5</v>
      </c>
    </row>
    <row r="2923" spans="5:6" x14ac:dyDescent="0.25">
      <c r="F2923" t="s">
        <v>133</v>
      </c>
    </row>
    <row r="2924" spans="5:6" x14ac:dyDescent="0.25">
      <c r="E2924" t="s">
        <v>1</v>
      </c>
    </row>
    <row r="2925" spans="5:6" x14ac:dyDescent="0.25">
      <c r="E2925" t="s">
        <v>123</v>
      </c>
    </row>
    <row r="2926" spans="5:6" x14ac:dyDescent="0.25">
      <c r="F2926" t="s">
        <v>166</v>
      </c>
    </row>
    <row r="2927" spans="5:6" x14ac:dyDescent="0.25">
      <c r="F2927" t="s">
        <v>135</v>
      </c>
    </row>
    <row r="2928" spans="5:6" x14ac:dyDescent="0.25">
      <c r="E2928" t="s">
        <v>1</v>
      </c>
    </row>
    <row r="2929" spans="3:6" x14ac:dyDescent="0.25">
      <c r="D2929" t="s">
        <v>1</v>
      </c>
    </row>
    <row r="2930" spans="3:6" x14ac:dyDescent="0.25">
      <c r="D2930" t="str">
        <f t="shared" ref="D2930" si="685">"5 = { # Crazy progress"</f>
        <v>5 = { # Crazy progress</v>
      </c>
    </row>
    <row r="2931" spans="3:6" x14ac:dyDescent="0.25">
      <c r="E2931" t="str">
        <f t="shared" ref="E2931" si="686">"change_variable = { which = hexaco_learning_"&amp;INDEX(S:S,2+TRUNC((ROW()-1)/$O$2))&amp;"_xp value = 3 }"</f>
        <v>change_variable = { which = hexaco_learning_mathematics_xp value = 3 }</v>
      </c>
    </row>
    <row r="2932" spans="3:6" x14ac:dyDescent="0.25">
      <c r="E2932" t="s">
        <v>122</v>
      </c>
    </row>
    <row r="2933" spans="3:6" x14ac:dyDescent="0.25">
      <c r="E2933" t="str">
        <f t="shared" ref="E2933" si="687">"set_character_flag = AVE_MARIA_hexaco_adolescence_"&amp;INDEX(S:S,2+TRUNC((ROW()-1)/$O$2))&amp;"_improvement_genius"</f>
        <v>set_character_flag = AVE_MARIA_hexaco_adolescence_mathematics_improvement_genius</v>
      </c>
    </row>
    <row r="2934" spans="3:6" x14ac:dyDescent="0.25">
      <c r="E2934" t="s">
        <v>123</v>
      </c>
    </row>
    <row r="2935" spans="3:6" x14ac:dyDescent="0.25">
      <c r="F2935" t="str">
        <f t="shared" ref="F2935" si="688">"factor = 2"</f>
        <v>factor = 2</v>
      </c>
    </row>
    <row r="2936" spans="3:6" x14ac:dyDescent="0.25">
      <c r="F2936" t="s">
        <v>135</v>
      </c>
    </row>
    <row r="2937" spans="3:6" x14ac:dyDescent="0.25">
      <c r="E2937" t="s">
        <v>1</v>
      </c>
    </row>
    <row r="2938" spans="3:6" x14ac:dyDescent="0.25">
      <c r="E2938" t="s">
        <v>123</v>
      </c>
    </row>
    <row r="2939" spans="3:6" x14ac:dyDescent="0.25">
      <c r="F2939" t="str">
        <f t="shared" ref="F2939" si="689">"factor = 5"</f>
        <v>factor = 5</v>
      </c>
    </row>
    <row r="2940" spans="3:6" x14ac:dyDescent="0.25">
      <c r="F2940" t="s">
        <v>137</v>
      </c>
    </row>
    <row r="2941" spans="3:6" x14ac:dyDescent="0.25">
      <c r="E2941" t="s">
        <v>1</v>
      </c>
    </row>
    <row r="2942" spans="3:6" x14ac:dyDescent="0.25">
      <c r="D2942" t="s">
        <v>1</v>
      </c>
    </row>
    <row r="2943" spans="3:6" x14ac:dyDescent="0.25">
      <c r="C2943" t="s">
        <v>1</v>
      </c>
    </row>
    <row r="2944" spans="3:6" x14ac:dyDescent="0.25">
      <c r="C2944" t="s">
        <v>138</v>
      </c>
    </row>
    <row r="2945" spans="1:4" x14ac:dyDescent="0.25">
      <c r="D2945" t="str">
        <f t="shared" ref="D2945" si="690">"educator = { character_event = { id = "&amp;"AVE_MARIA_hexaco_adolescence."&amp;INDEX($Y$2:$Z$57,MATCH(B2393,$Y$2:$Y$57,0)+6,2)&amp;" } }"</f>
        <v>educator = { character_event = { id = AVE_MARIA_hexaco_adolescence.36 } }</v>
      </c>
    </row>
    <row r="2946" spans="1:4" x14ac:dyDescent="0.25">
      <c r="C2946" t="s">
        <v>1</v>
      </c>
    </row>
    <row r="2947" spans="1:4" x14ac:dyDescent="0.25">
      <c r="C2947" t="s">
        <v>139</v>
      </c>
    </row>
    <row r="2948" spans="1:4" x14ac:dyDescent="0.25">
      <c r="D2948" t="s">
        <v>136</v>
      </c>
    </row>
    <row r="2949" spans="1:4" x14ac:dyDescent="0.25">
      <c r="C2949" t="s">
        <v>1</v>
      </c>
    </row>
    <row r="2950" spans="1:4" x14ac:dyDescent="0.25">
      <c r="B2950" t="s">
        <v>1</v>
      </c>
    </row>
    <row r="2951" spans="1:4" x14ac:dyDescent="0.25">
      <c r="A2951" t="s">
        <v>1</v>
      </c>
    </row>
    <row r="2952" spans="1:4" x14ac:dyDescent="0.25">
      <c r="A2952" t="s">
        <v>141</v>
      </c>
    </row>
    <row r="2953" spans="1:4" x14ac:dyDescent="0.25">
      <c r="A2953" t="s">
        <v>0</v>
      </c>
    </row>
    <row r="2954" spans="1:4" x14ac:dyDescent="0.25">
      <c r="B2954" t="str">
        <f t="shared" ref="B2954" si="691">"id = "&amp;"AVE_MARIA_hexaco_adolescence."&amp;INDEX($Y$2:$Z$57,MATCH(B2393,$Y$2:$Y$57,0)+6,2)</f>
        <v>id = AVE_MARIA_hexaco_adolescence.36</v>
      </c>
    </row>
    <row r="2955" spans="1:4" x14ac:dyDescent="0.25">
      <c r="B2955" t="str">
        <f t="shared" ref="B2955" si="692">"desc = EVTDESC_"&amp;"AVE_MARIA_hexaco_adolescence."&amp;INDEX($Y$2:$Z$57,MATCH(B2393,$Y$2:$Y$57,0)+6,2)</f>
        <v>desc = EVTDESC_AVE_MARIA_hexaco_adolescence.36</v>
      </c>
    </row>
    <row r="2956" spans="1:4" x14ac:dyDescent="0.25">
      <c r="B2956" t="s">
        <v>115</v>
      </c>
    </row>
    <row r="2958" spans="1:4" x14ac:dyDescent="0.25">
      <c r="B2958" t="s">
        <v>114</v>
      </c>
    </row>
    <row r="2959" spans="1:4" x14ac:dyDescent="0.25">
      <c r="B2959" t="s">
        <v>163</v>
      </c>
    </row>
    <row r="2960" spans="1:4" x14ac:dyDescent="0.25">
      <c r="B2960" t="s">
        <v>116</v>
      </c>
    </row>
    <row r="2961" spans="2:4" x14ac:dyDescent="0.25">
      <c r="B2961" t="s">
        <v>142</v>
      </c>
    </row>
    <row r="2963" spans="2:4" x14ac:dyDescent="0.25">
      <c r="B2963" t="s">
        <v>143</v>
      </c>
    </row>
    <row r="2964" spans="2:4" x14ac:dyDescent="0.25">
      <c r="C2964" t="str">
        <f t="shared" ref="C2964" si="693">"name = EVTOPT_A_"&amp;"AVE_MARIA_hexaco_adolescence."&amp;INDEX($Y$2:$Z$57,MATCH(B2393,$Y$2:$Y$57,0)+6,2)</f>
        <v>name = EVTOPT_A_AVE_MARIA_hexaco_adolescence.36</v>
      </c>
    </row>
    <row r="2965" spans="2:4" x14ac:dyDescent="0.25">
      <c r="C2965" t="s">
        <v>5</v>
      </c>
    </row>
    <row r="2966" spans="2:4" x14ac:dyDescent="0.25">
      <c r="D2966" t="str">
        <f t="shared" ref="D2966" si="694">"FROM  = { NOT = { has_character_flag = AVE_MARIA_hexaco_adolescence_"&amp;INDEX(S:S,2+TRUNC((ROW()-1)/$O$2))&amp;"_improvement_genius } }"</f>
        <v>FROM  = { NOT = { has_character_flag = AVE_MARIA_hexaco_adolescence_mathematics_improvement_genius } }</v>
      </c>
    </row>
    <row r="2967" spans="2:4" x14ac:dyDescent="0.25">
      <c r="C2967" t="s">
        <v>1</v>
      </c>
    </row>
    <row r="2968" spans="2:4" x14ac:dyDescent="0.25">
      <c r="C2968" t="s">
        <v>138</v>
      </c>
    </row>
    <row r="2969" spans="2:4" x14ac:dyDescent="0.25">
      <c r="D2969" t="str">
        <f t="shared" ref="D2969" si="695">"set_character_flag = AVE_MARIA_hexaco_adolescence_"&amp;INDEX(S:S,2+TRUNC((ROW()-1)/$O$2))&amp;"_improvement_making_normal_progress"</f>
        <v>set_character_flag = AVE_MARIA_hexaco_adolescence_mathematics_improvement_making_normal_progress</v>
      </c>
    </row>
    <row r="2970" spans="2:4" x14ac:dyDescent="0.25">
      <c r="C2970" t="s">
        <v>1</v>
      </c>
    </row>
    <row r="2971" spans="2:4" x14ac:dyDescent="0.25">
      <c r="B2971" t="s">
        <v>1</v>
      </c>
    </row>
    <row r="2973" spans="2:4" x14ac:dyDescent="0.25">
      <c r="B2973" t="s">
        <v>144</v>
      </c>
    </row>
    <row r="2974" spans="2:4" x14ac:dyDescent="0.25">
      <c r="C2974" t="str">
        <f t="shared" ref="C2974" si="696">"name = EVTOPT_B_"&amp;"AVE_MARIA_hexaco_adolescence."&amp;INDEX($Y$2:$Z$57,MATCH(B2393,$Y$2:$Y$57,0)+6,2)</f>
        <v>name = EVTOPT_B_AVE_MARIA_hexaco_adolescence.36</v>
      </c>
    </row>
    <row r="2975" spans="2:4" x14ac:dyDescent="0.25">
      <c r="C2975" t="s">
        <v>5</v>
      </c>
    </row>
    <row r="2976" spans="2:4" x14ac:dyDescent="0.25">
      <c r="D2976" t="str">
        <f t="shared" ref="D2976" si="697">"FROM  = { has_character_flag = AVE_MARIA_hexaco_adolescence_"&amp;INDEX(S:S,2+TRUNC((ROW()-1)/$O$2))&amp;"_improvement_genius }"</f>
        <v>FROM  = { has_character_flag = AVE_MARIA_hexaco_adolescence_mathematics_improvement_genius }</v>
      </c>
    </row>
    <row r="2977" spans="1:5" x14ac:dyDescent="0.25">
      <c r="D2977" t="s">
        <v>145</v>
      </c>
    </row>
    <row r="2978" spans="1:5" x14ac:dyDescent="0.25">
      <c r="E2978" t="str">
        <f t="shared" ref="E2978" si="698">"trait = "&amp;INDEX(S:S,2+TRUNC((ROW()-1)/$O$2))&amp;"_4"</f>
        <v>trait = mathematics_4</v>
      </c>
    </row>
    <row r="2979" spans="1:5" x14ac:dyDescent="0.25">
      <c r="E2979" t="str">
        <f t="shared" ref="E2979" si="699">"trait = "&amp;INDEX(S:S,2+TRUNC((ROW()-1)/$O$2))&amp;"_5"</f>
        <v>trait = mathematics_5</v>
      </c>
    </row>
    <row r="2980" spans="1:5" x14ac:dyDescent="0.25">
      <c r="D2980" t="s">
        <v>1</v>
      </c>
    </row>
    <row r="2981" spans="1:5" x14ac:dyDescent="0.25">
      <c r="C2981" t="s">
        <v>1</v>
      </c>
    </row>
    <row r="2982" spans="1:5" x14ac:dyDescent="0.25">
      <c r="C2982" t="s">
        <v>138</v>
      </c>
    </row>
    <row r="2983" spans="1:5" x14ac:dyDescent="0.25">
      <c r="D2983" t="s">
        <v>146</v>
      </c>
    </row>
    <row r="2984" spans="1:5" x14ac:dyDescent="0.25">
      <c r="E2984" t="str">
        <f t="shared" ref="E2984" si="700">"set_character_flag = AVE_MARIA_hexaco_adolescence_"&amp;INDEX(S:S,2+TRUNC((ROW()-1)/$O$2))&amp;"_improvement_making_good_progress"</f>
        <v>set_character_flag = AVE_MARIA_hexaco_adolescence_mathematics_improvement_making_good_progress</v>
      </c>
    </row>
    <row r="2985" spans="1:5" x14ac:dyDescent="0.25">
      <c r="E2985" t="str">
        <f t="shared" ref="E2985" si="701">"change_variable = { which = hexaco_learning_"&amp;INDEX(S:S,2+TRUNC((ROW()-1)/$O$2))&amp;"_xp value = 1 }"</f>
        <v>change_variable = { which = hexaco_learning_mathematics_xp value = 1 }</v>
      </c>
    </row>
    <row r="2986" spans="1:5" x14ac:dyDescent="0.25">
      <c r="E2986" t="s">
        <v>122</v>
      </c>
    </row>
    <row r="2987" spans="1:5" x14ac:dyDescent="0.25">
      <c r="D2987" t="s">
        <v>1</v>
      </c>
    </row>
    <row r="2988" spans="1:5" x14ac:dyDescent="0.25">
      <c r="C2988" t="s">
        <v>1</v>
      </c>
    </row>
    <row r="2989" spans="1:5" x14ac:dyDescent="0.25">
      <c r="B2989" t="s">
        <v>1</v>
      </c>
    </row>
    <row r="2990" spans="1:5" x14ac:dyDescent="0.25">
      <c r="A2990" t="s">
        <v>1</v>
      </c>
    </row>
    <row r="2991" spans="1:5" x14ac:dyDescent="0.25">
      <c r="A2991" t="str">
        <f t="shared" ref="A2991" si="702">"##"</f>
        <v>##</v>
      </c>
      <c r="B2991" t="str">
        <f t="shared" ref="B2991" si="703">INDEX(R:R,2+TRUNC((ROW()-1)/$O$2))</f>
        <v>Philosophy</v>
      </c>
    </row>
    <row r="2992" spans="1:5" x14ac:dyDescent="0.25">
      <c r="A2992" t="str">
        <f t="shared" ref="A2992" si="704">"#"</f>
        <v>#</v>
      </c>
      <c r="B2992" t="str">
        <f t="shared" ref="B2992" si="705">INDEX(R:R,2+TRUNC((ROW()-1)/$O$2))&amp;" Random Improvement"</f>
        <v>Philosophy Random Improvement</v>
      </c>
    </row>
    <row r="2993" spans="1:3" x14ac:dyDescent="0.25">
      <c r="A2993" t="s">
        <v>0</v>
      </c>
    </row>
    <row r="2994" spans="1:3" x14ac:dyDescent="0.25">
      <c r="B2994" t="str">
        <f t="shared" ref="B2994" si="706">"id = AVE_MARIA_hexaco_adolescence."&amp;INDEX($Y$2:$Z$57,MATCH(B2991,$Y$2:$Y$57,0),2)</f>
        <v>id = AVE_MARIA_hexaco_adolescence.37</v>
      </c>
    </row>
    <row r="2995" spans="1:3" x14ac:dyDescent="0.25">
      <c r="B2995" t="str">
        <f t="shared" ref="B2995" si="707">"desc = EVTDESC_"&amp;"AVE_MARIA_hexaco_adolescence."&amp;INDEX($Y$2:$Z$57,MATCH(B2991,$Y$2:$Y$57,0),2)</f>
        <v>desc = EVTDESC_AVE_MARIA_hexaco_adolescence.37</v>
      </c>
    </row>
    <row r="2996" spans="1:3" x14ac:dyDescent="0.25">
      <c r="B2996" t="s">
        <v>115</v>
      </c>
    </row>
    <row r="2997" spans="1:3" x14ac:dyDescent="0.25">
      <c r="B2997" t="s">
        <v>114</v>
      </c>
    </row>
    <row r="2998" spans="1:3" x14ac:dyDescent="0.25">
      <c r="B2998" t="s">
        <v>116</v>
      </c>
    </row>
    <row r="3000" spans="1:3" x14ac:dyDescent="0.25">
      <c r="B3000" t="s">
        <v>5</v>
      </c>
    </row>
    <row r="3001" spans="1:3" x14ac:dyDescent="0.25">
      <c r="C3001" t="s">
        <v>117</v>
      </c>
    </row>
    <row r="3002" spans="1:3" x14ac:dyDescent="0.25">
      <c r="C3002" t="s">
        <v>118</v>
      </c>
    </row>
    <row r="3003" spans="1:3" x14ac:dyDescent="0.25">
      <c r="C3003" t="s">
        <v>119</v>
      </c>
    </row>
    <row r="3004" spans="1:3" x14ac:dyDescent="0.25">
      <c r="C3004" t="s">
        <v>120</v>
      </c>
    </row>
    <row r="3005" spans="1:3" x14ac:dyDescent="0.25">
      <c r="B3005" t="s">
        <v>1</v>
      </c>
    </row>
    <row r="3006" spans="1:3" x14ac:dyDescent="0.25">
      <c r="B3006" t="s">
        <v>9</v>
      </c>
    </row>
    <row r="3007" spans="1:3" x14ac:dyDescent="0.25">
      <c r="C3007" t="str">
        <f t="shared" ref="C3007" si="708">"name = EVTOPT_A_"&amp;"AVE_MARIA_hexaco_adolescence."&amp;INDEX($Y$2:$Z$57,MATCH(B2991,$Y$2:$Y$57,0),2)</f>
        <v>name = EVTOPT_A_AVE_MARIA_hexaco_adolescence.37</v>
      </c>
    </row>
    <row r="3008" spans="1:3" x14ac:dyDescent="0.25">
      <c r="C3008" t="s">
        <v>121</v>
      </c>
    </row>
    <row r="3009" spans="4:6" x14ac:dyDescent="0.25">
      <c r="D3009" t="str">
        <f t="shared" ref="D3009" si="709">"60 = { # Normal progress"</f>
        <v>60 = { # Normal progress</v>
      </c>
    </row>
    <row r="3010" spans="4:6" x14ac:dyDescent="0.25">
      <c r="E3010" t="str">
        <f t="shared" ref="E3010" si="710">"change_variable = { which = hexaco_learning_"&amp;INDEX(S:S,2+TRUNC((ROW()-1)/$O$2))&amp;"_xp value = 1 }"</f>
        <v>change_variable = { which = hexaco_learning_philosophy_xp value = 1 }</v>
      </c>
    </row>
    <row r="3011" spans="4:6" x14ac:dyDescent="0.25">
      <c r="E3011" t="s">
        <v>122</v>
      </c>
    </row>
    <row r="3012" spans="4:6" x14ac:dyDescent="0.25">
      <c r="E3012" t="str">
        <f t="shared" ref="E3012" si="711">"# set_character_flag = AVE_MARIA_hexaco_adolescence_"&amp;INDEX(S:S,2+TRUNC((ROW()-1)/$O$2))&amp;"_improvement_normal"</f>
        <v># set_character_flag = AVE_MARIA_hexaco_adolescence_philosophy_improvement_normal</v>
      </c>
    </row>
    <row r="3013" spans="4:6" x14ac:dyDescent="0.25">
      <c r="E3013" t="s">
        <v>123</v>
      </c>
    </row>
    <row r="3014" spans="4:6" x14ac:dyDescent="0.25">
      <c r="F3014" t="str">
        <f t="shared" ref="F3014" si="712">"factor = 1.05"</f>
        <v>factor = 1.05</v>
      </c>
    </row>
    <row r="3015" spans="4:6" x14ac:dyDescent="0.25">
      <c r="F3015" t="s">
        <v>124</v>
      </c>
    </row>
    <row r="3016" spans="4:6" x14ac:dyDescent="0.25">
      <c r="E3016" t="s">
        <v>1</v>
      </c>
    </row>
    <row r="3017" spans="4:6" x14ac:dyDescent="0.25">
      <c r="E3017" t="s">
        <v>123</v>
      </c>
    </row>
    <row r="3018" spans="4:6" x14ac:dyDescent="0.25">
      <c r="F3018" t="str">
        <f t="shared" ref="F3018" si="713">"factor = 1.1"</f>
        <v>factor = 1.1</v>
      </c>
    </row>
    <row r="3019" spans="4:6" x14ac:dyDescent="0.25">
      <c r="F3019" t="s">
        <v>125</v>
      </c>
    </row>
    <row r="3020" spans="4:6" x14ac:dyDescent="0.25">
      <c r="E3020" t="s">
        <v>1</v>
      </c>
    </row>
    <row r="3021" spans="4:6" x14ac:dyDescent="0.25">
      <c r="E3021" t="s">
        <v>123</v>
      </c>
    </row>
    <row r="3022" spans="4:6" x14ac:dyDescent="0.25">
      <c r="F3022" t="str">
        <f t="shared" ref="F3022" si="714">"factor = 1.2"</f>
        <v>factor = 1.2</v>
      </c>
    </row>
    <row r="3023" spans="4:6" x14ac:dyDescent="0.25">
      <c r="F3023" t="s">
        <v>126</v>
      </c>
    </row>
    <row r="3024" spans="4:6" x14ac:dyDescent="0.25">
      <c r="E3024" t="s">
        <v>1</v>
      </c>
    </row>
    <row r="3025" spans="4:6" x14ac:dyDescent="0.25">
      <c r="E3025" t="s">
        <v>123</v>
      </c>
    </row>
    <row r="3026" spans="4:6" x14ac:dyDescent="0.25">
      <c r="F3026" t="str">
        <f t="shared" ref="F3026" si="715">"factor = 1.3"</f>
        <v>factor = 1.3</v>
      </c>
    </row>
    <row r="3027" spans="4:6" x14ac:dyDescent="0.25">
      <c r="F3027" t="s">
        <v>127</v>
      </c>
    </row>
    <row r="3028" spans="4:6" x14ac:dyDescent="0.25">
      <c r="E3028" t="s">
        <v>1</v>
      </c>
    </row>
    <row r="3029" spans="4:6" x14ac:dyDescent="0.25">
      <c r="E3029" t="s">
        <v>123</v>
      </c>
    </row>
    <row r="3030" spans="4:6" x14ac:dyDescent="0.25">
      <c r="F3030" t="str">
        <f t="shared" ref="F3030" si="716">"factor = 1.5"</f>
        <v>factor = 1.5</v>
      </c>
    </row>
    <row r="3031" spans="4:6" x14ac:dyDescent="0.25">
      <c r="F3031" t="s">
        <v>128</v>
      </c>
    </row>
    <row r="3032" spans="4:6" x14ac:dyDescent="0.25">
      <c r="E3032" t="s">
        <v>1</v>
      </c>
    </row>
    <row r="3033" spans="4:6" x14ac:dyDescent="0.25">
      <c r="D3033" t="s">
        <v>1</v>
      </c>
    </row>
    <row r="3034" spans="4:6" x14ac:dyDescent="0.25">
      <c r="D3034" t="str">
        <f t="shared" ref="D3034" si="717">"35 = { # Gifted progress"</f>
        <v>35 = { # Gifted progress</v>
      </c>
    </row>
    <row r="3035" spans="4:6" x14ac:dyDescent="0.25">
      <c r="E3035" t="str">
        <f t="shared" ref="E3035" si="718">"change_variable = { which = hexaco_learning_"&amp;INDEX(S:S,2+TRUNC((ROW()-1)/$O$2))&amp;"_xp value = 2 }"</f>
        <v>change_variable = { which = hexaco_learning_philosophy_xp value = 2 }</v>
      </c>
    </row>
    <row r="3036" spans="4:6" x14ac:dyDescent="0.25">
      <c r="E3036" t="s">
        <v>122</v>
      </c>
    </row>
    <row r="3037" spans="4:6" x14ac:dyDescent="0.25">
      <c r="E3037" t="str">
        <f t="shared" ref="E3037" si="719">"# set_character_flag = AVE_MARIA_hexaco_adolescence_"&amp;INDEX(S:S,2+TRUNC((ROW()-1)/$O$2))&amp;"_improvement_faster"</f>
        <v># set_character_flag = AVE_MARIA_hexaco_adolescence_philosophy_improvement_faster</v>
      </c>
    </row>
    <row r="3038" spans="4:6" x14ac:dyDescent="0.25">
      <c r="E3038" t="s">
        <v>123</v>
      </c>
    </row>
    <row r="3039" spans="4:6" x14ac:dyDescent="0.25">
      <c r="F3039" t="str">
        <f t="shared" ref="F3039" si="720">"factor = 1.05"</f>
        <v>factor = 1.05</v>
      </c>
    </row>
    <row r="3040" spans="4:6" x14ac:dyDescent="0.25">
      <c r="F3040" t="s">
        <v>129</v>
      </c>
    </row>
    <row r="3041" spans="5:6" x14ac:dyDescent="0.25">
      <c r="E3041" t="s">
        <v>1</v>
      </c>
    </row>
    <row r="3042" spans="5:6" x14ac:dyDescent="0.25">
      <c r="E3042" t="s">
        <v>123</v>
      </c>
    </row>
    <row r="3043" spans="5:6" x14ac:dyDescent="0.25">
      <c r="F3043" t="str">
        <f t="shared" ref="F3043" si="721">"factor = 1.1"</f>
        <v>factor = 1.1</v>
      </c>
    </row>
    <row r="3044" spans="5:6" x14ac:dyDescent="0.25">
      <c r="F3044" t="s">
        <v>130</v>
      </c>
    </row>
    <row r="3045" spans="5:6" x14ac:dyDescent="0.25">
      <c r="E3045" t="s">
        <v>1</v>
      </c>
    </row>
    <row r="3046" spans="5:6" x14ac:dyDescent="0.25">
      <c r="E3046" t="s">
        <v>123</v>
      </c>
    </row>
    <row r="3047" spans="5:6" x14ac:dyDescent="0.25">
      <c r="F3047" t="str">
        <f t="shared" ref="F3047" si="722">"factor = 1.2"</f>
        <v>factor = 1.2</v>
      </c>
    </row>
    <row r="3048" spans="5:6" x14ac:dyDescent="0.25">
      <c r="F3048" t="s">
        <v>131</v>
      </c>
    </row>
    <row r="3049" spans="5:6" x14ac:dyDescent="0.25">
      <c r="E3049" t="s">
        <v>1</v>
      </c>
    </row>
    <row r="3050" spans="5:6" x14ac:dyDescent="0.25">
      <c r="E3050" t="s">
        <v>123</v>
      </c>
    </row>
    <row r="3051" spans="5:6" x14ac:dyDescent="0.25">
      <c r="F3051" t="str">
        <f t="shared" ref="F3051" si="723">"factor = 1.3"</f>
        <v>factor = 1.3</v>
      </c>
    </row>
    <row r="3052" spans="5:6" x14ac:dyDescent="0.25">
      <c r="F3052" t="s">
        <v>132</v>
      </c>
    </row>
    <row r="3053" spans="5:6" x14ac:dyDescent="0.25">
      <c r="E3053" t="s">
        <v>1</v>
      </c>
    </row>
    <row r="3054" spans="5:6" x14ac:dyDescent="0.25">
      <c r="E3054" t="s">
        <v>123</v>
      </c>
    </row>
    <row r="3055" spans="5:6" x14ac:dyDescent="0.25">
      <c r="F3055" t="str">
        <f t="shared" ref="F3055" si="724">"factor = 1.5"</f>
        <v>factor = 1.5</v>
      </c>
    </row>
    <row r="3056" spans="5:6" x14ac:dyDescent="0.25">
      <c r="F3056" t="s">
        <v>133</v>
      </c>
    </row>
    <row r="3057" spans="4:6" x14ac:dyDescent="0.25">
      <c r="E3057" t="s">
        <v>1</v>
      </c>
    </row>
    <row r="3058" spans="4:6" x14ac:dyDescent="0.25">
      <c r="E3058" t="s">
        <v>123</v>
      </c>
    </row>
    <row r="3059" spans="4:6" x14ac:dyDescent="0.25">
      <c r="F3059" t="s">
        <v>167</v>
      </c>
    </row>
    <row r="3060" spans="4:6" x14ac:dyDescent="0.25">
      <c r="F3060" t="s">
        <v>135</v>
      </c>
    </row>
    <row r="3061" spans="4:6" x14ac:dyDescent="0.25">
      <c r="E3061" t="s">
        <v>1</v>
      </c>
    </row>
    <row r="3062" spans="4:6" x14ac:dyDescent="0.25">
      <c r="D3062" t="s">
        <v>1</v>
      </c>
    </row>
    <row r="3063" spans="4:6" x14ac:dyDescent="0.25">
      <c r="D3063" t="str">
        <f t="shared" ref="D3063" si="725">"5 = { # Crazy progress"</f>
        <v>5 = { # Crazy progress</v>
      </c>
    </row>
    <row r="3064" spans="4:6" x14ac:dyDescent="0.25">
      <c r="E3064" t="str">
        <f t="shared" ref="E3064" si="726">"change_variable = { which = hexaco_learning_"&amp;INDEX(S:S,2+TRUNC((ROW()-1)/$O$2))&amp;"_xp value = 3 }"</f>
        <v>change_variable = { which = hexaco_learning_philosophy_xp value = 3 }</v>
      </c>
    </row>
    <row r="3065" spans="4:6" x14ac:dyDescent="0.25">
      <c r="E3065" t="s">
        <v>122</v>
      </c>
    </row>
    <row r="3066" spans="4:6" x14ac:dyDescent="0.25">
      <c r="E3066" t="str">
        <f t="shared" ref="E3066" si="727">"set_character_flag = AVE_MARIA_hexaco_adolescence_"&amp;INDEX(S:S,2+TRUNC((ROW()-1)/$O$2))&amp;"_improvement_genius"</f>
        <v>set_character_flag = AVE_MARIA_hexaco_adolescence_philosophy_improvement_genius</v>
      </c>
    </row>
    <row r="3067" spans="4:6" x14ac:dyDescent="0.25">
      <c r="E3067" t="s">
        <v>123</v>
      </c>
    </row>
    <row r="3068" spans="4:6" x14ac:dyDescent="0.25">
      <c r="F3068" t="str">
        <f t="shared" ref="F3068" si="728">"factor = 2"</f>
        <v>factor = 2</v>
      </c>
    </row>
    <row r="3069" spans="4:6" x14ac:dyDescent="0.25">
      <c r="F3069" t="s">
        <v>135</v>
      </c>
    </row>
    <row r="3070" spans="4:6" x14ac:dyDescent="0.25">
      <c r="E3070" t="s">
        <v>1</v>
      </c>
    </row>
    <row r="3071" spans="4:6" x14ac:dyDescent="0.25">
      <c r="E3071" t="s">
        <v>123</v>
      </c>
    </row>
    <row r="3072" spans="4:6" x14ac:dyDescent="0.25">
      <c r="F3072" t="str">
        <f t="shared" ref="F3072" si="729">"factor = 5"</f>
        <v>factor = 5</v>
      </c>
    </row>
    <row r="3073" spans="1:6" x14ac:dyDescent="0.25">
      <c r="F3073" t="s">
        <v>137</v>
      </c>
    </row>
    <row r="3074" spans="1:6" x14ac:dyDescent="0.25">
      <c r="E3074" t="s">
        <v>1</v>
      </c>
    </row>
    <row r="3075" spans="1:6" x14ac:dyDescent="0.25">
      <c r="D3075" t="s">
        <v>1</v>
      </c>
    </row>
    <row r="3076" spans="1:6" x14ac:dyDescent="0.25">
      <c r="C3076" t="s">
        <v>1</v>
      </c>
    </row>
    <row r="3077" spans="1:6" x14ac:dyDescent="0.25">
      <c r="C3077" t="s">
        <v>138</v>
      </c>
    </row>
    <row r="3078" spans="1:6" x14ac:dyDescent="0.25">
      <c r="D3078" t="str">
        <f t="shared" ref="D3078" si="730">"educator = { character_event = { id = "&amp;"AVE_MARIA_hexaco_adolescence."&amp;INDEX($Y$2:$Z$57,MATCH(B2991,$Y$2:$Y$57,0)+6,2)&amp;" } }"</f>
        <v>educator = { character_event = { id = AVE_MARIA_hexaco_adolescence.43 } }</v>
      </c>
    </row>
    <row r="3079" spans="1:6" x14ac:dyDescent="0.25">
      <c r="C3079" t="s">
        <v>1</v>
      </c>
    </row>
    <row r="3080" spans="1:6" x14ac:dyDescent="0.25">
      <c r="C3080" t="s">
        <v>139</v>
      </c>
    </row>
    <row r="3081" spans="1:6" x14ac:dyDescent="0.25">
      <c r="D3081" t="s">
        <v>166</v>
      </c>
    </row>
    <row r="3082" spans="1:6" x14ac:dyDescent="0.25">
      <c r="C3082" t="s">
        <v>1</v>
      </c>
    </row>
    <row r="3083" spans="1:6" x14ac:dyDescent="0.25">
      <c r="B3083" t="s">
        <v>1</v>
      </c>
    </row>
    <row r="3084" spans="1:6" x14ac:dyDescent="0.25">
      <c r="A3084" t="s">
        <v>1</v>
      </c>
    </row>
    <row r="3085" spans="1:6" x14ac:dyDescent="0.25">
      <c r="A3085" t="str">
        <f t="shared" ref="A3085" si="731">"#"</f>
        <v>#</v>
      </c>
      <c r="B3085" t="str">
        <f t="shared" ref="B3085" si="732">INDEX(R:R,2+TRUNC((ROW()-1)/$O$2))&amp;" Random Improvement"</f>
        <v>Philosophy Random Improvement</v>
      </c>
    </row>
    <row r="3086" spans="1:6" x14ac:dyDescent="0.25">
      <c r="A3086" t="s">
        <v>0</v>
      </c>
    </row>
    <row r="3087" spans="1:6" x14ac:dyDescent="0.25">
      <c r="B3087" t="str">
        <f t="shared" ref="B3087" si="733">"id = "&amp;"AVE_MARIA_hexaco_adolescence."&amp;INDEX($Y$2:$Z$57,MATCH(B2991,$Y$2:$Y$57,0)+1,2)</f>
        <v>id = AVE_MARIA_hexaco_adolescence.38</v>
      </c>
    </row>
    <row r="3088" spans="1:6" x14ac:dyDescent="0.25">
      <c r="B3088" t="str">
        <f t="shared" ref="B3088" si="734">"desc = EVTDESC_"&amp;INDEX(N:N,3+TRUNC((ROW()-1)/$O$2))</f>
        <v>desc = EVTDESC_AVE_MARIA_hexaco_adolescence.8</v>
      </c>
    </row>
    <row r="3089" spans="2:5" x14ac:dyDescent="0.25">
      <c r="B3089" t="s">
        <v>115</v>
      </c>
    </row>
    <row r="3090" spans="2:5" x14ac:dyDescent="0.25">
      <c r="B3090" t="s">
        <v>114</v>
      </c>
    </row>
    <row r="3091" spans="2:5" x14ac:dyDescent="0.25">
      <c r="B3091" t="s">
        <v>116</v>
      </c>
    </row>
    <row r="3093" spans="2:5" x14ac:dyDescent="0.25">
      <c r="B3093" t="s">
        <v>5</v>
      </c>
    </row>
    <row r="3094" spans="2:5" x14ac:dyDescent="0.25">
      <c r="C3094" t="s">
        <v>117</v>
      </c>
    </row>
    <row r="3095" spans="2:5" x14ac:dyDescent="0.25">
      <c r="C3095" t="s">
        <v>118</v>
      </c>
    </row>
    <row r="3096" spans="2:5" x14ac:dyDescent="0.25">
      <c r="C3096" t="s">
        <v>119</v>
      </c>
    </row>
    <row r="3097" spans="2:5" x14ac:dyDescent="0.25">
      <c r="C3097" t="s">
        <v>120</v>
      </c>
    </row>
    <row r="3098" spans="2:5" x14ac:dyDescent="0.25">
      <c r="B3098" t="s">
        <v>1</v>
      </c>
    </row>
    <row r="3099" spans="2:5" x14ac:dyDescent="0.25">
      <c r="B3099" t="s">
        <v>9</v>
      </c>
    </row>
    <row r="3100" spans="2:5" x14ac:dyDescent="0.25">
      <c r="C3100" t="str">
        <f t="shared" ref="C3100" si="735">"name = EVTOPT_A_"&amp;"AVE_MARIA_hexaco_adolescence."&amp;INDEX($Y$2:$Z$57,MATCH(B2991,$Y$2:$Y$57,0)+1,2)</f>
        <v>name = EVTOPT_A_AVE_MARIA_hexaco_adolescence.38</v>
      </c>
    </row>
    <row r="3101" spans="2:5" x14ac:dyDescent="0.25">
      <c r="C3101" t="s">
        <v>121</v>
      </c>
    </row>
    <row r="3102" spans="2:5" x14ac:dyDescent="0.25">
      <c r="D3102" t="str">
        <f t="shared" ref="D3102" si="736">"60 = { # Normal progress"</f>
        <v>60 = { # Normal progress</v>
      </c>
    </row>
    <row r="3103" spans="2:5" x14ac:dyDescent="0.25">
      <c r="E3103" t="str">
        <f t="shared" ref="E3103" si="737">"change_variable = { which = hexaco_learning_"&amp;INDEX(S:S,2+TRUNC((ROW()-1)/$O$2))&amp;"_xp value = 1 }"</f>
        <v>change_variable = { which = hexaco_learning_philosophy_xp value = 1 }</v>
      </c>
    </row>
    <row r="3104" spans="2:5" x14ac:dyDescent="0.25">
      <c r="E3104" t="s">
        <v>122</v>
      </c>
    </row>
    <row r="3105" spans="5:6" x14ac:dyDescent="0.25">
      <c r="E3105" t="str">
        <f t="shared" ref="E3105" si="738">"set_character_flag = AVE_MARIA_hexaco_adolescence_"&amp;INDEX(S:S,2+TRUNC((ROW()-1)/$O$2))&amp;"_improvement_normal"</f>
        <v>set_character_flag = AVE_MARIA_hexaco_adolescence_philosophy_improvement_normal</v>
      </c>
    </row>
    <row r="3106" spans="5:6" x14ac:dyDescent="0.25">
      <c r="E3106" t="s">
        <v>123</v>
      </c>
    </row>
    <row r="3107" spans="5:6" x14ac:dyDescent="0.25">
      <c r="F3107" t="str">
        <f t="shared" ref="F3107" si="739">"factor = 1.05"</f>
        <v>factor = 1.05</v>
      </c>
    </row>
    <row r="3108" spans="5:6" x14ac:dyDescent="0.25">
      <c r="F3108" t="s">
        <v>124</v>
      </c>
    </row>
    <row r="3109" spans="5:6" x14ac:dyDescent="0.25">
      <c r="E3109" t="s">
        <v>1</v>
      </c>
    </row>
    <row r="3110" spans="5:6" x14ac:dyDescent="0.25">
      <c r="E3110" t="s">
        <v>123</v>
      </c>
    </row>
    <row r="3111" spans="5:6" x14ac:dyDescent="0.25">
      <c r="F3111" t="str">
        <f t="shared" ref="F3111" si="740">"factor = 1.1"</f>
        <v>factor = 1.1</v>
      </c>
    </row>
    <row r="3112" spans="5:6" x14ac:dyDescent="0.25">
      <c r="F3112" t="s">
        <v>125</v>
      </c>
    </row>
    <row r="3113" spans="5:6" x14ac:dyDescent="0.25">
      <c r="E3113" t="s">
        <v>1</v>
      </c>
    </row>
    <row r="3114" spans="5:6" x14ac:dyDescent="0.25">
      <c r="E3114" t="s">
        <v>123</v>
      </c>
    </row>
    <row r="3115" spans="5:6" x14ac:dyDescent="0.25">
      <c r="F3115" t="str">
        <f t="shared" ref="F3115" si="741">"factor = 1.2"</f>
        <v>factor = 1.2</v>
      </c>
    </row>
    <row r="3116" spans="5:6" x14ac:dyDescent="0.25">
      <c r="F3116" t="s">
        <v>126</v>
      </c>
    </row>
    <row r="3117" spans="5:6" x14ac:dyDescent="0.25">
      <c r="E3117" t="s">
        <v>1</v>
      </c>
    </row>
    <row r="3118" spans="5:6" x14ac:dyDescent="0.25">
      <c r="E3118" t="s">
        <v>123</v>
      </c>
    </row>
    <row r="3119" spans="5:6" x14ac:dyDescent="0.25">
      <c r="F3119" t="str">
        <f t="shared" ref="F3119" si="742">"factor = 1.3"</f>
        <v>factor = 1.3</v>
      </c>
    </row>
    <row r="3120" spans="5:6" x14ac:dyDescent="0.25">
      <c r="F3120" t="s">
        <v>127</v>
      </c>
    </row>
    <row r="3121" spans="4:6" x14ac:dyDescent="0.25">
      <c r="E3121" t="s">
        <v>1</v>
      </c>
    </row>
    <row r="3122" spans="4:6" x14ac:dyDescent="0.25">
      <c r="E3122" t="s">
        <v>123</v>
      </c>
    </row>
    <row r="3123" spans="4:6" x14ac:dyDescent="0.25">
      <c r="F3123" t="str">
        <f t="shared" ref="F3123" si="743">"factor = 1.5"</f>
        <v>factor = 1.5</v>
      </c>
    </row>
    <row r="3124" spans="4:6" x14ac:dyDescent="0.25">
      <c r="F3124" t="s">
        <v>128</v>
      </c>
    </row>
    <row r="3125" spans="4:6" x14ac:dyDescent="0.25">
      <c r="E3125" t="s">
        <v>1</v>
      </c>
    </row>
    <row r="3126" spans="4:6" x14ac:dyDescent="0.25">
      <c r="D3126" t="s">
        <v>1</v>
      </c>
    </row>
    <row r="3127" spans="4:6" x14ac:dyDescent="0.25">
      <c r="D3127" t="str">
        <f t="shared" ref="D3127" si="744">"35 = { # Gifted progress"</f>
        <v>35 = { # Gifted progress</v>
      </c>
    </row>
    <row r="3128" spans="4:6" x14ac:dyDescent="0.25">
      <c r="E3128" t="str">
        <f t="shared" ref="E3128" si="745">"change_variable = { which = hexaco_learning_"&amp;INDEX(S:S,2+TRUNC((ROW()-1)/$O$2))&amp;"_xp value = 2 }"</f>
        <v>change_variable = { which = hexaco_learning_philosophy_xp value = 2 }</v>
      </c>
    </row>
    <row r="3129" spans="4:6" x14ac:dyDescent="0.25">
      <c r="E3129" t="s">
        <v>122</v>
      </c>
    </row>
    <row r="3130" spans="4:6" x14ac:dyDescent="0.25">
      <c r="E3130" t="str">
        <f t="shared" ref="E3130" si="746">"set_character_flag = AVE_MARIA_hexaco_adolescence_"&amp;INDEX(S:S,2+TRUNC((ROW()-1)/$O$2))&amp;"_improvement_faster"</f>
        <v>set_character_flag = AVE_MARIA_hexaco_adolescence_philosophy_improvement_faster</v>
      </c>
    </row>
    <row r="3131" spans="4:6" x14ac:dyDescent="0.25">
      <c r="E3131" t="s">
        <v>123</v>
      </c>
    </row>
    <row r="3132" spans="4:6" x14ac:dyDescent="0.25">
      <c r="F3132" t="str">
        <f t="shared" ref="F3132" si="747">"factor = 1.05"</f>
        <v>factor = 1.05</v>
      </c>
    </row>
    <row r="3133" spans="4:6" x14ac:dyDescent="0.25">
      <c r="F3133" t="s">
        <v>129</v>
      </c>
    </row>
    <row r="3134" spans="4:6" x14ac:dyDescent="0.25">
      <c r="E3134" t="s">
        <v>1</v>
      </c>
    </row>
    <row r="3135" spans="4:6" x14ac:dyDescent="0.25">
      <c r="E3135" t="s">
        <v>123</v>
      </c>
    </row>
    <row r="3136" spans="4:6" x14ac:dyDescent="0.25">
      <c r="F3136" t="str">
        <f t="shared" ref="F3136" si="748">"factor = 1.1"</f>
        <v>factor = 1.1</v>
      </c>
    </row>
    <row r="3137" spans="5:6" x14ac:dyDescent="0.25">
      <c r="F3137" t="s">
        <v>130</v>
      </c>
    </row>
    <row r="3138" spans="5:6" x14ac:dyDescent="0.25">
      <c r="E3138" t="s">
        <v>1</v>
      </c>
    </row>
    <row r="3139" spans="5:6" x14ac:dyDescent="0.25">
      <c r="E3139" t="s">
        <v>123</v>
      </c>
    </row>
    <row r="3140" spans="5:6" x14ac:dyDescent="0.25">
      <c r="F3140" t="str">
        <f t="shared" ref="F3140" si="749">"factor = 1.2"</f>
        <v>factor = 1.2</v>
      </c>
    </row>
    <row r="3141" spans="5:6" x14ac:dyDescent="0.25">
      <c r="F3141" t="s">
        <v>131</v>
      </c>
    </row>
    <row r="3142" spans="5:6" x14ac:dyDescent="0.25">
      <c r="E3142" t="s">
        <v>1</v>
      </c>
    </row>
    <row r="3143" spans="5:6" x14ac:dyDescent="0.25">
      <c r="E3143" t="s">
        <v>123</v>
      </c>
    </row>
    <row r="3144" spans="5:6" x14ac:dyDescent="0.25">
      <c r="F3144" t="str">
        <f t="shared" ref="F3144" si="750">"factor = 1.3"</f>
        <v>factor = 1.3</v>
      </c>
    </row>
    <row r="3145" spans="5:6" x14ac:dyDescent="0.25">
      <c r="F3145" t="s">
        <v>132</v>
      </c>
    </row>
    <row r="3146" spans="5:6" x14ac:dyDescent="0.25">
      <c r="E3146" t="s">
        <v>1</v>
      </c>
    </row>
    <row r="3147" spans="5:6" x14ac:dyDescent="0.25">
      <c r="E3147" t="s">
        <v>123</v>
      </c>
    </row>
    <row r="3148" spans="5:6" x14ac:dyDescent="0.25">
      <c r="F3148" t="str">
        <f t="shared" ref="F3148" si="751">"factor = 1.5"</f>
        <v>factor = 1.5</v>
      </c>
    </row>
    <row r="3149" spans="5:6" x14ac:dyDescent="0.25">
      <c r="F3149" t="s">
        <v>133</v>
      </c>
    </row>
    <row r="3150" spans="5:6" x14ac:dyDescent="0.25">
      <c r="E3150" t="s">
        <v>1</v>
      </c>
    </row>
    <row r="3151" spans="5:6" x14ac:dyDescent="0.25">
      <c r="E3151" t="s">
        <v>123</v>
      </c>
    </row>
    <row r="3152" spans="5:6" x14ac:dyDescent="0.25">
      <c r="F3152" t="s">
        <v>167</v>
      </c>
    </row>
    <row r="3153" spans="4:6" x14ac:dyDescent="0.25">
      <c r="F3153" t="s">
        <v>135</v>
      </c>
    </row>
    <row r="3154" spans="4:6" x14ac:dyDescent="0.25">
      <c r="E3154" t="s">
        <v>1</v>
      </c>
    </row>
    <row r="3155" spans="4:6" x14ac:dyDescent="0.25">
      <c r="D3155" t="s">
        <v>1</v>
      </c>
    </row>
    <row r="3156" spans="4:6" x14ac:dyDescent="0.25">
      <c r="D3156" t="str">
        <f t="shared" ref="D3156" si="752">"5 = { # Crazy progress"</f>
        <v>5 = { # Crazy progress</v>
      </c>
    </row>
    <row r="3157" spans="4:6" x14ac:dyDescent="0.25">
      <c r="E3157" t="str">
        <f t="shared" ref="E3157" si="753">"change_variable = { which = hexaco_learning_"&amp;INDEX(S:S,2+TRUNC((ROW()-1)/$O$2))&amp;"_xp value = 3 }"</f>
        <v>change_variable = { which = hexaco_learning_philosophy_xp value = 3 }</v>
      </c>
    </row>
    <row r="3158" spans="4:6" x14ac:dyDescent="0.25">
      <c r="E3158" t="s">
        <v>122</v>
      </c>
    </row>
    <row r="3159" spans="4:6" x14ac:dyDescent="0.25">
      <c r="E3159" t="str">
        <f t="shared" ref="E3159" si="754">"set_character_flag = AVE_MARIA_hexaco_adolescence_"&amp;INDEX(S:S,2+TRUNC((ROW()-1)/$O$2))&amp;"_improvement_genius"</f>
        <v>set_character_flag = AVE_MARIA_hexaco_adolescence_philosophy_improvement_genius</v>
      </c>
    </row>
    <row r="3160" spans="4:6" x14ac:dyDescent="0.25">
      <c r="E3160" t="s">
        <v>123</v>
      </c>
    </row>
    <row r="3161" spans="4:6" x14ac:dyDescent="0.25">
      <c r="F3161" t="str">
        <f t="shared" ref="F3161" si="755">"factor = 2"</f>
        <v>factor = 2</v>
      </c>
    </row>
    <row r="3162" spans="4:6" x14ac:dyDescent="0.25">
      <c r="F3162" t="s">
        <v>135</v>
      </c>
    </row>
    <row r="3163" spans="4:6" x14ac:dyDescent="0.25">
      <c r="E3163" t="s">
        <v>1</v>
      </c>
    </row>
    <row r="3164" spans="4:6" x14ac:dyDescent="0.25">
      <c r="E3164" t="s">
        <v>123</v>
      </c>
    </row>
    <row r="3165" spans="4:6" x14ac:dyDescent="0.25">
      <c r="F3165" t="str">
        <f t="shared" ref="F3165" si="756">"factor = 5"</f>
        <v>factor = 5</v>
      </c>
    </row>
    <row r="3166" spans="4:6" x14ac:dyDescent="0.25">
      <c r="F3166" t="s">
        <v>137</v>
      </c>
    </row>
    <row r="3167" spans="4:6" x14ac:dyDescent="0.25">
      <c r="E3167" t="s">
        <v>1</v>
      </c>
    </row>
    <row r="3168" spans="4:6" x14ac:dyDescent="0.25">
      <c r="D3168" t="s">
        <v>1</v>
      </c>
    </row>
    <row r="3169" spans="1:4" x14ac:dyDescent="0.25">
      <c r="C3169" t="s">
        <v>1</v>
      </c>
    </row>
    <row r="3170" spans="1:4" x14ac:dyDescent="0.25">
      <c r="C3170" t="s">
        <v>138</v>
      </c>
    </row>
    <row r="3171" spans="1:4" x14ac:dyDescent="0.25">
      <c r="D3171" t="str">
        <f t="shared" ref="D3171" si="757">"educator = { character_event = { id = "&amp;"AVE_MARIA_hexaco_adolescence."&amp;INDEX($Y$2:$Z$57,MATCH(B2991,$Y$2:$Y$57,0)+6,2)&amp;" } }"</f>
        <v>educator = { character_event = { id = AVE_MARIA_hexaco_adolescence.43 } }</v>
      </c>
    </row>
    <row r="3172" spans="1:4" x14ac:dyDescent="0.25">
      <c r="C3172" t="s">
        <v>1</v>
      </c>
    </row>
    <row r="3173" spans="1:4" x14ac:dyDescent="0.25">
      <c r="C3173" t="s">
        <v>139</v>
      </c>
    </row>
    <row r="3174" spans="1:4" x14ac:dyDescent="0.25">
      <c r="D3174" t="s">
        <v>166</v>
      </c>
    </row>
    <row r="3175" spans="1:4" x14ac:dyDescent="0.25">
      <c r="C3175" t="s">
        <v>1</v>
      </c>
    </row>
    <row r="3176" spans="1:4" x14ac:dyDescent="0.25">
      <c r="B3176" t="s">
        <v>1</v>
      </c>
    </row>
    <row r="3177" spans="1:4" x14ac:dyDescent="0.25">
      <c r="A3177" t="s">
        <v>1</v>
      </c>
    </row>
    <row r="3178" spans="1:4" x14ac:dyDescent="0.25">
      <c r="A3178" t="str">
        <f t="shared" ref="A3178" si="758">"#"</f>
        <v>#</v>
      </c>
      <c r="B3178" t="str">
        <f t="shared" ref="B3178" si="759">INDEX(R:R,2+TRUNC((ROW()-1)/$O$2))&amp;" Random Improvement"</f>
        <v>Philosophy Random Improvement</v>
      </c>
    </row>
    <row r="3179" spans="1:4" x14ac:dyDescent="0.25">
      <c r="A3179" t="s">
        <v>0</v>
      </c>
    </row>
    <row r="3180" spans="1:4" x14ac:dyDescent="0.25">
      <c r="B3180" t="str">
        <f t="shared" ref="B3180" si="760">"id = "&amp;"AVE_MARIA_hexaco_adolescence."&amp;INDEX($Y$2:$Z$57,MATCH(B2991,$Y$2:$Y$57,0)+2,2)</f>
        <v>id = AVE_MARIA_hexaco_adolescence.39</v>
      </c>
    </row>
    <row r="3181" spans="1:4" x14ac:dyDescent="0.25">
      <c r="B3181" t="str">
        <f t="shared" ref="B3181" si="761">"desc = EVTDESC_"&amp;"AVE_MARIA_hexaco_adolescence."&amp;INDEX($Y$2:$Z$57,MATCH(B2991,$Y$2:$Y$57,0)+2,2)</f>
        <v>desc = EVTDESC_AVE_MARIA_hexaco_adolescence.39</v>
      </c>
    </row>
    <row r="3182" spans="1:4" x14ac:dyDescent="0.25">
      <c r="B3182" t="s">
        <v>115</v>
      </c>
    </row>
    <row r="3183" spans="1:4" x14ac:dyDescent="0.25">
      <c r="B3183" t="s">
        <v>114</v>
      </c>
    </row>
    <row r="3184" spans="1:4" x14ac:dyDescent="0.25">
      <c r="B3184" t="s">
        <v>116</v>
      </c>
    </row>
    <row r="3186" spans="2:6" x14ac:dyDescent="0.25">
      <c r="B3186" t="s">
        <v>5</v>
      </c>
    </row>
    <row r="3187" spans="2:6" x14ac:dyDescent="0.25">
      <c r="C3187" t="s">
        <v>117</v>
      </c>
    </row>
    <row r="3188" spans="2:6" x14ac:dyDescent="0.25">
      <c r="C3188" t="s">
        <v>118</v>
      </c>
    </row>
    <row r="3189" spans="2:6" x14ac:dyDescent="0.25">
      <c r="C3189" t="s">
        <v>119</v>
      </c>
    </row>
    <row r="3190" spans="2:6" x14ac:dyDescent="0.25">
      <c r="C3190" t="s">
        <v>120</v>
      </c>
    </row>
    <row r="3191" spans="2:6" x14ac:dyDescent="0.25">
      <c r="B3191" t="s">
        <v>1</v>
      </c>
    </row>
    <row r="3192" spans="2:6" x14ac:dyDescent="0.25">
      <c r="B3192" t="s">
        <v>9</v>
      </c>
    </row>
    <row r="3193" spans="2:6" x14ac:dyDescent="0.25">
      <c r="C3193" t="str">
        <f t="shared" ref="C3193" si="762">"name = EVTOPT_A_"&amp;"AVE_MARIA_hexaco_adolescence."&amp;INDEX($Y$2:$Z$57,MATCH(B2991,$Y$2:$Y$57,0)+2,2)</f>
        <v>name = EVTOPT_A_AVE_MARIA_hexaco_adolescence.39</v>
      </c>
    </row>
    <row r="3194" spans="2:6" x14ac:dyDescent="0.25">
      <c r="C3194" t="s">
        <v>121</v>
      </c>
    </row>
    <row r="3195" spans="2:6" x14ac:dyDescent="0.25">
      <c r="D3195" t="str">
        <f t="shared" ref="D3195" si="763">"60 = { # Normal progress"</f>
        <v>60 = { # Normal progress</v>
      </c>
    </row>
    <row r="3196" spans="2:6" x14ac:dyDescent="0.25">
      <c r="E3196" t="str">
        <f t="shared" ref="E3196" si="764">"change_variable = { which = hexaco_learning_"&amp;INDEX(S:S,2+TRUNC((ROW()-1)/$O$2))&amp;"_xp value = 1 }"</f>
        <v>change_variable = { which = hexaco_learning_philosophy_xp value = 1 }</v>
      </c>
    </row>
    <row r="3197" spans="2:6" x14ac:dyDescent="0.25">
      <c r="E3197" t="s">
        <v>122</v>
      </c>
    </row>
    <row r="3198" spans="2:6" x14ac:dyDescent="0.25">
      <c r="E3198" t="str">
        <f t="shared" ref="E3198" si="765">"set_character_flag = AVE_MARIA_hexaco_adolescence_"&amp;INDEX(S:S,2+TRUNC((ROW()-1)/$O$2))&amp;"_improvement_normal"</f>
        <v>set_character_flag = AVE_MARIA_hexaco_adolescence_philosophy_improvement_normal</v>
      </c>
    </row>
    <row r="3199" spans="2:6" x14ac:dyDescent="0.25">
      <c r="E3199" t="s">
        <v>123</v>
      </c>
    </row>
    <row r="3200" spans="2:6" x14ac:dyDescent="0.25">
      <c r="F3200" t="str">
        <f t="shared" ref="F3200" si="766">"factor = 1.05"</f>
        <v>factor = 1.05</v>
      </c>
    </row>
    <row r="3201" spans="5:6" x14ac:dyDescent="0.25">
      <c r="F3201" t="s">
        <v>124</v>
      </c>
    </row>
    <row r="3202" spans="5:6" x14ac:dyDescent="0.25">
      <c r="E3202" t="s">
        <v>1</v>
      </c>
    </row>
    <row r="3203" spans="5:6" x14ac:dyDescent="0.25">
      <c r="E3203" t="s">
        <v>123</v>
      </c>
    </row>
    <row r="3204" spans="5:6" x14ac:dyDescent="0.25">
      <c r="F3204" t="str">
        <f t="shared" ref="F3204" si="767">"factor = 1.1"</f>
        <v>factor = 1.1</v>
      </c>
    </row>
    <row r="3205" spans="5:6" x14ac:dyDescent="0.25">
      <c r="F3205" t="s">
        <v>125</v>
      </c>
    </row>
    <row r="3206" spans="5:6" x14ac:dyDescent="0.25">
      <c r="E3206" t="s">
        <v>1</v>
      </c>
    </row>
    <row r="3207" spans="5:6" x14ac:dyDescent="0.25">
      <c r="E3207" t="s">
        <v>123</v>
      </c>
    </row>
    <row r="3208" spans="5:6" x14ac:dyDescent="0.25">
      <c r="F3208" t="str">
        <f t="shared" ref="F3208" si="768">"factor = 1.2"</f>
        <v>factor = 1.2</v>
      </c>
    </row>
    <row r="3209" spans="5:6" x14ac:dyDescent="0.25">
      <c r="F3209" t="s">
        <v>126</v>
      </c>
    </row>
    <row r="3210" spans="5:6" x14ac:dyDescent="0.25">
      <c r="E3210" t="s">
        <v>1</v>
      </c>
    </row>
    <row r="3211" spans="5:6" x14ac:dyDescent="0.25">
      <c r="E3211" t="s">
        <v>123</v>
      </c>
    </row>
    <row r="3212" spans="5:6" x14ac:dyDescent="0.25">
      <c r="F3212" t="str">
        <f t="shared" ref="F3212" si="769">"factor = 1.3"</f>
        <v>factor = 1.3</v>
      </c>
    </row>
    <row r="3213" spans="5:6" x14ac:dyDescent="0.25">
      <c r="F3213" t="s">
        <v>127</v>
      </c>
    </row>
    <row r="3214" spans="5:6" x14ac:dyDescent="0.25">
      <c r="E3214" t="s">
        <v>1</v>
      </c>
    </row>
    <row r="3215" spans="5:6" x14ac:dyDescent="0.25">
      <c r="E3215" t="s">
        <v>123</v>
      </c>
    </row>
    <row r="3216" spans="5:6" x14ac:dyDescent="0.25">
      <c r="F3216" t="str">
        <f t="shared" ref="F3216" si="770">"factor = 1.5"</f>
        <v>factor = 1.5</v>
      </c>
    </row>
    <row r="3217" spans="4:6" x14ac:dyDescent="0.25">
      <c r="F3217" t="s">
        <v>128</v>
      </c>
    </row>
    <row r="3218" spans="4:6" x14ac:dyDescent="0.25">
      <c r="E3218" t="s">
        <v>1</v>
      </c>
    </row>
    <row r="3219" spans="4:6" x14ac:dyDescent="0.25">
      <c r="D3219" t="s">
        <v>1</v>
      </c>
    </row>
    <row r="3220" spans="4:6" x14ac:dyDescent="0.25">
      <c r="D3220" t="str">
        <f t="shared" ref="D3220" si="771">"35 = { # Gifted progress"</f>
        <v>35 = { # Gifted progress</v>
      </c>
    </row>
    <row r="3221" spans="4:6" x14ac:dyDescent="0.25">
      <c r="E3221" t="str">
        <f t="shared" ref="E3221" si="772">"change_variable = { which = hexaco_learning_"&amp;INDEX(S:S,2+TRUNC((ROW()-1)/$O$2))&amp;"_xp value = 2 }"</f>
        <v>change_variable = { which = hexaco_learning_philosophy_xp value = 2 }</v>
      </c>
    </row>
    <row r="3222" spans="4:6" x14ac:dyDescent="0.25">
      <c r="E3222" t="s">
        <v>122</v>
      </c>
    </row>
    <row r="3223" spans="4:6" x14ac:dyDescent="0.25">
      <c r="E3223" t="str">
        <f t="shared" ref="E3223" si="773">"set_character_flag = AVE_MARIA_hexaco_adolescence_"&amp;INDEX(S:S,2+TRUNC((ROW()-1)/$O$2))&amp;"_improvement_faster"</f>
        <v>set_character_flag = AVE_MARIA_hexaco_adolescence_philosophy_improvement_faster</v>
      </c>
    </row>
    <row r="3224" spans="4:6" x14ac:dyDescent="0.25">
      <c r="E3224" t="s">
        <v>123</v>
      </c>
    </row>
    <row r="3225" spans="4:6" x14ac:dyDescent="0.25">
      <c r="F3225" t="str">
        <f t="shared" ref="F3225" si="774">"factor = 1.05"</f>
        <v>factor = 1.05</v>
      </c>
    </row>
    <row r="3226" spans="4:6" x14ac:dyDescent="0.25">
      <c r="F3226" t="s">
        <v>129</v>
      </c>
    </row>
    <row r="3227" spans="4:6" x14ac:dyDescent="0.25">
      <c r="E3227" t="s">
        <v>1</v>
      </c>
    </row>
    <row r="3228" spans="4:6" x14ac:dyDescent="0.25">
      <c r="E3228" t="s">
        <v>123</v>
      </c>
    </row>
    <row r="3229" spans="4:6" x14ac:dyDescent="0.25">
      <c r="F3229" t="str">
        <f t="shared" ref="F3229" si="775">"factor = 1.1"</f>
        <v>factor = 1.1</v>
      </c>
    </row>
    <row r="3230" spans="4:6" x14ac:dyDescent="0.25">
      <c r="F3230" t="s">
        <v>130</v>
      </c>
    </row>
    <row r="3231" spans="4:6" x14ac:dyDescent="0.25">
      <c r="E3231" t="s">
        <v>1</v>
      </c>
    </row>
    <row r="3232" spans="4:6" x14ac:dyDescent="0.25">
      <c r="E3232" t="s">
        <v>123</v>
      </c>
    </row>
    <row r="3233" spans="4:6" x14ac:dyDescent="0.25">
      <c r="F3233" t="str">
        <f t="shared" ref="F3233" si="776">"factor = 1.2"</f>
        <v>factor = 1.2</v>
      </c>
    </row>
    <row r="3234" spans="4:6" x14ac:dyDescent="0.25">
      <c r="F3234" t="s">
        <v>131</v>
      </c>
    </row>
    <row r="3235" spans="4:6" x14ac:dyDescent="0.25">
      <c r="E3235" t="s">
        <v>1</v>
      </c>
    </row>
    <row r="3236" spans="4:6" x14ac:dyDescent="0.25">
      <c r="E3236" t="s">
        <v>123</v>
      </c>
    </row>
    <row r="3237" spans="4:6" x14ac:dyDescent="0.25">
      <c r="F3237" t="str">
        <f t="shared" ref="F3237" si="777">"factor = 1.3"</f>
        <v>factor = 1.3</v>
      </c>
    </row>
    <row r="3238" spans="4:6" x14ac:dyDescent="0.25">
      <c r="F3238" t="s">
        <v>132</v>
      </c>
    </row>
    <row r="3239" spans="4:6" x14ac:dyDescent="0.25">
      <c r="E3239" t="s">
        <v>1</v>
      </c>
    </row>
    <row r="3240" spans="4:6" x14ac:dyDescent="0.25">
      <c r="E3240" t="s">
        <v>123</v>
      </c>
    </row>
    <row r="3241" spans="4:6" x14ac:dyDescent="0.25">
      <c r="F3241" t="str">
        <f t="shared" ref="F3241" si="778">"factor = 1.5"</f>
        <v>factor = 1.5</v>
      </c>
    </row>
    <row r="3242" spans="4:6" x14ac:dyDescent="0.25">
      <c r="F3242" t="s">
        <v>133</v>
      </c>
    </row>
    <row r="3243" spans="4:6" x14ac:dyDescent="0.25">
      <c r="E3243" t="s">
        <v>1</v>
      </c>
    </row>
    <row r="3244" spans="4:6" x14ac:dyDescent="0.25">
      <c r="E3244" t="s">
        <v>123</v>
      </c>
    </row>
    <row r="3245" spans="4:6" x14ac:dyDescent="0.25">
      <c r="F3245" t="s">
        <v>167</v>
      </c>
    </row>
    <row r="3246" spans="4:6" x14ac:dyDescent="0.25">
      <c r="F3246" t="s">
        <v>135</v>
      </c>
    </row>
    <row r="3247" spans="4:6" x14ac:dyDescent="0.25">
      <c r="E3247" t="s">
        <v>1</v>
      </c>
    </row>
    <row r="3248" spans="4:6" x14ac:dyDescent="0.25">
      <c r="D3248" t="s">
        <v>1</v>
      </c>
    </row>
    <row r="3249" spans="3:6" x14ac:dyDescent="0.25">
      <c r="D3249" t="str">
        <f t="shared" ref="D3249" si="779">"5 = { # Crazy progress"</f>
        <v>5 = { # Crazy progress</v>
      </c>
    </row>
    <row r="3250" spans="3:6" x14ac:dyDescent="0.25">
      <c r="E3250" t="str">
        <f t="shared" ref="E3250" si="780">"change_variable = { which = hexaco_learning_"&amp;INDEX(S:S,2+TRUNC((ROW()-1)/$O$2))&amp;"_xp value = 3 }"</f>
        <v>change_variable = { which = hexaco_learning_philosophy_xp value = 3 }</v>
      </c>
    </row>
    <row r="3251" spans="3:6" x14ac:dyDescent="0.25">
      <c r="E3251" t="s">
        <v>122</v>
      </c>
    </row>
    <row r="3252" spans="3:6" x14ac:dyDescent="0.25">
      <c r="E3252" t="str">
        <f t="shared" ref="E3252" si="781">"set_character_flag = AVE_MARIA_hexaco_adolescence_"&amp;INDEX(S:S,2+TRUNC((ROW()-1)/$O$2))&amp;"_improvement_genius"</f>
        <v>set_character_flag = AVE_MARIA_hexaco_adolescence_philosophy_improvement_genius</v>
      </c>
    </row>
    <row r="3253" spans="3:6" x14ac:dyDescent="0.25">
      <c r="E3253" t="s">
        <v>123</v>
      </c>
    </row>
    <row r="3254" spans="3:6" x14ac:dyDescent="0.25">
      <c r="F3254" t="str">
        <f t="shared" ref="F3254" si="782">"factor = 2"</f>
        <v>factor = 2</v>
      </c>
    </row>
    <row r="3255" spans="3:6" x14ac:dyDescent="0.25">
      <c r="F3255" t="s">
        <v>135</v>
      </c>
    </row>
    <row r="3256" spans="3:6" x14ac:dyDescent="0.25">
      <c r="E3256" t="s">
        <v>1</v>
      </c>
    </row>
    <row r="3257" spans="3:6" x14ac:dyDescent="0.25">
      <c r="E3257" t="s">
        <v>123</v>
      </c>
    </row>
    <row r="3258" spans="3:6" x14ac:dyDescent="0.25">
      <c r="F3258" t="str">
        <f t="shared" ref="F3258" si="783">"factor = 5"</f>
        <v>factor = 5</v>
      </c>
    </row>
    <row r="3259" spans="3:6" x14ac:dyDescent="0.25">
      <c r="F3259" t="s">
        <v>137</v>
      </c>
    </row>
    <row r="3260" spans="3:6" x14ac:dyDescent="0.25">
      <c r="E3260" t="s">
        <v>1</v>
      </c>
    </row>
    <row r="3261" spans="3:6" x14ac:dyDescent="0.25">
      <c r="D3261" t="s">
        <v>1</v>
      </c>
    </row>
    <row r="3262" spans="3:6" x14ac:dyDescent="0.25">
      <c r="C3262" t="s">
        <v>1</v>
      </c>
    </row>
    <row r="3263" spans="3:6" x14ac:dyDescent="0.25">
      <c r="C3263" t="s">
        <v>138</v>
      </c>
    </row>
    <row r="3264" spans="3:6" x14ac:dyDescent="0.25">
      <c r="D3264" t="str">
        <f t="shared" ref="D3264" si="784">"educator = { character_event = { id = "&amp;"AVE_MARIA_hexaco_adolescence."&amp;INDEX($Y$2:$Z$57,MATCH(B2991,$Y$2:$Y$57,0)+6,2)&amp;" } }"</f>
        <v>educator = { character_event = { id = AVE_MARIA_hexaco_adolescence.43 } }</v>
      </c>
    </row>
    <row r="3265" spans="1:4" x14ac:dyDescent="0.25">
      <c r="C3265" t="s">
        <v>1</v>
      </c>
    </row>
    <row r="3266" spans="1:4" x14ac:dyDescent="0.25">
      <c r="C3266" t="s">
        <v>139</v>
      </c>
    </row>
    <row r="3267" spans="1:4" x14ac:dyDescent="0.25">
      <c r="D3267" t="s">
        <v>166</v>
      </c>
    </row>
    <row r="3268" spans="1:4" x14ac:dyDescent="0.25">
      <c r="C3268" t="s">
        <v>1</v>
      </c>
    </row>
    <row r="3269" spans="1:4" x14ac:dyDescent="0.25">
      <c r="B3269" t="s">
        <v>1</v>
      </c>
    </row>
    <row r="3270" spans="1:4" x14ac:dyDescent="0.25">
      <c r="A3270" t="s">
        <v>1</v>
      </c>
    </row>
    <row r="3271" spans="1:4" x14ac:dyDescent="0.25">
      <c r="A3271" t="str">
        <f t="shared" ref="A3271" si="785">"#"</f>
        <v>#</v>
      </c>
      <c r="B3271" t="str">
        <f t="shared" ref="B3271" si="786">INDEX(R:R,2+TRUNC((ROW()-1)/$O$2))&amp;" Random Improvement"</f>
        <v>Philosophy Random Improvement</v>
      </c>
    </row>
    <row r="3272" spans="1:4" x14ac:dyDescent="0.25">
      <c r="A3272" t="s">
        <v>0</v>
      </c>
    </row>
    <row r="3273" spans="1:4" x14ac:dyDescent="0.25">
      <c r="B3273" t="str">
        <f t="shared" ref="B3273" si="787">"id = "&amp;"AVE_MARIA_hexaco_adolescence."&amp;INDEX($Y$2:$Z$57,MATCH(B2991,$Y$2:$Y$57,0)+3,2)</f>
        <v>id = AVE_MARIA_hexaco_adolescence.40</v>
      </c>
    </row>
    <row r="3274" spans="1:4" x14ac:dyDescent="0.25">
      <c r="B3274" t="str">
        <f t="shared" ref="B3274" si="788">"desc = EVTDESC_"&amp;"AVE_MARIA_hexaco_adolescence."&amp;INDEX($Y$2:$Z$57,MATCH(B2991,$Y$2:$Y$57,0)+3,2)</f>
        <v>desc = EVTDESC_AVE_MARIA_hexaco_adolescence.40</v>
      </c>
    </row>
    <row r="3275" spans="1:4" x14ac:dyDescent="0.25">
      <c r="B3275" t="s">
        <v>115</v>
      </c>
    </row>
    <row r="3276" spans="1:4" x14ac:dyDescent="0.25">
      <c r="B3276" t="s">
        <v>114</v>
      </c>
    </row>
    <row r="3277" spans="1:4" x14ac:dyDescent="0.25">
      <c r="B3277" t="s">
        <v>116</v>
      </c>
    </row>
    <row r="3279" spans="1:4" x14ac:dyDescent="0.25">
      <c r="B3279" t="s">
        <v>5</v>
      </c>
    </row>
    <row r="3280" spans="1:4" x14ac:dyDescent="0.25">
      <c r="C3280" t="s">
        <v>117</v>
      </c>
    </row>
    <row r="3281" spans="2:6" x14ac:dyDescent="0.25">
      <c r="C3281" t="s">
        <v>118</v>
      </c>
    </row>
    <row r="3282" spans="2:6" x14ac:dyDescent="0.25">
      <c r="C3282" t="s">
        <v>119</v>
      </c>
    </row>
    <row r="3283" spans="2:6" x14ac:dyDescent="0.25">
      <c r="C3283" t="s">
        <v>120</v>
      </c>
    </row>
    <row r="3284" spans="2:6" x14ac:dyDescent="0.25">
      <c r="B3284" t="s">
        <v>1</v>
      </c>
    </row>
    <row r="3285" spans="2:6" x14ac:dyDescent="0.25">
      <c r="B3285" t="s">
        <v>9</v>
      </c>
    </row>
    <row r="3286" spans="2:6" x14ac:dyDescent="0.25">
      <c r="C3286" t="str">
        <f t="shared" ref="C3286" si="789">"name = EVTOPT_A_"&amp;"AVE_MARIA_hexaco_adolescence."&amp;INDEX($Y$2:$Z$57,MATCH(B2991,$Y$2:$Y$57,0)+3,2)</f>
        <v>name = EVTOPT_A_AVE_MARIA_hexaco_adolescence.40</v>
      </c>
    </row>
    <row r="3287" spans="2:6" x14ac:dyDescent="0.25">
      <c r="C3287" t="s">
        <v>121</v>
      </c>
    </row>
    <row r="3288" spans="2:6" x14ac:dyDescent="0.25">
      <c r="D3288" t="str">
        <f t="shared" ref="D3288" si="790">"60 = { # Normal progress"</f>
        <v>60 = { # Normal progress</v>
      </c>
    </row>
    <row r="3289" spans="2:6" x14ac:dyDescent="0.25">
      <c r="E3289" t="str">
        <f t="shared" ref="E3289" si="791">"change_variable = { which = hexaco_learning_"&amp;INDEX(S:S,2+TRUNC((ROW()-1)/$O$2))&amp;"_xp value = 1 }"</f>
        <v>change_variable = { which = hexaco_learning_philosophy_xp value = 1 }</v>
      </c>
    </row>
    <row r="3290" spans="2:6" x14ac:dyDescent="0.25">
      <c r="E3290" t="s">
        <v>122</v>
      </c>
    </row>
    <row r="3291" spans="2:6" x14ac:dyDescent="0.25">
      <c r="E3291" t="str">
        <f t="shared" ref="E3291" si="792">"set_character_flag = AVE_MARIA_hexaco_adolescence_"&amp;INDEX(S:S,2+TRUNC((ROW()-1)/$O$2))&amp;"_improvement_normal"</f>
        <v>set_character_flag = AVE_MARIA_hexaco_adolescence_philosophy_improvement_normal</v>
      </c>
    </row>
    <row r="3292" spans="2:6" x14ac:dyDescent="0.25">
      <c r="E3292" t="s">
        <v>123</v>
      </c>
    </row>
    <row r="3293" spans="2:6" x14ac:dyDescent="0.25">
      <c r="F3293" t="str">
        <f t="shared" ref="F3293" si="793">"factor = 1.05"</f>
        <v>factor = 1.05</v>
      </c>
    </row>
    <row r="3294" spans="2:6" x14ac:dyDescent="0.25">
      <c r="F3294" t="s">
        <v>124</v>
      </c>
    </row>
    <row r="3295" spans="2:6" x14ac:dyDescent="0.25">
      <c r="E3295" t="s">
        <v>1</v>
      </c>
    </row>
    <row r="3296" spans="2:6" x14ac:dyDescent="0.25">
      <c r="E3296" t="s">
        <v>123</v>
      </c>
    </row>
    <row r="3297" spans="4:6" x14ac:dyDescent="0.25">
      <c r="F3297" t="str">
        <f t="shared" ref="F3297" si="794">"factor = 1.1"</f>
        <v>factor = 1.1</v>
      </c>
    </row>
    <row r="3298" spans="4:6" x14ac:dyDescent="0.25">
      <c r="F3298" t="s">
        <v>125</v>
      </c>
    </row>
    <row r="3299" spans="4:6" x14ac:dyDescent="0.25">
      <c r="E3299" t="s">
        <v>1</v>
      </c>
    </row>
    <row r="3300" spans="4:6" x14ac:dyDescent="0.25">
      <c r="E3300" t="s">
        <v>123</v>
      </c>
    </row>
    <row r="3301" spans="4:6" x14ac:dyDescent="0.25">
      <c r="F3301" t="str">
        <f t="shared" ref="F3301" si="795">"factor = 1.2"</f>
        <v>factor = 1.2</v>
      </c>
    </row>
    <row r="3302" spans="4:6" x14ac:dyDescent="0.25">
      <c r="F3302" t="s">
        <v>126</v>
      </c>
    </row>
    <row r="3303" spans="4:6" x14ac:dyDescent="0.25">
      <c r="E3303" t="s">
        <v>1</v>
      </c>
    </row>
    <row r="3304" spans="4:6" x14ac:dyDescent="0.25">
      <c r="E3304" t="s">
        <v>123</v>
      </c>
    </row>
    <row r="3305" spans="4:6" x14ac:dyDescent="0.25">
      <c r="F3305" t="str">
        <f t="shared" ref="F3305" si="796">"factor = 1.3"</f>
        <v>factor = 1.3</v>
      </c>
    </row>
    <row r="3306" spans="4:6" x14ac:dyDescent="0.25">
      <c r="F3306" t="s">
        <v>127</v>
      </c>
    </row>
    <row r="3307" spans="4:6" x14ac:dyDescent="0.25">
      <c r="E3307" t="s">
        <v>1</v>
      </c>
    </row>
    <row r="3308" spans="4:6" x14ac:dyDescent="0.25">
      <c r="E3308" t="s">
        <v>123</v>
      </c>
    </row>
    <row r="3309" spans="4:6" x14ac:dyDescent="0.25">
      <c r="F3309" t="str">
        <f t="shared" ref="F3309" si="797">"factor = 1.5"</f>
        <v>factor = 1.5</v>
      </c>
    </row>
    <row r="3310" spans="4:6" x14ac:dyDescent="0.25">
      <c r="F3310" t="s">
        <v>128</v>
      </c>
    </row>
    <row r="3311" spans="4:6" x14ac:dyDescent="0.25">
      <c r="E3311" t="s">
        <v>1</v>
      </c>
    </row>
    <row r="3312" spans="4:6" x14ac:dyDescent="0.25">
      <c r="D3312" t="s">
        <v>1</v>
      </c>
    </row>
    <row r="3313" spans="4:6" x14ac:dyDescent="0.25">
      <c r="D3313" t="str">
        <f t="shared" ref="D3313" si="798">"35 = { # Gifted progress"</f>
        <v>35 = { # Gifted progress</v>
      </c>
    </row>
    <row r="3314" spans="4:6" x14ac:dyDescent="0.25">
      <c r="E3314" t="str">
        <f t="shared" ref="E3314" si="799">"change_variable = { which = hexaco_learning_"&amp;INDEX(S:S,2+TRUNC((ROW()-1)/$O$2))&amp;"_xp value = 2 }"</f>
        <v>change_variable = { which = hexaco_learning_philosophy_xp value = 2 }</v>
      </c>
    </row>
    <row r="3315" spans="4:6" x14ac:dyDescent="0.25">
      <c r="E3315" t="s">
        <v>122</v>
      </c>
    </row>
    <row r="3316" spans="4:6" x14ac:dyDescent="0.25">
      <c r="E3316" t="str">
        <f t="shared" ref="E3316" si="800">"set_character_flag = AVE_MARIA_hexaco_adolescence_"&amp;INDEX(S:S,2+TRUNC((ROW()-1)/$O$2))&amp;"_improvement_faster"</f>
        <v>set_character_flag = AVE_MARIA_hexaco_adolescence_philosophy_improvement_faster</v>
      </c>
    </row>
    <row r="3317" spans="4:6" x14ac:dyDescent="0.25">
      <c r="E3317" t="s">
        <v>123</v>
      </c>
    </row>
    <row r="3318" spans="4:6" x14ac:dyDescent="0.25">
      <c r="F3318" t="str">
        <f t="shared" ref="F3318" si="801">"factor = 1.05"</f>
        <v>factor = 1.05</v>
      </c>
    </row>
    <row r="3319" spans="4:6" x14ac:dyDescent="0.25">
      <c r="F3319" t="s">
        <v>129</v>
      </c>
    </row>
    <row r="3320" spans="4:6" x14ac:dyDescent="0.25">
      <c r="E3320" t="s">
        <v>1</v>
      </c>
    </row>
    <row r="3321" spans="4:6" x14ac:dyDescent="0.25">
      <c r="E3321" t="s">
        <v>123</v>
      </c>
    </row>
    <row r="3322" spans="4:6" x14ac:dyDescent="0.25">
      <c r="F3322" t="str">
        <f t="shared" ref="F3322" si="802">"factor = 1.1"</f>
        <v>factor = 1.1</v>
      </c>
    </row>
    <row r="3323" spans="4:6" x14ac:dyDescent="0.25">
      <c r="F3323" t="s">
        <v>130</v>
      </c>
    </row>
    <row r="3324" spans="4:6" x14ac:dyDescent="0.25">
      <c r="E3324" t="s">
        <v>1</v>
      </c>
    </row>
    <row r="3325" spans="4:6" x14ac:dyDescent="0.25">
      <c r="E3325" t="s">
        <v>123</v>
      </c>
    </row>
    <row r="3326" spans="4:6" x14ac:dyDescent="0.25">
      <c r="F3326" t="str">
        <f t="shared" ref="F3326" si="803">"factor = 1.2"</f>
        <v>factor = 1.2</v>
      </c>
    </row>
    <row r="3327" spans="4:6" x14ac:dyDescent="0.25">
      <c r="F3327" t="s">
        <v>131</v>
      </c>
    </row>
    <row r="3328" spans="4:6" x14ac:dyDescent="0.25">
      <c r="E3328" t="s">
        <v>1</v>
      </c>
    </row>
    <row r="3329" spans="4:6" x14ac:dyDescent="0.25">
      <c r="E3329" t="s">
        <v>123</v>
      </c>
    </row>
    <row r="3330" spans="4:6" x14ac:dyDescent="0.25">
      <c r="F3330" t="str">
        <f t="shared" ref="F3330" si="804">"factor = 1.3"</f>
        <v>factor = 1.3</v>
      </c>
    </row>
    <row r="3331" spans="4:6" x14ac:dyDescent="0.25">
      <c r="F3331" t="s">
        <v>132</v>
      </c>
    </row>
    <row r="3332" spans="4:6" x14ac:dyDescent="0.25">
      <c r="E3332" t="s">
        <v>1</v>
      </c>
    </row>
    <row r="3333" spans="4:6" x14ac:dyDescent="0.25">
      <c r="E3333" t="s">
        <v>123</v>
      </c>
    </row>
    <row r="3334" spans="4:6" x14ac:dyDescent="0.25">
      <c r="F3334" t="str">
        <f t="shared" ref="F3334" si="805">"factor = 1.5"</f>
        <v>factor = 1.5</v>
      </c>
    </row>
    <row r="3335" spans="4:6" x14ac:dyDescent="0.25">
      <c r="F3335" t="s">
        <v>133</v>
      </c>
    </row>
    <row r="3336" spans="4:6" x14ac:dyDescent="0.25">
      <c r="E3336" t="s">
        <v>1</v>
      </c>
    </row>
    <row r="3337" spans="4:6" x14ac:dyDescent="0.25">
      <c r="E3337" t="s">
        <v>123</v>
      </c>
    </row>
    <row r="3338" spans="4:6" x14ac:dyDescent="0.25">
      <c r="F3338" t="s">
        <v>167</v>
      </c>
    </row>
    <row r="3339" spans="4:6" x14ac:dyDescent="0.25">
      <c r="F3339" t="s">
        <v>135</v>
      </c>
    </row>
    <row r="3340" spans="4:6" x14ac:dyDescent="0.25">
      <c r="E3340" t="s">
        <v>1</v>
      </c>
    </row>
    <row r="3341" spans="4:6" x14ac:dyDescent="0.25">
      <c r="D3341" t="s">
        <v>1</v>
      </c>
    </row>
    <row r="3342" spans="4:6" x14ac:dyDescent="0.25">
      <c r="D3342" t="str">
        <f t="shared" ref="D3342" si="806">"5 = { # Crazy progress"</f>
        <v>5 = { # Crazy progress</v>
      </c>
    </row>
    <row r="3343" spans="4:6" x14ac:dyDescent="0.25">
      <c r="E3343" t="str">
        <f t="shared" ref="E3343" si="807">"change_variable = { which = hexaco_learning_"&amp;INDEX(S:S,2+TRUNC((ROW()-1)/$O$2))&amp;"_xp value = 3 }"</f>
        <v>change_variable = { which = hexaco_learning_philosophy_xp value = 3 }</v>
      </c>
    </row>
    <row r="3344" spans="4:6" x14ac:dyDescent="0.25">
      <c r="E3344" t="s">
        <v>122</v>
      </c>
    </row>
    <row r="3345" spans="3:6" x14ac:dyDescent="0.25">
      <c r="E3345" t="str">
        <f t="shared" ref="E3345" si="808">"set_character_flag = AVE_MARIA_hexaco_adolescence_"&amp;INDEX(S:S,2+TRUNC((ROW()-1)/$O$2))&amp;"_improvement_genius"</f>
        <v>set_character_flag = AVE_MARIA_hexaco_adolescence_philosophy_improvement_genius</v>
      </c>
    </row>
    <row r="3346" spans="3:6" x14ac:dyDescent="0.25">
      <c r="E3346" t="s">
        <v>123</v>
      </c>
    </row>
    <row r="3347" spans="3:6" x14ac:dyDescent="0.25">
      <c r="F3347" t="str">
        <f t="shared" ref="F3347" si="809">"factor = 2"</f>
        <v>factor = 2</v>
      </c>
    </row>
    <row r="3348" spans="3:6" x14ac:dyDescent="0.25">
      <c r="F3348" t="s">
        <v>135</v>
      </c>
    </row>
    <row r="3349" spans="3:6" x14ac:dyDescent="0.25">
      <c r="E3349" t="s">
        <v>1</v>
      </c>
    </row>
    <row r="3350" spans="3:6" x14ac:dyDescent="0.25">
      <c r="E3350" t="s">
        <v>123</v>
      </c>
    </row>
    <row r="3351" spans="3:6" x14ac:dyDescent="0.25">
      <c r="F3351" t="str">
        <f t="shared" ref="F3351" si="810">"factor = 5"</f>
        <v>factor = 5</v>
      </c>
    </row>
    <row r="3352" spans="3:6" x14ac:dyDescent="0.25">
      <c r="F3352" t="s">
        <v>137</v>
      </c>
    </row>
    <row r="3353" spans="3:6" x14ac:dyDescent="0.25">
      <c r="E3353" t="s">
        <v>1</v>
      </c>
    </row>
    <row r="3354" spans="3:6" x14ac:dyDescent="0.25">
      <c r="D3354" t="s">
        <v>1</v>
      </c>
    </row>
    <row r="3355" spans="3:6" x14ac:dyDescent="0.25">
      <c r="C3355" t="s">
        <v>1</v>
      </c>
    </row>
    <row r="3356" spans="3:6" x14ac:dyDescent="0.25">
      <c r="C3356" t="s">
        <v>138</v>
      </c>
    </row>
    <row r="3357" spans="3:6" x14ac:dyDescent="0.25">
      <c r="D3357" t="str">
        <f t="shared" ref="D3357" si="811">"educator = { character_event = { id = "&amp;"AVE_MARIA_hexaco_adolescence."&amp;INDEX($Y$2:$Z$57,MATCH(B2991,$Y$2:$Y$57,0),2)+6&amp;" } }"</f>
        <v>educator = { character_event = { id = AVE_MARIA_hexaco_adolescence.43 } }</v>
      </c>
    </row>
    <row r="3358" spans="3:6" x14ac:dyDescent="0.25">
      <c r="C3358" t="s">
        <v>1</v>
      </c>
    </row>
    <row r="3359" spans="3:6" x14ac:dyDescent="0.25">
      <c r="C3359" t="s">
        <v>139</v>
      </c>
    </row>
    <row r="3360" spans="3:6" x14ac:dyDescent="0.25">
      <c r="D3360" t="s">
        <v>166</v>
      </c>
    </row>
    <row r="3361" spans="1:3" x14ac:dyDescent="0.25">
      <c r="C3361" t="s">
        <v>1</v>
      </c>
    </row>
    <row r="3362" spans="1:3" x14ac:dyDescent="0.25">
      <c r="B3362" t="s">
        <v>1</v>
      </c>
    </row>
    <row r="3363" spans="1:3" x14ac:dyDescent="0.25">
      <c r="A3363" t="s">
        <v>1</v>
      </c>
    </row>
    <row r="3364" spans="1:3" x14ac:dyDescent="0.25">
      <c r="A3364" t="str">
        <f t="shared" ref="A3364" si="812">"#"</f>
        <v>#</v>
      </c>
      <c r="B3364" t="str">
        <f t="shared" ref="B3364" si="813">INDEX(R:R,2+TRUNC((ROW()-1)/$O$2))&amp;" Random Improvement"</f>
        <v>Philosophy Random Improvement</v>
      </c>
    </row>
    <row r="3365" spans="1:3" x14ac:dyDescent="0.25">
      <c r="A3365" t="s">
        <v>0</v>
      </c>
    </row>
    <row r="3366" spans="1:3" x14ac:dyDescent="0.25">
      <c r="B3366" t="str">
        <f t="shared" ref="B3366" si="814">"id = "&amp;"AVE_MARIA_hexaco_adolescence."&amp;INDEX($Y$2:$Z$57,MATCH(B2991,$Y$2:$Y$57,0)+4,2)</f>
        <v>id = AVE_MARIA_hexaco_adolescence.41</v>
      </c>
    </row>
    <row r="3367" spans="1:3" x14ac:dyDescent="0.25">
      <c r="B3367" t="str">
        <f t="shared" ref="B3367" si="815">"desc = EVTDESC_"&amp;"AVE_MARIA_hexaco_adolescence."&amp;INDEX($Y$2:$Z$57,MATCH(B2991,$Y$2:$Y$57,0)+4,2)</f>
        <v>desc = EVTDESC_AVE_MARIA_hexaco_adolescence.41</v>
      </c>
    </row>
    <row r="3368" spans="1:3" x14ac:dyDescent="0.25">
      <c r="B3368" t="s">
        <v>115</v>
      </c>
    </row>
    <row r="3369" spans="1:3" x14ac:dyDescent="0.25">
      <c r="B3369" t="s">
        <v>114</v>
      </c>
    </row>
    <row r="3370" spans="1:3" x14ac:dyDescent="0.25">
      <c r="B3370" t="s">
        <v>116</v>
      </c>
    </row>
    <row r="3372" spans="1:3" x14ac:dyDescent="0.25">
      <c r="B3372" t="s">
        <v>5</v>
      </c>
    </row>
    <row r="3373" spans="1:3" x14ac:dyDescent="0.25">
      <c r="C3373" t="s">
        <v>117</v>
      </c>
    </row>
    <row r="3374" spans="1:3" x14ac:dyDescent="0.25">
      <c r="C3374" t="s">
        <v>118</v>
      </c>
    </row>
    <row r="3375" spans="1:3" x14ac:dyDescent="0.25">
      <c r="C3375" t="s">
        <v>119</v>
      </c>
    </row>
    <row r="3376" spans="1:3" x14ac:dyDescent="0.25">
      <c r="C3376" t="s">
        <v>120</v>
      </c>
    </row>
    <row r="3377" spans="2:6" x14ac:dyDescent="0.25">
      <c r="B3377" t="s">
        <v>1</v>
      </c>
    </row>
    <row r="3378" spans="2:6" x14ac:dyDescent="0.25">
      <c r="B3378" t="s">
        <v>9</v>
      </c>
    </row>
    <row r="3379" spans="2:6" x14ac:dyDescent="0.25">
      <c r="C3379" t="str">
        <f t="shared" ref="C3379" si="816">"name = EVTOPT_A_"&amp;"AVE_MARIA_hexaco_adolescence."&amp;INDEX($Y$2:$Z$57,MATCH(B2991,$Y$2:$Y$57,0)+4,2)</f>
        <v>name = EVTOPT_A_AVE_MARIA_hexaco_adolescence.41</v>
      </c>
    </row>
    <row r="3380" spans="2:6" x14ac:dyDescent="0.25">
      <c r="C3380" t="s">
        <v>121</v>
      </c>
    </row>
    <row r="3381" spans="2:6" x14ac:dyDescent="0.25">
      <c r="D3381" t="str">
        <f t="shared" ref="D3381" si="817">"60 = { # Normal progress"</f>
        <v>60 = { # Normal progress</v>
      </c>
    </row>
    <row r="3382" spans="2:6" x14ac:dyDescent="0.25">
      <c r="E3382" t="str">
        <f t="shared" ref="E3382" si="818">"change_variable = { which = hexaco_learning_"&amp;INDEX(S:S,2+TRUNC((ROW()-1)/$O$2))&amp;"_xp value = 1 }"</f>
        <v>change_variable = { which = hexaco_learning_philosophy_xp value = 1 }</v>
      </c>
    </row>
    <row r="3383" spans="2:6" x14ac:dyDescent="0.25">
      <c r="E3383" t="s">
        <v>122</v>
      </c>
    </row>
    <row r="3384" spans="2:6" x14ac:dyDescent="0.25">
      <c r="E3384" t="str">
        <f t="shared" ref="E3384" si="819">"set_character_flag = AVE_MARIA_hexaco_adolescence_"&amp;INDEX(S:S,2+TRUNC((ROW()-1)/$O$2))&amp;"_improvement_normal"</f>
        <v>set_character_flag = AVE_MARIA_hexaco_adolescence_philosophy_improvement_normal</v>
      </c>
    </row>
    <row r="3385" spans="2:6" x14ac:dyDescent="0.25">
      <c r="E3385" t="s">
        <v>123</v>
      </c>
    </row>
    <row r="3386" spans="2:6" x14ac:dyDescent="0.25">
      <c r="F3386" t="str">
        <f t="shared" ref="F3386" si="820">"factor = 1.05"</f>
        <v>factor = 1.05</v>
      </c>
    </row>
    <row r="3387" spans="2:6" x14ac:dyDescent="0.25">
      <c r="F3387" t="s">
        <v>124</v>
      </c>
    </row>
    <row r="3388" spans="2:6" x14ac:dyDescent="0.25">
      <c r="E3388" t="s">
        <v>1</v>
      </c>
    </row>
    <row r="3389" spans="2:6" x14ac:dyDescent="0.25">
      <c r="E3389" t="s">
        <v>123</v>
      </c>
    </row>
    <row r="3390" spans="2:6" x14ac:dyDescent="0.25">
      <c r="F3390" t="str">
        <f t="shared" ref="F3390" si="821">"factor = 1.1"</f>
        <v>factor = 1.1</v>
      </c>
    </row>
    <row r="3391" spans="2:6" x14ac:dyDescent="0.25">
      <c r="F3391" t="s">
        <v>125</v>
      </c>
    </row>
    <row r="3392" spans="2:6" x14ac:dyDescent="0.25">
      <c r="E3392" t="s">
        <v>1</v>
      </c>
    </row>
    <row r="3393" spans="4:6" x14ac:dyDescent="0.25">
      <c r="E3393" t="s">
        <v>123</v>
      </c>
    </row>
    <row r="3394" spans="4:6" x14ac:dyDescent="0.25">
      <c r="F3394" t="str">
        <f t="shared" ref="F3394" si="822">"factor = 1.2"</f>
        <v>factor = 1.2</v>
      </c>
    </row>
    <row r="3395" spans="4:6" x14ac:dyDescent="0.25">
      <c r="F3395" t="s">
        <v>126</v>
      </c>
    </row>
    <row r="3396" spans="4:6" x14ac:dyDescent="0.25">
      <c r="E3396" t="s">
        <v>1</v>
      </c>
    </row>
    <row r="3397" spans="4:6" x14ac:dyDescent="0.25">
      <c r="E3397" t="s">
        <v>123</v>
      </c>
    </row>
    <row r="3398" spans="4:6" x14ac:dyDescent="0.25">
      <c r="F3398" t="str">
        <f t="shared" ref="F3398" si="823">"factor = 1.3"</f>
        <v>factor = 1.3</v>
      </c>
    </row>
    <row r="3399" spans="4:6" x14ac:dyDescent="0.25">
      <c r="F3399" t="s">
        <v>127</v>
      </c>
    </row>
    <row r="3400" spans="4:6" x14ac:dyDescent="0.25">
      <c r="E3400" t="s">
        <v>1</v>
      </c>
    </row>
    <row r="3401" spans="4:6" x14ac:dyDescent="0.25">
      <c r="E3401" t="s">
        <v>123</v>
      </c>
    </row>
    <row r="3402" spans="4:6" x14ac:dyDescent="0.25">
      <c r="F3402" t="str">
        <f t="shared" ref="F3402" si="824">"factor = 1.5"</f>
        <v>factor = 1.5</v>
      </c>
    </row>
    <row r="3403" spans="4:6" x14ac:dyDescent="0.25">
      <c r="F3403" t="s">
        <v>128</v>
      </c>
    </row>
    <row r="3404" spans="4:6" x14ac:dyDescent="0.25">
      <c r="E3404" t="s">
        <v>1</v>
      </c>
    </row>
    <row r="3405" spans="4:6" x14ac:dyDescent="0.25">
      <c r="D3405" t="s">
        <v>1</v>
      </c>
    </row>
    <row r="3406" spans="4:6" x14ac:dyDescent="0.25">
      <c r="D3406" t="str">
        <f t="shared" ref="D3406" si="825">"35 = { # Gifted progress"</f>
        <v>35 = { # Gifted progress</v>
      </c>
    </row>
    <row r="3407" spans="4:6" x14ac:dyDescent="0.25">
      <c r="E3407" t="str">
        <f t="shared" ref="E3407" si="826">"change_variable = { which = hexaco_learning_"&amp;INDEX(S:S,2+TRUNC((ROW()-1)/$O$2))&amp;"_xp value = 2 }"</f>
        <v>change_variable = { which = hexaco_learning_philosophy_xp value = 2 }</v>
      </c>
    </row>
    <row r="3408" spans="4:6" x14ac:dyDescent="0.25">
      <c r="E3408" t="s">
        <v>122</v>
      </c>
    </row>
    <row r="3409" spans="5:6" x14ac:dyDescent="0.25">
      <c r="E3409" t="str">
        <f t="shared" ref="E3409" si="827">"set_character_flag = AVE_MARIA_hexaco_adolescence_"&amp;INDEX(S:S,2+TRUNC((ROW()-1)/$O$2))&amp;"_improvement_faster"</f>
        <v>set_character_flag = AVE_MARIA_hexaco_adolescence_philosophy_improvement_faster</v>
      </c>
    </row>
    <row r="3410" spans="5:6" x14ac:dyDescent="0.25">
      <c r="E3410" t="s">
        <v>123</v>
      </c>
    </row>
    <row r="3411" spans="5:6" x14ac:dyDescent="0.25">
      <c r="F3411" t="str">
        <f t="shared" ref="F3411" si="828">"factor = 1.05"</f>
        <v>factor = 1.05</v>
      </c>
    </row>
    <row r="3412" spans="5:6" x14ac:dyDescent="0.25">
      <c r="F3412" t="s">
        <v>129</v>
      </c>
    </row>
    <row r="3413" spans="5:6" x14ac:dyDescent="0.25">
      <c r="E3413" t="s">
        <v>1</v>
      </c>
    </row>
    <row r="3414" spans="5:6" x14ac:dyDescent="0.25">
      <c r="E3414" t="s">
        <v>123</v>
      </c>
    </row>
    <row r="3415" spans="5:6" x14ac:dyDescent="0.25">
      <c r="F3415" t="str">
        <f t="shared" ref="F3415" si="829">"factor = 1.1"</f>
        <v>factor = 1.1</v>
      </c>
    </row>
    <row r="3416" spans="5:6" x14ac:dyDescent="0.25">
      <c r="F3416" t="s">
        <v>130</v>
      </c>
    </row>
    <row r="3417" spans="5:6" x14ac:dyDescent="0.25">
      <c r="E3417" t="s">
        <v>1</v>
      </c>
    </row>
    <row r="3418" spans="5:6" x14ac:dyDescent="0.25">
      <c r="E3418" t="s">
        <v>123</v>
      </c>
    </row>
    <row r="3419" spans="5:6" x14ac:dyDescent="0.25">
      <c r="F3419" t="str">
        <f t="shared" ref="F3419" si="830">"factor = 1.2"</f>
        <v>factor = 1.2</v>
      </c>
    </row>
    <row r="3420" spans="5:6" x14ac:dyDescent="0.25">
      <c r="F3420" t="s">
        <v>131</v>
      </c>
    </row>
    <row r="3421" spans="5:6" x14ac:dyDescent="0.25">
      <c r="E3421" t="s">
        <v>1</v>
      </c>
    </row>
    <row r="3422" spans="5:6" x14ac:dyDescent="0.25">
      <c r="E3422" t="s">
        <v>123</v>
      </c>
    </row>
    <row r="3423" spans="5:6" x14ac:dyDescent="0.25">
      <c r="F3423" t="str">
        <f t="shared" ref="F3423" si="831">"factor = 1.3"</f>
        <v>factor = 1.3</v>
      </c>
    </row>
    <row r="3424" spans="5:6" x14ac:dyDescent="0.25">
      <c r="F3424" t="s">
        <v>132</v>
      </c>
    </row>
    <row r="3425" spans="4:6" x14ac:dyDescent="0.25">
      <c r="E3425" t="s">
        <v>1</v>
      </c>
    </row>
    <row r="3426" spans="4:6" x14ac:dyDescent="0.25">
      <c r="E3426" t="s">
        <v>123</v>
      </c>
    </row>
    <row r="3427" spans="4:6" x14ac:dyDescent="0.25">
      <c r="F3427" t="str">
        <f t="shared" ref="F3427" si="832">"factor = 1.5"</f>
        <v>factor = 1.5</v>
      </c>
    </row>
    <row r="3428" spans="4:6" x14ac:dyDescent="0.25">
      <c r="F3428" t="s">
        <v>133</v>
      </c>
    </row>
    <row r="3429" spans="4:6" x14ac:dyDescent="0.25">
      <c r="E3429" t="s">
        <v>1</v>
      </c>
    </row>
    <row r="3430" spans="4:6" x14ac:dyDescent="0.25">
      <c r="E3430" t="s">
        <v>123</v>
      </c>
    </row>
    <row r="3431" spans="4:6" x14ac:dyDescent="0.25">
      <c r="F3431" t="s">
        <v>167</v>
      </c>
    </row>
    <row r="3432" spans="4:6" x14ac:dyDescent="0.25">
      <c r="F3432" t="s">
        <v>135</v>
      </c>
    </row>
    <row r="3433" spans="4:6" x14ac:dyDescent="0.25">
      <c r="E3433" t="s">
        <v>1</v>
      </c>
    </row>
    <row r="3434" spans="4:6" x14ac:dyDescent="0.25">
      <c r="D3434" t="s">
        <v>1</v>
      </c>
    </row>
    <row r="3435" spans="4:6" x14ac:dyDescent="0.25">
      <c r="D3435" t="str">
        <f t="shared" ref="D3435" si="833">"5 = { # Crazy progress"</f>
        <v>5 = { # Crazy progress</v>
      </c>
    </row>
    <row r="3436" spans="4:6" x14ac:dyDescent="0.25">
      <c r="E3436" t="str">
        <f t="shared" ref="E3436" si="834">"change_variable = { which = hexaco_learning_"&amp;INDEX(S:S,2+TRUNC((ROW()-1)/$O$2))&amp;"_xp value = 3 }"</f>
        <v>change_variable = { which = hexaco_learning_philosophy_xp value = 3 }</v>
      </c>
    </row>
    <row r="3437" spans="4:6" x14ac:dyDescent="0.25">
      <c r="E3437" t="s">
        <v>122</v>
      </c>
    </row>
    <row r="3438" spans="4:6" x14ac:dyDescent="0.25">
      <c r="E3438" t="str">
        <f t="shared" ref="E3438" si="835">"set_character_flag = AVE_MARIA_hexaco_adolescence_"&amp;INDEX(S:S,2+TRUNC((ROW()-1)/$O$2))&amp;"_improvement_genius"</f>
        <v>set_character_flag = AVE_MARIA_hexaco_adolescence_philosophy_improvement_genius</v>
      </c>
    </row>
    <row r="3439" spans="4:6" x14ac:dyDescent="0.25">
      <c r="E3439" t="s">
        <v>123</v>
      </c>
    </row>
    <row r="3440" spans="4:6" x14ac:dyDescent="0.25">
      <c r="F3440" t="str">
        <f t="shared" ref="F3440" si="836">"factor = 2"</f>
        <v>factor = 2</v>
      </c>
    </row>
    <row r="3441" spans="1:6" x14ac:dyDescent="0.25">
      <c r="F3441" t="s">
        <v>135</v>
      </c>
    </row>
    <row r="3442" spans="1:6" x14ac:dyDescent="0.25">
      <c r="E3442" t="s">
        <v>1</v>
      </c>
    </row>
    <row r="3443" spans="1:6" x14ac:dyDescent="0.25">
      <c r="E3443" t="s">
        <v>123</v>
      </c>
    </row>
    <row r="3444" spans="1:6" x14ac:dyDescent="0.25">
      <c r="F3444" t="str">
        <f t="shared" ref="F3444" si="837">"factor = 5"</f>
        <v>factor = 5</v>
      </c>
    </row>
    <row r="3445" spans="1:6" x14ac:dyDescent="0.25">
      <c r="F3445" t="s">
        <v>137</v>
      </c>
    </row>
    <row r="3446" spans="1:6" x14ac:dyDescent="0.25">
      <c r="E3446" t="s">
        <v>1</v>
      </c>
    </row>
    <row r="3447" spans="1:6" x14ac:dyDescent="0.25">
      <c r="D3447" t="s">
        <v>1</v>
      </c>
    </row>
    <row r="3448" spans="1:6" x14ac:dyDescent="0.25">
      <c r="C3448" t="s">
        <v>1</v>
      </c>
    </row>
    <row r="3449" spans="1:6" x14ac:dyDescent="0.25">
      <c r="C3449" t="s">
        <v>138</v>
      </c>
    </row>
    <row r="3450" spans="1:6" x14ac:dyDescent="0.25">
      <c r="D3450" t="str">
        <f t="shared" ref="D3450" si="838">"educator = { character_event = { id = "&amp;"AVE_MARIA_hexaco_adolescence."&amp;INDEX($Y$2:$Z$57,MATCH(B2991,$Y$2:$Y$57,0)+6,2)&amp;" } }"</f>
        <v>educator = { character_event = { id = AVE_MARIA_hexaco_adolescence.43 } }</v>
      </c>
    </row>
    <row r="3451" spans="1:6" x14ac:dyDescent="0.25">
      <c r="C3451" t="s">
        <v>1</v>
      </c>
    </row>
    <row r="3452" spans="1:6" x14ac:dyDescent="0.25">
      <c r="C3452" t="s">
        <v>139</v>
      </c>
    </row>
    <row r="3453" spans="1:6" x14ac:dyDescent="0.25">
      <c r="D3453" t="s">
        <v>166</v>
      </c>
    </row>
    <row r="3454" spans="1:6" x14ac:dyDescent="0.25">
      <c r="C3454" t="s">
        <v>1</v>
      </c>
    </row>
    <row r="3455" spans="1:6" x14ac:dyDescent="0.25">
      <c r="B3455" t="s">
        <v>1</v>
      </c>
    </row>
    <row r="3456" spans="1:6" x14ac:dyDescent="0.25">
      <c r="A3456" t="s">
        <v>1</v>
      </c>
    </row>
    <row r="3457" spans="1:3" x14ac:dyDescent="0.25">
      <c r="A3457" t="str">
        <f t="shared" ref="A3457" si="839">"#"</f>
        <v>#</v>
      </c>
      <c r="B3457" t="str">
        <f t="shared" ref="B3457" si="840">INDEX(R:R,2+TRUNC((ROW()-1)/$O$2))&amp;" Random Improvement"</f>
        <v>Philosophy Random Improvement</v>
      </c>
    </row>
    <row r="3458" spans="1:3" x14ac:dyDescent="0.25">
      <c r="A3458" t="s">
        <v>0</v>
      </c>
    </row>
    <row r="3459" spans="1:3" x14ac:dyDescent="0.25">
      <c r="B3459" t="str">
        <f t="shared" ref="B3459" si="841">"id = "&amp;"AVE_MARIA_hexaco_adolescence."&amp;INDEX($Y$2:$Z$57,MATCH(B2991,$Y$2:$Y$57,0)+5,2)</f>
        <v>id = AVE_MARIA_hexaco_adolescence.42</v>
      </c>
    </row>
    <row r="3460" spans="1:3" x14ac:dyDescent="0.25">
      <c r="B3460" t="str">
        <f t="shared" ref="B3460" si="842">"desc = EVTDESC_"&amp;"AVE_MARIA_hexaco_adolescence."&amp;INDEX($Y$2:$Z$57,MATCH(B2991,$Y$2:$Y$57,0)+5,2)</f>
        <v>desc = EVTDESC_AVE_MARIA_hexaco_adolescence.42</v>
      </c>
    </row>
    <row r="3461" spans="1:3" x14ac:dyDescent="0.25">
      <c r="B3461" t="s">
        <v>115</v>
      </c>
    </row>
    <row r="3462" spans="1:3" x14ac:dyDescent="0.25">
      <c r="B3462" t="s">
        <v>114</v>
      </c>
    </row>
    <row r="3463" spans="1:3" x14ac:dyDescent="0.25">
      <c r="B3463" t="s">
        <v>116</v>
      </c>
    </row>
    <row r="3465" spans="1:3" x14ac:dyDescent="0.25">
      <c r="B3465" t="s">
        <v>5</v>
      </c>
    </row>
    <row r="3466" spans="1:3" x14ac:dyDescent="0.25">
      <c r="C3466" t="s">
        <v>117</v>
      </c>
    </row>
    <row r="3467" spans="1:3" x14ac:dyDescent="0.25">
      <c r="C3467" t="s">
        <v>118</v>
      </c>
    </row>
    <row r="3468" spans="1:3" x14ac:dyDescent="0.25">
      <c r="C3468" t="s">
        <v>119</v>
      </c>
    </row>
    <row r="3469" spans="1:3" x14ac:dyDescent="0.25">
      <c r="C3469" t="s">
        <v>120</v>
      </c>
    </row>
    <row r="3470" spans="1:3" x14ac:dyDescent="0.25">
      <c r="B3470" t="s">
        <v>1</v>
      </c>
    </row>
    <row r="3471" spans="1:3" x14ac:dyDescent="0.25">
      <c r="B3471" t="s">
        <v>9</v>
      </c>
    </row>
    <row r="3472" spans="1:3" x14ac:dyDescent="0.25">
      <c r="C3472" t="str">
        <f t="shared" ref="C3472" si="843">"name = EVTOPT_A_"&amp;"AVE_MARIA_hexaco_adolescence."&amp;INDEX($Y$2:$Z$57,MATCH(B2991,$Y$2:$Y$57,0)+5,2)</f>
        <v>name = EVTOPT_A_AVE_MARIA_hexaco_adolescence.42</v>
      </c>
    </row>
    <row r="3473" spans="3:6" x14ac:dyDescent="0.25">
      <c r="C3473" t="s">
        <v>121</v>
      </c>
    </row>
    <row r="3474" spans="3:6" x14ac:dyDescent="0.25">
      <c r="D3474" t="str">
        <f t="shared" ref="D3474" si="844">"60 = { # Normal progress"</f>
        <v>60 = { # Normal progress</v>
      </c>
    </row>
    <row r="3475" spans="3:6" x14ac:dyDescent="0.25">
      <c r="E3475" t="str">
        <f t="shared" ref="E3475" si="845">"change_variable = { which = hexaco_learning_"&amp;INDEX(S:S,2+TRUNC((ROW()-1)/$O$2))&amp;"_xp value = 1 }"</f>
        <v>change_variable = { which = hexaco_learning_philosophy_xp value = 1 }</v>
      </c>
    </row>
    <row r="3476" spans="3:6" x14ac:dyDescent="0.25">
      <c r="E3476" t="s">
        <v>122</v>
      </c>
    </row>
    <row r="3477" spans="3:6" x14ac:dyDescent="0.25">
      <c r="E3477" t="str">
        <f t="shared" ref="E3477" si="846">"set_character_flag = AVE_MARIA_hexaco_adolescence_"&amp;INDEX(S:S,2+TRUNC((ROW()-1)/$O$2))&amp;"_improvement_normal"</f>
        <v>set_character_flag = AVE_MARIA_hexaco_adolescence_philosophy_improvement_normal</v>
      </c>
    </row>
    <row r="3478" spans="3:6" x14ac:dyDescent="0.25">
      <c r="E3478" t="s">
        <v>123</v>
      </c>
    </row>
    <row r="3479" spans="3:6" x14ac:dyDescent="0.25">
      <c r="F3479" t="str">
        <f t="shared" ref="F3479" si="847">"factor = 1.05"</f>
        <v>factor = 1.05</v>
      </c>
    </row>
    <row r="3480" spans="3:6" x14ac:dyDescent="0.25">
      <c r="F3480" t="s">
        <v>124</v>
      </c>
    </row>
    <row r="3481" spans="3:6" x14ac:dyDescent="0.25">
      <c r="E3481" t="s">
        <v>1</v>
      </c>
    </row>
    <row r="3482" spans="3:6" x14ac:dyDescent="0.25">
      <c r="E3482" t="s">
        <v>123</v>
      </c>
    </row>
    <row r="3483" spans="3:6" x14ac:dyDescent="0.25">
      <c r="F3483" t="str">
        <f t="shared" ref="F3483" si="848">"factor = 1.1"</f>
        <v>factor = 1.1</v>
      </c>
    </row>
    <row r="3484" spans="3:6" x14ac:dyDescent="0.25">
      <c r="F3484" t="s">
        <v>125</v>
      </c>
    </row>
    <row r="3485" spans="3:6" x14ac:dyDescent="0.25">
      <c r="E3485" t="s">
        <v>1</v>
      </c>
    </row>
    <row r="3486" spans="3:6" x14ac:dyDescent="0.25">
      <c r="E3486" t="s">
        <v>123</v>
      </c>
    </row>
    <row r="3487" spans="3:6" x14ac:dyDescent="0.25">
      <c r="F3487" t="str">
        <f t="shared" ref="F3487" si="849">"factor = 1.2"</f>
        <v>factor = 1.2</v>
      </c>
    </row>
    <row r="3488" spans="3:6" x14ac:dyDescent="0.25">
      <c r="F3488" t="s">
        <v>126</v>
      </c>
    </row>
    <row r="3489" spans="4:6" x14ac:dyDescent="0.25">
      <c r="E3489" t="s">
        <v>1</v>
      </c>
    </row>
    <row r="3490" spans="4:6" x14ac:dyDescent="0.25">
      <c r="E3490" t="s">
        <v>123</v>
      </c>
    </row>
    <row r="3491" spans="4:6" x14ac:dyDescent="0.25">
      <c r="F3491" t="str">
        <f t="shared" ref="F3491" si="850">"factor = 1.3"</f>
        <v>factor = 1.3</v>
      </c>
    </row>
    <row r="3492" spans="4:6" x14ac:dyDescent="0.25">
      <c r="F3492" t="s">
        <v>127</v>
      </c>
    </row>
    <row r="3493" spans="4:6" x14ac:dyDescent="0.25">
      <c r="E3493" t="s">
        <v>1</v>
      </c>
    </row>
    <row r="3494" spans="4:6" x14ac:dyDescent="0.25">
      <c r="E3494" t="s">
        <v>123</v>
      </c>
    </row>
    <row r="3495" spans="4:6" x14ac:dyDescent="0.25">
      <c r="F3495" t="str">
        <f t="shared" ref="F3495" si="851">"factor = 1.5"</f>
        <v>factor = 1.5</v>
      </c>
    </row>
    <row r="3496" spans="4:6" x14ac:dyDescent="0.25">
      <c r="F3496" t="s">
        <v>128</v>
      </c>
    </row>
    <row r="3497" spans="4:6" x14ac:dyDescent="0.25">
      <c r="E3497" t="s">
        <v>1</v>
      </c>
    </row>
    <row r="3498" spans="4:6" x14ac:dyDescent="0.25">
      <c r="D3498" t="s">
        <v>1</v>
      </c>
    </row>
    <row r="3499" spans="4:6" x14ac:dyDescent="0.25">
      <c r="D3499" t="str">
        <f t="shared" ref="D3499" si="852">"35 = { # Gifted progress"</f>
        <v>35 = { # Gifted progress</v>
      </c>
    </row>
    <row r="3500" spans="4:6" x14ac:dyDescent="0.25">
      <c r="E3500" t="str">
        <f t="shared" ref="E3500" si="853">"change_variable = { which = hexaco_learning_"&amp;INDEX(S:S,2+TRUNC((ROW()-1)/$O$2))&amp;"_xp value = 2 }"</f>
        <v>change_variable = { which = hexaco_learning_philosophy_xp value = 2 }</v>
      </c>
    </row>
    <row r="3501" spans="4:6" x14ac:dyDescent="0.25">
      <c r="E3501" t="s">
        <v>122</v>
      </c>
    </row>
    <row r="3502" spans="4:6" x14ac:dyDescent="0.25">
      <c r="E3502" t="str">
        <f t="shared" ref="E3502" si="854">"set_character_flag = AVE_MARIA_hexaco_adolescence_"&amp;INDEX(S:S,2+TRUNC((ROW()-1)/$O$2))&amp;"_improvement_faster"</f>
        <v>set_character_flag = AVE_MARIA_hexaco_adolescence_philosophy_improvement_faster</v>
      </c>
    </row>
    <row r="3503" spans="4:6" x14ac:dyDescent="0.25">
      <c r="E3503" t="s">
        <v>123</v>
      </c>
    </row>
    <row r="3504" spans="4:6" x14ac:dyDescent="0.25">
      <c r="F3504" t="str">
        <f t="shared" ref="F3504" si="855">"factor = 1.05"</f>
        <v>factor = 1.05</v>
      </c>
    </row>
    <row r="3505" spans="5:6" x14ac:dyDescent="0.25">
      <c r="F3505" t="s">
        <v>129</v>
      </c>
    </row>
    <row r="3506" spans="5:6" x14ac:dyDescent="0.25">
      <c r="E3506" t="s">
        <v>1</v>
      </c>
    </row>
    <row r="3507" spans="5:6" x14ac:dyDescent="0.25">
      <c r="E3507" t="s">
        <v>123</v>
      </c>
    </row>
    <row r="3508" spans="5:6" x14ac:dyDescent="0.25">
      <c r="F3508" t="str">
        <f t="shared" ref="F3508" si="856">"factor = 1.1"</f>
        <v>factor = 1.1</v>
      </c>
    </row>
    <row r="3509" spans="5:6" x14ac:dyDescent="0.25">
      <c r="F3509" t="s">
        <v>130</v>
      </c>
    </row>
    <row r="3510" spans="5:6" x14ac:dyDescent="0.25">
      <c r="E3510" t="s">
        <v>1</v>
      </c>
    </row>
    <row r="3511" spans="5:6" x14ac:dyDescent="0.25">
      <c r="E3511" t="s">
        <v>123</v>
      </c>
    </row>
    <row r="3512" spans="5:6" x14ac:dyDescent="0.25">
      <c r="F3512" t="str">
        <f t="shared" ref="F3512" si="857">"factor = 1.2"</f>
        <v>factor = 1.2</v>
      </c>
    </row>
    <row r="3513" spans="5:6" x14ac:dyDescent="0.25">
      <c r="F3513" t="s">
        <v>131</v>
      </c>
    </row>
    <row r="3514" spans="5:6" x14ac:dyDescent="0.25">
      <c r="E3514" t="s">
        <v>1</v>
      </c>
    </row>
    <row r="3515" spans="5:6" x14ac:dyDescent="0.25">
      <c r="E3515" t="s">
        <v>123</v>
      </c>
    </row>
    <row r="3516" spans="5:6" x14ac:dyDescent="0.25">
      <c r="F3516" t="str">
        <f t="shared" ref="F3516" si="858">"factor = 1.3"</f>
        <v>factor = 1.3</v>
      </c>
    </row>
    <row r="3517" spans="5:6" x14ac:dyDescent="0.25">
      <c r="F3517" t="s">
        <v>132</v>
      </c>
    </row>
    <row r="3518" spans="5:6" x14ac:dyDescent="0.25">
      <c r="E3518" t="s">
        <v>1</v>
      </c>
    </row>
    <row r="3519" spans="5:6" x14ac:dyDescent="0.25">
      <c r="E3519" t="s">
        <v>123</v>
      </c>
    </row>
    <row r="3520" spans="5:6" x14ac:dyDescent="0.25">
      <c r="F3520" t="str">
        <f t="shared" ref="F3520" si="859">"factor = 1.5"</f>
        <v>factor = 1.5</v>
      </c>
    </row>
    <row r="3521" spans="4:6" x14ac:dyDescent="0.25">
      <c r="F3521" t="s">
        <v>133</v>
      </c>
    </row>
    <row r="3522" spans="4:6" x14ac:dyDescent="0.25">
      <c r="E3522" t="s">
        <v>1</v>
      </c>
    </row>
    <row r="3523" spans="4:6" x14ac:dyDescent="0.25">
      <c r="E3523" t="s">
        <v>123</v>
      </c>
    </row>
    <row r="3524" spans="4:6" x14ac:dyDescent="0.25">
      <c r="F3524" t="s">
        <v>167</v>
      </c>
    </row>
    <row r="3525" spans="4:6" x14ac:dyDescent="0.25">
      <c r="F3525" t="s">
        <v>135</v>
      </c>
    </row>
    <row r="3526" spans="4:6" x14ac:dyDescent="0.25">
      <c r="E3526" t="s">
        <v>1</v>
      </c>
    </row>
    <row r="3527" spans="4:6" x14ac:dyDescent="0.25">
      <c r="D3527" t="s">
        <v>1</v>
      </c>
    </row>
    <row r="3528" spans="4:6" x14ac:dyDescent="0.25">
      <c r="D3528" t="str">
        <f t="shared" ref="D3528" si="860">"5 = { # Crazy progress"</f>
        <v>5 = { # Crazy progress</v>
      </c>
    </row>
    <row r="3529" spans="4:6" x14ac:dyDescent="0.25">
      <c r="E3529" t="str">
        <f t="shared" ref="E3529" si="861">"change_variable = { which = hexaco_learning_"&amp;INDEX(S:S,2+TRUNC((ROW()-1)/$O$2))&amp;"_xp value = 3 }"</f>
        <v>change_variable = { which = hexaco_learning_philosophy_xp value = 3 }</v>
      </c>
    </row>
    <row r="3530" spans="4:6" x14ac:dyDescent="0.25">
      <c r="E3530" t="s">
        <v>122</v>
      </c>
    </row>
    <row r="3531" spans="4:6" x14ac:dyDescent="0.25">
      <c r="E3531" t="str">
        <f t="shared" ref="E3531" si="862">"set_character_flag = AVE_MARIA_hexaco_adolescence_"&amp;INDEX(S:S,2+TRUNC((ROW()-1)/$O$2))&amp;"_improvement_genius"</f>
        <v>set_character_flag = AVE_MARIA_hexaco_adolescence_philosophy_improvement_genius</v>
      </c>
    </row>
    <row r="3532" spans="4:6" x14ac:dyDescent="0.25">
      <c r="E3532" t="s">
        <v>123</v>
      </c>
    </row>
    <row r="3533" spans="4:6" x14ac:dyDescent="0.25">
      <c r="F3533" t="str">
        <f t="shared" ref="F3533" si="863">"factor = 2"</f>
        <v>factor = 2</v>
      </c>
    </row>
    <row r="3534" spans="4:6" x14ac:dyDescent="0.25">
      <c r="F3534" t="s">
        <v>135</v>
      </c>
    </row>
    <row r="3535" spans="4:6" x14ac:dyDescent="0.25">
      <c r="E3535" t="s">
        <v>1</v>
      </c>
    </row>
    <row r="3536" spans="4:6" x14ac:dyDescent="0.25">
      <c r="E3536" t="s">
        <v>123</v>
      </c>
    </row>
    <row r="3537" spans="1:6" x14ac:dyDescent="0.25">
      <c r="F3537" t="str">
        <f t="shared" ref="F3537" si="864">"factor = 5"</f>
        <v>factor = 5</v>
      </c>
    </row>
    <row r="3538" spans="1:6" x14ac:dyDescent="0.25">
      <c r="F3538" t="s">
        <v>137</v>
      </c>
    </row>
    <row r="3539" spans="1:6" x14ac:dyDescent="0.25">
      <c r="E3539" t="s">
        <v>1</v>
      </c>
    </row>
    <row r="3540" spans="1:6" x14ac:dyDescent="0.25">
      <c r="D3540" t="s">
        <v>1</v>
      </c>
    </row>
    <row r="3541" spans="1:6" x14ac:dyDescent="0.25">
      <c r="C3541" t="s">
        <v>1</v>
      </c>
    </row>
    <row r="3542" spans="1:6" x14ac:dyDescent="0.25">
      <c r="C3542" t="s">
        <v>138</v>
      </c>
    </row>
    <row r="3543" spans="1:6" x14ac:dyDescent="0.25">
      <c r="D3543" t="str">
        <f t="shared" ref="D3543" si="865">"educator = { character_event = { id = "&amp;"AVE_MARIA_hexaco_adolescence."&amp;INDEX($Y$2:$Z$57,MATCH(B2991,$Y$2:$Y$57,0)+6,2)&amp;" } }"</f>
        <v>educator = { character_event = { id = AVE_MARIA_hexaco_adolescence.43 } }</v>
      </c>
    </row>
    <row r="3544" spans="1:6" x14ac:dyDescent="0.25">
      <c r="C3544" t="s">
        <v>1</v>
      </c>
    </row>
    <row r="3545" spans="1:6" x14ac:dyDescent="0.25">
      <c r="C3545" t="s">
        <v>139</v>
      </c>
    </row>
    <row r="3546" spans="1:6" x14ac:dyDescent="0.25">
      <c r="D3546" t="s">
        <v>166</v>
      </c>
    </row>
    <row r="3547" spans="1:6" x14ac:dyDescent="0.25">
      <c r="C3547" t="s">
        <v>1</v>
      </c>
    </row>
    <row r="3548" spans="1:6" x14ac:dyDescent="0.25">
      <c r="B3548" t="s">
        <v>1</v>
      </c>
    </row>
    <row r="3549" spans="1:6" x14ac:dyDescent="0.25">
      <c r="A3549" t="s">
        <v>1</v>
      </c>
    </row>
    <row r="3550" spans="1:6" x14ac:dyDescent="0.25">
      <c r="A3550" t="s">
        <v>141</v>
      </c>
    </row>
    <row r="3551" spans="1:6" x14ac:dyDescent="0.25">
      <c r="A3551" t="s">
        <v>0</v>
      </c>
    </row>
    <row r="3552" spans="1:6" x14ac:dyDescent="0.25">
      <c r="B3552" t="str">
        <f t="shared" ref="B3552" si="866">"id = "&amp;"AVE_MARIA_hexaco_adolescence."&amp;INDEX($Y$2:$Z$57,MATCH(B2991,$Y$2:$Y$57,0)+6,2)</f>
        <v>id = AVE_MARIA_hexaco_adolescence.43</v>
      </c>
    </row>
    <row r="3553" spans="2:4" x14ac:dyDescent="0.25">
      <c r="B3553" t="str">
        <f t="shared" ref="B3553" si="867">"desc = EVTDESC_"&amp;"AVE_MARIA_hexaco_adolescence."&amp;INDEX($Y$2:$Z$57,MATCH(B2991,$Y$2:$Y$57,0)+6,2)</f>
        <v>desc = EVTDESC_AVE_MARIA_hexaco_adolescence.43</v>
      </c>
    </row>
    <row r="3554" spans="2:4" x14ac:dyDescent="0.25">
      <c r="B3554" t="s">
        <v>115</v>
      </c>
    </row>
    <row r="3556" spans="2:4" x14ac:dyDescent="0.25">
      <c r="B3556" t="s">
        <v>114</v>
      </c>
    </row>
    <row r="3557" spans="2:4" x14ac:dyDescent="0.25">
      <c r="B3557" t="s">
        <v>163</v>
      </c>
    </row>
    <row r="3558" spans="2:4" x14ac:dyDescent="0.25">
      <c r="B3558" t="s">
        <v>116</v>
      </c>
    </row>
    <row r="3559" spans="2:4" x14ac:dyDescent="0.25">
      <c r="B3559" t="s">
        <v>142</v>
      </c>
    </row>
    <row r="3561" spans="2:4" x14ac:dyDescent="0.25">
      <c r="B3561" t="s">
        <v>143</v>
      </c>
    </row>
    <row r="3562" spans="2:4" x14ac:dyDescent="0.25">
      <c r="C3562" t="str">
        <f t="shared" ref="C3562" si="868">"name = EVTOPT_A_"&amp;"AVE_MARIA_hexaco_adolescence."&amp;INDEX($Y$2:$Z$57,MATCH(B2991,$Y$2:$Y$57,0)+6,2)</f>
        <v>name = EVTOPT_A_AVE_MARIA_hexaco_adolescence.43</v>
      </c>
    </row>
    <row r="3563" spans="2:4" x14ac:dyDescent="0.25">
      <c r="C3563" t="s">
        <v>5</v>
      </c>
    </row>
    <row r="3564" spans="2:4" x14ac:dyDescent="0.25">
      <c r="D3564" t="str">
        <f t="shared" ref="D3564" si="869">"FROM  = { NOT = { has_character_flag = AVE_MARIA_hexaco_adolescence_"&amp;INDEX(S:S,2+TRUNC((ROW()-1)/$O$2))&amp;"_improvement_genius } }"</f>
        <v>FROM  = { NOT = { has_character_flag = AVE_MARIA_hexaco_adolescence_philosophy_improvement_genius } }</v>
      </c>
    </row>
    <row r="3565" spans="2:4" x14ac:dyDescent="0.25">
      <c r="C3565" t="s">
        <v>1</v>
      </c>
    </row>
    <row r="3566" spans="2:4" x14ac:dyDescent="0.25">
      <c r="C3566" t="s">
        <v>138</v>
      </c>
    </row>
    <row r="3567" spans="2:4" x14ac:dyDescent="0.25">
      <c r="D3567" t="str">
        <f t="shared" ref="D3567" si="870">"set_character_flag = AVE_MARIA_hexaco_adolescence_"&amp;INDEX(S:S,2+TRUNC((ROW()-1)/$O$2))&amp;"_improvement_making_normal_progress"</f>
        <v>set_character_flag = AVE_MARIA_hexaco_adolescence_philosophy_improvement_making_normal_progress</v>
      </c>
    </row>
    <row r="3568" spans="2:4" x14ac:dyDescent="0.25">
      <c r="C3568" t="s">
        <v>1</v>
      </c>
    </row>
    <row r="3569" spans="2:5" x14ac:dyDescent="0.25">
      <c r="B3569" t="s">
        <v>1</v>
      </c>
    </row>
    <row r="3571" spans="2:5" x14ac:dyDescent="0.25">
      <c r="B3571" t="s">
        <v>144</v>
      </c>
    </row>
    <row r="3572" spans="2:5" x14ac:dyDescent="0.25">
      <c r="C3572" t="str">
        <f t="shared" ref="C3572" si="871">"name = EVTOPT_B_"&amp;"AVE_MARIA_hexaco_adolescence."&amp;INDEX($Y$2:$Z$57,MATCH(B2991,$Y$2:$Y$57,0)+6,2)</f>
        <v>name = EVTOPT_B_AVE_MARIA_hexaco_adolescence.43</v>
      </c>
    </row>
    <row r="3573" spans="2:5" x14ac:dyDescent="0.25">
      <c r="C3573" t="s">
        <v>5</v>
      </c>
    </row>
    <row r="3574" spans="2:5" x14ac:dyDescent="0.25">
      <c r="D3574" t="str">
        <f t="shared" ref="D3574" si="872">"FROM  = { has_character_flag = AVE_MARIA_hexaco_adolescence_"&amp;INDEX(S:S,2+TRUNC((ROW()-1)/$O$2))&amp;"_improvement_genius }"</f>
        <v>FROM  = { has_character_flag = AVE_MARIA_hexaco_adolescence_philosophy_improvement_genius }</v>
      </c>
    </row>
    <row r="3575" spans="2:5" x14ac:dyDescent="0.25">
      <c r="D3575" t="s">
        <v>145</v>
      </c>
    </row>
    <row r="3576" spans="2:5" x14ac:dyDescent="0.25">
      <c r="E3576" t="str">
        <f t="shared" ref="E3576" si="873">"trait = "&amp;INDEX(S:S,2+TRUNC((ROW()-1)/$O$2))&amp;"_4"</f>
        <v>trait = philosophy_4</v>
      </c>
    </row>
    <row r="3577" spans="2:5" x14ac:dyDescent="0.25">
      <c r="E3577" t="str">
        <f t="shared" ref="E3577" si="874">"trait = "&amp;INDEX(S:S,2+TRUNC((ROW()-1)/$O$2))&amp;"_5"</f>
        <v>trait = philosophy_5</v>
      </c>
    </row>
    <row r="3578" spans="2:5" x14ac:dyDescent="0.25">
      <c r="D3578" t="s">
        <v>1</v>
      </c>
    </row>
    <row r="3579" spans="2:5" x14ac:dyDescent="0.25">
      <c r="C3579" t="s">
        <v>1</v>
      </c>
    </row>
    <row r="3580" spans="2:5" x14ac:dyDescent="0.25">
      <c r="C3580" t="s">
        <v>138</v>
      </c>
    </row>
    <row r="3581" spans="2:5" x14ac:dyDescent="0.25">
      <c r="D3581" t="s">
        <v>146</v>
      </c>
    </row>
    <row r="3582" spans="2:5" x14ac:dyDescent="0.25">
      <c r="E3582" t="str">
        <f t="shared" ref="E3582" si="875">"set_character_flag = AVE_MARIA_hexaco_adolescence_"&amp;INDEX(S:S,2+TRUNC((ROW()-1)/$O$2))&amp;"_improvement_making_good_progress"</f>
        <v>set_character_flag = AVE_MARIA_hexaco_adolescence_philosophy_improvement_making_good_progress</v>
      </c>
    </row>
    <row r="3583" spans="2:5" x14ac:dyDescent="0.25">
      <c r="E3583" t="str">
        <f t="shared" ref="E3583" si="876">"change_variable = { which = hexaco_learning_"&amp;INDEX(S:S,2+TRUNC((ROW()-1)/$O$2))&amp;"_xp value = 1 }"</f>
        <v>change_variable = { which = hexaco_learning_philosophy_xp value = 1 }</v>
      </c>
    </row>
    <row r="3584" spans="2:5" x14ac:dyDescent="0.25">
      <c r="E3584" t="s">
        <v>122</v>
      </c>
    </row>
    <row r="3585" spans="1:4" x14ac:dyDescent="0.25">
      <c r="D3585" t="s">
        <v>1</v>
      </c>
    </row>
    <row r="3586" spans="1:4" x14ac:dyDescent="0.25">
      <c r="C3586" t="s">
        <v>1</v>
      </c>
    </row>
    <row r="3587" spans="1:4" x14ac:dyDescent="0.25">
      <c r="B3587" t="s">
        <v>1</v>
      </c>
    </row>
    <row r="3588" spans="1:4" x14ac:dyDescent="0.25">
      <c r="A3588" t="s">
        <v>1</v>
      </c>
    </row>
    <row r="3589" spans="1:4" x14ac:dyDescent="0.25">
      <c r="A3589" t="str">
        <f t="shared" ref="A3589" si="877">"##"</f>
        <v>##</v>
      </c>
      <c r="B3589" t="str">
        <f t="shared" ref="B3589" si="878">INDEX(R:R,2+TRUNC((ROW()-1)/$O$2))</f>
        <v>Law</v>
      </c>
    </row>
    <row r="3590" spans="1:4" x14ac:dyDescent="0.25">
      <c r="A3590" t="str">
        <f t="shared" ref="A3590" si="879">"#"</f>
        <v>#</v>
      </c>
      <c r="B3590" t="str">
        <f t="shared" ref="B3590" si="880">INDEX(R:R,2+TRUNC((ROW()-1)/$O$2))&amp;" Random Improvement"</f>
        <v>Law Random Improvement</v>
      </c>
    </row>
    <row r="3591" spans="1:4" x14ac:dyDescent="0.25">
      <c r="A3591" t="s">
        <v>0</v>
      </c>
    </row>
    <row r="3592" spans="1:4" x14ac:dyDescent="0.25">
      <c r="B3592" t="str">
        <f t="shared" ref="B3592" si="881">"id = AVE_MARIA_hexaco_adolescence."&amp;INDEX($Y$2:$Z$57,MATCH(B3589,$Y$2:$Y$57,0),2)</f>
        <v>id = AVE_MARIA_hexaco_adolescence.44</v>
      </c>
    </row>
    <row r="3593" spans="1:4" x14ac:dyDescent="0.25">
      <c r="B3593" t="str">
        <f t="shared" ref="B3593" si="882">"desc = EVTDESC_"&amp;"AVE_MARIA_hexaco_adolescence."&amp;INDEX($Y$2:$Z$57,MATCH(B3589,$Y$2:$Y$57,0),2)</f>
        <v>desc = EVTDESC_AVE_MARIA_hexaco_adolescence.44</v>
      </c>
    </row>
    <row r="3594" spans="1:4" x14ac:dyDescent="0.25">
      <c r="B3594" t="s">
        <v>115</v>
      </c>
    </row>
    <row r="3595" spans="1:4" x14ac:dyDescent="0.25">
      <c r="B3595" t="s">
        <v>114</v>
      </c>
    </row>
    <row r="3596" spans="1:4" x14ac:dyDescent="0.25">
      <c r="B3596" t="s">
        <v>116</v>
      </c>
    </row>
    <row r="3598" spans="1:4" x14ac:dyDescent="0.25">
      <c r="B3598" t="s">
        <v>5</v>
      </c>
    </row>
    <row r="3599" spans="1:4" x14ac:dyDescent="0.25">
      <c r="C3599" t="s">
        <v>117</v>
      </c>
    </row>
    <row r="3600" spans="1:4" x14ac:dyDescent="0.25">
      <c r="C3600" t="s">
        <v>118</v>
      </c>
    </row>
    <row r="3601" spans="2:6" x14ac:dyDescent="0.25">
      <c r="C3601" t="s">
        <v>119</v>
      </c>
    </row>
    <row r="3602" spans="2:6" x14ac:dyDescent="0.25">
      <c r="C3602" t="s">
        <v>120</v>
      </c>
    </row>
    <row r="3603" spans="2:6" x14ac:dyDescent="0.25">
      <c r="B3603" t="s">
        <v>1</v>
      </c>
    </row>
    <row r="3604" spans="2:6" x14ac:dyDescent="0.25">
      <c r="B3604" t="s">
        <v>9</v>
      </c>
    </row>
    <row r="3605" spans="2:6" x14ac:dyDescent="0.25">
      <c r="C3605" t="str">
        <f t="shared" ref="C3605" si="883">"name = EVTOPT_A_"&amp;"AVE_MARIA_hexaco_adolescence."&amp;INDEX($Y$2:$Z$57,MATCH(B3589,$Y$2:$Y$57,0),2)</f>
        <v>name = EVTOPT_A_AVE_MARIA_hexaco_adolescence.44</v>
      </c>
    </row>
    <row r="3606" spans="2:6" x14ac:dyDescent="0.25">
      <c r="C3606" t="s">
        <v>121</v>
      </c>
    </row>
    <row r="3607" spans="2:6" x14ac:dyDescent="0.25">
      <c r="D3607" t="str">
        <f t="shared" ref="D3607" si="884">"60 = { # Normal progress"</f>
        <v>60 = { # Normal progress</v>
      </c>
    </row>
    <row r="3608" spans="2:6" x14ac:dyDescent="0.25">
      <c r="E3608" t="str">
        <f t="shared" ref="E3608" si="885">"change_variable = { which = hexaco_learning_"&amp;INDEX(S:S,2+TRUNC((ROW()-1)/$O$2))&amp;"_xp value = 1 }"</f>
        <v>change_variable = { which = hexaco_learning_law_xp value = 1 }</v>
      </c>
    </row>
    <row r="3609" spans="2:6" x14ac:dyDescent="0.25">
      <c r="E3609" t="s">
        <v>122</v>
      </c>
    </row>
    <row r="3610" spans="2:6" x14ac:dyDescent="0.25">
      <c r="E3610" t="str">
        <f t="shared" ref="E3610" si="886">"# set_character_flag = AVE_MARIA_hexaco_adolescence_"&amp;INDEX(S:S,2+TRUNC((ROW()-1)/$O$2))&amp;"_improvement_normal"</f>
        <v># set_character_flag = AVE_MARIA_hexaco_adolescence_law_improvement_normal</v>
      </c>
    </row>
    <row r="3611" spans="2:6" x14ac:dyDescent="0.25">
      <c r="E3611" t="s">
        <v>123</v>
      </c>
    </row>
    <row r="3612" spans="2:6" x14ac:dyDescent="0.25">
      <c r="F3612" t="str">
        <f t="shared" ref="F3612" si="887">"factor = 1.05"</f>
        <v>factor = 1.05</v>
      </c>
    </row>
    <row r="3613" spans="2:6" x14ac:dyDescent="0.25">
      <c r="F3613" t="s">
        <v>124</v>
      </c>
    </row>
    <row r="3614" spans="2:6" x14ac:dyDescent="0.25">
      <c r="E3614" t="s">
        <v>1</v>
      </c>
    </row>
    <row r="3615" spans="2:6" x14ac:dyDescent="0.25">
      <c r="E3615" t="s">
        <v>123</v>
      </c>
    </row>
    <row r="3616" spans="2:6" x14ac:dyDescent="0.25">
      <c r="F3616" t="str">
        <f t="shared" ref="F3616" si="888">"factor = 1.1"</f>
        <v>factor = 1.1</v>
      </c>
    </row>
    <row r="3617" spans="4:6" x14ac:dyDescent="0.25">
      <c r="F3617" t="s">
        <v>125</v>
      </c>
    </row>
    <row r="3618" spans="4:6" x14ac:dyDescent="0.25">
      <c r="E3618" t="s">
        <v>1</v>
      </c>
    </row>
    <row r="3619" spans="4:6" x14ac:dyDescent="0.25">
      <c r="E3619" t="s">
        <v>123</v>
      </c>
    </row>
    <row r="3620" spans="4:6" x14ac:dyDescent="0.25">
      <c r="F3620" t="str">
        <f t="shared" ref="F3620" si="889">"factor = 1.2"</f>
        <v>factor = 1.2</v>
      </c>
    </row>
    <row r="3621" spans="4:6" x14ac:dyDescent="0.25">
      <c r="F3621" t="s">
        <v>126</v>
      </c>
    </row>
    <row r="3622" spans="4:6" x14ac:dyDescent="0.25">
      <c r="E3622" t="s">
        <v>1</v>
      </c>
    </row>
    <row r="3623" spans="4:6" x14ac:dyDescent="0.25">
      <c r="E3623" t="s">
        <v>123</v>
      </c>
    </row>
    <row r="3624" spans="4:6" x14ac:dyDescent="0.25">
      <c r="F3624" t="str">
        <f t="shared" ref="F3624" si="890">"factor = 1.3"</f>
        <v>factor = 1.3</v>
      </c>
    </row>
    <row r="3625" spans="4:6" x14ac:dyDescent="0.25">
      <c r="F3625" t="s">
        <v>127</v>
      </c>
    </row>
    <row r="3626" spans="4:6" x14ac:dyDescent="0.25">
      <c r="E3626" t="s">
        <v>1</v>
      </c>
    </row>
    <row r="3627" spans="4:6" x14ac:dyDescent="0.25">
      <c r="E3627" t="s">
        <v>123</v>
      </c>
    </row>
    <row r="3628" spans="4:6" x14ac:dyDescent="0.25">
      <c r="F3628" t="str">
        <f t="shared" ref="F3628" si="891">"factor = 1.5"</f>
        <v>factor = 1.5</v>
      </c>
    </row>
    <row r="3629" spans="4:6" x14ac:dyDescent="0.25">
      <c r="F3629" t="s">
        <v>128</v>
      </c>
    </row>
    <row r="3630" spans="4:6" x14ac:dyDescent="0.25">
      <c r="E3630" t="s">
        <v>1</v>
      </c>
    </row>
    <row r="3631" spans="4:6" x14ac:dyDescent="0.25">
      <c r="D3631" t="s">
        <v>1</v>
      </c>
    </row>
    <row r="3632" spans="4:6" x14ac:dyDescent="0.25">
      <c r="D3632" t="str">
        <f t="shared" ref="D3632" si="892">"35 = { # Gifted progress"</f>
        <v>35 = { # Gifted progress</v>
      </c>
    </row>
    <row r="3633" spans="5:6" x14ac:dyDescent="0.25">
      <c r="E3633" t="str">
        <f t="shared" ref="E3633" si="893">"change_variable = { which = hexaco_learning_"&amp;INDEX(S:S,2+TRUNC((ROW()-1)/$O$2))&amp;"_xp value = 2 }"</f>
        <v>change_variable = { which = hexaco_learning_law_xp value = 2 }</v>
      </c>
    </row>
    <row r="3634" spans="5:6" x14ac:dyDescent="0.25">
      <c r="E3634" t="s">
        <v>122</v>
      </c>
    </row>
    <row r="3635" spans="5:6" x14ac:dyDescent="0.25">
      <c r="E3635" t="str">
        <f t="shared" ref="E3635" si="894">"# set_character_flag = AVE_MARIA_hexaco_adolescence_"&amp;INDEX(S:S,2+TRUNC((ROW()-1)/$O$2))&amp;"_improvement_faster"</f>
        <v># set_character_flag = AVE_MARIA_hexaco_adolescence_law_improvement_faster</v>
      </c>
    </row>
    <row r="3636" spans="5:6" x14ac:dyDescent="0.25">
      <c r="E3636" t="s">
        <v>123</v>
      </c>
    </row>
    <row r="3637" spans="5:6" x14ac:dyDescent="0.25">
      <c r="F3637" t="str">
        <f t="shared" ref="F3637" si="895">"factor = 1.05"</f>
        <v>factor = 1.05</v>
      </c>
    </row>
    <row r="3638" spans="5:6" x14ac:dyDescent="0.25">
      <c r="F3638" t="s">
        <v>129</v>
      </c>
    </row>
    <row r="3639" spans="5:6" x14ac:dyDescent="0.25">
      <c r="E3639" t="s">
        <v>1</v>
      </c>
    </row>
    <row r="3640" spans="5:6" x14ac:dyDescent="0.25">
      <c r="E3640" t="s">
        <v>123</v>
      </c>
    </row>
    <row r="3641" spans="5:6" x14ac:dyDescent="0.25">
      <c r="F3641" t="str">
        <f t="shared" ref="F3641" si="896">"factor = 1.1"</f>
        <v>factor = 1.1</v>
      </c>
    </row>
    <row r="3642" spans="5:6" x14ac:dyDescent="0.25">
      <c r="F3642" t="s">
        <v>130</v>
      </c>
    </row>
    <row r="3643" spans="5:6" x14ac:dyDescent="0.25">
      <c r="E3643" t="s">
        <v>1</v>
      </c>
    </row>
    <row r="3644" spans="5:6" x14ac:dyDescent="0.25">
      <c r="E3644" t="s">
        <v>123</v>
      </c>
    </row>
    <row r="3645" spans="5:6" x14ac:dyDescent="0.25">
      <c r="F3645" t="str">
        <f t="shared" ref="F3645" si="897">"factor = 1.2"</f>
        <v>factor = 1.2</v>
      </c>
    </row>
    <row r="3646" spans="5:6" x14ac:dyDescent="0.25">
      <c r="F3646" t="s">
        <v>131</v>
      </c>
    </row>
    <row r="3647" spans="5:6" x14ac:dyDescent="0.25">
      <c r="E3647" t="s">
        <v>1</v>
      </c>
    </row>
    <row r="3648" spans="5:6" x14ac:dyDescent="0.25">
      <c r="E3648" t="s">
        <v>123</v>
      </c>
    </row>
    <row r="3649" spans="4:6" x14ac:dyDescent="0.25">
      <c r="F3649" t="str">
        <f t="shared" ref="F3649" si="898">"factor = 1.3"</f>
        <v>factor = 1.3</v>
      </c>
    </row>
    <row r="3650" spans="4:6" x14ac:dyDescent="0.25">
      <c r="F3650" t="s">
        <v>132</v>
      </c>
    </row>
    <row r="3651" spans="4:6" x14ac:dyDescent="0.25">
      <c r="E3651" t="s">
        <v>1</v>
      </c>
    </row>
    <row r="3652" spans="4:6" x14ac:dyDescent="0.25">
      <c r="E3652" t="s">
        <v>123</v>
      </c>
    </row>
    <row r="3653" spans="4:6" x14ac:dyDescent="0.25">
      <c r="F3653" t="str">
        <f t="shared" ref="F3653" si="899">"factor = 1.5"</f>
        <v>factor = 1.5</v>
      </c>
    </row>
    <row r="3654" spans="4:6" x14ac:dyDescent="0.25">
      <c r="F3654" t="s">
        <v>133</v>
      </c>
    </row>
    <row r="3655" spans="4:6" x14ac:dyDescent="0.25">
      <c r="E3655" t="s">
        <v>1</v>
      </c>
    </row>
    <row r="3656" spans="4:6" x14ac:dyDescent="0.25">
      <c r="E3656" t="s">
        <v>123</v>
      </c>
    </row>
    <row r="3657" spans="4:6" x14ac:dyDescent="0.25">
      <c r="F3657" t="s">
        <v>168</v>
      </c>
    </row>
    <row r="3658" spans="4:6" x14ac:dyDescent="0.25">
      <c r="F3658" t="s">
        <v>135</v>
      </c>
    </row>
    <row r="3659" spans="4:6" x14ac:dyDescent="0.25">
      <c r="E3659" t="s">
        <v>1</v>
      </c>
    </row>
    <row r="3660" spans="4:6" x14ac:dyDescent="0.25">
      <c r="D3660" t="s">
        <v>1</v>
      </c>
    </row>
    <row r="3661" spans="4:6" x14ac:dyDescent="0.25">
      <c r="D3661" t="str">
        <f t="shared" ref="D3661" si="900">"5 = { # Crazy progress"</f>
        <v>5 = { # Crazy progress</v>
      </c>
    </row>
    <row r="3662" spans="4:6" x14ac:dyDescent="0.25">
      <c r="E3662" t="str">
        <f t="shared" ref="E3662" si="901">"change_variable = { which = hexaco_learning_"&amp;INDEX(S:S,2+TRUNC((ROW()-1)/$O$2))&amp;"_xp value = 3 }"</f>
        <v>change_variable = { which = hexaco_learning_law_xp value = 3 }</v>
      </c>
    </row>
    <row r="3663" spans="4:6" x14ac:dyDescent="0.25">
      <c r="E3663" t="s">
        <v>122</v>
      </c>
    </row>
    <row r="3664" spans="4:6" x14ac:dyDescent="0.25">
      <c r="E3664" t="str">
        <f t="shared" ref="E3664" si="902">"set_character_flag = AVE_MARIA_hexaco_adolescence_"&amp;INDEX(S:S,2+TRUNC((ROW()-1)/$O$2))&amp;"_improvement_genius"</f>
        <v>set_character_flag = AVE_MARIA_hexaco_adolescence_law_improvement_genius</v>
      </c>
    </row>
    <row r="3665" spans="3:6" x14ac:dyDescent="0.25">
      <c r="E3665" t="s">
        <v>123</v>
      </c>
    </row>
    <row r="3666" spans="3:6" x14ac:dyDescent="0.25">
      <c r="F3666" t="str">
        <f t="shared" ref="F3666" si="903">"factor = 2"</f>
        <v>factor = 2</v>
      </c>
    </row>
    <row r="3667" spans="3:6" x14ac:dyDescent="0.25">
      <c r="F3667" t="s">
        <v>135</v>
      </c>
    </row>
    <row r="3668" spans="3:6" x14ac:dyDescent="0.25">
      <c r="E3668" t="s">
        <v>1</v>
      </c>
    </row>
    <row r="3669" spans="3:6" x14ac:dyDescent="0.25">
      <c r="E3669" t="s">
        <v>123</v>
      </c>
    </row>
    <row r="3670" spans="3:6" x14ac:dyDescent="0.25">
      <c r="F3670" t="str">
        <f t="shared" ref="F3670" si="904">"factor = 5"</f>
        <v>factor = 5</v>
      </c>
    </row>
    <row r="3671" spans="3:6" x14ac:dyDescent="0.25">
      <c r="F3671" t="s">
        <v>137</v>
      </c>
    </row>
    <row r="3672" spans="3:6" x14ac:dyDescent="0.25">
      <c r="E3672" t="s">
        <v>1</v>
      </c>
    </row>
    <row r="3673" spans="3:6" x14ac:dyDescent="0.25">
      <c r="D3673" t="s">
        <v>1</v>
      </c>
    </row>
    <row r="3674" spans="3:6" x14ac:dyDescent="0.25">
      <c r="C3674" t="s">
        <v>1</v>
      </c>
    </row>
    <row r="3675" spans="3:6" x14ac:dyDescent="0.25">
      <c r="C3675" t="s">
        <v>138</v>
      </c>
    </row>
    <row r="3676" spans="3:6" x14ac:dyDescent="0.25">
      <c r="D3676" t="str">
        <f t="shared" ref="D3676" si="905">"educator = { character_event = { id = "&amp;"AVE_MARIA_hexaco_adolescence."&amp;INDEX($Y$2:$Z$57,MATCH(B3589,$Y$2:$Y$57,0)+6,2)&amp;" } }"</f>
        <v>educator = { character_event = { id = AVE_MARIA_hexaco_adolescence.50 } }</v>
      </c>
    </row>
    <row r="3677" spans="3:6" x14ac:dyDescent="0.25">
      <c r="C3677" t="s">
        <v>1</v>
      </c>
    </row>
    <row r="3678" spans="3:6" x14ac:dyDescent="0.25">
      <c r="C3678" t="s">
        <v>139</v>
      </c>
    </row>
    <row r="3679" spans="3:6" x14ac:dyDescent="0.25">
      <c r="D3679" t="s">
        <v>167</v>
      </c>
    </row>
    <row r="3680" spans="3:6" x14ac:dyDescent="0.25">
      <c r="C3680" t="s">
        <v>1</v>
      </c>
    </row>
    <row r="3681" spans="1:3" x14ac:dyDescent="0.25">
      <c r="B3681" t="s">
        <v>1</v>
      </c>
    </row>
    <row r="3682" spans="1:3" x14ac:dyDescent="0.25">
      <c r="A3682" t="s">
        <v>1</v>
      </c>
    </row>
    <row r="3683" spans="1:3" x14ac:dyDescent="0.25">
      <c r="A3683" t="str">
        <f t="shared" ref="A3683" si="906">"#"</f>
        <v>#</v>
      </c>
      <c r="B3683" t="str">
        <f t="shared" ref="B3683" si="907">INDEX(R:R,2+TRUNC((ROW()-1)/$O$2))&amp;" Random Improvement"</f>
        <v>Law Random Improvement</v>
      </c>
    </row>
    <row r="3684" spans="1:3" x14ac:dyDescent="0.25">
      <c r="A3684" t="s">
        <v>0</v>
      </c>
    </row>
    <row r="3685" spans="1:3" x14ac:dyDescent="0.25">
      <c r="B3685" t="str">
        <f t="shared" ref="B3685" si="908">"id = "&amp;"AVE_MARIA_hexaco_adolescence."&amp;INDEX($Y$2:$Z$57,MATCH(B3589,$Y$2:$Y$57,0)+1,2)</f>
        <v>id = AVE_MARIA_hexaco_adolescence.45</v>
      </c>
    </row>
    <row r="3686" spans="1:3" x14ac:dyDescent="0.25">
      <c r="B3686" t="str">
        <f t="shared" ref="B3686" si="909">"desc = EVTDESC_"&amp;INDEX(N:N,3+TRUNC((ROW()-1)/$O$2))</f>
        <v>desc = EVTDESC_AVE_MARIA_hexaco_adolescence.9</v>
      </c>
    </row>
    <row r="3687" spans="1:3" x14ac:dyDescent="0.25">
      <c r="B3687" t="s">
        <v>115</v>
      </c>
    </row>
    <row r="3688" spans="1:3" x14ac:dyDescent="0.25">
      <c r="B3688" t="s">
        <v>114</v>
      </c>
    </row>
    <row r="3689" spans="1:3" x14ac:dyDescent="0.25">
      <c r="B3689" t="s">
        <v>116</v>
      </c>
    </row>
    <row r="3691" spans="1:3" x14ac:dyDescent="0.25">
      <c r="B3691" t="s">
        <v>5</v>
      </c>
    </row>
    <row r="3692" spans="1:3" x14ac:dyDescent="0.25">
      <c r="C3692" t="s">
        <v>117</v>
      </c>
    </row>
    <row r="3693" spans="1:3" x14ac:dyDescent="0.25">
      <c r="C3693" t="s">
        <v>118</v>
      </c>
    </row>
    <row r="3694" spans="1:3" x14ac:dyDescent="0.25">
      <c r="C3694" t="s">
        <v>119</v>
      </c>
    </row>
    <row r="3695" spans="1:3" x14ac:dyDescent="0.25">
      <c r="C3695" t="s">
        <v>120</v>
      </c>
    </row>
    <row r="3696" spans="1:3" x14ac:dyDescent="0.25">
      <c r="B3696" t="s">
        <v>1</v>
      </c>
    </row>
    <row r="3697" spans="2:6" x14ac:dyDescent="0.25">
      <c r="B3697" t="s">
        <v>9</v>
      </c>
    </row>
    <row r="3698" spans="2:6" x14ac:dyDescent="0.25">
      <c r="C3698" t="str">
        <f t="shared" ref="C3698" si="910">"name = EVTOPT_A_"&amp;"AVE_MARIA_hexaco_adolescence."&amp;INDEX($Y$2:$Z$57,MATCH(B3589,$Y$2:$Y$57,0)+1,2)</f>
        <v>name = EVTOPT_A_AVE_MARIA_hexaco_adolescence.45</v>
      </c>
    </row>
    <row r="3699" spans="2:6" x14ac:dyDescent="0.25">
      <c r="C3699" t="s">
        <v>121</v>
      </c>
    </row>
    <row r="3700" spans="2:6" x14ac:dyDescent="0.25">
      <c r="D3700" t="str">
        <f t="shared" ref="D3700" si="911">"60 = { # Normal progress"</f>
        <v>60 = { # Normal progress</v>
      </c>
    </row>
    <row r="3701" spans="2:6" x14ac:dyDescent="0.25">
      <c r="E3701" t="str">
        <f t="shared" ref="E3701" si="912">"change_variable = { which = hexaco_learning_"&amp;INDEX(S:S,2+TRUNC((ROW()-1)/$O$2))&amp;"_xp value = 1 }"</f>
        <v>change_variable = { which = hexaco_learning_law_xp value = 1 }</v>
      </c>
    </row>
    <row r="3702" spans="2:6" x14ac:dyDescent="0.25">
      <c r="E3702" t="s">
        <v>122</v>
      </c>
    </row>
    <row r="3703" spans="2:6" x14ac:dyDescent="0.25">
      <c r="E3703" t="str">
        <f t="shared" ref="E3703" si="913">"set_character_flag = AVE_MARIA_hexaco_adolescence_"&amp;INDEX(S:S,2+TRUNC((ROW()-1)/$O$2))&amp;"_improvement_normal"</f>
        <v>set_character_flag = AVE_MARIA_hexaco_adolescence_law_improvement_normal</v>
      </c>
    </row>
    <row r="3704" spans="2:6" x14ac:dyDescent="0.25">
      <c r="E3704" t="s">
        <v>123</v>
      </c>
    </row>
    <row r="3705" spans="2:6" x14ac:dyDescent="0.25">
      <c r="F3705" t="str">
        <f t="shared" ref="F3705" si="914">"factor = 1.05"</f>
        <v>factor = 1.05</v>
      </c>
    </row>
    <row r="3706" spans="2:6" x14ac:dyDescent="0.25">
      <c r="F3706" t="s">
        <v>124</v>
      </c>
    </row>
    <row r="3707" spans="2:6" x14ac:dyDescent="0.25">
      <c r="E3707" t="s">
        <v>1</v>
      </c>
    </row>
    <row r="3708" spans="2:6" x14ac:dyDescent="0.25">
      <c r="E3708" t="s">
        <v>123</v>
      </c>
    </row>
    <row r="3709" spans="2:6" x14ac:dyDescent="0.25">
      <c r="F3709" t="str">
        <f t="shared" ref="F3709" si="915">"factor = 1.1"</f>
        <v>factor = 1.1</v>
      </c>
    </row>
    <row r="3710" spans="2:6" x14ac:dyDescent="0.25">
      <c r="F3710" t="s">
        <v>125</v>
      </c>
    </row>
    <row r="3711" spans="2:6" x14ac:dyDescent="0.25">
      <c r="E3711" t="s">
        <v>1</v>
      </c>
    </row>
    <row r="3712" spans="2:6" x14ac:dyDescent="0.25">
      <c r="E3712" t="s">
        <v>123</v>
      </c>
    </row>
    <row r="3713" spans="4:6" x14ac:dyDescent="0.25">
      <c r="F3713" t="str">
        <f t="shared" ref="F3713" si="916">"factor = 1.2"</f>
        <v>factor = 1.2</v>
      </c>
    </row>
    <row r="3714" spans="4:6" x14ac:dyDescent="0.25">
      <c r="F3714" t="s">
        <v>126</v>
      </c>
    </row>
    <row r="3715" spans="4:6" x14ac:dyDescent="0.25">
      <c r="E3715" t="s">
        <v>1</v>
      </c>
    </row>
    <row r="3716" spans="4:6" x14ac:dyDescent="0.25">
      <c r="E3716" t="s">
        <v>123</v>
      </c>
    </row>
    <row r="3717" spans="4:6" x14ac:dyDescent="0.25">
      <c r="F3717" t="str">
        <f t="shared" ref="F3717" si="917">"factor = 1.3"</f>
        <v>factor = 1.3</v>
      </c>
    </row>
    <row r="3718" spans="4:6" x14ac:dyDescent="0.25">
      <c r="F3718" t="s">
        <v>127</v>
      </c>
    </row>
    <row r="3719" spans="4:6" x14ac:dyDescent="0.25">
      <c r="E3719" t="s">
        <v>1</v>
      </c>
    </row>
    <row r="3720" spans="4:6" x14ac:dyDescent="0.25">
      <c r="E3720" t="s">
        <v>123</v>
      </c>
    </row>
    <row r="3721" spans="4:6" x14ac:dyDescent="0.25">
      <c r="F3721" t="str">
        <f t="shared" ref="F3721" si="918">"factor = 1.5"</f>
        <v>factor = 1.5</v>
      </c>
    </row>
    <row r="3722" spans="4:6" x14ac:dyDescent="0.25">
      <c r="F3722" t="s">
        <v>128</v>
      </c>
    </row>
    <row r="3723" spans="4:6" x14ac:dyDescent="0.25">
      <c r="E3723" t="s">
        <v>1</v>
      </c>
    </row>
    <row r="3724" spans="4:6" x14ac:dyDescent="0.25">
      <c r="D3724" t="s">
        <v>1</v>
      </c>
    </row>
    <row r="3725" spans="4:6" x14ac:dyDescent="0.25">
      <c r="D3725" t="str">
        <f t="shared" ref="D3725" si="919">"35 = { # Gifted progress"</f>
        <v>35 = { # Gifted progress</v>
      </c>
    </row>
    <row r="3726" spans="4:6" x14ac:dyDescent="0.25">
      <c r="E3726" t="str">
        <f t="shared" ref="E3726" si="920">"change_variable = { which = hexaco_learning_"&amp;INDEX(S:S,2+TRUNC((ROW()-1)/$O$2))&amp;"_xp value = 2 }"</f>
        <v>change_variable = { which = hexaco_learning_law_xp value = 2 }</v>
      </c>
    </row>
    <row r="3727" spans="4:6" x14ac:dyDescent="0.25">
      <c r="E3727" t="s">
        <v>122</v>
      </c>
    </row>
    <row r="3728" spans="4:6" x14ac:dyDescent="0.25">
      <c r="E3728" t="str">
        <f t="shared" ref="E3728" si="921">"set_character_flag = AVE_MARIA_hexaco_adolescence_"&amp;INDEX(S:S,2+TRUNC((ROW()-1)/$O$2))&amp;"_improvement_faster"</f>
        <v>set_character_flag = AVE_MARIA_hexaco_adolescence_law_improvement_faster</v>
      </c>
    </row>
    <row r="3729" spans="5:6" x14ac:dyDescent="0.25">
      <c r="E3729" t="s">
        <v>123</v>
      </c>
    </row>
    <row r="3730" spans="5:6" x14ac:dyDescent="0.25">
      <c r="F3730" t="str">
        <f t="shared" ref="F3730" si="922">"factor = 1.05"</f>
        <v>factor = 1.05</v>
      </c>
    </row>
    <row r="3731" spans="5:6" x14ac:dyDescent="0.25">
      <c r="F3731" t="s">
        <v>129</v>
      </c>
    </row>
    <row r="3732" spans="5:6" x14ac:dyDescent="0.25">
      <c r="E3732" t="s">
        <v>1</v>
      </c>
    </row>
    <row r="3733" spans="5:6" x14ac:dyDescent="0.25">
      <c r="E3733" t="s">
        <v>123</v>
      </c>
    </row>
    <row r="3734" spans="5:6" x14ac:dyDescent="0.25">
      <c r="F3734" t="str">
        <f t="shared" ref="F3734" si="923">"factor = 1.1"</f>
        <v>factor = 1.1</v>
      </c>
    </row>
    <row r="3735" spans="5:6" x14ac:dyDescent="0.25">
      <c r="F3735" t="s">
        <v>130</v>
      </c>
    </row>
    <row r="3736" spans="5:6" x14ac:dyDescent="0.25">
      <c r="E3736" t="s">
        <v>1</v>
      </c>
    </row>
    <row r="3737" spans="5:6" x14ac:dyDescent="0.25">
      <c r="E3737" t="s">
        <v>123</v>
      </c>
    </row>
    <row r="3738" spans="5:6" x14ac:dyDescent="0.25">
      <c r="F3738" t="str">
        <f t="shared" ref="F3738" si="924">"factor = 1.2"</f>
        <v>factor = 1.2</v>
      </c>
    </row>
    <row r="3739" spans="5:6" x14ac:dyDescent="0.25">
      <c r="F3739" t="s">
        <v>131</v>
      </c>
    </row>
    <row r="3740" spans="5:6" x14ac:dyDescent="0.25">
      <c r="E3740" t="s">
        <v>1</v>
      </c>
    </row>
    <row r="3741" spans="5:6" x14ac:dyDescent="0.25">
      <c r="E3741" t="s">
        <v>123</v>
      </c>
    </row>
    <row r="3742" spans="5:6" x14ac:dyDescent="0.25">
      <c r="F3742" t="str">
        <f t="shared" ref="F3742" si="925">"factor = 1.3"</f>
        <v>factor = 1.3</v>
      </c>
    </row>
    <row r="3743" spans="5:6" x14ac:dyDescent="0.25">
      <c r="F3743" t="s">
        <v>132</v>
      </c>
    </row>
    <row r="3744" spans="5:6" x14ac:dyDescent="0.25">
      <c r="E3744" t="s">
        <v>1</v>
      </c>
    </row>
    <row r="3745" spans="4:6" x14ac:dyDescent="0.25">
      <c r="E3745" t="s">
        <v>123</v>
      </c>
    </row>
    <row r="3746" spans="4:6" x14ac:dyDescent="0.25">
      <c r="F3746" t="str">
        <f t="shared" ref="F3746" si="926">"factor = 1.5"</f>
        <v>factor = 1.5</v>
      </c>
    </row>
    <row r="3747" spans="4:6" x14ac:dyDescent="0.25">
      <c r="F3747" t="s">
        <v>133</v>
      </c>
    </row>
    <row r="3748" spans="4:6" x14ac:dyDescent="0.25">
      <c r="E3748" t="s">
        <v>1</v>
      </c>
    </row>
    <row r="3749" spans="4:6" x14ac:dyDescent="0.25">
      <c r="E3749" t="s">
        <v>123</v>
      </c>
    </row>
    <row r="3750" spans="4:6" x14ac:dyDescent="0.25">
      <c r="F3750" t="s">
        <v>168</v>
      </c>
    </row>
    <row r="3751" spans="4:6" x14ac:dyDescent="0.25">
      <c r="F3751" t="s">
        <v>135</v>
      </c>
    </row>
    <row r="3752" spans="4:6" x14ac:dyDescent="0.25">
      <c r="E3752" t="s">
        <v>1</v>
      </c>
    </row>
    <row r="3753" spans="4:6" x14ac:dyDescent="0.25">
      <c r="D3753" t="s">
        <v>1</v>
      </c>
    </row>
    <row r="3754" spans="4:6" x14ac:dyDescent="0.25">
      <c r="D3754" t="str">
        <f t="shared" ref="D3754" si="927">"5 = { # Crazy progress"</f>
        <v>5 = { # Crazy progress</v>
      </c>
    </row>
    <row r="3755" spans="4:6" x14ac:dyDescent="0.25">
      <c r="E3755" t="str">
        <f t="shared" ref="E3755" si="928">"change_variable = { which = hexaco_learning_"&amp;INDEX(S:S,2+TRUNC((ROW()-1)/$O$2))&amp;"_xp value = 3 }"</f>
        <v>change_variable = { which = hexaco_learning_law_xp value = 3 }</v>
      </c>
    </row>
    <row r="3756" spans="4:6" x14ac:dyDescent="0.25">
      <c r="E3756" t="s">
        <v>122</v>
      </c>
    </row>
    <row r="3757" spans="4:6" x14ac:dyDescent="0.25">
      <c r="E3757" t="str">
        <f t="shared" ref="E3757" si="929">"set_character_flag = AVE_MARIA_hexaco_adolescence_"&amp;INDEX(S:S,2+TRUNC((ROW()-1)/$O$2))&amp;"_improvement_genius"</f>
        <v>set_character_flag = AVE_MARIA_hexaco_adolescence_law_improvement_genius</v>
      </c>
    </row>
    <row r="3758" spans="4:6" x14ac:dyDescent="0.25">
      <c r="E3758" t="s">
        <v>123</v>
      </c>
    </row>
    <row r="3759" spans="4:6" x14ac:dyDescent="0.25">
      <c r="F3759" t="str">
        <f t="shared" ref="F3759" si="930">"factor = 2"</f>
        <v>factor = 2</v>
      </c>
    </row>
    <row r="3760" spans="4:6" x14ac:dyDescent="0.25">
      <c r="F3760" t="s">
        <v>135</v>
      </c>
    </row>
    <row r="3761" spans="1:6" x14ac:dyDescent="0.25">
      <c r="E3761" t="s">
        <v>1</v>
      </c>
    </row>
    <row r="3762" spans="1:6" x14ac:dyDescent="0.25">
      <c r="E3762" t="s">
        <v>123</v>
      </c>
    </row>
    <row r="3763" spans="1:6" x14ac:dyDescent="0.25">
      <c r="F3763" t="str">
        <f t="shared" ref="F3763" si="931">"factor = 5"</f>
        <v>factor = 5</v>
      </c>
    </row>
    <row r="3764" spans="1:6" x14ac:dyDescent="0.25">
      <c r="F3764" t="s">
        <v>137</v>
      </c>
    </row>
    <row r="3765" spans="1:6" x14ac:dyDescent="0.25">
      <c r="E3765" t="s">
        <v>1</v>
      </c>
    </row>
    <row r="3766" spans="1:6" x14ac:dyDescent="0.25">
      <c r="D3766" t="s">
        <v>1</v>
      </c>
    </row>
    <row r="3767" spans="1:6" x14ac:dyDescent="0.25">
      <c r="C3767" t="s">
        <v>1</v>
      </c>
    </row>
    <row r="3768" spans="1:6" x14ac:dyDescent="0.25">
      <c r="C3768" t="s">
        <v>138</v>
      </c>
    </row>
    <row r="3769" spans="1:6" x14ac:dyDescent="0.25">
      <c r="D3769" t="str">
        <f t="shared" ref="D3769" si="932">"educator = { character_event = { id = "&amp;"AVE_MARIA_hexaco_adolescence."&amp;INDEX($Y$2:$Z$57,MATCH(B3589,$Y$2:$Y$57,0)+6,2)&amp;" } }"</f>
        <v>educator = { character_event = { id = AVE_MARIA_hexaco_adolescence.50 } }</v>
      </c>
    </row>
    <row r="3770" spans="1:6" x14ac:dyDescent="0.25">
      <c r="C3770" t="s">
        <v>1</v>
      </c>
    </row>
    <row r="3771" spans="1:6" x14ac:dyDescent="0.25">
      <c r="C3771" t="s">
        <v>139</v>
      </c>
    </row>
    <row r="3772" spans="1:6" x14ac:dyDescent="0.25">
      <c r="D3772" t="s">
        <v>167</v>
      </c>
    </row>
    <row r="3773" spans="1:6" x14ac:dyDescent="0.25">
      <c r="C3773" t="s">
        <v>1</v>
      </c>
    </row>
    <row r="3774" spans="1:6" x14ac:dyDescent="0.25">
      <c r="B3774" t="s">
        <v>1</v>
      </c>
    </row>
    <row r="3775" spans="1:6" x14ac:dyDescent="0.25">
      <c r="A3775" t="s">
        <v>1</v>
      </c>
    </row>
    <row r="3776" spans="1:6" x14ac:dyDescent="0.25">
      <c r="A3776" t="str">
        <f t="shared" ref="A3776" si="933">"#"</f>
        <v>#</v>
      </c>
      <c r="B3776" t="str">
        <f t="shared" ref="B3776" si="934">INDEX(R:R,2+TRUNC((ROW()-1)/$O$2))&amp;" Random Improvement"</f>
        <v>Law Random Improvement</v>
      </c>
    </row>
    <row r="3777" spans="1:3" x14ac:dyDescent="0.25">
      <c r="A3777" t="s">
        <v>0</v>
      </c>
    </row>
    <row r="3778" spans="1:3" x14ac:dyDescent="0.25">
      <c r="B3778" t="str">
        <f t="shared" ref="B3778" si="935">"id = "&amp;"AVE_MARIA_hexaco_adolescence."&amp;INDEX($Y$2:$Z$57,MATCH(B3589,$Y$2:$Y$57,0)+2,2)</f>
        <v>id = AVE_MARIA_hexaco_adolescence.46</v>
      </c>
    </row>
    <row r="3779" spans="1:3" x14ac:dyDescent="0.25">
      <c r="B3779" t="str">
        <f t="shared" ref="B3779" si="936">"desc = EVTDESC_"&amp;"AVE_MARIA_hexaco_adolescence."&amp;INDEX($Y$2:$Z$57,MATCH(B3589,$Y$2:$Y$57,0)+2,2)</f>
        <v>desc = EVTDESC_AVE_MARIA_hexaco_adolescence.46</v>
      </c>
    </row>
    <row r="3780" spans="1:3" x14ac:dyDescent="0.25">
      <c r="B3780" t="s">
        <v>115</v>
      </c>
    </row>
    <row r="3781" spans="1:3" x14ac:dyDescent="0.25">
      <c r="B3781" t="s">
        <v>114</v>
      </c>
    </row>
    <row r="3782" spans="1:3" x14ac:dyDescent="0.25">
      <c r="B3782" t="s">
        <v>116</v>
      </c>
    </row>
    <row r="3784" spans="1:3" x14ac:dyDescent="0.25">
      <c r="B3784" t="s">
        <v>5</v>
      </c>
    </row>
    <row r="3785" spans="1:3" x14ac:dyDescent="0.25">
      <c r="C3785" t="s">
        <v>117</v>
      </c>
    </row>
    <row r="3786" spans="1:3" x14ac:dyDescent="0.25">
      <c r="C3786" t="s">
        <v>118</v>
      </c>
    </row>
    <row r="3787" spans="1:3" x14ac:dyDescent="0.25">
      <c r="C3787" t="s">
        <v>119</v>
      </c>
    </row>
    <row r="3788" spans="1:3" x14ac:dyDescent="0.25">
      <c r="C3788" t="s">
        <v>120</v>
      </c>
    </row>
    <row r="3789" spans="1:3" x14ac:dyDescent="0.25">
      <c r="B3789" t="s">
        <v>1</v>
      </c>
    </row>
    <row r="3790" spans="1:3" x14ac:dyDescent="0.25">
      <c r="B3790" t="s">
        <v>9</v>
      </c>
    </row>
    <row r="3791" spans="1:3" x14ac:dyDescent="0.25">
      <c r="C3791" t="str">
        <f t="shared" ref="C3791" si="937">"name = EVTOPT_A_"&amp;"AVE_MARIA_hexaco_adolescence."&amp;INDEX($Y$2:$Z$57,MATCH(B3589,$Y$2:$Y$57,0)+2,2)</f>
        <v>name = EVTOPT_A_AVE_MARIA_hexaco_adolescence.46</v>
      </c>
    </row>
    <row r="3792" spans="1:3" x14ac:dyDescent="0.25">
      <c r="C3792" t="s">
        <v>121</v>
      </c>
    </row>
    <row r="3793" spans="4:6" x14ac:dyDescent="0.25">
      <c r="D3793" t="str">
        <f t="shared" ref="D3793" si="938">"60 = { # Normal progress"</f>
        <v>60 = { # Normal progress</v>
      </c>
    </row>
    <row r="3794" spans="4:6" x14ac:dyDescent="0.25">
      <c r="E3794" t="str">
        <f t="shared" ref="E3794" si="939">"change_variable = { which = hexaco_learning_"&amp;INDEX(S:S,2+TRUNC((ROW()-1)/$O$2))&amp;"_xp value = 1 }"</f>
        <v>change_variable = { which = hexaco_learning_law_xp value = 1 }</v>
      </c>
    </row>
    <row r="3795" spans="4:6" x14ac:dyDescent="0.25">
      <c r="E3795" t="s">
        <v>122</v>
      </c>
    </row>
    <row r="3796" spans="4:6" x14ac:dyDescent="0.25">
      <c r="E3796" t="str">
        <f t="shared" ref="E3796" si="940">"set_character_flag = AVE_MARIA_hexaco_adolescence_"&amp;INDEX(S:S,2+TRUNC((ROW()-1)/$O$2))&amp;"_improvement_normal"</f>
        <v>set_character_flag = AVE_MARIA_hexaco_adolescence_law_improvement_normal</v>
      </c>
    </row>
    <row r="3797" spans="4:6" x14ac:dyDescent="0.25">
      <c r="E3797" t="s">
        <v>123</v>
      </c>
    </row>
    <row r="3798" spans="4:6" x14ac:dyDescent="0.25">
      <c r="F3798" t="str">
        <f t="shared" ref="F3798" si="941">"factor = 1.05"</f>
        <v>factor = 1.05</v>
      </c>
    </row>
    <row r="3799" spans="4:6" x14ac:dyDescent="0.25">
      <c r="F3799" t="s">
        <v>124</v>
      </c>
    </row>
    <row r="3800" spans="4:6" x14ac:dyDescent="0.25">
      <c r="E3800" t="s">
        <v>1</v>
      </c>
    </row>
    <row r="3801" spans="4:6" x14ac:dyDescent="0.25">
      <c r="E3801" t="s">
        <v>123</v>
      </c>
    </row>
    <row r="3802" spans="4:6" x14ac:dyDescent="0.25">
      <c r="F3802" t="str">
        <f t="shared" ref="F3802" si="942">"factor = 1.1"</f>
        <v>factor = 1.1</v>
      </c>
    </row>
    <row r="3803" spans="4:6" x14ac:dyDescent="0.25">
      <c r="F3803" t="s">
        <v>125</v>
      </c>
    </row>
    <row r="3804" spans="4:6" x14ac:dyDescent="0.25">
      <c r="E3804" t="s">
        <v>1</v>
      </c>
    </row>
    <row r="3805" spans="4:6" x14ac:dyDescent="0.25">
      <c r="E3805" t="s">
        <v>123</v>
      </c>
    </row>
    <row r="3806" spans="4:6" x14ac:dyDescent="0.25">
      <c r="F3806" t="str">
        <f t="shared" ref="F3806" si="943">"factor = 1.2"</f>
        <v>factor = 1.2</v>
      </c>
    </row>
    <row r="3807" spans="4:6" x14ac:dyDescent="0.25">
      <c r="F3807" t="s">
        <v>126</v>
      </c>
    </row>
    <row r="3808" spans="4:6" x14ac:dyDescent="0.25">
      <c r="E3808" t="s">
        <v>1</v>
      </c>
    </row>
    <row r="3809" spans="4:6" x14ac:dyDescent="0.25">
      <c r="E3809" t="s">
        <v>123</v>
      </c>
    </row>
    <row r="3810" spans="4:6" x14ac:dyDescent="0.25">
      <c r="F3810" t="str">
        <f t="shared" ref="F3810" si="944">"factor = 1.3"</f>
        <v>factor = 1.3</v>
      </c>
    </row>
    <row r="3811" spans="4:6" x14ac:dyDescent="0.25">
      <c r="F3811" t="s">
        <v>127</v>
      </c>
    </row>
    <row r="3812" spans="4:6" x14ac:dyDescent="0.25">
      <c r="E3812" t="s">
        <v>1</v>
      </c>
    </row>
    <row r="3813" spans="4:6" x14ac:dyDescent="0.25">
      <c r="E3813" t="s">
        <v>123</v>
      </c>
    </row>
    <row r="3814" spans="4:6" x14ac:dyDescent="0.25">
      <c r="F3814" t="str">
        <f t="shared" ref="F3814" si="945">"factor = 1.5"</f>
        <v>factor = 1.5</v>
      </c>
    </row>
    <row r="3815" spans="4:6" x14ac:dyDescent="0.25">
      <c r="F3815" t="s">
        <v>128</v>
      </c>
    </row>
    <row r="3816" spans="4:6" x14ac:dyDescent="0.25">
      <c r="E3816" t="s">
        <v>1</v>
      </c>
    </row>
    <row r="3817" spans="4:6" x14ac:dyDescent="0.25">
      <c r="D3817" t="s">
        <v>1</v>
      </c>
    </row>
    <row r="3818" spans="4:6" x14ac:dyDescent="0.25">
      <c r="D3818" t="str">
        <f t="shared" ref="D3818" si="946">"35 = { # Gifted progress"</f>
        <v>35 = { # Gifted progress</v>
      </c>
    </row>
    <row r="3819" spans="4:6" x14ac:dyDescent="0.25">
      <c r="E3819" t="str">
        <f t="shared" ref="E3819" si="947">"change_variable = { which = hexaco_learning_"&amp;INDEX(S:S,2+TRUNC((ROW()-1)/$O$2))&amp;"_xp value = 2 }"</f>
        <v>change_variable = { which = hexaco_learning_law_xp value = 2 }</v>
      </c>
    </row>
    <row r="3820" spans="4:6" x14ac:dyDescent="0.25">
      <c r="E3820" t="s">
        <v>122</v>
      </c>
    </row>
    <row r="3821" spans="4:6" x14ac:dyDescent="0.25">
      <c r="E3821" t="str">
        <f t="shared" ref="E3821" si="948">"set_character_flag = AVE_MARIA_hexaco_adolescence_"&amp;INDEX(S:S,2+TRUNC((ROW()-1)/$O$2))&amp;"_improvement_faster"</f>
        <v>set_character_flag = AVE_MARIA_hexaco_adolescence_law_improvement_faster</v>
      </c>
    </row>
    <row r="3822" spans="4:6" x14ac:dyDescent="0.25">
      <c r="E3822" t="s">
        <v>123</v>
      </c>
    </row>
    <row r="3823" spans="4:6" x14ac:dyDescent="0.25">
      <c r="F3823" t="str">
        <f t="shared" ref="F3823" si="949">"factor = 1.05"</f>
        <v>factor = 1.05</v>
      </c>
    </row>
    <row r="3824" spans="4:6" x14ac:dyDescent="0.25">
      <c r="F3824" t="s">
        <v>129</v>
      </c>
    </row>
    <row r="3825" spans="5:6" x14ac:dyDescent="0.25">
      <c r="E3825" t="s">
        <v>1</v>
      </c>
    </row>
    <row r="3826" spans="5:6" x14ac:dyDescent="0.25">
      <c r="E3826" t="s">
        <v>123</v>
      </c>
    </row>
    <row r="3827" spans="5:6" x14ac:dyDescent="0.25">
      <c r="F3827" t="str">
        <f t="shared" ref="F3827" si="950">"factor = 1.1"</f>
        <v>factor = 1.1</v>
      </c>
    </row>
    <row r="3828" spans="5:6" x14ac:dyDescent="0.25">
      <c r="F3828" t="s">
        <v>130</v>
      </c>
    </row>
    <row r="3829" spans="5:6" x14ac:dyDescent="0.25">
      <c r="E3829" t="s">
        <v>1</v>
      </c>
    </row>
    <row r="3830" spans="5:6" x14ac:dyDescent="0.25">
      <c r="E3830" t="s">
        <v>123</v>
      </c>
    </row>
    <row r="3831" spans="5:6" x14ac:dyDescent="0.25">
      <c r="F3831" t="str">
        <f t="shared" ref="F3831" si="951">"factor = 1.2"</f>
        <v>factor = 1.2</v>
      </c>
    </row>
    <row r="3832" spans="5:6" x14ac:dyDescent="0.25">
      <c r="F3832" t="s">
        <v>131</v>
      </c>
    </row>
    <row r="3833" spans="5:6" x14ac:dyDescent="0.25">
      <c r="E3833" t="s">
        <v>1</v>
      </c>
    </row>
    <row r="3834" spans="5:6" x14ac:dyDescent="0.25">
      <c r="E3834" t="s">
        <v>123</v>
      </c>
    </row>
    <row r="3835" spans="5:6" x14ac:dyDescent="0.25">
      <c r="F3835" t="str">
        <f t="shared" ref="F3835" si="952">"factor = 1.3"</f>
        <v>factor = 1.3</v>
      </c>
    </row>
    <row r="3836" spans="5:6" x14ac:dyDescent="0.25">
      <c r="F3836" t="s">
        <v>132</v>
      </c>
    </row>
    <row r="3837" spans="5:6" x14ac:dyDescent="0.25">
      <c r="E3837" t="s">
        <v>1</v>
      </c>
    </row>
    <row r="3838" spans="5:6" x14ac:dyDescent="0.25">
      <c r="E3838" t="s">
        <v>123</v>
      </c>
    </row>
    <row r="3839" spans="5:6" x14ac:dyDescent="0.25">
      <c r="F3839" t="str">
        <f t="shared" ref="F3839" si="953">"factor = 1.5"</f>
        <v>factor = 1.5</v>
      </c>
    </row>
    <row r="3840" spans="5:6" x14ac:dyDescent="0.25">
      <c r="F3840" t="s">
        <v>133</v>
      </c>
    </row>
    <row r="3841" spans="4:6" x14ac:dyDescent="0.25">
      <c r="E3841" t="s">
        <v>1</v>
      </c>
    </row>
    <row r="3842" spans="4:6" x14ac:dyDescent="0.25">
      <c r="E3842" t="s">
        <v>123</v>
      </c>
    </row>
    <row r="3843" spans="4:6" x14ac:dyDescent="0.25">
      <c r="F3843" t="s">
        <v>168</v>
      </c>
    </row>
    <row r="3844" spans="4:6" x14ac:dyDescent="0.25">
      <c r="F3844" t="s">
        <v>135</v>
      </c>
    </row>
    <row r="3845" spans="4:6" x14ac:dyDescent="0.25">
      <c r="E3845" t="s">
        <v>1</v>
      </c>
    </row>
    <row r="3846" spans="4:6" x14ac:dyDescent="0.25">
      <c r="D3846" t="s">
        <v>1</v>
      </c>
    </row>
    <row r="3847" spans="4:6" x14ac:dyDescent="0.25">
      <c r="D3847" t="str">
        <f t="shared" ref="D3847" si="954">"5 = { # Crazy progress"</f>
        <v>5 = { # Crazy progress</v>
      </c>
    </row>
    <row r="3848" spans="4:6" x14ac:dyDescent="0.25">
      <c r="E3848" t="str">
        <f t="shared" ref="E3848" si="955">"change_variable = { which = hexaco_learning_"&amp;INDEX(S:S,2+TRUNC((ROW()-1)/$O$2))&amp;"_xp value = 3 }"</f>
        <v>change_variable = { which = hexaco_learning_law_xp value = 3 }</v>
      </c>
    </row>
    <row r="3849" spans="4:6" x14ac:dyDescent="0.25">
      <c r="E3849" t="s">
        <v>122</v>
      </c>
    </row>
    <row r="3850" spans="4:6" x14ac:dyDescent="0.25">
      <c r="E3850" t="str">
        <f t="shared" ref="E3850" si="956">"set_character_flag = AVE_MARIA_hexaco_adolescence_"&amp;INDEX(S:S,2+TRUNC((ROW()-1)/$O$2))&amp;"_improvement_genius"</f>
        <v>set_character_flag = AVE_MARIA_hexaco_adolescence_law_improvement_genius</v>
      </c>
    </row>
    <row r="3851" spans="4:6" x14ac:dyDescent="0.25">
      <c r="E3851" t="s">
        <v>123</v>
      </c>
    </row>
    <row r="3852" spans="4:6" x14ac:dyDescent="0.25">
      <c r="F3852" t="str">
        <f t="shared" ref="F3852" si="957">"factor = 2"</f>
        <v>factor = 2</v>
      </c>
    </row>
    <row r="3853" spans="4:6" x14ac:dyDescent="0.25">
      <c r="F3853" t="s">
        <v>135</v>
      </c>
    </row>
    <row r="3854" spans="4:6" x14ac:dyDescent="0.25">
      <c r="E3854" t="s">
        <v>1</v>
      </c>
    </row>
    <row r="3855" spans="4:6" x14ac:dyDescent="0.25">
      <c r="E3855" t="s">
        <v>123</v>
      </c>
    </row>
    <row r="3856" spans="4:6" x14ac:dyDescent="0.25">
      <c r="F3856" t="str">
        <f t="shared" ref="F3856" si="958">"factor = 5"</f>
        <v>factor = 5</v>
      </c>
    </row>
    <row r="3857" spans="1:6" x14ac:dyDescent="0.25">
      <c r="F3857" t="s">
        <v>137</v>
      </c>
    </row>
    <row r="3858" spans="1:6" x14ac:dyDescent="0.25">
      <c r="E3858" t="s">
        <v>1</v>
      </c>
    </row>
    <row r="3859" spans="1:6" x14ac:dyDescent="0.25">
      <c r="D3859" t="s">
        <v>1</v>
      </c>
    </row>
    <row r="3860" spans="1:6" x14ac:dyDescent="0.25">
      <c r="C3860" t="s">
        <v>1</v>
      </c>
    </row>
    <row r="3861" spans="1:6" x14ac:dyDescent="0.25">
      <c r="C3861" t="s">
        <v>138</v>
      </c>
    </row>
    <row r="3862" spans="1:6" x14ac:dyDescent="0.25">
      <c r="D3862" t="str">
        <f t="shared" ref="D3862" si="959">"educator = { character_event = { id = "&amp;"AVE_MARIA_hexaco_adolescence."&amp;INDEX($Y$2:$Z$57,MATCH(B3589,$Y$2:$Y$57,0)+6,2)&amp;" } }"</f>
        <v>educator = { character_event = { id = AVE_MARIA_hexaco_adolescence.50 } }</v>
      </c>
    </row>
    <row r="3863" spans="1:6" x14ac:dyDescent="0.25">
      <c r="C3863" t="s">
        <v>1</v>
      </c>
    </row>
    <row r="3864" spans="1:6" x14ac:dyDescent="0.25">
      <c r="C3864" t="s">
        <v>139</v>
      </c>
    </row>
    <row r="3865" spans="1:6" x14ac:dyDescent="0.25">
      <c r="D3865" t="s">
        <v>167</v>
      </c>
    </row>
    <row r="3866" spans="1:6" x14ac:dyDescent="0.25">
      <c r="C3866" t="s">
        <v>1</v>
      </c>
    </row>
    <row r="3867" spans="1:6" x14ac:dyDescent="0.25">
      <c r="B3867" t="s">
        <v>1</v>
      </c>
    </row>
    <row r="3868" spans="1:6" x14ac:dyDescent="0.25">
      <c r="A3868" t="s">
        <v>1</v>
      </c>
    </row>
    <row r="3869" spans="1:6" x14ac:dyDescent="0.25">
      <c r="A3869" t="str">
        <f t="shared" ref="A3869" si="960">"#"</f>
        <v>#</v>
      </c>
      <c r="B3869" t="str">
        <f t="shared" ref="B3869" si="961">INDEX(R:R,2+TRUNC((ROW()-1)/$O$2))&amp;" Random Improvement"</f>
        <v>Law Random Improvement</v>
      </c>
    </row>
    <row r="3870" spans="1:6" x14ac:dyDescent="0.25">
      <c r="A3870" t="s">
        <v>0</v>
      </c>
    </row>
    <row r="3871" spans="1:6" x14ac:dyDescent="0.25">
      <c r="B3871" t="str">
        <f t="shared" ref="B3871" si="962">"id = "&amp;"AVE_MARIA_hexaco_adolescence."&amp;INDEX($Y$2:$Z$57,MATCH(B3589,$Y$2:$Y$57,0)+3,2)</f>
        <v>id = AVE_MARIA_hexaco_adolescence.47</v>
      </c>
    </row>
    <row r="3872" spans="1:6" x14ac:dyDescent="0.25">
      <c r="B3872" t="str">
        <f t="shared" ref="B3872" si="963">"desc = EVTDESC_"&amp;"AVE_MARIA_hexaco_adolescence."&amp;INDEX($Y$2:$Z$57,MATCH(B3589,$Y$2:$Y$57,0)+3,2)</f>
        <v>desc = EVTDESC_AVE_MARIA_hexaco_adolescence.47</v>
      </c>
    </row>
    <row r="3873" spans="2:5" x14ac:dyDescent="0.25">
      <c r="B3873" t="s">
        <v>115</v>
      </c>
    </row>
    <row r="3874" spans="2:5" x14ac:dyDescent="0.25">
      <c r="B3874" t="s">
        <v>114</v>
      </c>
    </row>
    <row r="3875" spans="2:5" x14ac:dyDescent="0.25">
      <c r="B3875" t="s">
        <v>116</v>
      </c>
    </row>
    <row r="3877" spans="2:5" x14ac:dyDescent="0.25">
      <c r="B3877" t="s">
        <v>5</v>
      </c>
    </row>
    <row r="3878" spans="2:5" x14ac:dyDescent="0.25">
      <c r="C3878" t="s">
        <v>117</v>
      </c>
    </row>
    <row r="3879" spans="2:5" x14ac:dyDescent="0.25">
      <c r="C3879" t="s">
        <v>118</v>
      </c>
    </row>
    <row r="3880" spans="2:5" x14ac:dyDescent="0.25">
      <c r="C3880" t="s">
        <v>119</v>
      </c>
    </row>
    <row r="3881" spans="2:5" x14ac:dyDescent="0.25">
      <c r="C3881" t="s">
        <v>120</v>
      </c>
    </row>
    <row r="3882" spans="2:5" x14ac:dyDescent="0.25">
      <c r="B3882" t="s">
        <v>1</v>
      </c>
    </row>
    <row r="3883" spans="2:5" x14ac:dyDescent="0.25">
      <c r="B3883" t="s">
        <v>9</v>
      </c>
    </row>
    <row r="3884" spans="2:5" x14ac:dyDescent="0.25">
      <c r="C3884" t="str">
        <f t="shared" ref="C3884" si="964">"name = EVTOPT_A_"&amp;"AVE_MARIA_hexaco_adolescence."&amp;INDEX($Y$2:$Z$57,MATCH(B3589,$Y$2:$Y$57,0)+3,2)</f>
        <v>name = EVTOPT_A_AVE_MARIA_hexaco_adolescence.47</v>
      </c>
    </row>
    <row r="3885" spans="2:5" x14ac:dyDescent="0.25">
      <c r="C3885" t="s">
        <v>121</v>
      </c>
    </row>
    <row r="3886" spans="2:5" x14ac:dyDescent="0.25">
      <c r="D3886" t="str">
        <f t="shared" ref="D3886" si="965">"60 = { # Normal progress"</f>
        <v>60 = { # Normal progress</v>
      </c>
    </row>
    <row r="3887" spans="2:5" x14ac:dyDescent="0.25">
      <c r="E3887" t="str">
        <f t="shared" ref="E3887" si="966">"change_variable = { which = hexaco_learning_"&amp;INDEX(S:S,2+TRUNC((ROW()-1)/$O$2))&amp;"_xp value = 1 }"</f>
        <v>change_variable = { which = hexaco_learning_law_xp value = 1 }</v>
      </c>
    </row>
    <row r="3888" spans="2:5" x14ac:dyDescent="0.25">
      <c r="E3888" t="s">
        <v>122</v>
      </c>
    </row>
    <row r="3889" spans="5:6" x14ac:dyDescent="0.25">
      <c r="E3889" t="str">
        <f t="shared" ref="E3889" si="967">"set_character_flag = AVE_MARIA_hexaco_adolescence_"&amp;INDEX(S:S,2+TRUNC((ROW()-1)/$O$2))&amp;"_improvement_normal"</f>
        <v>set_character_flag = AVE_MARIA_hexaco_adolescence_law_improvement_normal</v>
      </c>
    </row>
    <row r="3890" spans="5:6" x14ac:dyDescent="0.25">
      <c r="E3890" t="s">
        <v>123</v>
      </c>
    </row>
    <row r="3891" spans="5:6" x14ac:dyDescent="0.25">
      <c r="F3891" t="str">
        <f t="shared" ref="F3891" si="968">"factor = 1.05"</f>
        <v>factor = 1.05</v>
      </c>
    </row>
    <row r="3892" spans="5:6" x14ac:dyDescent="0.25">
      <c r="F3892" t="s">
        <v>124</v>
      </c>
    </row>
    <row r="3893" spans="5:6" x14ac:dyDescent="0.25">
      <c r="E3893" t="s">
        <v>1</v>
      </c>
    </row>
    <row r="3894" spans="5:6" x14ac:dyDescent="0.25">
      <c r="E3894" t="s">
        <v>123</v>
      </c>
    </row>
    <row r="3895" spans="5:6" x14ac:dyDescent="0.25">
      <c r="F3895" t="str">
        <f t="shared" ref="F3895" si="969">"factor = 1.1"</f>
        <v>factor = 1.1</v>
      </c>
    </row>
    <row r="3896" spans="5:6" x14ac:dyDescent="0.25">
      <c r="F3896" t="s">
        <v>125</v>
      </c>
    </row>
    <row r="3897" spans="5:6" x14ac:dyDescent="0.25">
      <c r="E3897" t="s">
        <v>1</v>
      </c>
    </row>
    <row r="3898" spans="5:6" x14ac:dyDescent="0.25">
      <c r="E3898" t="s">
        <v>123</v>
      </c>
    </row>
    <row r="3899" spans="5:6" x14ac:dyDescent="0.25">
      <c r="F3899" t="str">
        <f t="shared" ref="F3899" si="970">"factor = 1.2"</f>
        <v>factor = 1.2</v>
      </c>
    </row>
    <row r="3900" spans="5:6" x14ac:dyDescent="0.25">
      <c r="F3900" t="s">
        <v>126</v>
      </c>
    </row>
    <row r="3901" spans="5:6" x14ac:dyDescent="0.25">
      <c r="E3901" t="s">
        <v>1</v>
      </c>
    </row>
    <row r="3902" spans="5:6" x14ac:dyDescent="0.25">
      <c r="E3902" t="s">
        <v>123</v>
      </c>
    </row>
    <row r="3903" spans="5:6" x14ac:dyDescent="0.25">
      <c r="F3903" t="str">
        <f t="shared" ref="F3903" si="971">"factor = 1.3"</f>
        <v>factor = 1.3</v>
      </c>
    </row>
    <row r="3904" spans="5:6" x14ac:dyDescent="0.25">
      <c r="F3904" t="s">
        <v>127</v>
      </c>
    </row>
    <row r="3905" spans="4:6" x14ac:dyDescent="0.25">
      <c r="E3905" t="s">
        <v>1</v>
      </c>
    </row>
    <row r="3906" spans="4:6" x14ac:dyDescent="0.25">
      <c r="E3906" t="s">
        <v>123</v>
      </c>
    </row>
    <row r="3907" spans="4:6" x14ac:dyDescent="0.25">
      <c r="F3907" t="str">
        <f t="shared" ref="F3907" si="972">"factor = 1.5"</f>
        <v>factor = 1.5</v>
      </c>
    </row>
    <row r="3908" spans="4:6" x14ac:dyDescent="0.25">
      <c r="F3908" t="s">
        <v>128</v>
      </c>
    </row>
    <row r="3909" spans="4:6" x14ac:dyDescent="0.25">
      <c r="E3909" t="s">
        <v>1</v>
      </c>
    </row>
    <row r="3910" spans="4:6" x14ac:dyDescent="0.25">
      <c r="D3910" t="s">
        <v>1</v>
      </c>
    </row>
    <row r="3911" spans="4:6" x14ac:dyDescent="0.25">
      <c r="D3911" t="str">
        <f t="shared" ref="D3911" si="973">"35 = { # Gifted progress"</f>
        <v>35 = { # Gifted progress</v>
      </c>
    </row>
    <row r="3912" spans="4:6" x14ac:dyDescent="0.25">
      <c r="E3912" t="str">
        <f t="shared" ref="E3912" si="974">"change_variable = { which = hexaco_learning_"&amp;INDEX(S:S,2+TRUNC((ROW()-1)/$O$2))&amp;"_xp value = 2 }"</f>
        <v>change_variable = { which = hexaco_learning_law_xp value = 2 }</v>
      </c>
    </row>
    <row r="3913" spans="4:6" x14ac:dyDescent="0.25">
      <c r="E3913" t="s">
        <v>122</v>
      </c>
    </row>
    <row r="3914" spans="4:6" x14ac:dyDescent="0.25">
      <c r="E3914" t="str">
        <f t="shared" ref="E3914" si="975">"set_character_flag = AVE_MARIA_hexaco_adolescence_"&amp;INDEX(S:S,2+TRUNC((ROW()-1)/$O$2))&amp;"_improvement_faster"</f>
        <v>set_character_flag = AVE_MARIA_hexaco_adolescence_law_improvement_faster</v>
      </c>
    </row>
    <row r="3915" spans="4:6" x14ac:dyDescent="0.25">
      <c r="E3915" t="s">
        <v>123</v>
      </c>
    </row>
    <row r="3916" spans="4:6" x14ac:dyDescent="0.25">
      <c r="F3916" t="str">
        <f t="shared" ref="F3916" si="976">"factor = 1.05"</f>
        <v>factor = 1.05</v>
      </c>
    </row>
    <row r="3917" spans="4:6" x14ac:dyDescent="0.25">
      <c r="F3917" t="s">
        <v>129</v>
      </c>
    </row>
    <row r="3918" spans="4:6" x14ac:dyDescent="0.25">
      <c r="E3918" t="s">
        <v>1</v>
      </c>
    </row>
    <row r="3919" spans="4:6" x14ac:dyDescent="0.25">
      <c r="E3919" t="s">
        <v>123</v>
      </c>
    </row>
    <row r="3920" spans="4:6" x14ac:dyDescent="0.25">
      <c r="F3920" t="str">
        <f t="shared" ref="F3920" si="977">"factor = 1.1"</f>
        <v>factor = 1.1</v>
      </c>
    </row>
    <row r="3921" spans="5:6" x14ac:dyDescent="0.25">
      <c r="F3921" t="s">
        <v>130</v>
      </c>
    </row>
    <row r="3922" spans="5:6" x14ac:dyDescent="0.25">
      <c r="E3922" t="s">
        <v>1</v>
      </c>
    </row>
    <row r="3923" spans="5:6" x14ac:dyDescent="0.25">
      <c r="E3923" t="s">
        <v>123</v>
      </c>
    </row>
    <row r="3924" spans="5:6" x14ac:dyDescent="0.25">
      <c r="F3924" t="str">
        <f t="shared" ref="F3924" si="978">"factor = 1.2"</f>
        <v>factor = 1.2</v>
      </c>
    </row>
    <row r="3925" spans="5:6" x14ac:dyDescent="0.25">
      <c r="F3925" t="s">
        <v>131</v>
      </c>
    </row>
    <row r="3926" spans="5:6" x14ac:dyDescent="0.25">
      <c r="E3926" t="s">
        <v>1</v>
      </c>
    </row>
    <row r="3927" spans="5:6" x14ac:dyDescent="0.25">
      <c r="E3927" t="s">
        <v>123</v>
      </c>
    </row>
    <row r="3928" spans="5:6" x14ac:dyDescent="0.25">
      <c r="F3928" t="str">
        <f t="shared" ref="F3928" si="979">"factor = 1.3"</f>
        <v>factor = 1.3</v>
      </c>
    </row>
    <row r="3929" spans="5:6" x14ac:dyDescent="0.25">
      <c r="F3929" t="s">
        <v>132</v>
      </c>
    </row>
    <row r="3930" spans="5:6" x14ac:dyDescent="0.25">
      <c r="E3930" t="s">
        <v>1</v>
      </c>
    </row>
    <row r="3931" spans="5:6" x14ac:dyDescent="0.25">
      <c r="E3931" t="s">
        <v>123</v>
      </c>
    </row>
    <row r="3932" spans="5:6" x14ac:dyDescent="0.25">
      <c r="F3932" t="str">
        <f t="shared" ref="F3932" si="980">"factor = 1.5"</f>
        <v>factor = 1.5</v>
      </c>
    </row>
    <row r="3933" spans="5:6" x14ac:dyDescent="0.25">
      <c r="F3933" t="s">
        <v>133</v>
      </c>
    </row>
    <row r="3934" spans="5:6" x14ac:dyDescent="0.25">
      <c r="E3934" t="s">
        <v>1</v>
      </c>
    </row>
    <row r="3935" spans="5:6" x14ac:dyDescent="0.25">
      <c r="E3935" t="s">
        <v>123</v>
      </c>
    </row>
    <row r="3936" spans="5:6" x14ac:dyDescent="0.25">
      <c r="F3936" t="s">
        <v>168</v>
      </c>
    </row>
    <row r="3937" spans="4:6" x14ac:dyDescent="0.25">
      <c r="F3937" t="s">
        <v>135</v>
      </c>
    </row>
    <row r="3938" spans="4:6" x14ac:dyDescent="0.25">
      <c r="E3938" t="s">
        <v>1</v>
      </c>
    </row>
    <row r="3939" spans="4:6" x14ac:dyDescent="0.25">
      <c r="D3939" t="s">
        <v>1</v>
      </c>
    </row>
    <row r="3940" spans="4:6" x14ac:dyDescent="0.25">
      <c r="D3940" t="str">
        <f t="shared" ref="D3940" si="981">"5 = { # Crazy progress"</f>
        <v>5 = { # Crazy progress</v>
      </c>
    </row>
    <row r="3941" spans="4:6" x14ac:dyDescent="0.25">
      <c r="E3941" t="str">
        <f t="shared" ref="E3941" si="982">"change_variable = { which = hexaco_learning_"&amp;INDEX(S:S,2+TRUNC((ROW()-1)/$O$2))&amp;"_xp value = 3 }"</f>
        <v>change_variable = { which = hexaco_learning_law_xp value = 3 }</v>
      </c>
    </row>
    <row r="3942" spans="4:6" x14ac:dyDescent="0.25">
      <c r="E3942" t="s">
        <v>122</v>
      </c>
    </row>
    <row r="3943" spans="4:6" x14ac:dyDescent="0.25">
      <c r="E3943" t="str">
        <f t="shared" ref="E3943" si="983">"set_character_flag = AVE_MARIA_hexaco_adolescence_"&amp;INDEX(S:S,2+TRUNC((ROW()-1)/$O$2))&amp;"_improvement_genius"</f>
        <v>set_character_flag = AVE_MARIA_hexaco_adolescence_law_improvement_genius</v>
      </c>
    </row>
    <row r="3944" spans="4:6" x14ac:dyDescent="0.25">
      <c r="E3944" t="s">
        <v>123</v>
      </c>
    </row>
    <row r="3945" spans="4:6" x14ac:dyDescent="0.25">
      <c r="F3945" t="str">
        <f t="shared" ref="F3945" si="984">"factor = 2"</f>
        <v>factor = 2</v>
      </c>
    </row>
    <row r="3946" spans="4:6" x14ac:dyDescent="0.25">
      <c r="F3946" t="s">
        <v>135</v>
      </c>
    </row>
    <row r="3947" spans="4:6" x14ac:dyDescent="0.25">
      <c r="E3947" t="s">
        <v>1</v>
      </c>
    </row>
    <row r="3948" spans="4:6" x14ac:dyDescent="0.25">
      <c r="E3948" t="s">
        <v>123</v>
      </c>
    </row>
    <row r="3949" spans="4:6" x14ac:dyDescent="0.25">
      <c r="F3949" t="str">
        <f t="shared" ref="F3949" si="985">"factor = 5"</f>
        <v>factor = 5</v>
      </c>
    </row>
    <row r="3950" spans="4:6" x14ac:dyDescent="0.25">
      <c r="F3950" t="s">
        <v>137</v>
      </c>
    </row>
    <row r="3951" spans="4:6" x14ac:dyDescent="0.25">
      <c r="E3951" t="s">
        <v>1</v>
      </c>
    </row>
    <row r="3952" spans="4:6" x14ac:dyDescent="0.25">
      <c r="D3952" t="s">
        <v>1</v>
      </c>
    </row>
    <row r="3953" spans="1:4" x14ac:dyDescent="0.25">
      <c r="C3953" t="s">
        <v>1</v>
      </c>
    </row>
    <row r="3954" spans="1:4" x14ac:dyDescent="0.25">
      <c r="C3954" t="s">
        <v>138</v>
      </c>
    </row>
    <row r="3955" spans="1:4" x14ac:dyDescent="0.25">
      <c r="D3955" t="str">
        <f t="shared" ref="D3955" si="986">"educator = { character_event = { id = "&amp;"AVE_MARIA_hexaco_adolescence."&amp;INDEX($Y$2:$Z$57,MATCH(B3589,$Y$2:$Y$57,0),2)+6&amp;" } }"</f>
        <v>educator = { character_event = { id = AVE_MARIA_hexaco_adolescence.50 } }</v>
      </c>
    </row>
    <row r="3956" spans="1:4" x14ac:dyDescent="0.25">
      <c r="C3956" t="s">
        <v>1</v>
      </c>
    </row>
    <row r="3957" spans="1:4" x14ac:dyDescent="0.25">
      <c r="C3957" t="s">
        <v>139</v>
      </c>
    </row>
    <row r="3958" spans="1:4" x14ac:dyDescent="0.25">
      <c r="D3958" t="s">
        <v>167</v>
      </c>
    </row>
    <row r="3959" spans="1:4" x14ac:dyDescent="0.25">
      <c r="C3959" t="s">
        <v>1</v>
      </c>
    </row>
    <row r="3960" spans="1:4" x14ac:dyDescent="0.25">
      <c r="B3960" t="s">
        <v>1</v>
      </c>
    </row>
    <row r="3961" spans="1:4" x14ac:dyDescent="0.25">
      <c r="A3961" t="s">
        <v>1</v>
      </c>
    </row>
    <row r="3962" spans="1:4" x14ac:dyDescent="0.25">
      <c r="A3962" t="str">
        <f t="shared" ref="A3962" si="987">"#"</f>
        <v>#</v>
      </c>
      <c r="B3962" t="str">
        <f t="shared" ref="B3962" si="988">INDEX(R:R,2+TRUNC((ROW()-1)/$O$2))&amp;" Random Improvement"</f>
        <v>Law Random Improvement</v>
      </c>
    </row>
    <row r="3963" spans="1:4" x14ac:dyDescent="0.25">
      <c r="A3963" t="s">
        <v>0</v>
      </c>
    </row>
    <row r="3964" spans="1:4" x14ac:dyDescent="0.25">
      <c r="B3964" t="str">
        <f t="shared" ref="B3964" si="989">"id = "&amp;"AVE_MARIA_hexaco_adolescence."&amp;INDEX($Y$2:$Z$57,MATCH(B3589,$Y$2:$Y$57,0)+4,2)</f>
        <v>id = AVE_MARIA_hexaco_adolescence.48</v>
      </c>
    </row>
    <row r="3965" spans="1:4" x14ac:dyDescent="0.25">
      <c r="B3965" t="str">
        <f t="shared" ref="B3965" si="990">"desc = EVTDESC_"&amp;"AVE_MARIA_hexaco_adolescence."&amp;INDEX($Y$2:$Z$57,MATCH(B3589,$Y$2:$Y$57,0)+4,2)</f>
        <v>desc = EVTDESC_AVE_MARIA_hexaco_adolescence.48</v>
      </c>
    </row>
    <row r="3966" spans="1:4" x14ac:dyDescent="0.25">
      <c r="B3966" t="s">
        <v>115</v>
      </c>
    </row>
    <row r="3967" spans="1:4" x14ac:dyDescent="0.25">
      <c r="B3967" t="s">
        <v>114</v>
      </c>
    </row>
    <row r="3968" spans="1:4" x14ac:dyDescent="0.25">
      <c r="B3968" t="s">
        <v>116</v>
      </c>
    </row>
    <row r="3970" spans="2:6" x14ac:dyDescent="0.25">
      <c r="B3970" t="s">
        <v>5</v>
      </c>
    </row>
    <row r="3971" spans="2:6" x14ac:dyDescent="0.25">
      <c r="C3971" t="s">
        <v>117</v>
      </c>
    </row>
    <row r="3972" spans="2:6" x14ac:dyDescent="0.25">
      <c r="C3972" t="s">
        <v>118</v>
      </c>
    </row>
    <row r="3973" spans="2:6" x14ac:dyDescent="0.25">
      <c r="C3973" t="s">
        <v>119</v>
      </c>
    </row>
    <row r="3974" spans="2:6" x14ac:dyDescent="0.25">
      <c r="C3974" t="s">
        <v>120</v>
      </c>
    </row>
    <row r="3975" spans="2:6" x14ac:dyDescent="0.25">
      <c r="B3975" t="s">
        <v>1</v>
      </c>
    </row>
    <row r="3976" spans="2:6" x14ac:dyDescent="0.25">
      <c r="B3976" t="s">
        <v>9</v>
      </c>
    </row>
    <row r="3977" spans="2:6" x14ac:dyDescent="0.25">
      <c r="C3977" t="str">
        <f t="shared" ref="C3977" si="991">"name = EVTOPT_A_"&amp;"AVE_MARIA_hexaco_adolescence."&amp;INDEX($Y$2:$Z$57,MATCH(B3589,$Y$2:$Y$57,0)+4,2)</f>
        <v>name = EVTOPT_A_AVE_MARIA_hexaco_adolescence.48</v>
      </c>
    </row>
    <row r="3978" spans="2:6" x14ac:dyDescent="0.25">
      <c r="C3978" t="s">
        <v>121</v>
      </c>
    </row>
    <row r="3979" spans="2:6" x14ac:dyDescent="0.25">
      <c r="D3979" t="str">
        <f t="shared" ref="D3979" si="992">"60 = { # Normal progress"</f>
        <v>60 = { # Normal progress</v>
      </c>
    </row>
    <row r="3980" spans="2:6" x14ac:dyDescent="0.25">
      <c r="E3980" t="str">
        <f t="shared" ref="E3980" si="993">"change_variable = { which = hexaco_learning_"&amp;INDEX(S:S,2+TRUNC((ROW()-1)/$O$2))&amp;"_xp value = 1 }"</f>
        <v>change_variable = { which = hexaco_learning_law_xp value = 1 }</v>
      </c>
    </row>
    <row r="3981" spans="2:6" x14ac:dyDescent="0.25">
      <c r="E3981" t="s">
        <v>122</v>
      </c>
    </row>
    <row r="3982" spans="2:6" x14ac:dyDescent="0.25">
      <c r="E3982" t="str">
        <f t="shared" ref="E3982" si="994">"set_character_flag = AVE_MARIA_hexaco_adolescence_"&amp;INDEX(S:S,2+TRUNC((ROW()-1)/$O$2))&amp;"_improvement_normal"</f>
        <v>set_character_flag = AVE_MARIA_hexaco_adolescence_law_improvement_normal</v>
      </c>
    </row>
    <row r="3983" spans="2:6" x14ac:dyDescent="0.25">
      <c r="E3983" t="s">
        <v>123</v>
      </c>
    </row>
    <row r="3984" spans="2:6" x14ac:dyDescent="0.25">
      <c r="F3984" t="str">
        <f t="shared" ref="F3984" si="995">"factor = 1.05"</f>
        <v>factor = 1.05</v>
      </c>
    </row>
    <row r="3985" spans="5:6" x14ac:dyDescent="0.25">
      <c r="F3985" t="s">
        <v>124</v>
      </c>
    </row>
    <row r="3986" spans="5:6" x14ac:dyDescent="0.25">
      <c r="E3986" t="s">
        <v>1</v>
      </c>
    </row>
    <row r="3987" spans="5:6" x14ac:dyDescent="0.25">
      <c r="E3987" t="s">
        <v>123</v>
      </c>
    </row>
    <row r="3988" spans="5:6" x14ac:dyDescent="0.25">
      <c r="F3988" t="str">
        <f t="shared" ref="F3988" si="996">"factor = 1.1"</f>
        <v>factor = 1.1</v>
      </c>
    </row>
    <row r="3989" spans="5:6" x14ac:dyDescent="0.25">
      <c r="F3989" t="s">
        <v>125</v>
      </c>
    </row>
    <row r="3990" spans="5:6" x14ac:dyDescent="0.25">
      <c r="E3990" t="s">
        <v>1</v>
      </c>
    </row>
    <row r="3991" spans="5:6" x14ac:dyDescent="0.25">
      <c r="E3991" t="s">
        <v>123</v>
      </c>
    </row>
    <row r="3992" spans="5:6" x14ac:dyDescent="0.25">
      <c r="F3992" t="str">
        <f t="shared" ref="F3992" si="997">"factor = 1.2"</f>
        <v>factor = 1.2</v>
      </c>
    </row>
    <row r="3993" spans="5:6" x14ac:dyDescent="0.25">
      <c r="F3993" t="s">
        <v>126</v>
      </c>
    </row>
    <row r="3994" spans="5:6" x14ac:dyDescent="0.25">
      <c r="E3994" t="s">
        <v>1</v>
      </c>
    </row>
    <row r="3995" spans="5:6" x14ac:dyDescent="0.25">
      <c r="E3995" t="s">
        <v>123</v>
      </c>
    </row>
    <row r="3996" spans="5:6" x14ac:dyDescent="0.25">
      <c r="F3996" t="str">
        <f t="shared" ref="F3996" si="998">"factor = 1.3"</f>
        <v>factor = 1.3</v>
      </c>
    </row>
    <row r="3997" spans="5:6" x14ac:dyDescent="0.25">
      <c r="F3997" t="s">
        <v>127</v>
      </c>
    </row>
    <row r="3998" spans="5:6" x14ac:dyDescent="0.25">
      <c r="E3998" t="s">
        <v>1</v>
      </c>
    </row>
    <row r="3999" spans="5:6" x14ac:dyDescent="0.25">
      <c r="E3999" t="s">
        <v>123</v>
      </c>
    </row>
    <row r="4000" spans="5:6" x14ac:dyDescent="0.25">
      <c r="F4000" t="str">
        <f t="shared" ref="F4000" si="999">"factor = 1.5"</f>
        <v>factor = 1.5</v>
      </c>
    </row>
    <row r="4001" spans="4:6" x14ac:dyDescent="0.25">
      <c r="F4001" t="s">
        <v>128</v>
      </c>
    </row>
    <row r="4002" spans="4:6" x14ac:dyDescent="0.25">
      <c r="E4002" t="s">
        <v>1</v>
      </c>
    </row>
    <row r="4003" spans="4:6" x14ac:dyDescent="0.25">
      <c r="D4003" t="s">
        <v>1</v>
      </c>
    </row>
    <row r="4004" spans="4:6" x14ac:dyDescent="0.25">
      <c r="D4004" t="str">
        <f t="shared" ref="D4004" si="1000">"35 = { # Gifted progress"</f>
        <v>35 = { # Gifted progress</v>
      </c>
    </row>
    <row r="4005" spans="4:6" x14ac:dyDescent="0.25">
      <c r="E4005" t="str">
        <f t="shared" ref="E4005" si="1001">"change_variable = { which = hexaco_learning_"&amp;INDEX(S:S,2+TRUNC((ROW()-1)/$O$2))&amp;"_xp value = 2 }"</f>
        <v>change_variable = { which = hexaco_learning_law_xp value = 2 }</v>
      </c>
    </row>
    <row r="4006" spans="4:6" x14ac:dyDescent="0.25">
      <c r="E4006" t="s">
        <v>122</v>
      </c>
    </row>
    <row r="4007" spans="4:6" x14ac:dyDescent="0.25">
      <c r="E4007" t="str">
        <f t="shared" ref="E4007" si="1002">"set_character_flag = AVE_MARIA_hexaco_adolescence_"&amp;INDEX(S:S,2+TRUNC((ROW()-1)/$O$2))&amp;"_improvement_faster"</f>
        <v>set_character_flag = AVE_MARIA_hexaco_adolescence_law_improvement_faster</v>
      </c>
    </row>
    <row r="4008" spans="4:6" x14ac:dyDescent="0.25">
      <c r="E4008" t="s">
        <v>123</v>
      </c>
    </row>
    <row r="4009" spans="4:6" x14ac:dyDescent="0.25">
      <c r="F4009" t="str">
        <f t="shared" ref="F4009" si="1003">"factor = 1.05"</f>
        <v>factor = 1.05</v>
      </c>
    </row>
    <row r="4010" spans="4:6" x14ac:dyDescent="0.25">
      <c r="F4010" t="s">
        <v>129</v>
      </c>
    </row>
    <row r="4011" spans="4:6" x14ac:dyDescent="0.25">
      <c r="E4011" t="s">
        <v>1</v>
      </c>
    </row>
    <row r="4012" spans="4:6" x14ac:dyDescent="0.25">
      <c r="E4012" t="s">
        <v>123</v>
      </c>
    </row>
    <row r="4013" spans="4:6" x14ac:dyDescent="0.25">
      <c r="F4013" t="str">
        <f t="shared" ref="F4013" si="1004">"factor = 1.1"</f>
        <v>factor = 1.1</v>
      </c>
    </row>
    <row r="4014" spans="4:6" x14ac:dyDescent="0.25">
      <c r="F4014" t="s">
        <v>130</v>
      </c>
    </row>
    <row r="4015" spans="4:6" x14ac:dyDescent="0.25">
      <c r="E4015" t="s">
        <v>1</v>
      </c>
    </row>
    <row r="4016" spans="4:6" x14ac:dyDescent="0.25">
      <c r="E4016" t="s">
        <v>123</v>
      </c>
    </row>
    <row r="4017" spans="4:6" x14ac:dyDescent="0.25">
      <c r="F4017" t="str">
        <f t="shared" ref="F4017" si="1005">"factor = 1.2"</f>
        <v>factor = 1.2</v>
      </c>
    </row>
    <row r="4018" spans="4:6" x14ac:dyDescent="0.25">
      <c r="F4018" t="s">
        <v>131</v>
      </c>
    </row>
    <row r="4019" spans="4:6" x14ac:dyDescent="0.25">
      <c r="E4019" t="s">
        <v>1</v>
      </c>
    </row>
    <row r="4020" spans="4:6" x14ac:dyDescent="0.25">
      <c r="E4020" t="s">
        <v>123</v>
      </c>
    </row>
    <row r="4021" spans="4:6" x14ac:dyDescent="0.25">
      <c r="F4021" t="str">
        <f t="shared" ref="F4021" si="1006">"factor = 1.3"</f>
        <v>factor = 1.3</v>
      </c>
    </row>
    <row r="4022" spans="4:6" x14ac:dyDescent="0.25">
      <c r="F4022" t="s">
        <v>132</v>
      </c>
    </row>
    <row r="4023" spans="4:6" x14ac:dyDescent="0.25">
      <c r="E4023" t="s">
        <v>1</v>
      </c>
    </row>
    <row r="4024" spans="4:6" x14ac:dyDescent="0.25">
      <c r="E4024" t="s">
        <v>123</v>
      </c>
    </row>
    <row r="4025" spans="4:6" x14ac:dyDescent="0.25">
      <c r="F4025" t="str">
        <f t="shared" ref="F4025" si="1007">"factor = 1.5"</f>
        <v>factor = 1.5</v>
      </c>
    </row>
    <row r="4026" spans="4:6" x14ac:dyDescent="0.25">
      <c r="F4026" t="s">
        <v>133</v>
      </c>
    </row>
    <row r="4027" spans="4:6" x14ac:dyDescent="0.25">
      <c r="E4027" t="s">
        <v>1</v>
      </c>
    </row>
    <row r="4028" spans="4:6" x14ac:dyDescent="0.25">
      <c r="E4028" t="s">
        <v>123</v>
      </c>
    </row>
    <row r="4029" spans="4:6" x14ac:dyDescent="0.25">
      <c r="F4029" t="s">
        <v>168</v>
      </c>
    </row>
    <row r="4030" spans="4:6" x14ac:dyDescent="0.25">
      <c r="F4030" t="s">
        <v>135</v>
      </c>
    </row>
    <row r="4031" spans="4:6" x14ac:dyDescent="0.25">
      <c r="E4031" t="s">
        <v>1</v>
      </c>
    </row>
    <row r="4032" spans="4:6" x14ac:dyDescent="0.25">
      <c r="D4032" t="s">
        <v>1</v>
      </c>
    </row>
    <row r="4033" spans="3:6" x14ac:dyDescent="0.25">
      <c r="D4033" t="str">
        <f t="shared" ref="D4033" si="1008">"5 = { # Crazy progress"</f>
        <v>5 = { # Crazy progress</v>
      </c>
    </row>
    <row r="4034" spans="3:6" x14ac:dyDescent="0.25">
      <c r="E4034" t="str">
        <f t="shared" ref="E4034" si="1009">"change_variable = { which = hexaco_learning_"&amp;INDEX(S:S,2+TRUNC((ROW()-1)/$O$2))&amp;"_xp value = 3 }"</f>
        <v>change_variable = { which = hexaco_learning_law_xp value = 3 }</v>
      </c>
    </row>
    <row r="4035" spans="3:6" x14ac:dyDescent="0.25">
      <c r="E4035" t="s">
        <v>122</v>
      </c>
    </row>
    <row r="4036" spans="3:6" x14ac:dyDescent="0.25">
      <c r="E4036" t="str">
        <f t="shared" ref="E4036" si="1010">"set_character_flag = AVE_MARIA_hexaco_adolescence_"&amp;INDEX(S:S,2+TRUNC((ROW()-1)/$O$2))&amp;"_improvement_genius"</f>
        <v>set_character_flag = AVE_MARIA_hexaco_adolescence_law_improvement_genius</v>
      </c>
    </row>
    <row r="4037" spans="3:6" x14ac:dyDescent="0.25">
      <c r="E4037" t="s">
        <v>123</v>
      </c>
    </row>
    <row r="4038" spans="3:6" x14ac:dyDescent="0.25">
      <c r="F4038" t="str">
        <f t="shared" ref="F4038" si="1011">"factor = 2"</f>
        <v>factor = 2</v>
      </c>
    </row>
    <row r="4039" spans="3:6" x14ac:dyDescent="0.25">
      <c r="F4039" t="s">
        <v>135</v>
      </c>
    </row>
    <row r="4040" spans="3:6" x14ac:dyDescent="0.25">
      <c r="E4040" t="s">
        <v>1</v>
      </c>
    </row>
    <row r="4041" spans="3:6" x14ac:dyDescent="0.25">
      <c r="E4041" t="s">
        <v>123</v>
      </c>
    </row>
    <row r="4042" spans="3:6" x14ac:dyDescent="0.25">
      <c r="F4042" t="str">
        <f t="shared" ref="F4042" si="1012">"factor = 5"</f>
        <v>factor = 5</v>
      </c>
    </row>
    <row r="4043" spans="3:6" x14ac:dyDescent="0.25">
      <c r="F4043" t="s">
        <v>137</v>
      </c>
    </row>
    <row r="4044" spans="3:6" x14ac:dyDescent="0.25">
      <c r="E4044" t="s">
        <v>1</v>
      </c>
    </row>
    <row r="4045" spans="3:6" x14ac:dyDescent="0.25">
      <c r="D4045" t="s">
        <v>1</v>
      </c>
    </row>
    <row r="4046" spans="3:6" x14ac:dyDescent="0.25">
      <c r="C4046" t="s">
        <v>1</v>
      </c>
    </row>
    <row r="4047" spans="3:6" x14ac:dyDescent="0.25">
      <c r="C4047" t="s">
        <v>138</v>
      </c>
    </row>
    <row r="4048" spans="3:6" x14ac:dyDescent="0.25">
      <c r="D4048" t="str">
        <f t="shared" ref="D4048" si="1013">"educator = { character_event = { id = "&amp;"AVE_MARIA_hexaco_adolescence."&amp;INDEX($Y$2:$Z$57,MATCH(B3589,$Y$2:$Y$57,0)+6,2)&amp;" } }"</f>
        <v>educator = { character_event = { id = AVE_MARIA_hexaco_adolescence.50 } }</v>
      </c>
    </row>
    <row r="4049" spans="1:4" x14ac:dyDescent="0.25">
      <c r="C4049" t="s">
        <v>1</v>
      </c>
    </row>
    <row r="4050" spans="1:4" x14ac:dyDescent="0.25">
      <c r="C4050" t="s">
        <v>139</v>
      </c>
    </row>
    <row r="4051" spans="1:4" x14ac:dyDescent="0.25">
      <c r="D4051" t="s">
        <v>167</v>
      </c>
    </row>
    <row r="4052" spans="1:4" x14ac:dyDescent="0.25">
      <c r="C4052" t="s">
        <v>1</v>
      </c>
    </row>
    <row r="4053" spans="1:4" x14ac:dyDescent="0.25">
      <c r="B4053" t="s">
        <v>1</v>
      </c>
    </row>
    <row r="4054" spans="1:4" x14ac:dyDescent="0.25">
      <c r="A4054" t="s">
        <v>1</v>
      </c>
    </row>
    <row r="4055" spans="1:4" x14ac:dyDescent="0.25">
      <c r="A4055" t="str">
        <f t="shared" ref="A4055" si="1014">"#"</f>
        <v>#</v>
      </c>
      <c r="B4055" t="str">
        <f t="shared" ref="B4055" si="1015">INDEX(R:R,2+TRUNC((ROW()-1)/$O$2))&amp;" Random Improvement"</f>
        <v>Law Random Improvement</v>
      </c>
    </row>
    <row r="4056" spans="1:4" x14ac:dyDescent="0.25">
      <c r="A4056" t="s">
        <v>0</v>
      </c>
    </row>
    <row r="4057" spans="1:4" x14ac:dyDescent="0.25">
      <c r="B4057" t="str">
        <f t="shared" ref="B4057" si="1016">"id = "&amp;"AVE_MARIA_hexaco_adolescence."&amp;INDEX($Y$2:$Z$57,MATCH(B3589,$Y$2:$Y$57,0)+5,2)</f>
        <v>id = AVE_MARIA_hexaco_adolescence.49</v>
      </c>
    </row>
    <row r="4058" spans="1:4" x14ac:dyDescent="0.25">
      <c r="B4058" t="str">
        <f t="shared" ref="B4058" si="1017">"desc = EVTDESC_"&amp;"AVE_MARIA_hexaco_adolescence."&amp;INDEX($Y$2:$Z$57,MATCH(B3589,$Y$2:$Y$57,0)+5,2)</f>
        <v>desc = EVTDESC_AVE_MARIA_hexaco_adolescence.49</v>
      </c>
    </row>
    <row r="4059" spans="1:4" x14ac:dyDescent="0.25">
      <c r="B4059" t="s">
        <v>115</v>
      </c>
    </row>
    <row r="4060" spans="1:4" x14ac:dyDescent="0.25">
      <c r="B4060" t="s">
        <v>114</v>
      </c>
    </row>
    <row r="4061" spans="1:4" x14ac:dyDescent="0.25">
      <c r="B4061" t="s">
        <v>116</v>
      </c>
    </row>
    <row r="4063" spans="1:4" x14ac:dyDescent="0.25">
      <c r="B4063" t="s">
        <v>5</v>
      </c>
    </row>
    <row r="4064" spans="1:4" x14ac:dyDescent="0.25">
      <c r="C4064" t="s">
        <v>117</v>
      </c>
    </row>
    <row r="4065" spans="2:6" x14ac:dyDescent="0.25">
      <c r="C4065" t="s">
        <v>118</v>
      </c>
    </row>
    <row r="4066" spans="2:6" x14ac:dyDescent="0.25">
      <c r="C4066" t="s">
        <v>119</v>
      </c>
    </row>
    <row r="4067" spans="2:6" x14ac:dyDescent="0.25">
      <c r="C4067" t="s">
        <v>120</v>
      </c>
    </row>
    <row r="4068" spans="2:6" x14ac:dyDescent="0.25">
      <c r="B4068" t="s">
        <v>1</v>
      </c>
    </row>
    <row r="4069" spans="2:6" x14ac:dyDescent="0.25">
      <c r="B4069" t="s">
        <v>9</v>
      </c>
    </row>
    <row r="4070" spans="2:6" x14ac:dyDescent="0.25">
      <c r="C4070" t="str">
        <f t="shared" ref="C4070" si="1018">"name = EVTOPT_A_"&amp;"AVE_MARIA_hexaco_adolescence."&amp;INDEX($Y$2:$Z$57,MATCH(B3589,$Y$2:$Y$57,0)+5,2)</f>
        <v>name = EVTOPT_A_AVE_MARIA_hexaco_adolescence.49</v>
      </c>
    </row>
    <row r="4071" spans="2:6" x14ac:dyDescent="0.25">
      <c r="C4071" t="s">
        <v>121</v>
      </c>
    </row>
    <row r="4072" spans="2:6" x14ac:dyDescent="0.25">
      <c r="D4072" t="str">
        <f t="shared" ref="D4072" si="1019">"60 = { # Normal progress"</f>
        <v>60 = { # Normal progress</v>
      </c>
    </row>
    <row r="4073" spans="2:6" x14ac:dyDescent="0.25">
      <c r="E4073" t="str">
        <f t="shared" ref="E4073" si="1020">"change_variable = { which = hexaco_learning_"&amp;INDEX(S:S,2+TRUNC((ROW()-1)/$O$2))&amp;"_xp value = 1 }"</f>
        <v>change_variable = { which = hexaco_learning_law_xp value = 1 }</v>
      </c>
    </row>
    <row r="4074" spans="2:6" x14ac:dyDescent="0.25">
      <c r="E4074" t="s">
        <v>122</v>
      </c>
    </row>
    <row r="4075" spans="2:6" x14ac:dyDescent="0.25">
      <c r="E4075" t="str">
        <f t="shared" ref="E4075" si="1021">"set_character_flag = AVE_MARIA_hexaco_adolescence_"&amp;INDEX(S:S,2+TRUNC((ROW()-1)/$O$2))&amp;"_improvement_normal"</f>
        <v>set_character_flag = AVE_MARIA_hexaco_adolescence_law_improvement_normal</v>
      </c>
    </row>
    <row r="4076" spans="2:6" x14ac:dyDescent="0.25">
      <c r="E4076" t="s">
        <v>123</v>
      </c>
    </row>
    <row r="4077" spans="2:6" x14ac:dyDescent="0.25">
      <c r="F4077" t="str">
        <f t="shared" ref="F4077" si="1022">"factor = 1.05"</f>
        <v>factor = 1.05</v>
      </c>
    </row>
    <row r="4078" spans="2:6" x14ac:dyDescent="0.25">
      <c r="F4078" t="s">
        <v>124</v>
      </c>
    </row>
    <row r="4079" spans="2:6" x14ac:dyDescent="0.25">
      <c r="E4079" t="s">
        <v>1</v>
      </c>
    </row>
    <row r="4080" spans="2:6" x14ac:dyDescent="0.25">
      <c r="E4080" t="s">
        <v>123</v>
      </c>
    </row>
    <row r="4081" spans="4:6" x14ac:dyDescent="0.25">
      <c r="F4081" t="str">
        <f t="shared" ref="F4081" si="1023">"factor = 1.1"</f>
        <v>factor = 1.1</v>
      </c>
    </row>
    <row r="4082" spans="4:6" x14ac:dyDescent="0.25">
      <c r="F4082" t="s">
        <v>125</v>
      </c>
    </row>
    <row r="4083" spans="4:6" x14ac:dyDescent="0.25">
      <c r="E4083" t="s">
        <v>1</v>
      </c>
    </row>
    <row r="4084" spans="4:6" x14ac:dyDescent="0.25">
      <c r="E4084" t="s">
        <v>123</v>
      </c>
    </row>
    <row r="4085" spans="4:6" x14ac:dyDescent="0.25">
      <c r="F4085" t="str">
        <f t="shared" ref="F4085" si="1024">"factor = 1.2"</f>
        <v>factor = 1.2</v>
      </c>
    </row>
    <row r="4086" spans="4:6" x14ac:dyDescent="0.25">
      <c r="F4086" t="s">
        <v>126</v>
      </c>
    </row>
    <row r="4087" spans="4:6" x14ac:dyDescent="0.25">
      <c r="E4087" t="s">
        <v>1</v>
      </c>
    </row>
    <row r="4088" spans="4:6" x14ac:dyDescent="0.25">
      <c r="E4088" t="s">
        <v>123</v>
      </c>
    </row>
    <row r="4089" spans="4:6" x14ac:dyDescent="0.25">
      <c r="F4089" t="str">
        <f t="shared" ref="F4089" si="1025">"factor = 1.3"</f>
        <v>factor = 1.3</v>
      </c>
    </row>
    <row r="4090" spans="4:6" x14ac:dyDescent="0.25">
      <c r="F4090" t="s">
        <v>127</v>
      </c>
    </row>
    <row r="4091" spans="4:6" x14ac:dyDescent="0.25">
      <c r="E4091" t="s">
        <v>1</v>
      </c>
    </row>
    <row r="4092" spans="4:6" x14ac:dyDescent="0.25">
      <c r="E4092" t="s">
        <v>123</v>
      </c>
    </row>
    <row r="4093" spans="4:6" x14ac:dyDescent="0.25">
      <c r="F4093" t="str">
        <f t="shared" ref="F4093" si="1026">"factor = 1.5"</f>
        <v>factor = 1.5</v>
      </c>
    </row>
    <row r="4094" spans="4:6" x14ac:dyDescent="0.25">
      <c r="F4094" t="s">
        <v>128</v>
      </c>
    </row>
    <row r="4095" spans="4:6" x14ac:dyDescent="0.25">
      <c r="E4095" t="s">
        <v>1</v>
      </c>
    </row>
    <row r="4096" spans="4:6" x14ac:dyDescent="0.25">
      <c r="D4096" t="s">
        <v>1</v>
      </c>
    </row>
    <row r="4097" spans="4:6" x14ac:dyDescent="0.25">
      <c r="D4097" t="str">
        <f t="shared" ref="D4097" si="1027">"35 = { # Gifted progress"</f>
        <v>35 = { # Gifted progress</v>
      </c>
    </row>
    <row r="4098" spans="4:6" x14ac:dyDescent="0.25">
      <c r="E4098" t="str">
        <f t="shared" ref="E4098" si="1028">"change_variable = { which = hexaco_learning_"&amp;INDEX(S:S,2+TRUNC((ROW()-1)/$O$2))&amp;"_xp value = 2 }"</f>
        <v>change_variable = { which = hexaco_learning_law_xp value = 2 }</v>
      </c>
    </row>
    <row r="4099" spans="4:6" x14ac:dyDescent="0.25">
      <c r="E4099" t="s">
        <v>122</v>
      </c>
    </row>
    <row r="4100" spans="4:6" x14ac:dyDescent="0.25">
      <c r="E4100" t="str">
        <f t="shared" ref="E4100" si="1029">"set_character_flag = AVE_MARIA_hexaco_adolescence_"&amp;INDEX(S:S,2+TRUNC((ROW()-1)/$O$2))&amp;"_improvement_faster"</f>
        <v>set_character_flag = AVE_MARIA_hexaco_adolescence_law_improvement_faster</v>
      </c>
    </row>
    <row r="4101" spans="4:6" x14ac:dyDescent="0.25">
      <c r="E4101" t="s">
        <v>123</v>
      </c>
    </row>
    <row r="4102" spans="4:6" x14ac:dyDescent="0.25">
      <c r="F4102" t="str">
        <f t="shared" ref="F4102" si="1030">"factor = 1.05"</f>
        <v>factor = 1.05</v>
      </c>
    </row>
    <row r="4103" spans="4:6" x14ac:dyDescent="0.25">
      <c r="F4103" t="s">
        <v>129</v>
      </c>
    </row>
    <row r="4104" spans="4:6" x14ac:dyDescent="0.25">
      <c r="E4104" t="s">
        <v>1</v>
      </c>
    </row>
    <row r="4105" spans="4:6" x14ac:dyDescent="0.25">
      <c r="E4105" t="s">
        <v>123</v>
      </c>
    </row>
    <row r="4106" spans="4:6" x14ac:dyDescent="0.25">
      <c r="F4106" t="str">
        <f t="shared" ref="F4106" si="1031">"factor = 1.1"</f>
        <v>factor = 1.1</v>
      </c>
    </row>
    <row r="4107" spans="4:6" x14ac:dyDescent="0.25">
      <c r="F4107" t="s">
        <v>130</v>
      </c>
    </row>
    <row r="4108" spans="4:6" x14ac:dyDescent="0.25">
      <c r="E4108" t="s">
        <v>1</v>
      </c>
    </row>
    <row r="4109" spans="4:6" x14ac:dyDescent="0.25">
      <c r="E4109" t="s">
        <v>123</v>
      </c>
    </row>
    <row r="4110" spans="4:6" x14ac:dyDescent="0.25">
      <c r="F4110" t="str">
        <f t="shared" ref="F4110" si="1032">"factor = 1.2"</f>
        <v>factor = 1.2</v>
      </c>
    </row>
    <row r="4111" spans="4:6" x14ac:dyDescent="0.25">
      <c r="F4111" t="s">
        <v>131</v>
      </c>
    </row>
    <row r="4112" spans="4:6" x14ac:dyDescent="0.25">
      <c r="E4112" t="s">
        <v>1</v>
      </c>
    </row>
    <row r="4113" spans="4:6" x14ac:dyDescent="0.25">
      <c r="E4113" t="s">
        <v>123</v>
      </c>
    </row>
    <row r="4114" spans="4:6" x14ac:dyDescent="0.25">
      <c r="F4114" t="str">
        <f t="shared" ref="F4114" si="1033">"factor = 1.3"</f>
        <v>factor = 1.3</v>
      </c>
    </row>
    <row r="4115" spans="4:6" x14ac:dyDescent="0.25">
      <c r="F4115" t="s">
        <v>132</v>
      </c>
    </row>
    <row r="4116" spans="4:6" x14ac:dyDescent="0.25">
      <c r="E4116" t="s">
        <v>1</v>
      </c>
    </row>
    <row r="4117" spans="4:6" x14ac:dyDescent="0.25">
      <c r="E4117" t="s">
        <v>123</v>
      </c>
    </row>
    <row r="4118" spans="4:6" x14ac:dyDescent="0.25">
      <c r="F4118" t="str">
        <f t="shared" ref="F4118" si="1034">"factor = 1.5"</f>
        <v>factor = 1.5</v>
      </c>
    </row>
    <row r="4119" spans="4:6" x14ac:dyDescent="0.25">
      <c r="F4119" t="s">
        <v>133</v>
      </c>
    </row>
    <row r="4120" spans="4:6" x14ac:dyDescent="0.25">
      <c r="E4120" t="s">
        <v>1</v>
      </c>
    </row>
    <row r="4121" spans="4:6" x14ac:dyDescent="0.25">
      <c r="E4121" t="s">
        <v>123</v>
      </c>
    </row>
    <row r="4122" spans="4:6" x14ac:dyDescent="0.25">
      <c r="F4122" t="s">
        <v>168</v>
      </c>
    </row>
    <row r="4123" spans="4:6" x14ac:dyDescent="0.25">
      <c r="F4123" t="s">
        <v>135</v>
      </c>
    </row>
    <row r="4124" spans="4:6" x14ac:dyDescent="0.25">
      <c r="E4124" t="s">
        <v>1</v>
      </c>
    </row>
    <row r="4125" spans="4:6" x14ac:dyDescent="0.25">
      <c r="D4125" t="s">
        <v>1</v>
      </c>
    </row>
    <row r="4126" spans="4:6" x14ac:dyDescent="0.25">
      <c r="D4126" t="str">
        <f t="shared" ref="D4126" si="1035">"5 = { # Crazy progress"</f>
        <v>5 = { # Crazy progress</v>
      </c>
    </row>
    <row r="4127" spans="4:6" x14ac:dyDescent="0.25">
      <c r="E4127" t="str">
        <f t="shared" ref="E4127" si="1036">"change_variable = { which = hexaco_learning_"&amp;INDEX(S:S,2+TRUNC((ROW()-1)/$O$2))&amp;"_xp value = 3 }"</f>
        <v>change_variable = { which = hexaco_learning_law_xp value = 3 }</v>
      </c>
    </row>
    <row r="4128" spans="4:6" x14ac:dyDescent="0.25">
      <c r="E4128" t="s">
        <v>122</v>
      </c>
    </row>
    <row r="4129" spans="3:6" x14ac:dyDescent="0.25">
      <c r="E4129" t="str">
        <f t="shared" ref="E4129" si="1037">"set_character_flag = AVE_MARIA_hexaco_adolescence_"&amp;INDEX(S:S,2+TRUNC((ROW()-1)/$O$2))&amp;"_improvement_genius"</f>
        <v>set_character_flag = AVE_MARIA_hexaco_adolescence_law_improvement_genius</v>
      </c>
    </row>
    <row r="4130" spans="3:6" x14ac:dyDescent="0.25">
      <c r="E4130" t="s">
        <v>123</v>
      </c>
    </row>
    <row r="4131" spans="3:6" x14ac:dyDescent="0.25">
      <c r="F4131" t="str">
        <f t="shared" ref="F4131" si="1038">"factor = 2"</f>
        <v>factor = 2</v>
      </c>
    </row>
    <row r="4132" spans="3:6" x14ac:dyDescent="0.25">
      <c r="F4132" t="s">
        <v>135</v>
      </c>
    </row>
    <row r="4133" spans="3:6" x14ac:dyDescent="0.25">
      <c r="E4133" t="s">
        <v>1</v>
      </c>
    </row>
    <row r="4134" spans="3:6" x14ac:dyDescent="0.25">
      <c r="E4134" t="s">
        <v>123</v>
      </c>
    </row>
    <row r="4135" spans="3:6" x14ac:dyDescent="0.25">
      <c r="F4135" t="str">
        <f t="shared" ref="F4135" si="1039">"factor = 5"</f>
        <v>factor = 5</v>
      </c>
    </row>
    <row r="4136" spans="3:6" x14ac:dyDescent="0.25">
      <c r="F4136" t="s">
        <v>137</v>
      </c>
    </row>
    <row r="4137" spans="3:6" x14ac:dyDescent="0.25">
      <c r="E4137" t="s">
        <v>1</v>
      </c>
    </row>
    <row r="4138" spans="3:6" x14ac:dyDescent="0.25">
      <c r="D4138" t="s">
        <v>1</v>
      </c>
    </row>
    <row r="4139" spans="3:6" x14ac:dyDescent="0.25">
      <c r="C4139" t="s">
        <v>1</v>
      </c>
    </row>
    <row r="4140" spans="3:6" x14ac:dyDescent="0.25">
      <c r="C4140" t="s">
        <v>138</v>
      </c>
    </row>
    <row r="4141" spans="3:6" x14ac:dyDescent="0.25">
      <c r="D4141" t="str">
        <f t="shared" ref="D4141" si="1040">"educator = { character_event = { id = "&amp;"AVE_MARIA_hexaco_adolescence."&amp;INDEX($Y$2:$Z$57,MATCH(B3589,$Y$2:$Y$57,0)+6,2)&amp;" } }"</f>
        <v>educator = { character_event = { id = AVE_MARIA_hexaco_adolescence.50 } }</v>
      </c>
    </row>
    <row r="4142" spans="3:6" x14ac:dyDescent="0.25">
      <c r="C4142" t="s">
        <v>1</v>
      </c>
    </row>
    <row r="4143" spans="3:6" x14ac:dyDescent="0.25">
      <c r="C4143" t="s">
        <v>139</v>
      </c>
    </row>
    <row r="4144" spans="3:6" x14ac:dyDescent="0.25">
      <c r="D4144" t="s">
        <v>167</v>
      </c>
    </row>
    <row r="4145" spans="1:3" x14ac:dyDescent="0.25">
      <c r="C4145" t="s">
        <v>1</v>
      </c>
    </row>
    <row r="4146" spans="1:3" x14ac:dyDescent="0.25">
      <c r="B4146" t="s">
        <v>1</v>
      </c>
    </row>
    <row r="4147" spans="1:3" x14ac:dyDescent="0.25">
      <c r="A4147" t="s">
        <v>1</v>
      </c>
    </row>
    <row r="4148" spans="1:3" x14ac:dyDescent="0.25">
      <c r="A4148" t="s">
        <v>141</v>
      </c>
    </row>
    <row r="4149" spans="1:3" x14ac:dyDescent="0.25">
      <c r="A4149" t="s">
        <v>0</v>
      </c>
    </row>
    <row r="4150" spans="1:3" x14ac:dyDescent="0.25">
      <c r="B4150" t="str">
        <f t="shared" ref="B4150" si="1041">"id = "&amp;"AVE_MARIA_hexaco_adolescence."&amp;INDEX($Y$2:$Z$57,MATCH(B3589,$Y$2:$Y$57,0)+6,2)</f>
        <v>id = AVE_MARIA_hexaco_adolescence.50</v>
      </c>
    </row>
    <row r="4151" spans="1:3" x14ac:dyDescent="0.25">
      <c r="B4151" t="str">
        <f t="shared" ref="B4151" si="1042">"desc = EVTDESC_"&amp;"AVE_MARIA_hexaco_adolescence."&amp;INDEX($Y$2:$Z$57,MATCH(B3589,$Y$2:$Y$57,0)+6,2)</f>
        <v>desc = EVTDESC_AVE_MARIA_hexaco_adolescence.50</v>
      </c>
    </row>
    <row r="4152" spans="1:3" x14ac:dyDescent="0.25">
      <c r="B4152" t="s">
        <v>115</v>
      </c>
    </row>
    <row r="4154" spans="1:3" x14ac:dyDescent="0.25">
      <c r="B4154" t="s">
        <v>114</v>
      </c>
    </row>
    <row r="4155" spans="1:3" x14ac:dyDescent="0.25">
      <c r="B4155" t="s">
        <v>163</v>
      </c>
    </row>
    <row r="4156" spans="1:3" x14ac:dyDescent="0.25">
      <c r="B4156" t="s">
        <v>116</v>
      </c>
    </row>
    <row r="4157" spans="1:3" x14ac:dyDescent="0.25">
      <c r="B4157" t="s">
        <v>142</v>
      </c>
    </row>
    <row r="4159" spans="1:3" x14ac:dyDescent="0.25">
      <c r="B4159" t="s">
        <v>143</v>
      </c>
    </row>
    <row r="4160" spans="1:3" x14ac:dyDescent="0.25">
      <c r="C4160" t="str">
        <f t="shared" ref="C4160" si="1043">"name = EVTOPT_A_"&amp;"AVE_MARIA_hexaco_adolescence."&amp;INDEX($Y$2:$Z$57,MATCH(B3589,$Y$2:$Y$57,0)+6,2)</f>
        <v>name = EVTOPT_A_AVE_MARIA_hexaco_adolescence.50</v>
      </c>
    </row>
    <row r="4161" spans="2:5" x14ac:dyDescent="0.25">
      <c r="C4161" t="s">
        <v>5</v>
      </c>
    </row>
    <row r="4162" spans="2:5" x14ac:dyDescent="0.25">
      <c r="D4162" t="str">
        <f t="shared" ref="D4162" si="1044">"FROM  = { NOT = { has_character_flag = AVE_MARIA_hexaco_adolescence_"&amp;INDEX(S:S,2+TRUNC((ROW()-1)/$O$2))&amp;"_improvement_genius } }"</f>
        <v>FROM  = { NOT = { has_character_flag = AVE_MARIA_hexaco_adolescence_law_improvement_genius } }</v>
      </c>
    </row>
    <row r="4163" spans="2:5" x14ac:dyDescent="0.25">
      <c r="C4163" t="s">
        <v>1</v>
      </c>
    </row>
    <row r="4164" spans="2:5" x14ac:dyDescent="0.25">
      <c r="C4164" t="s">
        <v>138</v>
      </c>
    </row>
    <row r="4165" spans="2:5" x14ac:dyDescent="0.25">
      <c r="D4165" t="str">
        <f t="shared" ref="D4165" si="1045">"set_character_flag = AVE_MARIA_hexaco_adolescence_"&amp;INDEX(S:S,2+TRUNC((ROW()-1)/$O$2))&amp;"_improvement_making_normal_progress"</f>
        <v>set_character_flag = AVE_MARIA_hexaco_adolescence_law_improvement_making_normal_progress</v>
      </c>
    </row>
    <row r="4166" spans="2:5" x14ac:dyDescent="0.25">
      <c r="C4166" t="s">
        <v>1</v>
      </c>
    </row>
    <row r="4167" spans="2:5" x14ac:dyDescent="0.25">
      <c r="B4167" t="s">
        <v>1</v>
      </c>
    </row>
    <row r="4169" spans="2:5" x14ac:dyDescent="0.25">
      <c r="B4169" t="s">
        <v>144</v>
      </c>
    </row>
    <row r="4170" spans="2:5" x14ac:dyDescent="0.25">
      <c r="C4170" t="str">
        <f t="shared" ref="C4170" si="1046">"name = EVTOPT_B_"&amp;"AVE_MARIA_hexaco_adolescence."&amp;INDEX($Y$2:$Z$57,MATCH(B3589,$Y$2:$Y$57,0)+6,2)</f>
        <v>name = EVTOPT_B_AVE_MARIA_hexaco_adolescence.50</v>
      </c>
    </row>
    <row r="4171" spans="2:5" x14ac:dyDescent="0.25">
      <c r="C4171" t="s">
        <v>5</v>
      </c>
    </row>
    <row r="4172" spans="2:5" x14ac:dyDescent="0.25">
      <c r="D4172" t="str">
        <f t="shared" ref="D4172" si="1047">"FROM  = { has_character_flag = AVE_MARIA_hexaco_adolescence_"&amp;INDEX(S:S,2+TRUNC((ROW()-1)/$O$2))&amp;"_improvement_genius }"</f>
        <v>FROM  = { has_character_flag = AVE_MARIA_hexaco_adolescence_law_improvement_genius }</v>
      </c>
    </row>
    <row r="4173" spans="2:5" x14ac:dyDescent="0.25">
      <c r="D4173" t="s">
        <v>145</v>
      </c>
    </row>
    <row r="4174" spans="2:5" x14ac:dyDescent="0.25">
      <c r="E4174" t="str">
        <f t="shared" ref="E4174" si="1048">"trait = "&amp;INDEX(S:S,2+TRUNC((ROW()-1)/$O$2))&amp;"_4"</f>
        <v>trait = law_4</v>
      </c>
    </row>
    <row r="4175" spans="2:5" x14ac:dyDescent="0.25">
      <c r="E4175" t="str">
        <f t="shared" ref="E4175" si="1049">"trait = "&amp;INDEX(S:S,2+TRUNC((ROW()-1)/$O$2))&amp;"_5"</f>
        <v>trait = law_5</v>
      </c>
    </row>
    <row r="4176" spans="2:5" x14ac:dyDescent="0.25">
      <c r="D4176" t="s">
        <v>1</v>
      </c>
    </row>
    <row r="4177" spans="1:5" x14ac:dyDescent="0.25">
      <c r="C4177" t="s">
        <v>1</v>
      </c>
    </row>
    <row r="4178" spans="1:5" x14ac:dyDescent="0.25">
      <c r="C4178" t="s">
        <v>138</v>
      </c>
    </row>
    <row r="4179" spans="1:5" x14ac:dyDescent="0.25">
      <c r="D4179" t="s">
        <v>146</v>
      </c>
    </row>
    <row r="4180" spans="1:5" x14ac:dyDescent="0.25">
      <c r="E4180" t="str">
        <f t="shared" ref="E4180" si="1050">"set_character_flag = AVE_MARIA_hexaco_adolescence_"&amp;INDEX(S:S,2+TRUNC((ROW()-1)/$O$2))&amp;"_improvement_making_good_progress"</f>
        <v>set_character_flag = AVE_MARIA_hexaco_adolescence_law_improvement_making_good_progress</v>
      </c>
    </row>
    <row r="4181" spans="1:5" x14ac:dyDescent="0.25">
      <c r="E4181" t="str">
        <f t="shared" ref="E4181" si="1051">"change_variable = { which = hexaco_learning_"&amp;INDEX(S:S,2+TRUNC((ROW()-1)/$O$2))&amp;"_xp value = 1 }"</f>
        <v>change_variable = { which = hexaco_learning_law_xp value = 1 }</v>
      </c>
    </row>
    <row r="4182" spans="1:5" x14ac:dyDescent="0.25">
      <c r="E4182" t="s">
        <v>122</v>
      </c>
    </row>
    <row r="4183" spans="1:5" x14ac:dyDescent="0.25">
      <c r="D4183" t="s">
        <v>1</v>
      </c>
    </row>
    <row r="4184" spans="1:5" x14ac:dyDescent="0.25">
      <c r="C4184" t="s">
        <v>1</v>
      </c>
    </row>
    <row r="4185" spans="1:5" x14ac:dyDescent="0.25">
      <c r="B4185" t="s">
        <v>1</v>
      </c>
    </row>
    <row r="4186" spans="1:5" x14ac:dyDescent="0.25">
      <c r="A4186" t="s">
        <v>1</v>
      </c>
    </row>
    <row r="4187" spans="1:5" x14ac:dyDescent="0.25">
      <c r="A4187" t="str">
        <f t="shared" ref="A4187" si="1052">"##"</f>
        <v>##</v>
      </c>
      <c r="B4187" t="str">
        <f t="shared" ref="B4187" si="1053">INDEX(R:R,2+TRUNC((ROW()-1)/$O$2))</f>
        <v>Theology</v>
      </c>
    </row>
    <row r="4188" spans="1:5" x14ac:dyDescent="0.25">
      <c r="A4188" t="str">
        <f t="shared" ref="A4188" si="1054">"#"</f>
        <v>#</v>
      </c>
      <c r="B4188" t="str">
        <f t="shared" ref="B4188" si="1055">INDEX(R:R,2+TRUNC((ROW()-1)/$O$2))&amp;" Random Improvement"</f>
        <v>Theology Random Improvement</v>
      </c>
    </row>
    <row r="4189" spans="1:5" x14ac:dyDescent="0.25">
      <c r="A4189" t="s">
        <v>0</v>
      </c>
    </row>
    <row r="4190" spans="1:5" x14ac:dyDescent="0.25">
      <c r="B4190" t="str">
        <f t="shared" ref="B4190" si="1056">"id = AVE_MARIA_hexaco_adolescence."&amp;INDEX($Y$2:$Z$57,MATCH(B4187,$Y$2:$Y$57,0),2)</f>
        <v>id = AVE_MARIA_hexaco_adolescence.51</v>
      </c>
    </row>
    <row r="4191" spans="1:5" x14ac:dyDescent="0.25">
      <c r="B4191" t="str">
        <f t="shared" ref="B4191" si="1057">"desc = EVTDESC_"&amp;"AVE_MARIA_hexaco_adolescence."&amp;INDEX($Y$2:$Z$57,MATCH(B4187,$Y$2:$Y$57,0),2)</f>
        <v>desc = EVTDESC_AVE_MARIA_hexaco_adolescence.51</v>
      </c>
    </row>
    <row r="4192" spans="1:5" x14ac:dyDescent="0.25">
      <c r="B4192" t="s">
        <v>115</v>
      </c>
    </row>
    <row r="4193" spans="2:5" x14ac:dyDescent="0.25">
      <c r="B4193" t="s">
        <v>114</v>
      </c>
    </row>
    <row r="4194" spans="2:5" x14ac:dyDescent="0.25">
      <c r="B4194" t="s">
        <v>116</v>
      </c>
    </row>
    <row r="4196" spans="2:5" x14ac:dyDescent="0.25">
      <c r="B4196" t="s">
        <v>5</v>
      </c>
    </row>
    <row r="4197" spans="2:5" x14ac:dyDescent="0.25">
      <c r="C4197" t="s">
        <v>117</v>
      </c>
    </row>
    <row r="4198" spans="2:5" x14ac:dyDescent="0.25">
      <c r="C4198" t="s">
        <v>118</v>
      </c>
    </row>
    <row r="4199" spans="2:5" x14ac:dyDescent="0.25">
      <c r="C4199" t="s">
        <v>119</v>
      </c>
    </row>
    <row r="4200" spans="2:5" x14ac:dyDescent="0.25">
      <c r="C4200" t="s">
        <v>120</v>
      </c>
    </row>
    <row r="4201" spans="2:5" x14ac:dyDescent="0.25">
      <c r="B4201" t="s">
        <v>1</v>
      </c>
    </row>
    <row r="4202" spans="2:5" x14ac:dyDescent="0.25">
      <c r="B4202" t="s">
        <v>9</v>
      </c>
    </row>
    <row r="4203" spans="2:5" x14ac:dyDescent="0.25">
      <c r="C4203" t="str">
        <f t="shared" ref="C4203" si="1058">"name = EVTOPT_A_"&amp;"AVE_MARIA_hexaco_adolescence."&amp;INDEX($Y$2:$Z$57,MATCH(B4187,$Y$2:$Y$57,0),2)</f>
        <v>name = EVTOPT_A_AVE_MARIA_hexaco_adolescence.51</v>
      </c>
    </row>
    <row r="4204" spans="2:5" x14ac:dyDescent="0.25">
      <c r="C4204" t="s">
        <v>121</v>
      </c>
    </row>
    <row r="4205" spans="2:5" x14ac:dyDescent="0.25">
      <c r="D4205" t="str">
        <f t="shared" ref="D4205" si="1059">"60 = { # Normal progress"</f>
        <v>60 = { # Normal progress</v>
      </c>
    </row>
    <row r="4206" spans="2:5" x14ac:dyDescent="0.25">
      <c r="E4206" t="str">
        <f t="shared" ref="E4206" si="1060">"change_variable = { which = hexaco_learning_"&amp;INDEX(S:S,2+TRUNC((ROW()-1)/$O$2))&amp;"_xp value = 1 }"</f>
        <v>change_variable = { which = hexaco_learning_theology_xp value = 1 }</v>
      </c>
    </row>
    <row r="4207" spans="2:5" x14ac:dyDescent="0.25">
      <c r="E4207" t="s">
        <v>122</v>
      </c>
    </row>
    <row r="4208" spans="2:5" x14ac:dyDescent="0.25">
      <c r="E4208" t="str">
        <f t="shared" ref="E4208" si="1061">"# set_character_flag = AVE_MARIA_hexaco_adolescence_"&amp;INDEX(S:S,2+TRUNC((ROW()-1)/$O$2))&amp;"_improvement_normal"</f>
        <v># set_character_flag = AVE_MARIA_hexaco_adolescence_theology_improvement_normal</v>
      </c>
    </row>
    <row r="4209" spans="5:6" x14ac:dyDescent="0.25">
      <c r="E4209" t="s">
        <v>123</v>
      </c>
    </row>
    <row r="4210" spans="5:6" x14ac:dyDescent="0.25">
      <c r="F4210" t="str">
        <f t="shared" ref="F4210" si="1062">"factor = 1.05"</f>
        <v>factor = 1.05</v>
      </c>
    </row>
    <row r="4211" spans="5:6" x14ac:dyDescent="0.25">
      <c r="F4211" t="s">
        <v>124</v>
      </c>
    </row>
    <row r="4212" spans="5:6" x14ac:dyDescent="0.25">
      <c r="E4212" t="s">
        <v>1</v>
      </c>
    </row>
    <row r="4213" spans="5:6" x14ac:dyDescent="0.25">
      <c r="E4213" t="s">
        <v>123</v>
      </c>
    </row>
    <row r="4214" spans="5:6" x14ac:dyDescent="0.25">
      <c r="F4214" t="str">
        <f t="shared" ref="F4214" si="1063">"factor = 1.1"</f>
        <v>factor = 1.1</v>
      </c>
    </row>
    <row r="4215" spans="5:6" x14ac:dyDescent="0.25">
      <c r="F4215" t="s">
        <v>125</v>
      </c>
    </row>
    <row r="4216" spans="5:6" x14ac:dyDescent="0.25">
      <c r="E4216" t="s">
        <v>1</v>
      </c>
    </row>
    <row r="4217" spans="5:6" x14ac:dyDescent="0.25">
      <c r="E4217" t="s">
        <v>123</v>
      </c>
    </row>
    <row r="4218" spans="5:6" x14ac:dyDescent="0.25">
      <c r="F4218" t="str">
        <f t="shared" ref="F4218" si="1064">"factor = 1.2"</f>
        <v>factor = 1.2</v>
      </c>
    </row>
    <row r="4219" spans="5:6" x14ac:dyDescent="0.25">
      <c r="F4219" t="s">
        <v>126</v>
      </c>
    </row>
    <row r="4220" spans="5:6" x14ac:dyDescent="0.25">
      <c r="E4220" t="s">
        <v>1</v>
      </c>
    </row>
    <row r="4221" spans="5:6" x14ac:dyDescent="0.25">
      <c r="E4221" t="s">
        <v>123</v>
      </c>
    </row>
    <row r="4222" spans="5:6" x14ac:dyDescent="0.25">
      <c r="F4222" t="str">
        <f t="shared" ref="F4222" si="1065">"factor = 1.3"</f>
        <v>factor = 1.3</v>
      </c>
    </row>
    <row r="4223" spans="5:6" x14ac:dyDescent="0.25">
      <c r="F4223" t="s">
        <v>127</v>
      </c>
    </row>
    <row r="4224" spans="5:6" x14ac:dyDescent="0.25">
      <c r="E4224" t="s">
        <v>1</v>
      </c>
    </row>
    <row r="4225" spans="4:6" x14ac:dyDescent="0.25">
      <c r="E4225" t="s">
        <v>123</v>
      </c>
    </row>
    <row r="4226" spans="4:6" x14ac:dyDescent="0.25">
      <c r="F4226" t="str">
        <f t="shared" ref="F4226" si="1066">"factor = 1.5"</f>
        <v>factor = 1.5</v>
      </c>
    </row>
    <row r="4227" spans="4:6" x14ac:dyDescent="0.25">
      <c r="F4227" t="s">
        <v>128</v>
      </c>
    </row>
    <row r="4228" spans="4:6" x14ac:dyDescent="0.25">
      <c r="E4228" t="s">
        <v>1</v>
      </c>
    </row>
    <row r="4229" spans="4:6" x14ac:dyDescent="0.25">
      <c r="D4229" t="s">
        <v>1</v>
      </c>
    </row>
    <row r="4230" spans="4:6" x14ac:dyDescent="0.25">
      <c r="D4230" t="str">
        <f t="shared" ref="D4230" si="1067">"35 = { # Gifted progress"</f>
        <v>35 = { # Gifted progress</v>
      </c>
    </row>
    <row r="4231" spans="4:6" x14ac:dyDescent="0.25">
      <c r="E4231" t="str">
        <f t="shared" ref="E4231" si="1068">"change_variable = { which = hexaco_learning_"&amp;INDEX(S:S,2+TRUNC((ROW()-1)/$O$2))&amp;"_xp value = 2 }"</f>
        <v>change_variable = { which = hexaco_learning_theology_xp value = 2 }</v>
      </c>
    </row>
    <row r="4232" spans="4:6" x14ac:dyDescent="0.25">
      <c r="E4232" t="s">
        <v>122</v>
      </c>
    </row>
    <row r="4233" spans="4:6" x14ac:dyDescent="0.25">
      <c r="E4233" t="str">
        <f t="shared" ref="E4233" si="1069">"# set_character_flag = AVE_MARIA_hexaco_adolescence_"&amp;INDEX(S:S,2+TRUNC((ROW()-1)/$O$2))&amp;"_improvement_faster"</f>
        <v># set_character_flag = AVE_MARIA_hexaco_adolescence_theology_improvement_faster</v>
      </c>
    </row>
    <row r="4234" spans="4:6" x14ac:dyDescent="0.25">
      <c r="E4234" t="s">
        <v>123</v>
      </c>
    </row>
    <row r="4235" spans="4:6" x14ac:dyDescent="0.25">
      <c r="F4235" t="str">
        <f t="shared" ref="F4235" si="1070">"factor = 1.05"</f>
        <v>factor = 1.05</v>
      </c>
    </row>
    <row r="4236" spans="4:6" x14ac:dyDescent="0.25">
      <c r="F4236" t="s">
        <v>129</v>
      </c>
    </row>
    <row r="4237" spans="4:6" x14ac:dyDescent="0.25">
      <c r="E4237" t="s">
        <v>1</v>
      </c>
    </row>
    <row r="4238" spans="4:6" x14ac:dyDescent="0.25">
      <c r="E4238" t="s">
        <v>123</v>
      </c>
    </row>
    <row r="4239" spans="4:6" x14ac:dyDescent="0.25">
      <c r="F4239" t="str">
        <f t="shared" ref="F4239" si="1071">"factor = 1.1"</f>
        <v>factor = 1.1</v>
      </c>
    </row>
    <row r="4240" spans="4:6" x14ac:dyDescent="0.25">
      <c r="F4240" t="s">
        <v>130</v>
      </c>
    </row>
    <row r="4241" spans="5:6" x14ac:dyDescent="0.25">
      <c r="E4241" t="s">
        <v>1</v>
      </c>
    </row>
    <row r="4242" spans="5:6" x14ac:dyDescent="0.25">
      <c r="E4242" t="s">
        <v>123</v>
      </c>
    </row>
    <row r="4243" spans="5:6" x14ac:dyDescent="0.25">
      <c r="F4243" t="str">
        <f t="shared" ref="F4243" si="1072">"factor = 1.2"</f>
        <v>factor = 1.2</v>
      </c>
    </row>
    <row r="4244" spans="5:6" x14ac:dyDescent="0.25">
      <c r="F4244" t="s">
        <v>131</v>
      </c>
    </row>
    <row r="4245" spans="5:6" x14ac:dyDescent="0.25">
      <c r="E4245" t="s">
        <v>1</v>
      </c>
    </row>
    <row r="4246" spans="5:6" x14ac:dyDescent="0.25">
      <c r="E4246" t="s">
        <v>123</v>
      </c>
    </row>
    <row r="4247" spans="5:6" x14ac:dyDescent="0.25">
      <c r="F4247" t="str">
        <f t="shared" ref="F4247" si="1073">"factor = 1.3"</f>
        <v>factor = 1.3</v>
      </c>
    </row>
    <row r="4248" spans="5:6" x14ac:dyDescent="0.25">
      <c r="F4248" t="s">
        <v>132</v>
      </c>
    </row>
    <row r="4249" spans="5:6" x14ac:dyDescent="0.25">
      <c r="E4249" t="s">
        <v>1</v>
      </c>
    </row>
    <row r="4250" spans="5:6" x14ac:dyDescent="0.25">
      <c r="E4250" t="s">
        <v>123</v>
      </c>
    </row>
    <row r="4251" spans="5:6" x14ac:dyDescent="0.25">
      <c r="F4251" t="str">
        <f t="shared" ref="F4251" si="1074">"factor = 1.5"</f>
        <v>factor = 1.5</v>
      </c>
    </row>
    <row r="4252" spans="5:6" x14ac:dyDescent="0.25">
      <c r="F4252" t="s">
        <v>133</v>
      </c>
    </row>
    <row r="4253" spans="5:6" x14ac:dyDescent="0.25">
      <c r="E4253" t="s">
        <v>1</v>
      </c>
    </row>
    <row r="4254" spans="5:6" x14ac:dyDescent="0.25">
      <c r="E4254" t="s">
        <v>123</v>
      </c>
    </row>
    <row r="4255" spans="5:6" x14ac:dyDescent="0.25">
      <c r="F4255" t="s">
        <v>220</v>
      </c>
    </row>
    <row r="4256" spans="5:6" x14ac:dyDescent="0.25">
      <c r="F4256" t="s">
        <v>135</v>
      </c>
    </row>
    <row r="4257" spans="3:6" x14ac:dyDescent="0.25">
      <c r="E4257" t="s">
        <v>1</v>
      </c>
    </row>
    <row r="4258" spans="3:6" x14ac:dyDescent="0.25">
      <c r="D4258" t="s">
        <v>1</v>
      </c>
    </row>
    <row r="4259" spans="3:6" x14ac:dyDescent="0.25">
      <c r="D4259" t="str">
        <f t="shared" ref="D4259" si="1075">"5 = { # Crazy progress"</f>
        <v>5 = { # Crazy progress</v>
      </c>
    </row>
    <row r="4260" spans="3:6" x14ac:dyDescent="0.25">
      <c r="E4260" t="str">
        <f t="shared" ref="E4260" si="1076">"change_variable = { which = hexaco_learning_"&amp;INDEX(S:S,2+TRUNC((ROW()-1)/$O$2))&amp;"_xp value = 3 }"</f>
        <v>change_variable = { which = hexaco_learning_theology_xp value = 3 }</v>
      </c>
    </row>
    <row r="4261" spans="3:6" x14ac:dyDescent="0.25">
      <c r="E4261" t="s">
        <v>122</v>
      </c>
    </row>
    <row r="4262" spans="3:6" x14ac:dyDescent="0.25">
      <c r="E4262" t="str">
        <f t="shared" ref="E4262" si="1077">"set_character_flag = AVE_MARIA_hexaco_adolescence_"&amp;INDEX(S:S,2+TRUNC((ROW()-1)/$O$2))&amp;"_improvement_genius"</f>
        <v>set_character_flag = AVE_MARIA_hexaco_adolescence_theology_improvement_genius</v>
      </c>
    </row>
    <row r="4263" spans="3:6" x14ac:dyDescent="0.25">
      <c r="E4263" t="s">
        <v>123</v>
      </c>
    </row>
    <row r="4264" spans="3:6" x14ac:dyDescent="0.25">
      <c r="F4264" t="str">
        <f t="shared" ref="F4264" si="1078">"factor = 2"</f>
        <v>factor = 2</v>
      </c>
    </row>
    <row r="4265" spans="3:6" x14ac:dyDescent="0.25">
      <c r="F4265" t="s">
        <v>135</v>
      </c>
    </row>
    <row r="4266" spans="3:6" x14ac:dyDescent="0.25">
      <c r="E4266" t="s">
        <v>1</v>
      </c>
    </row>
    <row r="4267" spans="3:6" x14ac:dyDescent="0.25">
      <c r="E4267" t="s">
        <v>123</v>
      </c>
    </row>
    <row r="4268" spans="3:6" x14ac:dyDescent="0.25">
      <c r="F4268" t="str">
        <f t="shared" ref="F4268" si="1079">"factor = 5"</f>
        <v>factor = 5</v>
      </c>
    </row>
    <row r="4269" spans="3:6" x14ac:dyDescent="0.25">
      <c r="F4269" t="s">
        <v>137</v>
      </c>
    </row>
    <row r="4270" spans="3:6" x14ac:dyDescent="0.25">
      <c r="E4270" t="s">
        <v>1</v>
      </c>
    </row>
    <row r="4271" spans="3:6" x14ac:dyDescent="0.25">
      <c r="D4271" t="s">
        <v>1</v>
      </c>
    </row>
    <row r="4272" spans="3:6" x14ac:dyDescent="0.25">
      <c r="C4272" t="s">
        <v>1</v>
      </c>
    </row>
    <row r="4273" spans="1:4" x14ac:dyDescent="0.25">
      <c r="C4273" t="s">
        <v>138</v>
      </c>
    </row>
    <row r="4274" spans="1:4" x14ac:dyDescent="0.25">
      <c r="D4274" t="str">
        <f t="shared" ref="D4274" si="1080">"educator = { character_event = { id = "&amp;"AVE_MARIA_hexaco_adolescence."&amp;INDEX($Y$2:$Z$57,MATCH(B4187,$Y$2:$Y$57,0)+6,2)&amp;" } }"</f>
        <v>educator = { character_event = { id = AVE_MARIA_hexaco_adolescence.57 } }</v>
      </c>
    </row>
    <row r="4275" spans="1:4" x14ac:dyDescent="0.25">
      <c r="C4275" t="s">
        <v>1</v>
      </c>
    </row>
    <row r="4276" spans="1:4" x14ac:dyDescent="0.25">
      <c r="C4276" t="s">
        <v>139</v>
      </c>
    </row>
    <row r="4277" spans="1:4" x14ac:dyDescent="0.25">
      <c r="D4277" t="s">
        <v>168</v>
      </c>
    </row>
    <row r="4278" spans="1:4" x14ac:dyDescent="0.25">
      <c r="C4278" t="s">
        <v>1</v>
      </c>
    </row>
    <row r="4279" spans="1:4" x14ac:dyDescent="0.25">
      <c r="B4279" t="s">
        <v>1</v>
      </c>
    </row>
    <row r="4280" spans="1:4" x14ac:dyDescent="0.25">
      <c r="A4280" t="s">
        <v>1</v>
      </c>
    </row>
    <row r="4281" spans="1:4" x14ac:dyDescent="0.25">
      <c r="A4281" t="str">
        <f t="shared" ref="A4281" si="1081">"#"</f>
        <v>#</v>
      </c>
      <c r="B4281" t="str">
        <f t="shared" ref="B4281" si="1082">INDEX(R:R,2+TRUNC((ROW()-1)/$O$2))&amp;" Random Improvement"</f>
        <v>Theology Random Improvement</v>
      </c>
    </row>
    <row r="4282" spans="1:4" x14ac:dyDescent="0.25">
      <c r="A4282" t="s">
        <v>0</v>
      </c>
    </row>
    <row r="4283" spans="1:4" x14ac:dyDescent="0.25">
      <c r="B4283" t="str">
        <f t="shared" ref="B4283" si="1083">"id = "&amp;"AVE_MARIA_hexaco_adolescence."&amp;INDEX($Y$2:$Z$57,MATCH(B4187,$Y$2:$Y$57,0)+1,2)</f>
        <v>id = AVE_MARIA_hexaco_adolescence.52</v>
      </c>
    </row>
    <row r="4284" spans="1:4" x14ac:dyDescent="0.25">
      <c r="B4284" t="str">
        <f t="shared" ref="B4284" si="1084">"desc = EVTDESC_"&amp;INDEX(N:N,3+TRUNC((ROW()-1)/$O$2))</f>
        <v>desc = EVTDESC_AVE_MARIA_hexaco_adolescence.10</v>
      </c>
    </row>
    <row r="4285" spans="1:4" x14ac:dyDescent="0.25">
      <c r="B4285" t="s">
        <v>115</v>
      </c>
    </row>
    <row r="4286" spans="1:4" x14ac:dyDescent="0.25">
      <c r="B4286" t="s">
        <v>114</v>
      </c>
    </row>
    <row r="4287" spans="1:4" x14ac:dyDescent="0.25">
      <c r="B4287" t="s">
        <v>116</v>
      </c>
    </row>
    <row r="4289" spans="2:6" x14ac:dyDescent="0.25">
      <c r="B4289" t="s">
        <v>5</v>
      </c>
    </row>
    <row r="4290" spans="2:6" x14ac:dyDescent="0.25">
      <c r="C4290" t="s">
        <v>117</v>
      </c>
    </row>
    <row r="4291" spans="2:6" x14ac:dyDescent="0.25">
      <c r="C4291" t="s">
        <v>118</v>
      </c>
    </row>
    <row r="4292" spans="2:6" x14ac:dyDescent="0.25">
      <c r="C4292" t="s">
        <v>119</v>
      </c>
    </row>
    <row r="4293" spans="2:6" x14ac:dyDescent="0.25">
      <c r="C4293" t="s">
        <v>120</v>
      </c>
    </row>
    <row r="4294" spans="2:6" x14ac:dyDescent="0.25">
      <c r="B4294" t="s">
        <v>1</v>
      </c>
    </row>
    <row r="4295" spans="2:6" x14ac:dyDescent="0.25">
      <c r="B4295" t="s">
        <v>9</v>
      </c>
    </row>
    <row r="4296" spans="2:6" x14ac:dyDescent="0.25">
      <c r="C4296" t="str">
        <f t="shared" ref="C4296" si="1085">"name = EVTOPT_A_"&amp;"AVE_MARIA_hexaco_adolescence."&amp;INDEX($Y$2:$Z$57,MATCH(B4187,$Y$2:$Y$57,0)+1,2)</f>
        <v>name = EVTOPT_A_AVE_MARIA_hexaco_adolescence.52</v>
      </c>
    </row>
    <row r="4297" spans="2:6" x14ac:dyDescent="0.25">
      <c r="C4297" t="s">
        <v>121</v>
      </c>
    </row>
    <row r="4298" spans="2:6" x14ac:dyDescent="0.25">
      <c r="D4298" t="str">
        <f t="shared" ref="D4298" si="1086">"60 = { # Normal progress"</f>
        <v>60 = { # Normal progress</v>
      </c>
    </row>
    <row r="4299" spans="2:6" x14ac:dyDescent="0.25">
      <c r="E4299" t="str">
        <f t="shared" ref="E4299" si="1087">"change_variable = { which = hexaco_learning_"&amp;INDEX(S:S,2+TRUNC((ROW()-1)/$O$2))&amp;"_xp value = 1 }"</f>
        <v>change_variable = { which = hexaco_learning_theology_xp value = 1 }</v>
      </c>
    </row>
    <row r="4300" spans="2:6" x14ac:dyDescent="0.25">
      <c r="E4300" t="s">
        <v>122</v>
      </c>
    </row>
    <row r="4301" spans="2:6" x14ac:dyDescent="0.25">
      <c r="E4301" t="str">
        <f t="shared" ref="E4301" si="1088">"set_character_flag = AVE_MARIA_hexaco_adolescence_"&amp;INDEX(S:S,2+TRUNC((ROW()-1)/$O$2))&amp;"_improvement_normal"</f>
        <v>set_character_flag = AVE_MARIA_hexaco_adolescence_theology_improvement_normal</v>
      </c>
    </row>
    <row r="4302" spans="2:6" x14ac:dyDescent="0.25">
      <c r="E4302" t="s">
        <v>123</v>
      </c>
    </row>
    <row r="4303" spans="2:6" x14ac:dyDescent="0.25">
      <c r="F4303" t="str">
        <f t="shared" ref="F4303" si="1089">"factor = 1.05"</f>
        <v>factor = 1.05</v>
      </c>
    </row>
    <row r="4304" spans="2:6" x14ac:dyDescent="0.25">
      <c r="F4304" t="s">
        <v>124</v>
      </c>
    </row>
    <row r="4305" spans="5:6" x14ac:dyDescent="0.25">
      <c r="E4305" t="s">
        <v>1</v>
      </c>
    </row>
    <row r="4306" spans="5:6" x14ac:dyDescent="0.25">
      <c r="E4306" t="s">
        <v>123</v>
      </c>
    </row>
    <row r="4307" spans="5:6" x14ac:dyDescent="0.25">
      <c r="F4307" t="str">
        <f t="shared" ref="F4307" si="1090">"factor = 1.1"</f>
        <v>factor = 1.1</v>
      </c>
    </row>
    <row r="4308" spans="5:6" x14ac:dyDescent="0.25">
      <c r="F4308" t="s">
        <v>125</v>
      </c>
    </row>
    <row r="4309" spans="5:6" x14ac:dyDescent="0.25">
      <c r="E4309" t="s">
        <v>1</v>
      </c>
    </row>
    <row r="4310" spans="5:6" x14ac:dyDescent="0.25">
      <c r="E4310" t="s">
        <v>123</v>
      </c>
    </row>
    <row r="4311" spans="5:6" x14ac:dyDescent="0.25">
      <c r="F4311" t="str">
        <f t="shared" ref="F4311" si="1091">"factor = 1.2"</f>
        <v>factor = 1.2</v>
      </c>
    </row>
    <row r="4312" spans="5:6" x14ac:dyDescent="0.25">
      <c r="F4312" t="s">
        <v>126</v>
      </c>
    </row>
    <row r="4313" spans="5:6" x14ac:dyDescent="0.25">
      <c r="E4313" t="s">
        <v>1</v>
      </c>
    </row>
    <row r="4314" spans="5:6" x14ac:dyDescent="0.25">
      <c r="E4314" t="s">
        <v>123</v>
      </c>
    </row>
    <row r="4315" spans="5:6" x14ac:dyDescent="0.25">
      <c r="F4315" t="str">
        <f t="shared" ref="F4315" si="1092">"factor = 1.3"</f>
        <v>factor = 1.3</v>
      </c>
    </row>
    <row r="4316" spans="5:6" x14ac:dyDescent="0.25">
      <c r="F4316" t="s">
        <v>127</v>
      </c>
    </row>
    <row r="4317" spans="5:6" x14ac:dyDescent="0.25">
      <c r="E4317" t="s">
        <v>1</v>
      </c>
    </row>
    <row r="4318" spans="5:6" x14ac:dyDescent="0.25">
      <c r="E4318" t="s">
        <v>123</v>
      </c>
    </row>
    <row r="4319" spans="5:6" x14ac:dyDescent="0.25">
      <c r="F4319" t="str">
        <f t="shared" ref="F4319" si="1093">"factor = 1.5"</f>
        <v>factor = 1.5</v>
      </c>
    </row>
    <row r="4320" spans="5:6" x14ac:dyDescent="0.25">
      <c r="F4320" t="s">
        <v>128</v>
      </c>
    </row>
    <row r="4321" spans="4:6" x14ac:dyDescent="0.25">
      <c r="E4321" t="s">
        <v>1</v>
      </c>
    </row>
    <row r="4322" spans="4:6" x14ac:dyDescent="0.25">
      <c r="D4322" t="s">
        <v>1</v>
      </c>
    </row>
    <row r="4323" spans="4:6" x14ac:dyDescent="0.25">
      <c r="D4323" t="str">
        <f t="shared" ref="D4323" si="1094">"35 = { # Gifted progress"</f>
        <v>35 = { # Gifted progress</v>
      </c>
    </row>
    <row r="4324" spans="4:6" x14ac:dyDescent="0.25">
      <c r="E4324" t="str">
        <f t="shared" ref="E4324" si="1095">"change_variable = { which = hexaco_learning_"&amp;INDEX(S:S,2+TRUNC((ROW()-1)/$O$2))&amp;"_xp value = 2 }"</f>
        <v>change_variable = { which = hexaco_learning_theology_xp value = 2 }</v>
      </c>
    </row>
    <row r="4325" spans="4:6" x14ac:dyDescent="0.25">
      <c r="E4325" t="s">
        <v>122</v>
      </c>
    </row>
    <row r="4326" spans="4:6" x14ac:dyDescent="0.25">
      <c r="E4326" t="str">
        <f t="shared" ref="E4326" si="1096">"set_character_flag = AVE_MARIA_hexaco_adolescence_"&amp;INDEX(S:S,2+TRUNC((ROW()-1)/$O$2))&amp;"_improvement_faster"</f>
        <v>set_character_flag = AVE_MARIA_hexaco_adolescence_theology_improvement_faster</v>
      </c>
    </row>
    <row r="4327" spans="4:6" x14ac:dyDescent="0.25">
      <c r="E4327" t="s">
        <v>123</v>
      </c>
    </row>
    <row r="4328" spans="4:6" x14ac:dyDescent="0.25">
      <c r="F4328" t="str">
        <f t="shared" ref="F4328" si="1097">"factor = 1.05"</f>
        <v>factor = 1.05</v>
      </c>
    </row>
    <row r="4329" spans="4:6" x14ac:dyDescent="0.25">
      <c r="F4329" t="s">
        <v>129</v>
      </c>
    </row>
    <row r="4330" spans="4:6" x14ac:dyDescent="0.25">
      <c r="E4330" t="s">
        <v>1</v>
      </c>
    </row>
    <row r="4331" spans="4:6" x14ac:dyDescent="0.25">
      <c r="E4331" t="s">
        <v>123</v>
      </c>
    </row>
    <row r="4332" spans="4:6" x14ac:dyDescent="0.25">
      <c r="F4332" t="str">
        <f t="shared" ref="F4332" si="1098">"factor = 1.1"</f>
        <v>factor = 1.1</v>
      </c>
    </row>
    <row r="4333" spans="4:6" x14ac:dyDescent="0.25">
      <c r="F4333" t="s">
        <v>130</v>
      </c>
    </row>
    <row r="4334" spans="4:6" x14ac:dyDescent="0.25">
      <c r="E4334" t="s">
        <v>1</v>
      </c>
    </row>
    <row r="4335" spans="4:6" x14ac:dyDescent="0.25">
      <c r="E4335" t="s">
        <v>123</v>
      </c>
    </row>
    <row r="4336" spans="4:6" x14ac:dyDescent="0.25">
      <c r="F4336" t="str">
        <f t="shared" ref="F4336" si="1099">"factor = 1.2"</f>
        <v>factor = 1.2</v>
      </c>
    </row>
    <row r="4337" spans="4:6" x14ac:dyDescent="0.25">
      <c r="F4337" t="s">
        <v>131</v>
      </c>
    </row>
    <row r="4338" spans="4:6" x14ac:dyDescent="0.25">
      <c r="E4338" t="s">
        <v>1</v>
      </c>
    </row>
    <row r="4339" spans="4:6" x14ac:dyDescent="0.25">
      <c r="E4339" t="s">
        <v>123</v>
      </c>
    </row>
    <row r="4340" spans="4:6" x14ac:dyDescent="0.25">
      <c r="F4340" t="str">
        <f t="shared" ref="F4340" si="1100">"factor = 1.3"</f>
        <v>factor = 1.3</v>
      </c>
    </row>
    <row r="4341" spans="4:6" x14ac:dyDescent="0.25">
      <c r="F4341" t="s">
        <v>132</v>
      </c>
    </row>
    <row r="4342" spans="4:6" x14ac:dyDescent="0.25">
      <c r="E4342" t="s">
        <v>1</v>
      </c>
    </row>
    <row r="4343" spans="4:6" x14ac:dyDescent="0.25">
      <c r="E4343" t="s">
        <v>123</v>
      </c>
    </row>
    <row r="4344" spans="4:6" x14ac:dyDescent="0.25">
      <c r="F4344" t="str">
        <f t="shared" ref="F4344" si="1101">"factor = 1.5"</f>
        <v>factor = 1.5</v>
      </c>
    </row>
    <row r="4345" spans="4:6" x14ac:dyDescent="0.25">
      <c r="F4345" t="s">
        <v>133</v>
      </c>
    </row>
    <row r="4346" spans="4:6" x14ac:dyDescent="0.25">
      <c r="E4346" t="s">
        <v>1</v>
      </c>
    </row>
    <row r="4347" spans="4:6" x14ac:dyDescent="0.25">
      <c r="E4347" t="s">
        <v>123</v>
      </c>
    </row>
    <row r="4348" spans="4:6" x14ac:dyDescent="0.25">
      <c r="F4348" t="s">
        <v>220</v>
      </c>
    </row>
    <row r="4349" spans="4:6" x14ac:dyDescent="0.25">
      <c r="F4349" t="s">
        <v>135</v>
      </c>
    </row>
    <row r="4350" spans="4:6" x14ac:dyDescent="0.25">
      <c r="E4350" t="s">
        <v>1</v>
      </c>
    </row>
    <row r="4351" spans="4:6" x14ac:dyDescent="0.25">
      <c r="D4351" t="s">
        <v>1</v>
      </c>
    </row>
    <row r="4352" spans="4:6" x14ac:dyDescent="0.25">
      <c r="D4352" t="str">
        <f t="shared" ref="D4352" si="1102">"5 = { # Crazy progress"</f>
        <v>5 = { # Crazy progress</v>
      </c>
    </row>
    <row r="4353" spans="3:6" x14ac:dyDescent="0.25">
      <c r="E4353" t="str">
        <f t="shared" ref="E4353" si="1103">"change_variable = { which = hexaco_learning_"&amp;INDEX(S:S,2+TRUNC((ROW()-1)/$O$2))&amp;"_xp value = 3 }"</f>
        <v>change_variable = { which = hexaco_learning_theology_xp value = 3 }</v>
      </c>
    </row>
    <row r="4354" spans="3:6" x14ac:dyDescent="0.25">
      <c r="E4354" t="s">
        <v>122</v>
      </c>
    </row>
    <row r="4355" spans="3:6" x14ac:dyDescent="0.25">
      <c r="E4355" t="str">
        <f t="shared" ref="E4355" si="1104">"set_character_flag = AVE_MARIA_hexaco_adolescence_"&amp;INDEX(S:S,2+TRUNC((ROW()-1)/$O$2))&amp;"_improvement_genius"</f>
        <v>set_character_flag = AVE_MARIA_hexaco_adolescence_theology_improvement_genius</v>
      </c>
    </row>
    <row r="4356" spans="3:6" x14ac:dyDescent="0.25">
      <c r="E4356" t="s">
        <v>123</v>
      </c>
    </row>
    <row r="4357" spans="3:6" x14ac:dyDescent="0.25">
      <c r="F4357" t="str">
        <f t="shared" ref="F4357" si="1105">"factor = 2"</f>
        <v>factor = 2</v>
      </c>
    </row>
    <row r="4358" spans="3:6" x14ac:dyDescent="0.25">
      <c r="F4358" t="s">
        <v>135</v>
      </c>
    </row>
    <row r="4359" spans="3:6" x14ac:dyDescent="0.25">
      <c r="E4359" t="s">
        <v>1</v>
      </c>
    </row>
    <row r="4360" spans="3:6" x14ac:dyDescent="0.25">
      <c r="E4360" t="s">
        <v>123</v>
      </c>
    </row>
    <row r="4361" spans="3:6" x14ac:dyDescent="0.25">
      <c r="F4361" t="str">
        <f t="shared" ref="F4361" si="1106">"factor = 5"</f>
        <v>factor = 5</v>
      </c>
    </row>
    <row r="4362" spans="3:6" x14ac:dyDescent="0.25">
      <c r="F4362" t="s">
        <v>137</v>
      </c>
    </row>
    <row r="4363" spans="3:6" x14ac:dyDescent="0.25">
      <c r="E4363" t="s">
        <v>1</v>
      </c>
    </row>
    <row r="4364" spans="3:6" x14ac:dyDescent="0.25">
      <c r="D4364" t="s">
        <v>1</v>
      </c>
    </row>
    <row r="4365" spans="3:6" x14ac:dyDescent="0.25">
      <c r="C4365" t="s">
        <v>1</v>
      </c>
    </row>
    <row r="4366" spans="3:6" x14ac:dyDescent="0.25">
      <c r="C4366" t="s">
        <v>138</v>
      </c>
    </row>
    <row r="4367" spans="3:6" x14ac:dyDescent="0.25">
      <c r="D4367" t="str">
        <f t="shared" ref="D4367" si="1107">"educator = { character_event = { id = "&amp;"AVE_MARIA_hexaco_adolescence."&amp;INDEX($Y$2:$Z$57,MATCH(B4187,$Y$2:$Y$57,0)+6,2)&amp;" } }"</f>
        <v>educator = { character_event = { id = AVE_MARIA_hexaco_adolescence.57 } }</v>
      </c>
    </row>
    <row r="4368" spans="3:6" x14ac:dyDescent="0.25">
      <c r="C4368" t="s">
        <v>1</v>
      </c>
    </row>
    <row r="4369" spans="1:4" x14ac:dyDescent="0.25">
      <c r="C4369" t="s">
        <v>139</v>
      </c>
    </row>
    <row r="4370" spans="1:4" x14ac:dyDescent="0.25">
      <c r="D4370" t="s">
        <v>168</v>
      </c>
    </row>
    <row r="4371" spans="1:4" x14ac:dyDescent="0.25">
      <c r="C4371" t="s">
        <v>1</v>
      </c>
    </row>
    <row r="4372" spans="1:4" x14ac:dyDescent="0.25">
      <c r="B4372" t="s">
        <v>1</v>
      </c>
    </row>
    <row r="4373" spans="1:4" x14ac:dyDescent="0.25">
      <c r="A4373" t="s">
        <v>1</v>
      </c>
    </row>
    <row r="4374" spans="1:4" x14ac:dyDescent="0.25">
      <c r="A4374" t="str">
        <f t="shared" ref="A4374" si="1108">"#"</f>
        <v>#</v>
      </c>
      <c r="B4374" t="str">
        <f t="shared" ref="B4374" si="1109">INDEX(R:R,2+TRUNC((ROW()-1)/$O$2))&amp;" Random Improvement"</f>
        <v>Theology Random Improvement</v>
      </c>
    </row>
    <row r="4375" spans="1:4" x14ac:dyDescent="0.25">
      <c r="A4375" t="s">
        <v>0</v>
      </c>
    </row>
    <row r="4376" spans="1:4" x14ac:dyDescent="0.25">
      <c r="B4376" t="str">
        <f t="shared" ref="B4376" si="1110">"id = "&amp;"AVE_MARIA_hexaco_adolescence."&amp;INDEX($Y$2:$Z$57,MATCH(B4187,$Y$2:$Y$57,0)+2,2)</f>
        <v>id = AVE_MARIA_hexaco_adolescence.53</v>
      </c>
    </row>
    <row r="4377" spans="1:4" x14ac:dyDescent="0.25">
      <c r="B4377" t="str">
        <f t="shared" ref="B4377" si="1111">"desc = EVTDESC_"&amp;"AVE_MARIA_hexaco_adolescence."&amp;INDEX($Y$2:$Z$57,MATCH(B4187,$Y$2:$Y$57,0)+2,2)</f>
        <v>desc = EVTDESC_AVE_MARIA_hexaco_adolescence.53</v>
      </c>
    </row>
    <row r="4378" spans="1:4" x14ac:dyDescent="0.25">
      <c r="B4378" t="s">
        <v>115</v>
      </c>
    </row>
    <row r="4379" spans="1:4" x14ac:dyDescent="0.25">
      <c r="B4379" t="s">
        <v>114</v>
      </c>
    </row>
    <row r="4380" spans="1:4" x14ac:dyDescent="0.25">
      <c r="B4380" t="s">
        <v>116</v>
      </c>
    </row>
    <row r="4382" spans="1:4" x14ac:dyDescent="0.25">
      <c r="B4382" t="s">
        <v>5</v>
      </c>
    </row>
    <row r="4383" spans="1:4" x14ac:dyDescent="0.25">
      <c r="C4383" t="s">
        <v>117</v>
      </c>
    </row>
    <row r="4384" spans="1:4" x14ac:dyDescent="0.25">
      <c r="C4384" t="s">
        <v>118</v>
      </c>
    </row>
    <row r="4385" spans="2:6" x14ac:dyDescent="0.25">
      <c r="C4385" t="s">
        <v>119</v>
      </c>
    </row>
    <row r="4386" spans="2:6" x14ac:dyDescent="0.25">
      <c r="C4386" t="s">
        <v>120</v>
      </c>
    </row>
    <row r="4387" spans="2:6" x14ac:dyDescent="0.25">
      <c r="B4387" t="s">
        <v>1</v>
      </c>
    </row>
    <row r="4388" spans="2:6" x14ac:dyDescent="0.25">
      <c r="B4388" t="s">
        <v>9</v>
      </c>
    </row>
    <row r="4389" spans="2:6" x14ac:dyDescent="0.25">
      <c r="C4389" t="str">
        <f t="shared" ref="C4389" si="1112">"name = EVTOPT_A_"&amp;"AVE_MARIA_hexaco_adolescence."&amp;INDEX($Y$2:$Z$57,MATCH(B4187,$Y$2:$Y$57,0)+2,2)</f>
        <v>name = EVTOPT_A_AVE_MARIA_hexaco_adolescence.53</v>
      </c>
    </row>
    <row r="4390" spans="2:6" x14ac:dyDescent="0.25">
      <c r="C4390" t="s">
        <v>121</v>
      </c>
    </row>
    <row r="4391" spans="2:6" x14ac:dyDescent="0.25">
      <c r="D4391" t="str">
        <f t="shared" ref="D4391" si="1113">"60 = { # Normal progress"</f>
        <v>60 = { # Normal progress</v>
      </c>
    </row>
    <row r="4392" spans="2:6" x14ac:dyDescent="0.25">
      <c r="E4392" t="str">
        <f t="shared" ref="E4392" si="1114">"change_variable = { which = hexaco_learning_"&amp;INDEX(S:S,2+TRUNC((ROW()-1)/$O$2))&amp;"_xp value = 1 }"</f>
        <v>change_variable = { which = hexaco_learning_theology_xp value = 1 }</v>
      </c>
    </row>
    <row r="4393" spans="2:6" x14ac:dyDescent="0.25">
      <c r="E4393" t="s">
        <v>122</v>
      </c>
    </row>
    <row r="4394" spans="2:6" x14ac:dyDescent="0.25">
      <c r="E4394" t="str">
        <f t="shared" ref="E4394" si="1115">"set_character_flag = AVE_MARIA_hexaco_adolescence_"&amp;INDEX(S:S,2+TRUNC((ROW()-1)/$O$2))&amp;"_improvement_normal"</f>
        <v>set_character_flag = AVE_MARIA_hexaco_adolescence_theology_improvement_normal</v>
      </c>
    </row>
    <row r="4395" spans="2:6" x14ac:dyDescent="0.25">
      <c r="E4395" t="s">
        <v>123</v>
      </c>
    </row>
    <row r="4396" spans="2:6" x14ac:dyDescent="0.25">
      <c r="F4396" t="str">
        <f t="shared" ref="F4396" si="1116">"factor = 1.05"</f>
        <v>factor = 1.05</v>
      </c>
    </row>
    <row r="4397" spans="2:6" x14ac:dyDescent="0.25">
      <c r="F4397" t="s">
        <v>124</v>
      </c>
    </row>
    <row r="4398" spans="2:6" x14ac:dyDescent="0.25">
      <c r="E4398" t="s">
        <v>1</v>
      </c>
    </row>
    <row r="4399" spans="2:6" x14ac:dyDescent="0.25">
      <c r="E4399" t="s">
        <v>123</v>
      </c>
    </row>
    <row r="4400" spans="2:6" x14ac:dyDescent="0.25">
      <c r="F4400" t="str">
        <f t="shared" ref="F4400" si="1117">"factor = 1.1"</f>
        <v>factor = 1.1</v>
      </c>
    </row>
    <row r="4401" spans="4:6" x14ac:dyDescent="0.25">
      <c r="F4401" t="s">
        <v>125</v>
      </c>
    </row>
    <row r="4402" spans="4:6" x14ac:dyDescent="0.25">
      <c r="E4402" t="s">
        <v>1</v>
      </c>
    </row>
    <row r="4403" spans="4:6" x14ac:dyDescent="0.25">
      <c r="E4403" t="s">
        <v>123</v>
      </c>
    </row>
    <row r="4404" spans="4:6" x14ac:dyDescent="0.25">
      <c r="F4404" t="str">
        <f t="shared" ref="F4404" si="1118">"factor = 1.2"</f>
        <v>factor = 1.2</v>
      </c>
    </row>
    <row r="4405" spans="4:6" x14ac:dyDescent="0.25">
      <c r="F4405" t="s">
        <v>126</v>
      </c>
    </row>
    <row r="4406" spans="4:6" x14ac:dyDescent="0.25">
      <c r="E4406" t="s">
        <v>1</v>
      </c>
    </row>
    <row r="4407" spans="4:6" x14ac:dyDescent="0.25">
      <c r="E4407" t="s">
        <v>123</v>
      </c>
    </row>
    <row r="4408" spans="4:6" x14ac:dyDescent="0.25">
      <c r="F4408" t="str">
        <f t="shared" ref="F4408" si="1119">"factor = 1.3"</f>
        <v>factor = 1.3</v>
      </c>
    </row>
    <row r="4409" spans="4:6" x14ac:dyDescent="0.25">
      <c r="F4409" t="s">
        <v>127</v>
      </c>
    </row>
    <row r="4410" spans="4:6" x14ac:dyDescent="0.25">
      <c r="E4410" t="s">
        <v>1</v>
      </c>
    </row>
    <row r="4411" spans="4:6" x14ac:dyDescent="0.25">
      <c r="E4411" t="s">
        <v>123</v>
      </c>
    </row>
    <row r="4412" spans="4:6" x14ac:dyDescent="0.25">
      <c r="F4412" t="str">
        <f t="shared" ref="F4412" si="1120">"factor = 1.5"</f>
        <v>factor = 1.5</v>
      </c>
    </row>
    <row r="4413" spans="4:6" x14ac:dyDescent="0.25">
      <c r="F4413" t="s">
        <v>128</v>
      </c>
    </row>
    <row r="4414" spans="4:6" x14ac:dyDescent="0.25">
      <c r="E4414" t="s">
        <v>1</v>
      </c>
    </row>
    <row r="4415" spans="4:6" x14ac:dyDescent="0.25">
      <c r="D4415" t="s">
        <v>1</v>
      </c>
    </row>
    <row r="4416" spans="4:6" x14ac:dyDescent="0.25">
      <c r="D4416" t="str">
        <f t="shared" ref="D4416" si="1121">"35 = { # Gifted progress"</f>
        <v>35 = { # Gifted progress</v>
      </c>
    </row>
    <row r="4417" spans="5:6" x14ac:dyDescent="0.25">
      <c r="E4417" t="str">
        <f t="shared" ref="E4417" si="1122">"change_variable = { which = hexaco_learning_"&amp;INDEX(S:S,2+TRUNC((ROW()-1)/$O$2))&amp;"_xp value = 2 }"</f>
        <v>change_variable = { which = hexaco_learning_theology_xp value = 2 }</v>
      </c>
    </row>
    <row r="4418" spans="5:6" x14ac:dyDescent="0.25">
      <c r="E4418" t="s">
        <v>122</v>
      </c>
    </row>
    <row r="4419" spans="5:6" x14ac:dyDescent="0.25">
      <c r="E4419" t="str">
        <f t="shared" ref="E4419" si="1123">"set_character_flag = AVE_MARIA_hexaco_adolescence_"&amp;INDEX(S:S,2+TRUNC((ROW()-1)/$O$2))&amp;"_improvement_faster"</f>
        <v>set_character_flag = AVE_MARIA_hexaco_adolescence_theology_improvement_faster</v>
      </c>
    </row>
    <row r="4420" spans="5:6" x14ac:dyDescent="0.25">
      <c r="E4420" t="s">
        <v>123</v>
      </c>
    </row>
    <row r="4421" spans="5:6" x14ac:dyDescent="0.25">
      <c r="F4421" t="str">
        <f t="shared" ref="F4421" si="1124">"factor = 1.05"</f>
        <v>factor = 1.05</v>
      </c>
    </row>
    <row r="4422" spans="5:6" x14ac:dyDescent="0.25">
      <c r="F4422" t="s">
        <v>129</v>
      </c>
    </row>
    <row r="4423" spans="5:6" x14ac:dyDescent="0.25">
      <c r="E4423" t="s">
        <v>1</v>
      </c>
    </row>
    <row r="4424" spans="5:6" x14ac:dyDescent="0.25">
      <c r="E4424" t="s">
        <v>123</v>
      </c>
    </row>
    <row r="4425" spans="5:6" x14ac:dyDescent="0.25">
      <c r="F4425" t="str">
        <f t="shared" ref="F4425" si="1125">"factor = 1.1"</f>
        <v>factor = 1.1</v>
      </c>
    </row>
    <row r="4426" spans="5:6" x14ac:dyDescent="0.25">
      <c r="F4426" t="s">
        <v>130</v>
      </c>
    </row>
    <row r="4427" spans="5:6" x14ac:dyDescent="0.25">
      <c r="E4427" t="s">
        <v>1</v>
      </c>
    </row>
    <row r="4428" spans="5:6" x14ac:dyDescent="0.25">
      <c r="E4428" t="s">
        <v>123</v>
      </c>
    </row>
    <row r="4429" spans="5:6" x14ac:dyDescent="0.25">
      <c r="F4429" t="str">
        <f t="shared" ref="F4429" si="1126">"factor = 1.2"</f>
        <v>factor = 1.2</v>
      </c>
    </row>
    <row r="4430" spans="5:6" x14ac:dyDescent="0.25">
      <c r="F4430" t="s">
        <v>131</v>
      </c>
    </row>
    <row r="4431" spans="5:6" x14ac:dyDescent="0.25">
      <c r="E4431" t="s">
        <v>1</v>
      </c>
    </row>
    <row r="4432" spans="5:6" x14ac:dyDescent="0.25">
      <c r="E4432" t="s">
        <v>123</v>
      </c>
    </row>
    <row r="4433" spans="4:6" x14ac:dyDescent="0.25">
      <c r="F4433" t="str">
        <f t="shared" ref="F4433" si="1127">"factor = 1.3"</f>
        <v>factor = 1.3</v>
      </c>
    </row>
    <row r="4434" spans="4:6" x14ac:dyDescent="0.25">
      <c r="F4434" t="s">
        <v>132</v>
      </c>
    </row>
    <row r="4435" spans="4:6" x14ac:dyDescent="0.25">
      <c r="E4435" t="s">
        <v>1</v>
      </c>
    </row>
    <row r="4436" spans="4:6" x14ac:dyDescent="0.25">
      <c r="E4436" t="s">
        <v>123</v>
      </c>
    </row>
    <row r="4437" spans="4:6" x14ac:dyDescent="0.25">
      <c r="F4437" t="str">
        <f t="shared" ref="F4437" si="1128">"factor = 1.5"</f>
        <v>factor = 1.5</v>
      </c>
    </row>
    <row r="4438" spans="4:6" x14ac:dyDescent="0.25">
      <c r="F4438" t="s">
        <v>133</v>
      </c>
    </row>
    <row r="4439" spans="4:6" x14ac:dyDescent="0.25">
      <c r="E4439" t="s">
        <v>1</v>
      </c>
    </row>
    <row r="4440" spans="4:6" x14ac:dyDescent="0.25">
      <c r="E4440" t="s">
        <v>123</v>
      </c>
    </row>
    <row r="4441" spans="4:6" x14ac:dyDescent="0.25">
      <c r="F4441" t="s">
        <v>220</v>
      </c>
    </row>
    <row r="4442" spans="4:6" x14ac:dyDescent="0.25">
      <c r="F4442" t="s">
        <v>135</v>
      </c>
    </row>
    <row r="4443" spans="4:6" x14ac:dyDescent="0.25">
      <c r="E4443" t="s">
        <v>1</v>
      </c>
    </row>
    <row r="4444" spans="4:6" x14ac:dyDescent="0.25">
      <c r="D4444" t="s">
        <v>1</v>
      </c>
    </row>
    <row r="4445" spans="4:6" x14ac:dyDescent="0.25">
      <c r="D4445" t="str">
        <f t="shared" ref="D4445" si="1129">"5 = { # Crazy progress"</f>
        <v>5 = { # Crazy progress</v>
      </c>
    </row>
    <row r="4446" spans="4:6" x14ac:dyDescent="0.25">
      <c r="E4446" t="str">
        <f t="shared" ref="E4446" si="1130">"change_variable = { which = hexaco_learning_"&amp;INDEX(S:S,2+TRUNC((ROW()-1)/$O$2))&amp;"_xp value = 3 }"</f>
        <v>change_variable = { which = hexaco_learning_theology_xp value = 3 }</v>
      </c>
    </row>
    <row r="4447" spans="4:6" x14ac:dyDescent="0.25">
      <c r="E4447" t="s">
        <v>122</v>
      </c>
    </row>
    <row r="4448" spans="4:6" x14ac:dyDescent="0.25">
      <c r="E4448" t="str">
        <f t="shared" ref="E4448" si="1131">"set_character_flag = AVE_MARIA_hexaco_adolescence_"&amp;INDEX(S:S,2+TRUNC((ROW()-1)/$O$2))&amp;"_improvement_genius"</f>
        <v>set_character_flag = AVE_MARIA_hexaco_adolescence_theology_improvement_genius</v>
      </c>
    </row>
    <row r="4449" spans="3:6" x14ac:dyDescent="0.25">
      <c r="E4449" t="s">
        <v>123</v>
      </c>
    </row>
    <row r="4450" spans="3:6" x14ac:dyDescent="0.25">
      <c r="F4450" t="str">
        <f t="shared" ref="F4450" si="1132">"factor = 2"</f>
        <v>factor = 2</v>
      </c>
    </row>
    <row r="4451" spans="3:6" x14ac:dyDescent="0.25">
      <c r="F4451" t="s">
        <v>135</v>
      </c>
    </row>
    <row r="4452" spans="3:6" x14ac:dyDescent="0.25">
      <c r="E4452" t="s">
        <v>1</v>
      </c>
    </row>
    <row r="4453" spans="3:6" x14ac:dyDescent="0.25">
      <c r="E4453" t="s">
        <v>123</v>
      </c>
    </row>
    <row r="4454" spans="3:6" x14ac:dyDescent="0.25">
      <c r="F4454" t="str">
        <f t="shared" ref="F4454" si="1133">"factor = 5"</f>
        <v>factor = 5</v>
      </c>
    </row>
    <row r="4455" spans="3:6" x14ac:dyDescent="0.25">
      <c r="F4455" t="s">
        <v>137</v>
      </c>
    </row>
    <row r="4456" spans="3:6" x14ac:dyDescent="0.25">
      <c r="E4456" t="s">
        <v>1</v>
      </c>
    </row>
    <row r="4457" spans="3:6" x14ac:dyDescent="0.25">
      <c r="D4457" t="s">
        <v>1</v>
      </c>
    </row>
    <row r="4458" spans="3:6" x14ac:dyDescent="0.25">
      <c r="C4458" t="s">
        <v>1</v>
      </c>
    </row>
    <row r="4459" spans="3:6" x14ac:dyDescent="0.25">
      <c r="C4459" t="s">
        <v>138</v>
      </c>
    </row>
    <row r="4460" spans="3:6" x14ac:dyDescent="0.25">
      <c r="D4460" t="str">
        <f t="shared" ref="D4460" si="1134">"educator = { character_event = { id = "&amp;"AVE_MARIA_hexaco_adolescence."&amp;INDEX($Y$2:$Z$57,MATCH(B4187,$Y$2:$Y$57,0)+6,2)&amp;" } }"</f>
        <v>educator = { character_event = { id = AVE_MARIA_hexaco_adolescence.57 } }</v>
      </c>
    </row>
    <row r="4461" spans="3:6" x14ac:dyDescent="0.25">
      <c r="C4461" t="s">
        <v>1</v>
      </c>
    </row>
    <row r="4462" spans="3:6" x14ac:dyDescent="0.25">
      <c r="C4462" t="s">
        <v>139</v>
      </c>
    </row>
    <row r="4463" spans="3:6" x14ac:dyDescent="0.25">
      <c r="D4463" t="s">
        <v>168</v>
      </c>
    </row>
    <row r="4464" spans="3:6" x14ac:dyDescent="0.25">
      <c r="C4464" t="s">
        <v>1</v>
      </c>
    </row>
    <row r="4465" spans="1:3" x14ac:dyDescent="0.25">
      <c r="B4465" t="s">
        <v>1</v>
      </c>
    </row>
    <row r="4466" spans="1:3" x14ac:dyDescent="0.25">
      <c r="A4466" t="s">
        <v>1</v>
      </c>
    </row>
    <row r="4467" spans="1:3" x14ac:dyDescent="0.25">
      <c r="A4467" t="str">
        <f t="shared" ref="A4467" si="1135">"#"</f>
        <v>#</v>
      </c>
      <c r="B4467" t="str">
        <f t="shared" ref="B4467" si="1136">INDEX(R:R,2+TRUNC((ROW()-1)/$O$2))&amp;" Random Improvement"</f>
        <v>Theology Random Improvement</v>
      </c>
    </row>
    <row r="4468" spans="1:3" x14ac:dyDescent="0.25">
      <c r="A4468" t="s">
        <v>0</v>
      </c>
    </row>
    <row r="4469" spans="1:3" x14ac:dyDescent="0.25">
      <c r="B4469" t="str">
        <f t="shared" ref="B4469" si="1137">"id = "&amp;"AVE_MARIA_hexaco_adolescence."&amp;INDEX($Y$2:$Z$57,MATCH(B4187,$Y$2:$Y$57,0)+3,2)</f>
        <v>id = AVE_MARIA_hexaco_adolescence.54</v>
      </c>
    </row>
    <row r="4470" spans="1:3" x14ac:dyDescent="0.25">
      <c r="B4470" t="str">
        <f t="shared" ref="B4470" si="1138">"desc = EVTDESC_"&amp;"AVE_MARIA_hexaco_adolescence."&amp;INDEX($Y$2:$Z$57,MATCH(B4187,$Y$2:$Y$57,0)+3,2)</f>
        <v>desc = EVTDESC_AVE_MARIA_hexaco_adolescence.54</v>
      </c>
    </row>
    <row r="4471" spans="1:3" x14ac:dyDescent="0.25">
      <c r="B4471" t="s">
        <v>115</v>
      </c>
    </row>
    <row r="4472" spans="1:3" x14ac:dyDescent="0.25">
      <c r="B4472" t="s">
        <v>114</v>
      </c>
    </row>
    <row r="4473" spans="1:3" x14ac:dyDescent="0.25">
      <c r="B4473" t="s">
        <v>116</v>
      </c>
    </row>
    <row r="4475" spans="1:3" x14ac:dyDescent="0.25">
      <c r="B4475" t="s">
        <v>5</v>
      </c>
    </row>
    <row r="4476" spans="1:3" x14ac:dyDescent="0.25">
      <c r="C4476" t="s">
        <v>117</v>
      </c>
    </row>
    <row r="4477" spans="1:3" x14ac:dyDescent="0.25">
      <c r="C4477" t="s">
        <v>118</v>
      </c>
    </row>
    <row r="4478" spans="1:3" x14ac:dyDescent="0.25">
      <c r="C4478" t="s">
        <v>119</v>
      </c>
    </row>
    <row r="4479" spans="1:3" x14ac:dyDescent="0.25">
      <c r="C4479" t="s">
        <v>120</v>
      </c>
    </row>
    <row r="4480" spans="1:3" x14ac:dyDescent="0.25">
      <c r="B4480" t="s">
        <v>1</v>
      </c>
    </row>
    <row r="4481" spans="2:6" x14ac:dyDescent="0.25">
      <c r="B4481" t="s">
        <v>9</v>
      </c>
    </row>
    <row r="4482" spans="2:6" x14ac:dyDescent="0.25">
      <c r="C4482" t="str">
        <f t="shared" ref="C4482" si="1139">"name = EVTOPT_A_"&amp;"AVE_MARIA_hexaco_adolescence."&amp;INDEX($Y$2:$Z$57,MATCH(B4187,$Y$2:$Y$57,0)+3,2)</f>
        <v>name = EVTOPT_A_AVE_MARIA_hexaco_adolescence.54</v>
      </c>
    </row>
    <row r="4483" spans="2:6" x14ac:dyDescent="0.25">
      <c r="C4483" t="s">
        <v>121</v>
      </c>
    </row>
    <row r="4484" spans="2:6" x14ac:dyDescent="0.25">
      <c r="D4484" t="str">
        <f t="shared" ref="D4484" si="1140">"60 = { # Normal progress"</f>
        <v>60 = { # Normal progress</v>
      </c>
    </row>
    <row r="4485" spans="2:6" x14ac:dyDescent="0.25">
      <c r="E4485" t="str">
        <f t="shared" ref="E4485" si="1141">"change_variable = { which = hexaco_learning_"&amp;INDEX(S:S,2+TRUNC((ROW()-1)/$O$2))&amp;"_xp value = 1 }"</f>
        <v>change_variable = { which = hexaco_learning_theology_xp value = 1 }</v>
      </c>
    </row>
    <row r="4486" spans="2:6" x14ac:dyDescent="0.25">
      <c r="E4486" t="s">
        <v>122</v>
      </c>
    </row>
    <row r="4487" spans="2:6" x14ac:dyDescent="0.25">
      <c r="E4487" t="str">
        <f t="shared" ref="E4487" si="1142">"set_character_flag = AVE_MARIA_hexaco_adolescence_"&amp;INDEX(S:S,2+TRUNC((ROW()-1)/$O$2))&amp;"_improvement_normal"</f>
        <v>set_character_flag = AVE_MARIA_hexaco_adolescence_theology_improvement_normal</v>
      </c>
    </row>
    <row r="4488" spans="2:6" x14ac:dyDescent="0.25">
      <c r="E4488" t="s">
        <v>123</v>
      </c>
    </row>
    <row r="4489" spans="2:6" x14ac:dyDescent="0.25">
      <c r="F4489" t="str">
        <f t="shared" ref="F4489" si="1143">"factor = 1.05"</f>
        <v>factor = 1.05</v>
      </c>
    </row>
    <row r="4490" spans="2:6" x14ac:dyDescent="0.25">
      <c r="F4490" t="s">
        <v>124</v>
      </c>
    </row>
    <row r="4491" spans="2:6" x14ac:dyDescent="0.25">
      <c r="E4491" t="s">
        <v>1</v>
      </c>
    </row>
    <row r="4492" spans="2:6" x14ac:dyDescent="0.25">
      <c r="E4492" t="s">
        <v>123</v>
      </c>
    </row>
    <row r="4493" spans="2:6" x14ac:dyDescent="0.25">
      <c r="F4493" t="str">
        <f t="shared" ref="F4493" si="1144">"factor = 1.1"</f>
        <v>factor = 1.1</v>
      </c>
    </row>
    <row r="4494" spans="2:6" x14ac:dyDescent="0.25">
      <c r="F4494" t="s">
        <v>125</v>
      </c>
    </row>
    <row r="4495" spans="2:6" x14ac:dyDescent="0.25">
      <c r="E4495" t="s">
        <v>1</v>
      </c>
    </row>
    <row r="4496" spans="2:6" x14ac:dyDescent="0.25">
      <c r="E4496" t="s">
        <v>123</v>
      </c>
    </row>
    <row r="4497" spans="4:6" x14ac:dyDescent="0.25">
      <c r="F4497" t="str">
        <f t="shared" ref="F4497" si="1145">"factor = 1.2"</f>
        <v>factor = 1.2</v>
      </c>
    </row>
    <row r="4498" spans="4:6" x14ac:dyDescent="0.25">
      <c r="F4498" t="s">
        <v>126</v>
      </c>
    </row>
    <row r="4499" spans="4:6" x14ac:dyDescent="0.25">
      <c r="E4499" t="s">
        <v>1</v>
      </c>
    </row>
    <row r="4500" spans="4:6" x14ac:dyDescent="0.25">
      <c r="E4500" t="s">
        <v>123</v>
      </c>
    </row>
    <row r="4501" spans="4:6" x14ac:dyDescent="0.25">
      <c r="F4501" t="str">
        <f t="shared" ref="F4501" si="1146">"factor = 1.3"</f>
        <v>factor = 1.3</v>
      </c>
    </row>
    <row r="4502" spans="4:6" x14ac:dyDescent="0.25">
      <c r="F4502" t="s">
        <v>127</v>
      </c>
    </row>
    <row r="4503" spans="4:6" x14ac:dyDescent="0.25">
      <c r="E4503" t="s">
        <v>1</v>
      </c>
    </row>
    <row r="4504" spans="4:6" x14ac:dyDescent="0.25">
      <c r="E4504" t="s">
        <v>123</v>
      </c>
    </row>
    <row r="4505" spans="4:6" x14ac:dyDescent="0.25">
      <c r="F4505" t="str">
        <f t="shared" ref="F4505" si="1147">"factor = 1.5"</f>
        <v>factor = 1.5</v>
      </c>
    </row>
    <row r="4506" spans="4:6" x14ac:dyDescent="0.25">
      <c r="F4506" t="s">
        <v>128</v>
      </c>
    </row>
    <row r="4507" spans="4:6" x14ac:dyDescent="0.25">
      <c r="E4507" t="s">
        <v>1</v>
      </c>
    </row>
    <row r="4508" spans="4:6" x14ac:dyDescent="0.25">
      <c r="D4508" t="s">
        <v>1</v>
      </c>
    </row>
    <row r="4509" spans="4:6" x14ac:dyDescent="0.25">
      <c r="D4509" t="str">
        <f t="shared" ref="D4509" si="1148">"35 = { # Gifted progress"</f>
        <v>35 = { # Gifted progress</v>
      </c>
    </row>
    <row r="4510" spans="4:6" x14ac:dyDescent="0.25">
      <c r="E4510" t="str">
        <f t="shared" ref="E4510" si="1149">"change_variable = { which = hexaco_learning_"&amp;INDEX(S:S,2+TRUNC((ROW()-1)/$O$2))&amp;"_xp value = 2 }"</f>
        <v>change_variable = { which = hexaco_learning_theology_xp value = 2 }</v>
      </c>
    </row>
    <row r="4511" spans="4:6" x14ac:dyDescent="0.25">
      <c r="E4511" t="s">
        <v>122</v>
      </c>
    </row>
    <row r="4512" spans="4:6" x14ac:dyDescent="0.25">
      <c r="E4512" t="str">
        <f t="shared" ref="E4512" si="1150">"set_character_flag = AVE_MARIA_hexaco_adolescence_"&amp;INDEX(S:S,2+TRUNC((ROW()-1)/$O$2))&amp;"_improvement_faster"</f>
        <v>set_character_flag = AVE_MARIA_hexaco_adolescence_theology_improvement_faster</v>
      </c>
    </row>
    <row r="4513" spans="5:6" x14ac:dyDescent="0.25">
      <c r="E4513" t="s">
        <v>123</v>
      </c>
    </row>
    <row r="4514" spans="5:6" x14ac:dyDescent="0.25">
      <c r="F4514" t="str">
        <f t="shared" ref="F4514" si="1151">"factor = 1.05"</f>
        <v>factor = 1.05</v>
      </c>
    </row>
    <row r="4515" spans="5:6" x14ac:dyDescent="0.25">
      <c r="F4515" t="s">
        <v>129</v>
      </c>
    </row>
    <row r="4516" spans="5:6" x14ac:dyDescent="0.25">
      <c r="E4516" t="s">
        <v>1</v>
      </c>
    </row>
    <row r="4517" spans="5:6" x14ac:dyDescent="0.25">
      <c r="E4517" t="s">
        <v>123</v>
      </c>
    </row>
    <row r="4518" spans="5:6" x14ac:dyDescent="0.25">
      <c r="F4518" t="str">
        <f t="shared" ref="F4518" si="1152">"factor = 1.1"</f>
        <v>factor = 1.1</v>
      </c>
    </row>
    <row r="4519" spans="5:6" x14ac:dyDescent="0.25">
      <c r="F4519" t="s">
        <v>130</v>
      </c>
    </row>
    <row r="4520" spans="5:6" x14ac:dyDescent="0.25">
      <c r="E4520" t="s">
        <v>1</v>
      </c>
    </row>
    <row r="4521" spans="5:6" x14ac:dyDescent="0.25">
      <c r="E4521" t="s">
        <v>123</v>
      </c>
    </row>
    <row r="4522" spans="5:6" x14ac:dyDescent="0.25">
      <c r="F4522" t="str">
        <f t="shared" ref="F4522" si="1153">"factor = 1.2"</f>
        <v>factor = 1.2</v>
      </c>
    </row>
    <row r="4523" spans="5:6" x14ac:dyDescent="0.25">
      <c r="F4523" t="s">
        <v>131</v>
      </c>
    </row>
    <row r="4524" spans="5:6" x14ac:dyDescent="0.25">
      <c r="E4524" t="s">
        <v>1</v>
      </c>
    </row>
    <row r="4525" spans="5:6" x14ac:dyDescent="0.25">
      <c r="E4525" t="s">
        <v>123</v>
      </c>
    </row>
    <row r="4526" spans="5:6" x14ac:dyDescent="0.25">
      <c r="F4526" t="str">
        <f t="shared" ref="F4526" si="1154">"factor = 1.3"</f>
        <v>factor = 1.3</v>
      </c>
    </row>
    <row r="4527" spans="5:6" x14ac:dyDescent="0.25">
      <c r="F4527" t="s">
        <v>132</v>
      </c>
    </row>
    <row r="4528" spans="5:6" x14ac:dyDescent="0.25">
      <c r="E4528" t="s">
        <v>1</v>
      </c>
    </row>
    <row r="4529" spans="4:6" x14ac:dyDescent="0.25">
      <c r="E4529" t="s">
        <v>123</v>
      </c>
    </row>
    <row r="4530" spans="4:6" x14ac:dyDescent="0.25">
      <c r="F4530" t="str">
        <f t="shared" ref="F4530" si="1155">"factor = 1.5"</f>
        <v>factor = 1.5</v>
      </c>
    </row>
    <row r="4531" spans="4:6" x14ac:dyDescent="0.25">
      <c r="F4531" t="s">
        <v>133</v>
      </c>
    </row>
    <row r="4532" spans="4:6" x14ac:dyDescent="0.25">
      <c r="E4532" t="s">
        <v>1</v>
      </c>
    </row>
    <row r="4533" spans="4:6" x14ac:dyDescent="0.25">
      <c r="E4533" t="s">
        <v>123</v>
      </c>
    </row>
    <row r="4534" spans="4:6" x14ac:dyDescent="0.25">
      <c r="F4534" t="s">
        <v>220</v>
      </c>
    </row>
    <row r="4535" spans="4:6" x14ac:dyDescent="0.25">
      <c r="F4535" t="s">
        <v>135</v>
      </c>
    </row>
    <row r="4536" spans="4:6" x14ac:dyDescent="0.25">
      <c r="E4536" t="s">
        <v>1</v>
      </c>
    </row>
    <row r="4537" spans="4:6" x14ac:dyDescent="0.25">
      <c r="D4537" t="s">
        <v>1</v>
      </c>
    </row>
    <row r="4538" spans="4:6" x14ac:dyDescent="0.25">
      <c r="D4538" t="str">
        <f t="shared" ref="D4538" si="1156">"5 = { # Crazy progress"</f>
        <v>5 = { # Crazy progress</v>
      </c>
    </row>
    <row r="4539" spans="4:6" x14ac:dyDescent="0.25">
      <c r="E4539" t="str">
        <f t="shared" ref="E4539" si="1157">"change_variable = { which = hexaco_learning_"&amp;INDEX(S:S,2+TRUNC((ROW()-1)/$O$2))&amp;"_xp value = 3 }"</f>
        <v>change_variable = { which = hexaco_learning_theology_xp value = 3 }</v>
      </c>
    </row>
    <row r="4540" spans="4:6" x14ac:dyDescent="0.25">
      <c r="E4540" t="s">
        <v>122</v>
      </c>
    </row>
    <row r="4541" spans="4:6" x14ac:dyDescent="0.25">
      <c r="E4541" t="str">
        <f t="shared" ref="E4541" si="1158">"set_character_flag = AVE_MARIA_hexaco_adolescence_"&amp;INDEX(S:S,2+TRUNC((ROW()-1)/$O$2))&amp;"_improvement_genius"</f>
        <v>set_character_flag = AVE_MARIA_hexaco_adolescence_theology_improvement_genius</v>
      </c>
    </row>
    <row r="4542" spans="4:6" x14ac:dyDescent="0.25">
      <c r="E4542" t="s">
        <v>123</v>
      </c>
    </row>
    <row r="4543" spans="4:6" x14ac:dyDescent="0.25">
      <c r="F4543" t="str">
        <f t="shared" ref="F4543" si="1159">"factor = 2"</f>
        <v>factor = 2</v>
      </c>
    </row>
    <row r="4544" spans="4:6" x14ac:dyDescent="0.25">
      <c r="F4544" t="s">
        <v>135</v>
      </c>
    </row>
    <row r="4545" spans="1:6" x14ac:dyDescent="0.25">
      <c r="E4545" t="s">
        <v>1</v>
      </c>
    </row>
    <row r="4546" spans="1:6" x14ac:dyDescent="0.25">
      <c r="E4546" t="s">
        <v>123</v>
      </c>
    </row>
    <row r="4547" spans="1:6" x14ac:dyDescent="0.25">
      <c r="F4547" t="str">
        <f t="shared" ref="F4547" si="1160">"factor = 5"</f>
        <v>factor = 5</v>
      </c>
    </row>
    <row r="4548" spans="1:6" x14ac:dyDescent="0.25">
      <c r="F4548" t="s">
        <v>137</v>
      </c>
    </row>
    <row r="4549" spans="1:6" x14ac:dyDescent="0.25">
      <c r="E4549" t="s">
        <v>1</v>
      </c>
    </row>
    <row r="4550" spans="1:6" x14ac:dyDescent="0.25">
      <c r="D4550" t="s">
        <v>1</v>
      </c>
    </row>
    <row r="4551" spans="1:6" x14ac:dyDescent="0.25">
      <c r="C4551" t="s">
        <v>1</v>
      </c>
    </row>
    <row r="4552" spans="1:6" x14ac:dyDescent="0.25">
      <c r="C4552" t="s">
        <v>138</v>
      </c>
    </row>
    <row r="4553" spans="1:6" x14ac:dyDescent="0.25">
      <c r="D4553" t="str">
        <f t="shared" ref="D4553" si="1161">"educator = { character_event = { id = "&amp;"AVE_MARIA_hexaco_adolescence."&amp;INDEX($Y$2:$Z$57,MATCH(B4187,$Y$2:$Y$57,0),2)+6&amp;" } }"</f>
        <v>educator = { character_event = { id = AVE_MARIA_hexaco_adolescence.57 } }</v>
      </c>
    </row>
    <row r="4554" spans="1:6" x14ac:dyDescent="0.25">
      <c r="C4554" t="s">
        <v>1</v>
      </c>
    </row>
    <row r="4555" spans="1:6" x14ac:dyDescent="0.25">
      <c r="C4555" t="s">
        <v>139</v>
      </c>
    </row>
    <row r="4556" spans="1:6" x14ac:dyDescent="0.25">
      <c r="D4556" t="s">
        <v>168</v>
      </c>
    </row>
    <row r="4557" spans="1:6" x14ac:dyDescent="0.25">
      <c r="C4557" t="s">
        <v>1</v>
      </c>
    </row>
    <row r="4558" spans="1:6" x14ac:dyDescent="0.25">
      <c r="B4558" t="s">
        <v>1</v>
      </c>
    </row>
    <row r="4559" spans="1:6" x14ac:dyDescent="0.25">
      <c r="A4559" t="s">
        <v>1</v>
      </c>
    </row>
    <row r="4560" spans="1:6" x14ac:dyDescent="0.25">
      <c r="A4560" t="str">
        <f t="shared" ref="A4560" si="1162">"#"</f>
        <v>#</v>
      </c>
      <c r="B4560" t="str">
        <f t="shared" ref="B4560" si="1163">INDEX(R:R,2+TRUNC((ROW()-1)/$O$2))&amp;" Random Improvement"</f>
        <v>Theology Random Improvement</v>
      </c>
    </row>
    <row r="4561" spans="1:3" x14ac:dyDescent="0.25">
      <c r="A4561" t="s">
        <v>0</v>
      </c>
    </row>
    <row r="4562" spans="1:3" x14ac:dyDescent="0.25">
      <c r="B4562" t="str">
        <f t="shared" ref="B4562" si="1164">"id = "&amp;"AVE_MARIA_hexaco_adolescence."&amp;INDEX($Y$2:$Z$57,MATCH(B4187,$Y$2:$Y$57,0)+4,2)</f>
        <v>id = AVE_MARIA_hexaco_adolescence.55</v>
      </c>
    </row>
    <row r="4563" spans="1:3" x14ac:dyDescent="0.25">
      <c r="B4563" t="str">
        <f t="shared" ref="B4563" si="1165">"desc = EVTDESC_"&amp;"AVE_MARIA_hexaco_adolescence."&amp;INDEX($Y$2:$Z$57,MATCH(B4187,$Y$2:$Y$57,0)+4,2)</f>
        <v>desc = EVTDESC_AVE_MARIA_hexaco_adolescence.55</v>
      </c>
    </row>
    <row r="4564" spans="1:3" x14ac:dyDescent="0.25">
      <c r="B4564" t="s">
        <v>115</v>
      </c>
    </row>
    <row r="4565" spans="1:3" x14ac:dyDescent="0.25">
      <c r="B4565" t="s">
        <v>114</v>
      </c>
    </row>
    <row r="4566" spans="1:3" x14ac:dyDescent="0.25">
      <c r="B4566" t="s">
        <v>116</v>
      </c>
    </row>
    <row r="4568" spans="1:3" x14ac:dyDescent="0.25">
      <c r="B4568" t="s">
        <v>5</v>
      </c>
    </row>
    <row r="4569" spans="1:3" x14ac:dyDescent="0.25">
      <c r="C4569" t="s">
        <v>117</v>
      </c>
    </row>
    <row r="4570" spans="1:3" x14ac:dyDescent="0.25">
      <c r="C4570" t="s">
        <v>118</v>
      </c>
    </row>
    <row r="4571" spans="1:3" x14ac:dyDescent="0.25">
      <c r="C4571" t="s">
        <v>119</v>
      </c>
    </row>
    <row r="4572" spans="1:3" x14ac:dyDescent="0.25">
      <c r="C4572" t="s">
        <v>120</v>
      </c>
    </row>
    <row r="4573" spans="1:3" x14ac:dyDescent="0.25">
      <c r="B4573" t="s">
        <v>1</v>
      </c>
    </row>
    <row r="4574" spans="1:3" x14ac:dyDescent="0.25">
      <c r="B4574" t="s">
        <v>9</v>
      </c>
    </row>
    <row r="4575" spans="1:3" x14ac:dyDescent="0.25">
      <c r="C4575" t="str">
        <f t="shared" ref="C4575" si="1166">"name = EVTOPT_A_"&amp;"AVE_MARIA_hexaco_adolescence."&amp;INDEX($Y$2:$Z$57,MATCH(B4187,$Y$2:$Y$57,0)+4,2)</f>
        <v>name = EVTOPT_A_AVE_MARIA_hexaco_adolescence.55</v>
      </c>
    </row>
    <row r="4576" spans="1:3" x14ac:dyDescent="0.25">
      <c r="C4576" t="s">
        <v>121</v>
      </c>
    </row>
    <row r="4577" spans="4:6" x14ac:dyDescent="0.25">
      <c r="D4577" t="str">
        <f t="shared" ref="D4577" si="1167">"60 = { # Normal progress"</f>
        <v>60 = { # Normal progress</v>
      </c>
    </row>
    <row r="4578" spans="4:6" x14ac:dyDescent="0.25">
      <c r="E4578" t="str">
        <f t="shared" ref="E4578" si="1168">"change_variable = { which = hexaco_learning_"&amp;INDEX(S:S,2+TRUNC((ROW()-1)/$O$2))&amp;"_xp value = 1 }"</f>
        <v>change_variable = { which = hexaco_learning_theology_xp value = 1 }</v>
      </c>
    </row>
    <row r="4579" spans="4:6" x14ac:dyDescent="0.25">
      <c r="E4579" t="s">
        <v>122</v>
      </c>
    </row>
    <row r="4580" spans="4:6" x14ac:dyDescent="0.25">
      <c r="E4580" t="str">
        <f t="shared" ref="E4580" si="1169">"set_character_flag = AVE_MARIA_hexaco_adolescence_"&amp;INDEX(S:S,2+TRUNC((ROW()-1)/$O$2))&amp;"_improvement_normal"</f>
        <v>set_character_flag = AVE_MARIA_hexaco_adolescence_theology_improvement_normal</v>
      </c>
    </row>
    <row r="4581" spans="4:6" x14ac:dyDescent="0.25">
      <c r="E4581" t="s">
        <v>123</v>
      </c>
    </row>
    <row r="4582" spans="4:6" x14ac:dyDescent="0.25">
      <c r="F4582" t="str">
        <f t="shared" ref="F4582" si="1170">"factor = 1.05"</f>
        <v>factor = 1.05</v>
      </c>
    </row>
    <row r="4583" spans="4:6" x14ac:dyDescent="0.25">
      <c r="F4583" t="s">
        <v>124</v>
      </c>
    </row>
    <row r="4584" spans="4:6" x14ac:dyDescent="0.25">
      <c r="E4584" t="s">
        <v>1</v>
      </c>
    </row>
    <row r="4585" spans="4:6" x14ac:dyDescent="0.25">
      <c r="E4585" t="s">
        <v>123</v>
      </c>
    </row>
    <row r="4586" spans="4:6" x14ac:dyDescent="0.25">
      <c r="F4586" t="str">
        <f t="shared" ref="F4586" si="1171">"factor = 1.1"</f>
        <v>factor = 1.1</v>
      </c>
    </row>
    <row r="4587" spans="4:6" x14ac:dyDescent="0.25">
      <c r="F4587" t="s">
        <v>125</v>
      </c>
    </row>
    <row r="4588" spans="4:6" x14ac:dyDescent="0.25">
      <c r="E4588" t="s">
        <v>1</v>
      </c>
    </row>
    <row r="4589" spans="4:6" x14ac:dyDescent="0.25">
      <c r="E4589" t="s">
        <v>123</v>
      </c>
    </row>
    <row r="4590" spans="4:6" x14ac:dyDescent="0.25">
      <c r="F4590" t="str">
        <f t="shared" ref="F4590" si="1172">"factor = 1.2"</f>
        <v>factor = 1.2</v>
      </c>
    </row>
    <row r="4591" spans="4:6" x14ac:dyDescent="0.25">
      <c r="F4591" t="s">
        <v>126</v>
      </c>
    </row>
    <row r="4592" spans="4:6" x14ac:dyDescent="0.25">
      <c r="E4592" t="s">
        <v>1</v>
      </c>
    </row>
    <row r="4593" spans="4:6" x14ac:dyDescent="0.25">
      <c r="E4593" t="s">
        <v>123</v>
      </c>
    </row>
    <row r="4594" spans="4:6" x14ac:dyDescent="0.25">
      <c r="F4594" t="str">
        <f t="shared" ref="F4594" si="1173">"factor = 1.3"</f>
        <v>factor = 1.3</v>
      </c>
    </row>
    <row r="4595" spans="4:6" x14ac:dyDescent="0.25">
      <c r="F4595" t="s">
        <v>127</v>
      </c>
    </row>
    <row r="4596" spans="4:6" x14ac:dyDescent="0.25">
      <c r="E4596" t="s">
        <v>1</v>
      </c>
    </row>
    <row r="4597" spans="4:6" x14ac:dyDescent="0.25">
      <c r="E4597" t="s">
        <v>123</v>
      </c>
    </row>
    <row r="4598" spans="4:6" x14ac:dyDescent="0.25">
      <c r="F4598" t="str">
        <f t="shared" ref="F4598" si="1174">"factor = 1.5"</f>
        <v>factor = 1.5</v>
      </c>
    </row>
    <row r="4599" spans="4:6" x14ac:dyDescent="0.25">
      <c r="F4599" t="s">
        <v>128</v>
      </c>
    </row>
    <row r="4600" spans="4:6" x14ac:dyDescent="0.25">
      <c r="E4600" t="s">
        <v>1</v>
      </c>
    </row>
    <row r="4601" spans="4:6" x14ac:dyDescent="0.25">
      <c r="D4601" t="s">
        <v>1</v>
      </c>
    </row>
    <row r="4602" spans="4:6" x14ac:dyDescent="0.25">
      <c r="D4602" t="str">
        <f t="shared" ref="D4602" si="1175">"35 = { # Gifted progress"</f>
        <v>35 = { # Gifted progress</v>
      </c>
    </row>
    <row r="4603" spans="4:6" x14ac:dyDescent="0.25">
      <c r="E4603" t="str">
        <f t="shared" ref="E4603" si="1176">"change_variable = { which = hexaco_learning_"&amp;INDEX(S:S,2+TRUNC((ROW()-1)/$O$2))&amp;"_xp value = 2 }"</f>
        <v>change_variable = { which = hexaco_learning_theology_xp value = 2 }</v>
      </c>
    </row>
    <row r="4604" spans="4:6" x14ac:dyDescent="0.25">
      <c r="E4604" t="s">
        <v>122</v>
      </c>
    </row>
    <row r="4605" spans="4:6" x14ac:dyDescent="0.25">
      <c r="E4605" t="str">
        <f t="shared" ref="E4605" si="1177">"set_character_flag = AVE_MARIA_hexaco_adolescence_"&amp;INDEX(S:S,2+TRUNC((ROW()-1)/$O$2))&amp;"_improvement_faster"</f>
        <v>set_character_flag = AVE_MARIA_hexaco_adolescence_theology_improvement_faster</v>
      </c>
    </row>
    <row r="4606" spans="4:6" x14ac:dyDescent="0.25">
      <c r="E4606" t="s">
        <v>123</v>
      </c>
    </row>
    <row r="4607" spans="4:6" x14ac:dyDescent="0.25">
      <c r="F4607" t="str">
        <f t="shared" ref="F4607" si="1178">"factor = 1.05"</f>
        <v>factor = 1.05</v>
      </c>
    </row>
    <row r="4608" spans="4:6" x14ac:dyDescent="0.25">
      <c r="F4608" t="s">
        <v>129</v>
      </c>
    </row>
    <row r="4609" spans="5:6" x14ac:dyDescent="0.25">
      <c r="E4609" t="s">
        <v>1</v>
      </c>
    </row>
    <row r="4610" spans="5:6" x14ac:dyDescent="0.25">
      <c r="E4610" t="s">
        <v>123</v>
      </c>
    </row>
    <row r="4611" spans="5:6" x14ac:dyDescent="0.25">
      <c r="F4611" t="str">
        <f t="shared" ref="F4611" si="1179">"factor = 1.1"</f>
        <v>factor = 1.1</v>
      </c>
    </row>
    <row r="4612" spans="5:6" x14ac:dyDescent="0.25">
      <c r="F4612" t="s">
        <v>130</v>
      </c>
    </row>
    <row r="4613" spans="5:6" x14ac:dyDescent="0.25">
      <c r="E4613" t="s">
        <v>1</v>
      </c>
    </row>
    <row r="4614" spans="5:6" x14ac:dyDescent="0.25">
      <c r="E4614" t="s">
        <v>123</v>
      </c>
    </row>
    <row r="4615" spans="5:6" x14ac:dyDescent="0.25">
      <c r="F4615" t="str">
        <f t="shared" ref="F4615" si="1180">"factor = 1.2"</f>
        <v>factor = 1.2</v>
      </c>
    </row>
    <row r="4616" spans="5:6" x14ac:dyDescent="0.25">
      <c r="F4616" t="s">
        <v>131</v>
      </c>
    </row>
    <row r="4617" spans="5:6" x14ac:dyDescent="0.25">
      <c r="E4617" t="s">
        <v>1</v>
      </c>
    </row>
    <row r="4618" spans="5:6" x14ac:dyDescent="0.25">
      <c r="E4618" t="s">
        <v>123</v>
      </c>
    </row>
    <row r="4619" spans="5:6" x14ac:dyDescent="0.25">
      <c r="F4619" t="str">
        <f t="shared" ref="F4619" si="1181">"factor = 1.3"</f>
        <v>factor = 1.3</v>
      </c>
    </row>
    <row r="4620" spans="5:6" x14ac:dyDescent="0.25">
      <c r="F4620" t="s">
        <v>132</v>
      </c>
    </row>
    <row r="4621" spans="5:6" x14ac:dyDescent="0.25">
      <c r="E4621" t="s">
        <v>1</v>
      </c>
    </row>
    <row r="4622" spans="5:6" x14ac:dyDescent="0.25">
      <c r="E4622" t="s">
        <v>123</v>
      </c>
    </row>
    <row r="4623" spans="5:6" x14ac:dyDescent="0.25">
      <c r="F4623" t="str">
        <f t="shared" ref="F4623" si="1182">"factor = 1.5"</f>
        <v>factor = 1.5</v>
      </c>
    </row>
    <row r="4624" spans="5:6" x14ac:dyDescent="0.25">
      <c r="F4624" t="s">
        <v>133</v>
      </c>
    </row>
    <row r="4625" spans="4:6" x14ac:dyDescent="0.25">
      <c r="E4625" t="s">
        <v>1</v>
      </c>
    </row>
    <row r="4626" spans="4:6" x14ac:dyDescent="0.25">
      <c r="E4626" t="s">
        <v>123</v>
      </c>
    </row>
    <row r="4627" spans="4:6" x14ac:dyDescent="0.25">
      <c r="F4627" t="s">
        <v>220</v>
      </c>
    </row>
    <row r="4628" spans="4:6" x14ac:dyDescent="0.25">
      <c r="F4628" t="s">
        <v>135</v>
      </c>
    </row>
    <row r="4629" spans="4:6" x14ac:dyDescent="0.25">
      <c r="E4629" t="s">
        <v>1</v>
      </c>
    </row>
    <row r="4630" spans="4:6" x14ac:dyDescent="0.25">
      <c r="D4630" t="s">
        <v>1</v>
      </c>
    </row>
    <row r="4631" spans="4:6" x14ac:dyDescent="0.25">
      <c r="D4631" t="str">
        <f t="shared" ref="D4631" si="1183">"5 = { # Crazy progress"</f>
        <v>5 = { # Crazy progress</v>
      </c>
    </row>
    <row r="4632" spans="4:6" x14ac:dyDescent="0.25">
      <c r="E4632" t="str">
        <f t="shared" ref="E4632" si="1184">"change_variable = { which = hexaco_learning_"&amp;INDEX(S:S,2+TRUNC((ROW()-1)/$O$2))&amp;"_xp value = 3 }"</f>
        <v>change_variable = { which = hexaco_learning_theology_xp value = 3 }</v>
      </c>
    </row>
    <row r="4633" spans="4:6" x14ac:dyDescent="0.25">
      <c r="E4633" t="s">
        <v>122</v>
      </c>
    </row>
    <row r="4634" spans="4:6" x14ac:dyDescent="0.25">
      <c r="E4634" t="str">
        <f t="shared" ref="E4634" si="1185">"set_character_flag = AVE_MARIA_hexaco_adolescence_"&amp;INDEX(S:S,2+TRUNC((ROW()-1)/$O$2))&amp;"_improvement_genius"</f>
        <v>set_character_flag = AVE_MARIA_hexaco_adolescence_theology_improvement_genius</v>
      </c>
    </row>
    <row r="4635" spans="4:6" x14ac:dyDescent="0.25">
      <c r="E4635" t="s">
        <v>123</v>
      </c>
    </row>
    <row r="4636" spans="4:6" x14ac:dyDescent="0.25">
      <c r="F4636" t="str">
        <f t="shared" ref="F4636" si="1186">"factor = 2"</f>
        <v>factor = 2</v>
      </c>
    </row>
    <row r="4637" spans="4:6" x14ac:dyDescent="0.25">
      <c r="F4637" t="s">
        <v>135</v>
      </c>
    </row>
    <row r="4638" spans="4:6" x14ac:dyDescent="0.25">
      <c r="E4638" t="s">
        <v>1</v>
      </c>
    </row>
    <row r="4639" spans="4:6" x14ac:dyDescent="0.25">
      <c r="E4639" t="s">
        <v>123</v>
      </c>
    </row>
    <row r="4640" spans="4:6" x14ac:dyDescent="0.25">
      <c r="F4640" t="str">
        <f t="shared" ref="F4640" si="1187">"factor = 5"</f>
        <v>factor = 5</v>
      </c>
    </row>
    <row r="4641" spans="1:6" x14ac:dyDescent="0.25">
      <c r="F4641" t="s">
        <v>137</v>
      </c>
    </row>
    <row r="4642" spans="1:6" x14ac:dyDescent="0.25">
      <c r="E4642" t="s">
        <v>1</v>
      </c>
    </row>
    <row r="4643" spans="1:6" x14ac:dyDescent="0.25">
      <c r="D4643" t="s">
        <v>1</v>
      </c>
    </row>
    <row r="4644" spans="1:6" x14ac:dyDescent="0.25">
      <c r="C4644" t="s">
        <v>1</v>
      </c>
    </row>
    <row r="4645" spans="1:6" x14ac:dyDescent="0.25">
      <c r="C4645" t="s">
        <v>138</v>
      </c>
    </row>
    <row r="4646" spans="1:6" x14ac:dyDescent="0.25">
      <c r="D4646" t="str">
        <f t="shared" ref="D4646" si="1188">"educator = { character_event = { id = "&amp;"AVE_MARIA_hexaco_adolescence."&amp;INDEX($Y$2:$Z$57,MATCH(B4187,$Y$2:$Y$57,0)+6,2)&amp;" } }"</f>
        <v>educator = { character_event = { id = AVE_MARIA_hexaco_adolescence.57 } }</v>
      </c>
    </row>
    <row r="4647" spans="1:6" x14ac:dyDescent="0.25">
      <c r="C4647" t="s">
        <v>1</v>
      </c>
    </row>
    <row r="4648" spans="1:6" x14ac:dyDescent="0.25">
      <c r="C4648" t="s">
        <v>139</v>
      </c>
    </row>
    <row r="4649" spans="1:6" x14ac:dyDescent="0.25">
      <c r="D4649" t="s">
        <v>168</v>
      </c>
    </row>
    <row r="4650" spans="1:6" x14ac:dyDescent="0.25">
      <c r="C4650" t="s">
        <v>1</v>
      </c>
    </row>
    <row r="4651" spans="1:6" x14ac:dyDescent="0.25">
      <c r="B4651" t="s">
        <v>1</v>
      </c>
    </row>
    <row r="4652" spans="1:6" x14ac:dyDescent="0.25">
      <c r="A4652" t="s">
        <v>1</v>
      </c>
    </row>
    <row r="4653" spans="1:6" x14ac:dyDescent="0.25">
      <c r="A4653" t="str">
        <f t="shared" ref="A4653" si="1189">"#"</f>
        <v>#</v>
      </c>
      <c r="B4653" t="str">
        <f t="shared" ref="B4653" si="1190">INDEX(R:R,2+TRUNC((ROW()-1)/$O$2))&amp;" Random Improvement"</f>
        <v>Theology Random Improvement</v>
      </c>
    </row>
    <row r="4654" spans="1:6" x14ac:dyDescent="0.25">
      <c r="A4654" t="s">
        <v>0</v>
      </c>
    </row>
    <row r="4655" spans="1:6" x14ac:dyDescent="0.25">
      <c r="B4655" t="str">
        <f t="shared" ref="B4655" si="1191">"id = "&amp;"AVE_MARIA_hexaco_adolescence."&amp;INDEX($Y$2:$Z$57,MATCH(B4187,$Y$2:$Y$57,0)+5,2)</f>
        <v>id = AVE_MARIA_hexaco_adolescence.56</v>
      </c>
    </row>
    <row r="4656" spans="1:6" x14ac:dyDescent="0.25">
      <c r="B4656" t="str">
        <f t="shared" ref="B4656" si="1192">"desc = EVTDESC_"&amp;"AVE_MARIA_hexaco_adolescence."&amp;INDEX($Y$2:$Z$57,MATCH(B4187,$Y$2:$Y$57,0)+5,2)</f>
        <v>desc = EVTDESC_AVE_MARIA_hexaco_adolescence.56</v>
      </c>
    </row>
    <row r="4657" spans="2:5" x14ac:dyDescent="0.25">
      <c r="B4657" t="s">
        <v>115</v>
      </c>
    </row>
    <row r="4658" spans="2:5" x14ac:dyDescent="0.25">
      <c r="B4658" t="s">
        <v>114</v>
      </c>
    </row>
    <row r="4659" spans="2:5" x14ac:dyDescent="0.25">
      <c r="B4659" t="s">
        <v>116</v>
      </c>
    </row>
    <row r="4661" spans="2:5" x14ac:dyDescent="0.25">
      <c r="B4661" t="s">
        <v>5</v>
      </c>
    </row>
    <row r="4662" spans="2:5" x14ac:dyDescent="0.25">
      <c r="C4662" t="s">
        <v>117</v>
      </c>
    </row>
    <row r="4663" spans="2:5" x14ac:dyDescent="0.25">
      <c r="C4663" t="s">
        <v>118</v>
      </c>
    </row>
    <row r="4664" spans="2:5" x14ac:dyDescent="0.25">
      <c r="C4664" t="s">
        <v>119</v>
      </c>
    </row>
    <row r="4665" spans="2:5" x14ac:dyDescent="0.25">
      <c r="C4665" t="s">
        <v>120</v>
      </c>
    </row>
    <row r="4666" spans="2:5" x14ac:dyDescent="0.25">
      <c r="B4666" t="s">
        <v>1</v>
      </c>
    </row>
    <row r="4667" spans="2:5" x14ac:dyDescent="0.25">
      <c r="B4667" t="s">
        <v>9</v>
      </c>
    </row>
    <row r="4668" spans="2:5" x14ac:dyDescent="0.25">
      <c r="C4668" t="str">
        <f t="shared" ref="C4668" si="1193">"name = EVTOPT_A_"&amp;"AVE_MARIA_hexaco_adolescence."&amp;INDEX($Y$2:$Z$57,MATCH(B4187,$Y$2:$Y$57,0)+5,2)</f>
        <v>name = EVTOPT_A_AVE_MARIA_hexaco_adolescence.56</v>
      </c>
    </row>
    <row r="4669" spans="2:5" x14ac:dyDescent="0.25">
      <c r="C4669" t="s">
        <v>121</v>
      </c>
    </row>
    <row r="4670" spans="2:5" x14ac:dyDescent="0.25">
      <c r="D4670" t="str">
        <f t="shared" ref="D4670" si="1194">"60 = { # Normal progress"</f>
        <v>60 = { # Normal progress</v>
      </c>
    </row>
    <row r="4671" spans="2:5" x14ac:dyDescent="0.25">
      <c r="E4671" t="str">
        <f t="shared" ref="E4671" si="1195">"change_variable = { which = hexaco_learning_"&amp;INDEX(S:S,2+TRUNC((ROW()-1)/$O$2))&amp;"_xp value = 1 }"</f>
        <v>change_variable = { which = hexaco_learning_theology_xp value = 1 }</v>
      </c>
    </row>
    <row r="4672" spans="2:5" x14ac:dyDescent="0.25">
      <c r="E4672" t="s">
        <v>122</v>
      </c>
    </row>
    <row r="4673" spans="5:6" x14ac:dyDescent="0.25">
      <c r="E4673" t="str">
        <f t="shared" ref="E4673" si="1196">"set_character_flag = AVE_MARIA_hexaco_adolescence_"&amp;INDEX(S:S,2+TRUNC((ROW()-1)/$O$2))&amp;"_improvement_normal"</f>
        <v>set_character_flag = AVE_MARIA_hexaco_adolescence_theology_improvement_normal</v>
      </c>
    </row>
    <row r="4674" spans="5:6" x14ac:dyDescent="0.25">
      <c r="E4674" t="s">
        <v>123</v>
      </c>
    </row>
    <row r="4675" spans="5:6" x14ac:dyDescent="0.25">
      <c r="F4675" t="str">
        <f t="shared" ref="F4675" si="1197">"factor = 1.05"</f>
        <v>factor = 1.05</v>
      </c>
    </row>
    <row r="4676" spans="5:6" x14ac:dyDescent="0.25">
      <c r="F4676" t="s">
        <v>124</v>
      </c>
    </row>
    <row r="4677" spans="5:6" x14ac:dyDescent="0.25">
      <c r="E4677" t="s">
        <v>1</v>
      </c>
    </row>
    <row r="4678" spans="5:6" x14ac:dyDescent="0.25">
      <c r="E4678" t="s">
        <v>123</v>
      </c>
    </row>
    <row r="4679" spans="5:6" x14ac:dyDescent="0.25">
      <c r="F4679" t="str">
        <f t="shared" ref="F4679" si="1198">"factor = 1.1"</f>
        <v>factor = 1.1</v>
      </c>
    </row>
    <row r="4680" spans="5:6" x14ac:dyDescent="0.25">
      <c r="F4680" t="s">
        <v>125</v>
      </c>
    </row>
    <row r="4681" spans="5:6" x14ac:dyDescent="0.25">
      <c r="E4681" t="s">
        <v>1</v>
      </c>
    </row>
    <row r="4682" spans="5:6" x14ac:dyDescent="0.25">
      <c r="E4682" t="s">
        <v>123</v>
      </c>
    </row>
    <row r="4683" spans="5:6" x14ac:dyDescent="0.25">
      <c r="F4683" t="str">
        <f t="shared" ref="F4683" si="1199">"factor = 1.2"</f>
        <v>factor = 1.2</v>
      </c>
    </row>
    <row r="4684" spans="5:6" x14ac:dyDescent="0.25">
      <c r="F4684" t="s">
        <v>126</v>
      </c>
    </row>
    <row r="4685" spans="5:6" x14ac:dyDescent="0.25">
      <c r="E4685" t="s">
        <v>1</v>
      </c>
    </row>
    <row r="4686" spans="5:6" x14ac:dyDescent="0.25">
      <c r="E4686" t="s">
        <v>123</v>
      </c>
    </row>
    <row r="4687" spans="5:6" x14ac:dyDescent="0.25">
      <c r="F4687" t="str">
        <f t="shared" ref="F4687" si="1200">"factor = 1.3"</f>
        <v>factor = 1.3</v>
      </c>
    </row>
    <row r="4688" spans="5:6" x14ac:dyDescent="0.25">
      <c r="F4688" t="s">
        <v>127</v>
      </c>
    </row>
    <row r="4689" spans="4:6" x14ac:dyDescent="0.25">
      <c r="E4689" t="s">
        <v>1</v>
      </c>
    </row>
    <row r="4690" spans="4:6" x14ac:dyDescent="0.25">
      <c r="E4690" t="s">
        <v>123</v>
      </c>
    </row>
    <row r="4691" spans="4:6" x14ac:dyDescent="0.25">
      <c r="F4691" t="str">
        <f t="shared" ref="F4691" si="1201">"factor = 1.5"</f>
        <v>factor = 1.5</v>
      </c>
    </row>
    <row r="4692" spans="4:6" x14ac:dyDescent="0.25">
      <c r="F4692" t="s">
        <v>128</v>
      </c>
    </row>
    <row r="4693" spans="4:6" x14ac:dyDescent="0.25">
      <c r="E4693" t="s">
        <v>1</v>
      </c>
    </row>
    <row r="4694" spans="4:6" x14ac:dyDescent="0.25">
      <c r="D4694" t="s">
        <v>1</v>
      </c>
    </row>
    <row r="4695" spans="4:6" x14ac:dyDescent="0.25">
      <c r="D4695" t="str">
        <f t="shared" ref="D4695" si="1202">"35 = { # Gifted progress"</f>
        <v>35 = { # Gifted progress</v>
      </c>
    </row>
    <row r="4696" spans="4:6" x14ac:dyDescent="0.25">
      <c r="E4696" t="str">
        <f t="shared" ref="E4696" si="1203">"change_variable = { which = hexaco_learning_"&amp;INDEX(S:S,2+TRUNC((ROW()-1)/$O$2))&amp;"_xp value = 2 }"</f>
        <v>change_variable = { which = hexaco_learning_theology_xp value = 2 }</v>
      </c>
    </row>
    <row r="4697" spans="4:6" x14ac:dyDescent="0.25">
      <c r="E4697" t="s">
        <v>122</v>
      </c>
    </row>
    <row r="4698" spans="4:6" x14ac:dyDescent="0.25">
      <c r="E4698" t="str">
        <f t="shared" ref="E4698" si="1204">"set_character_flag = AVE_MARIA_hexaco_adolescence_"&amp;INDEX(S:S,2+TRUNC((ROW()-1)/$O$2))&amp;"_improvement_faster"</f>
        <v>set_character_flag = AVE_MARIA_hexaco_adolescence_theology_improvement_faster</v>
      </c>
    </row>
    <row r="4699" spans="4:6" x14ac:dyDescent="0.25">
      <c r="E4699" t="s">
        <v>123</v>
      </c>
    </row>
    <row r="4700" spans="4:6" x14ac:dyDescent="0.25">
      <c r="F4700" t="str">
        <f t="shared" ref="F4700" si="1205">"factor = 1.05"</f>
        <v>factor = 1.05</v>
      </c>
    </row>
    <row r="4701" spans="4:6" x14ac:dyDescent="0.25">
      <c r="F4701" t="s">
        <v>129</v>
      </c>
    </row>
    <row r="4702" spans="4:6" x14ac:dyDescent="0.25">
      <c r="E4702" t="s">
        <v>1</v>
      </c>
    </row>
    <row r="4703" spans="4:6" x14ac:dyDescent="0.25">
      <c r="E4703" t="s">
        <v>123</v>
      </c>
    </row>
    <row r="4704" spans="4:6" x14ac:dyDescent="0.25">
      <c r="F4704" t="str">
        <f t="shared" ref="F4704" si="1206">"factor = 1.1"</f>
        <v>factor = 1.1</v>
      </c>
    </row>
    <row r="4705" spans="5:6" x14ac:dyDescent="0.25">
      <c r="F4705" t="s">
        <v>130</v>
      </c>
    </row>
    <row r="4706" spans="5:6" x14ac:dyDescent="0.25">
      <c r="E4706" t="s">
        <v>1</v>
      </c>
    </row>
    <row r="4707" spans="5:6" x14ac:dyDescent="0.25">
      <c r="E4707" t="s">
        <v>123</v>
      </c>
    </row>
    <row r="4708" spans="5:6" x14ac:dyDescent="0.25">
      <c r="F4708" t="str">
        <f t="shared" ref="F4708" si="1207">"factor = 1.2"</f>
        <v>factor = 1.2</v>
      </c>
    </row>
    <row r="4709" spans="5:6" x14ac:dyDescent="0.25">
      <c r="F4709" t="s">
        <v>131</v>
      </c>
    </row>
    <row r="4710" spans="5:6" x14ac:dyDescent="0.25">
      <c r="E4710" t="s">
        <v>1</v>
      </c>
    </row>
    <row r="4711" spans="5:6" x14ac:dyDescent="0.25">
      <c r="E4711" t="s">
        <v>123</v>
      </c>
    </row>
    <row r="4712" spans="5:6" x14ac:dyDescent="0.25">
      <c r="F4712" t="str">
        <f t="shared" ref="F4712" si="1208">"factor = 1.3"</f>
        <v>factor = 1.3</v>
      </c>
    </row>
    <row r="4713" spans="5:6" x14ac:dyDescent="0.25">
      <c r="F4713" t="s">
        <v>132</v>
      </c>
    </row>
    <row r="4714" spans="5:6" x14ac:dyDescent="0.25">
      <c r="E4714" t="s">
        <v>1</v>
      </c>
    </row>
    <row r="4715" spans="5:6" x14ac:dyDescent="0.25">
      <c r="E4715" t="s">
        <v>123</v>
      </c>
    </row>
    <row r="4716" spans="5:6" x14ac:dyDescent="0.25">
      <c r="F4716" t="str">
        <f t="shared" ref="F4716" si="1209">"factor = 1.5"</f>
        <v>factor = 1.5</v>
      </c>
    </row>
    <row r="4717" spans="5:6" x14ac:dyDescent="0.25">
      <c r="F4717" t="s">
        <v>133</v>
      </c>
    </row>
    <row r="4718" spans="5:6" x14ac:dyDescent="0.25">
      <c r="E4718" t="s">
        <v>1</v>
      </c>
    </row>
    <row r="4719" spans="5:6" x14ac:dyDescent="0.25">
      <c r="E4719" t="s">
        <v>123</v>
      </c>
    </row>
    <row r="4720" spans="5:6" x14ac:dyDescent="0.25">
      <c r="F4720" t="s">
        <v>220</v>
      </c>
    </row>
    <row r="4721" spans="4:6" x14ac:dyDescent="0.25">
      <c r="F4721" t="s">
        <v>135</v>
      </c>
    </row>
    <row r="4722" spans="4:6" x14ac:dyDescent="0.25">
      <c r="E4722" t="s">
        <v>1</v>
      </c>
    </row>
    <row r="4723" spans="4:6" x14ac:dyDescent="0.25">
      <c r="D4723" t="s">
        <v>1</v>
      </c>
    </row>
    <row r="4724" spans="4:6" x14ac:dyDescent="0.25">
      <c r="D4724" t="str">
        <f t="shared" ref="D4724" si="1210">"5 = { # Crazy progress"</f>
        <v>5 = { # Crazy progress</v>
      </c>
    </row>
    <row r="4725" spans="4:6" x14ac:dyDescent="0.25">
      <c r="E4725" t="str">
        <f t="shared" ref="E4725" si="1211">"change_variable = { which = hexaco_learning_"&amp;INDEX(S:S,2+TRUNC((ROW()-1)/$O$2))&amp;"_xp value = 3 }"</f>
        <v>change_variable = { which = hexaco_learning_theology_xp value = 3 }</v>
      </c>
    </row>
    <row r="4726" spans="4:6" x14ac:dyDescent="0.25">
      <c r="E4726" t="s">
        <v>122</v>
      </c>
    </row>
    <row r="4727" spans="4:6" x14ac:dyDescent="0.25">
      <c r="E4727" t="str">
        <f t="shared" ref="E4727" si="1212">"set_character_flag = AVE_MARIA_hexaco_adolescence_"&amp;INDEX(S:S,2+TRUNC((ROW()-1)/$O$2))&amp;"_improvement_genius"</f>
        <v>set_character_flag = AVE_MARIA_hexaco_adolescence_theology_improvement_genius</v>
      </c>
    </row>
    <row r="4728" spans="4:6" x14ac:dyDescent="0.25">
      <c r="E4728" t="s">
        <v>123</v>
      </c>
    </row>
    <row r="4729" spans="4:6" x14ac:dyDescent="0.25">
      <c r="F4729" t="str">
        <f t="shared" ref="F4729" si="1213">"factor = 2"</f>
        <v>factor = 2</v>
      </c>
    </row>
    <row r="4730" spans="4:6" x14ac:dyDescent="0.25">
      <c r="F4730" t="s">
        <v>135</v>
      </c>
    </row>
    <row r="4731" spans="4:6" x14ac:dyDescent="0.25">
      <c r="E4731" t="s">
        <v>1</v>
      </c>
    </row>
    <row r="4732" spans="4:6" x14ac:dyDescent="0.25">
      <c r="E4732" t="s">
        <v>123</v>
      </c>
    </row>
    <row r="4733" spans="4:6" x14ac:dyDescent="0.25">
      <c r="F4733" t="str">
        <f t="shared" ref="F4733" si="1214">"factor = 5"</f>
        <v>factor = 5</v>
      </c>
    </row>
    <row r="4734" spans="4:6" x14ac:dyDescent="0.25">
      <c r="F4734" t="s">
        <v>137</v>
      </c>
    </row>
    <row r="4735" spans="4:6" x14ac:dyDescent="0.25">
      <c r="E4735" t="s">
        <v>1</v>
      </c>
    </row>
    <row r="4736" spans="4:6" x14ac:dyDescent="0.25">
      <c r="D4736" t="s">
        <v>1</v>
      </c>
    </row>
    <row r="4737" spans="1:4" x14ac:dyDescent="0.25">
      <c r="C4737" t="s">
        <v>1</v>
      </c>
    </row>
    <row r="4738" spans="1:4" x14ac:dyDescent="0.25">
      <c r="C4738" t="s">
        <v>138</v>
      </c>
    </row>
    <row r="4739" spans="1:4" x14ac:dyDescent="0.25">
      <c r="D4739" t="str">
        <f t="shared" ref="D4739" si="1215">"educator = { character_event = { id = "&amp;"AVE_MARIA_hexaco_adolescence."&amp;INDEX($Y$2:$Z$57,MATCH(B4187,$Y$2:$Y$57,0)+6,2)&amp;" } }"</f>
        <v>educator = { character_event = { id = AVE_MARIA_hexaco_adolescence.57 } }</v>
      </c>
    </row>
    <row r="4740" spans="1:4" x14ac:dyDescent="0.25">
      <c r="C4740" t="s">
        <v>1</v>
      </c>
    </row>
    <row r="4741" spans="1:4" x14ac:dyDescent="0.25">
      <c r="C4741" t="s">
        <v>139</v>
      </c>
    </row>
    <row r="4742" spans="1:4" x14ac:dyDescent="0.25">
      <c r="D4742" t="s">
        <v>168</v>
      </c>
    </row>
    <row r="4743" spans="1:4" x14ac:dyDescent="0.25">
      <c r="C4743" t="s">
        <v>1</v>
      </c>
    </row>
    <row r="4744" spans="1:4" x14ac:dyDescent="0.25">
      <c r="B4744" t="s">
        <v>1</v>
      </c>
    </row>
    <row r="4745" spans="1:4" x14ac:dyDescent="0.25">
      <c r="A4745" t="s">
        <v>1</v>
      </c>
    </row>
    <row r="4746" spans="1:4" x14ac:dyDescent="0.25">
      <c r="A4746" t="s">
        <v>141</v>
      </c>
    </row>
    <row r="4747" spans="1:4" x14ac:dyDescent="0.25">
      <c r="A4747" t="s">
        <v>0</v>
      </c>
    </row>
    <row r="4748" spans="1:4" x14ac:dyDescent="0.25">
      <c r="B4748" t="str">
        <f t="shared" ref="B4748" si="1216">"id = "&amp;"AVE_MARIA_hexaco_adolescence."&amp;INDEX($Y$2:$Z$57,MATCH(B4187,$Y$2:$Y$57,0)+6,2)</f>
        <v>id = AVE_MARIA_hexaco_adolescence.57</v>
      </c>
    </row>
    <row r="4749" spans="1:4" x14ac:dyDescent="0.25">
      <c r="B4749" t="str">
        <f t="shared" ref="B4749" si="1217">"desc = EVTDESC_"&amp;"AVE_MARIA_hexaco_adolescence."&amp;INDEX($Y$2:$Z$57,MATCH(B4187,$Y$2:$Y$57,0)+6,2)</f>
        <v>desc = EVTDESC_AVE_MARIA_hexaco_adolescence.57</v>
      </c>
    </row>
    <row r="4750" spans="1:4" x14ac:dyDescent="0.25">
      <c r="B4750" t="s">
        <v>115</v>
      </c>
    </row>
    <row r="4752" spans="1:4" x14ac:dyDescent="0.25">
      <c r="B4752" t="s">
        <v>114</v>
      </c>
    </row>
    <row r="4753" spans="2:4" x14ac:dyDescent="0.25">
      <c r="B4753" t="s">
        <v>163</v>
      </c>
    </row>
    <row r="4754" spans="2:4" x14ac:dyDescent="0.25">
      <c r="B4754" t="s">
        <v>116</v>
      </c>
    </row>
    <row r="4755" spans="2:4" x14ac:dyDescent="0.25">
      <c r="B4755" t="s">
        <v>142</v>
      </c>
    </row>
    <row r="4757" spans="2:4" x14ac:dyDescent="0.25">
      <c r="B4757" t="s">
        <v>143</v>
      </c>
    </row>
    <row r="4758" spans="2:4" x14ac:dyDescent="0.25">
      <c r="C4758" t="str">
        <f t="shared" ref="C4758" si="1218">"name = EVTOPT_A_"&amp;"AVE_MARIA_hexaco_adolescence."&amp;INDEX($Y$2:$Z$57,MATCH(B4187,$Y$2:$Y$57,0)+6,2)</f>
        <v>name = EVTOPT_A_AVE_MARIA_hexaco_adolescence.57</v>
      </c>
    </row>
    <row r="4759" spans="2:4" x14ac:dyDescent="0.25">
      <c r="C4759" t="s">
        <v>5</v>
      </c>
    </row>
    <row r="4760" spans="2:4" x14ac:dyDescent="0.25">
      <c r="D4760" t="str">
        <f t="shared" ref="D4760" si="1219">"FROM  = { NOT = { has_character_flag = AVE_MARIA_hexaco_adolescence_"&amp;INDEX(S:S,2+TRUNC((ROW()-1)/$O$2))&amp;"_improvement_genius } }"</f>
        <v>FROM  = { NOT = { has_character_flag = AVE_MARIA_hexaco_adolescence_theology_improvement_genius } }</v>
      </c>
    </row>
    <row r="4761" spans="2:4" x14ac:dyDescent="0.25">
      <c r="C4761" t="s">
        <v>1</v>
      </c>
    </row>
    <row r="4762" spans="2:4" x14ac:dyDescent="0.25">
      <c r="C4762" t="s">
        <v>138</v>
      </c>
    </row>
    <row r="4763" spans="2:4" x14ac:dyDescent="0.25">
      <c r="D4763" t="str">
        <f t="shared" ref="D4763" si="1220">"set_character_flag = AVE_MARIA_hexaco_adolescence_"&amp;INDEX(S:S,2+TRUNC((ROW()-1)/$O$2))&amp;"_improvement_making_normal_progress"</f>
        <v>set_character_flag = AVE_MARIA_hexaco_adolescence_theology_improvement_making_normal_progress</v>
      </c>
    </row>
    <row r="4764" spans="2:4" x14ac:dyDescent="0.25">
      <c r="C4764" t="s">
        <v>1</v>
      </c>
    </row>
    <row r="4765" spans="2:4" x14ac:dyDescent="0.25">
      <c r="B4765" t="s">
        <v>1</v>
      </c>
    </row>
    <row r="4767" spans="2:4" x14ac:dyDescent="0.25">
      <c r="B4767" t="s">
        <v>144</v>
      </c>
    </row>
    <row r="4768" spans="2:4" x14ac:dyDescent="0.25">
      <c r="C4768" t="str">
        <f t="shared" ref="C4768" si="1221">"name = EVTOPT_B_"&amp;"AVE_MARIA_hexaco_adolescence."&amp;INDEX($Y$2:$Z$57,MATCH(B4187,$Y$2:$Y$57,0)+6,2)</f>
        <v>name = EVTOPT_B_AVE_MARIA_hexaco_adolescence.57</v>
      </c>
    </row>
    <row r="4769" spans="1:5" x14ac:dyDescent="0.25">
      <c r="C4769" t="s">
        <v>5</v>
      </c>
    </row>
    <row r="4770" spans="1:5" x14ac:dyDescent="0.25">
      <c r="D4770" t="str">
        <f t="shared" ref="D4770" si="1222">"FROM  = { has_character_flag = AVE_MARIA_hexaco_adolescence_"&amp;INDEX(S:S,2+TRUNC((ROW()-1)/$O$2))&amp;"_improvement_genius }"</f>
        <v>FROM  = { has_character_flag = AVE_MARIA_hexaco_adolescence_theology_improvement_genius }</v>
      </c>
    </row>
    <row r="4771" spans="1:5" x14ac:dyDescent="0.25">
      <c r="D4771" t="s">
        <v>145</v>
      </c>
    </row>
    <row r="4772" spans="1:5" x14ac:dyDescent="0.25">
      <c r="E4772" t="str">
        <f t="shared" ref="E4772" si="1223">"trait = "&amp;INDEX(S:S,2+TRUNC((ROW()-1)/$O$2))&amp;"_4"</f>
        <v>trait = theology_4</v>
      </c>
    </row>
    <row r="4773" spans="1:5" x14ac:dyDescent="0.25">
      <c r="E4773" t="str">
        <f t="shared" ref="E4773" si="1224">"trait = "&amp;INDEX(S:S,2+TRUNC((ROW()-1)/$O$2))&amp;"_5"</f>
        <v>trait = theology_5</v>
      </c>
    </row>
    <row r="4774" spans="1:5" x14ac:dyDescent="0.25">
      <c r="D4774" t="s">
        <v>1</v>
      </c>
    </row>
    <row r="4775" spans="1:5" x14ac:dyDescent="0.25">
      <c r="C4775" t="s">
        <v>1</v>
      </c>
    </row>
    <row r="4776" spans="1:5" x14ac:dyDescent="0.25">
      <c r="C4776" t="s">
        <v>138</v>
      </c>
    </row>
    <row r="4777" spans="1:5" x14ac:dyDescent="0.25">
      <c r="D4777" t="s">
        <v>146</v>
      </c>
    </row>
    <row r="4778" spans="1:5" x14ac:dyDescent="0.25">
      <c r="E4778" t="str">
        <f t="shared" ref="E4778" si="1225">"set_character_flag = AVE_MARIA_hexaco_adolescence_"&amp;INDEX(S:S,2+TRUNC((ROW()-1)/$O$2))&amp;"_improvement_making_good_progress"</f>
        <v>set_character_flag = AVE_MARIA_hexaco_adolescence_theology_improvement_making_good_progress</v>
      </c>
    </row>
    <row r="4779" spans="1:5" x14ac:dyDescent="0.25">
      <c r="E4779" t="str">
        <f t="shared" ref="E4779" si="1226">"change_variable = { which = hexaco_learning_"&amp;INDEX(S:S,2+TRUNC((ROW()-1)/$O$2))&amp;"_xp value = 1 }"</f>
        <v>change_variable = { which = hexaco_learning_theology_xp value = 1 }</v>
      </c>
    </row>
    <row r="4780" spans="1:5" x14ac:dyDescent="0.25">
      <c r="E4780" t="s">
        <v>122</v>
      </c>
    </row>
    <row r="4781" spans="1:5" x14ac:dyDescent="0.25">
      <c r="D4781" t="s">
        <v>1</v>
      </c>
    </row>
    <row r="4782" spans="1:5" x14ac:dyDescent="0.25">
      <c r="C4782" t="s">
        <v>1</v>
      </c>
    </row>
    <row r="4783" spans="1:5" x14ac:dyDescent="0.25">
      <c r="B4783" t="s">
        <v>1</v>
      </c>
    </row>
    <row r="4784" spans="1:5" x14ac:dyDescent="0.25">
      <c r="A4784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2ABA-F0D5-4CA0-9C5A-803AEED92379}">
  <dimension ref="A1:AC5069"/>
  <sheetViews>
    <sheetView tabSelected="1" topLeftCell="M1" zoomScale="85" zoomScaleNormal="85" workbookViewId="0">
      <selection activeCell="AB1" sqref="AB1:AB10"/>
    </sheetView>
  </sheetViews>
  <sheetFormatPr defaultRowHeight="15" x14ac:dyDescent="0.25"/>
  <cols>
    <col min="3" max="3" width="9.85546875" customWidth="1"/>
    <col min="12" max="12" width="30.42578125" bestFit="1" customWidth="1"/>
    <col min="13" max="13" width="13.7109375" bestFit="1" customWidth="1"/>
    <col min="14" max="14" width="12.42578125" bestFit="1" customWidth="1"/>
    <col min="15" max="15" width="24.7109375" bestFit="1" customWidth="1"/>
    <col min="16" max="16" width="33.85546875" bestFit="1" customWidth="1"/>
    <col min="20" max="21" width="24.7109375" bestFit="1" customWidth="1"/>
    <col min="22" max="22" width="4.140625" bestFit="1" customWidth="1"/>
    <col min="25" max="25" width="4.140625" bestFit="1" customWidth="1"/>
  </cols>
  <sheetData>
    <row r="1" spans="1:29" x14ac:dyDescent="0.25">
      <c r="A1" s="2" t="str">
        <f>"#"</f>
        <v>#</v>
      </c>
      <c r="B1" s="2" t="str">
        <f>INDEX(S:S,1+TRUNC((ROW()-1)/$M$2))</f>
        <v>Honesty-Humility Improvement 1</v>
      </c>
      <c r="C1" s="2"/>
      <c r="D1" s="2"/>
      <c r="E1" s="2"/>
      <c r="F1" s="2"/>
      <c r="G1" s="2"/>
      <c r="H1" s="2"/>
      <c r="I1" s="2"/>
      <c r="L1" t="s">
        <v>11</v>
      </c>
      <c r="M1" t="s">
        <v>3</v>
      </c>
      <c r="N1" t="s">
        <v>147</v>
      </c>
      <c r="O1" t="s">
        <v>155</v>
      </c>
      <c r="P1" t="s">
        <v>232</v>
      </c>
      <c r="Q1" t="s">
        <v>231</v>
      </c>
      <c r="R1">
        <v>11</v>
      </c>
      <c r="S1" t="s">
        <v>238</v>
      </c>
      <c r="T1" t="str">
        <f>INDEX(N:N,2+TRUNC((ROW()-1)/$R$1))</f>
        <v>Honesty-Humility</v>
      </c>
      <c r="U1" t="str">
        <f>INDEX(O:O,2+TRUNC((ROW()-1)/$R$1))</f>
        <v>honesty_humility</v>
      </c>
      <c r="V1">
        <v>3</v>
      </c>
      <c r="W1">
        <v>10</v>
      </c>
      <c r="X1" t="str">
        <f>VLOOKUP(U1,$O$2:$P$7,2,0)</f>
        <v>focus_ch_honesty_humility</v>
      </c>
      <c r="AB1">
        <v>1</v>
      </c>
      <c r="AC1" t="str">
        <f>T1&amp; " Improvement "&amp;AB1</f>
        <v>Honesty-Humility Improvement 1</v>
      </c>
    </row>
    <row r="2" spans="1:29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L2" t="s">
        <v>112</v>
      </c>
      <c r="M2">
        <v>37</v>
      </c>
      <c r="N2" t="s">
        <v>221</v>
      </c>
      <c r="O2" t="s">
        <v>233</v>
      </c>
      <c r="P2" t="str">
        <f>"focus_ch_"&amp;O2</f>
        <v>focus_ch_honesty_humility</v>
      </c>
      <c r="S2" t="s">
        <v>239</v>
      </c>
      <c r="T2" t="str">
        <f t="shared" ref="T2:T65" si="0">INDEX(N:N,2+TRUNC((ROW()-1)/$R$1))</f>
        <v>Honesty-Humility</v>
      </c>
      <c r="U2" t="str">
        <f t="shared" ref="U2:U65" si="1">INDEX(O:O,2+TRUNC((ROW()-1)/$R$1))</f>
        <v>honesty_humility</v>
      </c>
      <c r="V2">
        <v>4</v>
      </c>
      <c r="W2">
        <v>9</v>
      </c>
      <c r="X2" t="str">
        <f t="shared" ref="X2:X65" si="2">VLOOKUP(U2,$O$2:$P$7,2,0)</f>
        <v>focus_ch_honesty_humility</v>
      </c>
      <c r="AB2">
        <v>2</v>
      </c>
      <c r="AC2" t="str">
        <f t="shared" ref="AC2:AC65" si="3">T2&amp; " Improvement "&amp;AB2</f>
        <v>Honesty-Humility Improvement 2</v>
      </c>
    </row>
    <row r="3" spans="1:29" x14ac:dyDescent="0.25">
      <c r="A3" s="2"/>
      <c r="B3" s="2" t="str">
        <f>"id = "&amp;$L$2&amp;INDEX(S:V,MATCH(B1,S:S,0),4)</f>
        <v>id = AVE_MARIA_hexaco_childhood.3</v>
      </c>
      <c r="C3" s="2"/>
      <c r="D3" s="2"/>
      <c r="E3" s="2"/>
      <c r="F3" s="2"/>
      <c r="G3" s="2"/>
      <c r="H3" s="2"/>
      <c r="I3" s="2"/>
      <c r="N3" t="s">
        <v>222</v>
      </c>
      <c r="O3" t="s">
        <v>227</v>
      </c>
      <c r="P3" t="str">
        <f t="shared" ref="P3:P7" si="4">"focus_ch_"&amp;O3</f>
        <v>focus_ch_emotionality</v>
      </c>
      <c r="S3" t="s">
        <v>240</v>
      </c>
      <c r="T3" t="str">
        <f t="shared" si="0"/>
        <v>Honesty-Humility</v>
      </c>
      <c r="U3" t="str">
        <f t="shared" si="1"/>
        <v>honesty_humility</v>
      </c>
      <c r="V3">
        <v>5</v>
      </c>
      <c r="W3">
        <v>8</v>
      </c>
      <c r="X3" t="str">
        <f t="shared" si="2"/>
        <v>focus_ch_honesty_humility</v>
      </c>
      <c r="AB3">
        <v>3</v>
      </c>
      <c r="AC3" t="str">
        <f t="shared" si="3"/>
        <v>Honesty-Humility Improvement 3</v>
      </c>
    </row>
    <row r="4" spans="1:29" x14ac:dyDescent="0.25">
      <c r="A4" s="2"/>
      <c r="B4" s="2" t="str">
        <f>"desc = EVTDESC_"&amp;$L$2&amp;INDEX(S:V,MATCH(B1,S:S,0),4)</f>
        <v>desc = EVTDESC_AVE_MARIA_hexaco_childhood.3</v>
      </c>
      <c r="C4" s="2"/>
      <c r="D4" s="2"/>
      <c r="E4" s="2"/>
      <c r="F4" s="2"/>
      <c r="G4" s="2"/>
      <c r="H4" s="2"/>
      <c r="I4" s="2"/>
      <c r="N4" t="s">
        <v>223</v>
      </c>
      <c r="O4" t="s">
        <v>228</v>
      </c>
      <c r="P4" t="str">
        <f t="shared" si="4"/>
        <v>focus_ch_extraversion</v>
      </c>
      <c r="S4" t="s">
        <v>241</v>
      </c>
      <c r="T4" t="str">
        <f t="shared" si="0"/>
        <v>Honesty-Humility</v>
      </c>
      <c r="U4" t="str">
        <f t="shared" si="1"/>
        <v>honesty_humility</v>
      </c>
      <c r="V4">
        <v>6</v>
      </c>
      <c r="W4">
        <v>7</v>
      </c>
      <c r="X4" t="str">
        <f t="shared" si="2"/>
        <v>focus_ch_honesty_humility</v>
      </c>
      <c r="AB4">
        <v>4</v>
      </c>
      <c r="AC4" t="str">
        <f t="shared" si="3"/>
        <v>Honesty-Humility Improvement 4</v>
      </c>
    </row>
    <row r="5" spans="1:29" x14ac:dyDescent="0.25">
      <c r="A5" s="2"/>
      <c r="B5" s="2" t="s">
        <v>115</v>
      </c>
      <c r="C5" s="2"/>
      <c r="D5" s="2"/>
      <c r="E5" s="2"/>
      <c r="F5" s="2"/>
      <c r="G5" s="2"/>
      <c r="H5" s="2"/>
      <c r="I5" s="2"/>
      <c r="N5" t="s">
        <v>224</v>
      </c>
      <c r="O5" t="s">
        <v>229</v>
      </c>
      <c r="P5" t="str">
        <f t="shared" si="4"/>
        <v>focus_ch_agreeableness</v>
      </c>
      <c r="S5" t="s">
        <v>242</v>
      </c>
      <c r="T5" t="str">
        <f t="shared" si="0"/>
        <v>Honesty-Humility</v>
      </c>
      <c r="U5" t="str">
        <f t="shared" si="1"/>
        <v>honesty_humility</v>
      </c>
      <c r="V5">
        <v>7</v>
      </c>
      <c r="W5">
        <v>6</v>
      </c>
      <c r="X5" t="str">
        <f t="shared" si="2"/>
        <v>focus_ch_honesty_humility</v>
      </c>
      <c r="AB5">
        <v>5</v>
      </c>
      <c r="AC5" t="str">
        <f t="shared" si="3"/>
        <v>Honesty-Humility Improvement 5</v>
      </c>
    </row>
    <row r="6" spans="1:29" x14ac:dyDescent="0.25">
      <c r="A6" s="2"/>
      <c r="B6" s="2" t="s">
        <v>114</v>
      </c>
      <c r="C6" s="2"/>
      <c r="D6" s="2"/>
      <c r="E6" s="2"/>
      <c r="F6" s="2"/>
      <c r="G6" s="2"/>
      <c r="H6" s="2"/>
      <c r="I6" s="2"/>
      <c r="N6" t="s">
        <v>225</v>
      </c>
      <c r="O6" t="s">
        <v>230</v>
      </c>
      <c r="P6" t="str">
        <f t="shared" si="4"/>
        <v>focus_ch_conscientiousness</v>
      </c>
      <c r="S6" t="s">
        <v>243</v>
      </c>
      <c r="T6" t="str">
        <f t="shared" si="0"/>
        <v>Honesty-Humility</v>
      </c>
      <c r="U6" t="str">
        <f t="shared" si="1"/>
        <v>honesty_humility</v>
      </c>
      <c r="V6">
        <v>8</v>
      </c>
      <c r="W6">
        <v>5</v>
      </c>
      <c r="X6" t="str">
        <f t="shared" si="2"/>
        <v>focus_ch_honesty_humility</v>
      </c>
      <c r="AB6">
        <v>6</v>
      </c>
      <c r="AC6" t="str">
        <f t="shared" si="3"/>
        <v>Honesty-Humility Improvement 6</v>
      </c>
    </row>
    <row r="7" spans="1:29" x14ac:dyDescent="0.25">
      <c r="A7" s="2"/>
      <c r="B7" s="2" t="s">
        <v>116</v>
      </c>
      <c r="C7" s="2"/>
      <c r="D7" s="2"/>
      <c r="E7" s="2"/>
      <c r="F7" s="2"/>
      <c r="G7" s="2"/>
      <c r="H7" s="2"/>
      <c r="I7" s="2"/>
      <c r="N7" t="s">
        <v>226</v>
      </c>
      <c r="O7" t="s">
        <v>234</v>
      </c>
      <c r="P7" t="str">
        <f t="shared" si="4"/>
        <v>focus_ch_openness_to_experience</v>
      </c>
      <c r="S7" t="s">
        <v>244</v>
      </c>
      <c r="T7" t="str">
        <f t="shared" si="0"/>
        <v>Honesty-Humility</v>
      </c>
      <c r="U7" t="str">
        <f t="shared" si="1"/>
        <v>honesty_humility</v>
      </c>
      <c r="V7">
        <v>9</v>
      </c>
      <c r="W7">
        <v>4</v>
      </c>
      <c r="X7" t="str">
        <f t="shared" si="2"/>
        <v>focus_ch_honesty_humility</v>
      </c>
      <c r="AB7">
        <v>7</v>
      </c>
      <c r="AC7" t="str">
        <f t="shared" si="3"/>
        <v>Honesty-Humility Improvement 7</v>
      </c>
    </row>
    <row r="8" spans="1:29" x14ac:dyDescent="0.25">
      <c r="A8" s="2"/>
      <c r="B8" s="2"/>
      <c r="C8" s="2"/>
      <c r="D8" s="2"/>
      <c r="E8" s="2"/>
      <c r="F8" s="2"/>
      <c r="G8" s="2"/>
      <c r="H8" s="2"/>
      <c r="I8" s="2"/>
      <c r="S8" t="s">
        <v>245</v>
      </c>
      <c r="T8" t="str">
        <f t="shared" si="0"/>
        <v>Honesty-Humility</v>
      </c>
      <c r="U8" t="str">
        <f t="shared" si="1"/>
        <v>honesty_humility</v>
      </c>
      <c r="V8">
        <v>10</v>
      </c>
      <c r="W8">
        <v>3</v>
      </c>
      <c r="X8" t="str">
        <f t="shared" si="2"/>
        <v>focus_ch_honesty_humility</v>
      </c>
      <c r="AB8">
        <v>8</v>
      </c>
      <c r="AC8" t="str">
        <f t="shared" si="3"/>
        <v>Honesty-Humility Improvement 8</v>
      </c>
    </row>
    <row r="9" spans="1:29" x14ac:dyDescent="0.25">
      <c r="A9" s="2"/>
      <c r="B9" s="2" t="s">
        <v>5</v>
      </c>
      <c r="C9" s="2"/>
      <c r="D9" s="2"/>
      <c r="E9" s="2"/>
      <c r="F9" s="2"/>
      <c r="G9" s="2"/>
      <c r="H9" s="2"/>
      <c r="I9" s="2"/>
      <c r="S9" t="s">
        <v>246</v>
      </c>
      <c r="T9" t="str">
        <f t="shared" si="0"/>
        <v>Honesty-Humility</v>
      </c>
      <c r="U9" t="str">
        <f t="shared" si="1"/>
        <v>honesty_humility</v>
      </c>
      <c r="V9">
        <v>11</v>
      </c>
      <c r="W9">
        <v>2</v>
      </c>
      <c r="X9" t="str">
        <f t="shared" si="2"/>
        <v>focus_ch_honesty_humility</v>
      </c>
      <c r="AB9">
        <v>9</v>
      </c>
      <c r="AC9" t="str">
        <f t="shared" si="3"/>
        <v>Honesty-Humility Improvement 9</v>
      </c>
    </row>
    <row r="10" spans="1:29" x14ac:dyDescent="0.25">
      <c r="A10" s="2"/>
      <c r="B10" s="2"/>
      <c r="C10" s="2" t="s">
        <v>117</v>
      </c>
      <c r="D10" s="2"/>
      <c r="E10" s="2"/>
      <c r="F10" s="2"/>
      <c r="G10" s="2"/>
      <c r="H10" s="2"/>
      <c r="I10" s="2"/>
      <c r="S10" t="s">
        <v>247</v>
      </c>
      <c r="T10" t="str">
        <f t="shared" si="0"/>
        <v>Honesty-Humility</v>
      </c>
      <c r="U10" t="str">
        <f t="shared" si="1"/>
        <v>honesty_humility</v>
      </c>
      <c r="V10">
        <v>12</v>
      </c>
      <c r="W10">
        <v>1</v>
      </c>
      <c r="X10" t="str">
        <f t="shared" si="2"/>
        <v>focus_ch_honesty_humility</v>
      </c>
      <c r="AB10">
        <v>10</v>
      </c>
      <c r="AC10" t="str">
        <f t="shared" si="3"/>
        <v>Honesty-Humility Improvement 10</v>
      </c>
    </row>
    <row r="11" spans="1:29" x14ac:dyDescent="0.25">
      <c r="A11" s="2"/>
      <c r="B11" s="2"/>
      <c r="C11" s="2" t="s">
        <v>118</v>
      </c>
      <c r="D11" s="2"/>
      <c r="E11" s="2"/>
      <c r="F11" s="2"/>
      <c r="G11" s="2"/>
      <c r="H11" s="2"/>
      <c r="I11" s="2"/>
      <c r="S11" t="s">
        <v>250</v>
      </c>
      <c r="T11" t="str">
        <f t="shared" si="0"/>
        <v>Honesty-Humility</v>
      </c>
      <c r="U11" t="str">
        <f t="shared" si="1"/>
        <v>honesty_humility</v>
      </c>
      <c r="V11">
        <v>13</v>
      </c>
      <c r="W11">
        <v>0</v>
      </c>
      <c r="X11" t="str">
        <f t="shared" si="2"/>
        <v>focus_ch_honesty_humility</v>
      </c>
      <c r="AC11" t="str">
        <f t="shared" si="3"/>
        <v xml:space="preserve">Honesty-Humility Improvement </v>
      </c>
    </row>
    <row r="12" spans="1:29" x14ac:dyDescent="0.25">
      <c r="A12" s="2"/>
      <c r="B12" s="2"/>
      <c r="C12" s="2" t="s">
        <v>119</v>
      </c>
      <c r="D12" s="2"/>
      <c r="E12" s="2"/>
      <c r="F12" s="2"/>
      <c r="G12" s="2"/>
      <c r="H12" s="2"/>
      <c r="I12" s="2"/>
      <c r="S12" t="s">
        <v>251</v>
      </c>
      <c r="T12" t="str">
        <f t="shared" si="0"/>
        <v>Emotionality</v>
      </c>
      <c r="U12" t="str">
        <f t="shared" si="1"/>
        <v>emotionality</v>
      </c>
      <c r="V12">
        <v>14</v>
      </c>
      <c r="W12">
        <v>10</v>
      </c>
      <c r="X12" t="str">
        <f t="shared" si="2"/>
        <v>focus_ch_emotionality</v>
      </c>
      <c r="AB12">
        <v>1</v>
      </c>
      <c r="AC12" t="str">
        <f t="shared" si="3"/>
        <v>Emotionality Improvement 1</v>
      </c>
    </row>
    <row r="13" spans="1:29" x14ac:dyDescent="0.25">
      <c r="A13" s="2"/>
      <c r="B13" s="2"/>
      <c r="C13" s="2" t="s">
        <v>120</v>
      </c>
      <c r="D13" s="2"/>
      <c r="E13" s="2"/>
      <c r="F13" s="2"/>
      <c r="G13" s="2"/>
      <c r="H13" s="2"/>
      <c r="I13" s="2"/>
      <c r="S13" t="s">
        <v>252</v>
      </c>
      <c r="T13" t="str">
        <f t="shared" si="0"/>
        <v>Emotionality</v>
      </c>
      <c r="U13" t="str">
        <f t="shared" si="1"/>
        <v>emotionality</v>
      </c>
      <c r="V13">
        <v>15</v>
      </c>
      <c r="W13">
        <v>9</v>
      </c>
      <c r="X13" t="str">
        <f t="shared" si="2"/>
        <v>focus_ch_emotionality</v>
      </c>
      <c r="AB13">
        <v>2</v>
      </c>
      <c r="AC13" t="str">
        <f t="shared" si="3"/>
        <v>Emotionality Improvement 2</v>
      </c>
    </row>
    <row r="14" spans="1:29" x14ac:dyDescent="0.25">
      <c r="A14" s="2"/>
      <c r="B14" s="2"/>
      <c r="C14" s="2" t="str">
        <f>"has_focus = "&amp;INDEX(S:X,MATCH(B1,S:S,0),6)</f>
        <v>has_focus = focus_ch_honesty_humility</v>
      </c>
      <c r="D14" s="2"/>
      <c r="E14" s="2"/>
      <c r="F14" s="2"/>
      <c r="G14" s="2"/>
      <c r="H14" s="2"/>
      <c r="I14" s="2"/>
      <c r="S14" t="s">
        <v>253</v>
      </c>
      <c r="T14" t="str">
        <f t="shared" si="0"/>
        <v>Emotionality</v>
      </c>
      <c r="U14" t="str">
        <f t="shared" si="1"/>
        <v>emotionality</v>
      </c>
      <c r="V14">
        <v>16</v>
      </c>
      <c r="W14">
        <v>8</v>
      </c>
      <c r="X14" t="str">
        <f t="shared" si="2"/>
        <v>focus_ch_emotionality</v>
      </c>
      <c r="AB14">
        <v>3</v>
      </c>
      <c r="AC14" t="str">
        <f t="shared" si="3"/>
        <v>Emotionality Improvement 3</v>
      </c>
    </row>
    <row r="15" spans="1:29" x14ac:dyDescent="0.25">
      <c r="A15" s="2"/>
      <c r="B15" s="2" t="s">
        <v>1</v>
      </c>
      <c r="C15" s="2"/>
      <c r="D15" s="2"/>
      <c r="E15" s="2"/>
      <c r="F15" s="2"/>
      <c r="G15" s="2"/>
      <c r="H15" s="2"/>
      <c r="I15" s="2"/>
      <c r="S15" t="s">
        <v>254</v>
      </c>
      <c r="T15" t="str">
        <f t="shared" si="0"/>
        <v>Emotionality</v>
      </c>
      <c r="U15" t="str">
        <f t="shared" si="1"/>
        <v>emotionality</v>
      </c>
      <c r="V15">
        <v>17</v>
      </c>
      <c r="W15">
        <v>7</v>
      </c>
      <c r="X15" t="str">
        <f t="shared" si="2"/>
        <v>focus_ch_emotionality</v>
      </c>
      <c r="AB15">
        <v>4</v>
      </c>
      <c r="AC15" t="str">
        <f t="shared" si="3"/>
        <v>Emotionality Improvement 4</v>
      </c>
    </row>
    <row r="16" spans="1:29" x14ac:dyDescent="0.25">
      <c r="A16" s="2"/>
      <c r="B16" s="2"/>
      <c r="C16" s="2"/>
      <c r="D16" s="2"/>
      <c r="E16" s="2"/>
      <c r="F16" s="2"/>
      <c r="G16" s="2"/>
      <c r="H16" s="2"/>
      <c r="I16" s="2"/>
      <c r="S16" t="s">
        <v>255</v>
      </c>
      <c r="T16" t="str">
        <f t="shared" si="0"/>
        <v>Emotionality</v>
      </c>
      <c r="U16" t="str">
        <f t="shared" si="1"/>
        <v>emotionality</v>
      </c>
      <c r="V16">
        <v>18</v>
      </c>
      <c r="W16">
        <v>6</v>
      </c>
      <c r="X16" t="str">
        <f t="shared" si="2"/>
        <v>focus_ch_emotionality</v>
      </c>
      <c r="AB16">
        <v>5</v>
      </c>
      <c r="AC16" t="str">
        <f t="shared" si="3"/>
        <v>Emotionality Improvement 5</v>
      </c>
    </row>
    <row r="17" spans="1:29" x14ac:dyDescent="0.25">
      <c r="A17" s="2"/>
      <c r="B17" s="2" t="s">
        <v>9</v>
      </c>
      <c r="C17" s="2" t="s">
        <v>235</v>
      </c>
      <c r="D17" s="2"/>
      <c r="E17" s="2"/>
      <c r="F17" s="2"/>
      <c r="G17" s="2"/>
      <c r="H17" s="2"/>
      <c r="I17" s="2"/>
      <c r="S17" t="s">
        <v>256</v>
      </c>
      <c r="T17" t="str">
        <f t="shared" si="0"/>
        <v>Emotionality</v>
      </c>
      <c r="U17" t="str">
        <f t="shared" si="1"/>
        <v>emotionality</v>
      </c>
      <c r="V17">
        <v>19</v>
      </c>
      <c r="W17">
        <v>5</v>
      </c>
      <c r="X17" t="str">
        <f t="shared" si="2"/>
        <v>focus_ch_emotionality</v>
      </c>
      <c r="AB17">
        <v>6</v>
      </c>
      <c r="AC17" t="str">
        <f t="shared" si="3"/>
        <v>Emotionality Improvement 6</v>
      </c>
    </row>
    <row r="18" spans="1:29" x14ac:dyDescent="0.25">
      <c r="A18" s="2"/>
      <c r="B18" s="2"/>
      <c r="C18" s="2" t="str">
        <f>"name = EVTOPT_A_"&amp;$L$2&amp;INDEX(S:V,MATCH(B1,S:S,0),4)</f>
        <v>name = EVTOPT_A_AVE_MARIA_hexaco_childhood.3</v>
      </c>
      <c r="D18" s="2"/>
      <c r="E18" s="2"/>
      <c r="F18" s="2"/>
      <c r="G18" s="2"/>
      <c r="H18" s="2"/>
      <c r="I18" s="2"/>
      <c r="S18" t="s">
        <v>257</v>
      </c>
      <c r="T18" t="str">
        <f t="shared" si="0"/>
        <v>Emotionality</v>
      </c>
      <c r="U18" t="str">
        <f t="shared" si="1"/>
        <v>emotionality</v>
      </c>
      <c r="V18">
        <v>20</v>
      </c>
      <c r="W18">
        <v>4</v>
      </c>
      <c r="X18" t="str">
        <f t="shared" si="2"/>
        <v>focus_ch_emotionality</v>
      </c>
      <c r="AB18">
        <v>7</v>
      </c>
      <c r="AC18" t="str">
        <f t="shared" si="3"/>
        <v>Emotionality Improvement 7</v>
      </c>
    </row>
    <row r="19" spans="1:29" x14ac:dyDescent="0.25">
      <c r="A19" s="2"/>
      <c r="B19" s="2"/>
      <c r="C19" s="2" t="s">
        <v>138</v>
      </c>
      <c r="D19" s="2"/>
      <c r="E19" s="2"/>
      <c r="F19" s="2"/>
      <c r="G19" s="2"/>
      <c r="H19" s="2"/>
      <c r="I19" s="2"/>
      <c r="S19" t="s">
        <v>258</v>
      </c>
      <c r="T19" t="str">
        <f t="shared" si="0"/>
        <v>Emotionality</v>
      </c>
      <c r="U19" t="str">
        <f t="shared" si="1"/>
        <v>emotionality</v>
      </c>
      <c r="V19">
        <v>21</v>
      </c>
      <c r="W19">
        <v>3</v>
      </c>
      <c r="X19" t="str">
        <f t="shared" si="2"/>
        <v>focus_ch_emotionality</v>
      </c>
      <c r="AB19">
        <v>8</v>
      </c>
      <c r="AC19" t="str">
        <f t="shared" si="3"/>
        <v>Emotionality Improvement 8</v>
      </c>
    </row>
    <row r="20" spans="1:29" x14ac:dyDescent="0.25">
      <c r="A20" s="2"/>
      <c r="B20" s="2"/>
      <c r="C20" s="2"/>
      <c r="D2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20" s="2"/>
      <c r="F20" s="2"/>
      <c r="G20" s="2"/>
      <c r="H20" s="2"/>
      <c r="I20" s="2"/>
      <c r="S20" t="s">
        <v>259</v>
      </c>
      <c r="T20" t="str">
        <f t="shared" si="0"/>
        <v>Emotionality</v>
      </c>
      <c r="U20" t="str">
        <f t="shared" si="1"/>
        <v>emotionality</v>
      </c>
      <c r="V20">
        <v>22</v>
      </c>
      <c r="W20">
        <v>2</v>
      </c>
      <c r="X20" t="str">
        <f t="shared" si="2"/>
        <v>focus_ch_emotionality</v>
      </c>
      <c r="AB20">
        <v>9</v>
      </c>
      <c r="AC20" t="str">
        <f t="shared" si="3"/>
        <v>Emotionality Improvement 9</v>
      </c>
    </row>
    <row r="21" spans="1:29" x14ac:dyDescent="0.25">
      <c r="D21" t="s">
        <v>248</v>
      </c>
      <c r="S21" t="s">
        <v>260</v>
      </c>
      <c r="T21" t="str">
        <f t="shared" si="0"/>
        <v>Emotionality</v>
      </c>
      <c r="U21" t="str">
        <f t="shared" si="1"/>
        <v>emotionality</v>
      </c>
      <c r="V21">
        <v>23</v>
      </c>
      <c r="W21">
        <v>1</v>
      </c>
      <c r="X21" t="str">
        <f t="shared" si="2"/>
        <v>focus_ch_emotionality</v>
      </c>
      <c r="AB21">
        <v>10</v>
      </c>
      <c r="AC21" t="str">
        <f t="shared" si="3"/>
        <v>Emotionality Improvement 10</v>
      </c>
    </row>
    <row r="22" spans="1:29" x14ac:dyDescent="0.25">
      <c r="C22" s="2" t="s">
        <v>1</v>
      </c>
      <c r="D22" s="2"/>
      <c r="E22" s="2"/>
      <c r="F22" s="2"/>
      <c r="S22" t="s">
        <v>261</v>
      </c>
      <c r="T22" t="str">
        <f t="shared" si="0"/>
        <v>Emotionality</v>
      </c>
      <c r="U22" t="str">
        <f t="shared" si="1"/>
        <v>emotionality</v>
      </c>
      <c r="V22">
        <v>24</v>
      </c>
      <c r="W22">
        <v>0</v>
      </c>
      <c r="X22" t="str">
        <f t="shared" si="2"/>
        <v>focus_ch_emotionality</v>
      </c>
      <c r="AC22" t="str">
        <f t="shared" si="3"/>
        <v xml:space="preserve">Emotionality Improvement </v>
      </c>
    </row>
    <row r="23" spans="1:29" x14ac:dyDescent="0.25">
      <c r="A23" s="2"/>
      <c r="B23" s="2"/>
      <c r="C23" s="2" t="s">
        <v>236</v>
      </c>
      <c r="D23" s="2"/>
      <c r="E23" s="2"/>
      <c r="F23" s="2"/>
      <c r="G23" s="2"/>
      <c r="H23" s="2"/>
      <c r="I23" s="2"/>
      <c r="S23" t="s">
        <v>262</v>
      </c>
      <c r="T23" t="str">
        <f t="shared" si="0"/>
        <v>Extraversion</v>
      </c>
      <c r="U23" t="str">
        <f t="shared" si="1"/>
        <v>extraversion</v>
      </c>
      <c r="V23">
        <v>25</v>
      </c>
      <c r="W23">
        <v>10</v>
      </c>
      <c r="X23" t="str">
        <f t="shared" si="2"/>
        <v>focus_ch_extraversion</v>
      </c>
      <c r="AB23">
        <v>1</v>
      </c>
      <c r="AC23" t="str">
        <f t="shared" si="3"/>
        <v>Extraversion Improvement 1</v>
      </c>
    </row>
    <row r="24" spans="1:29" x14ac:dyDescent="0.25">
      <c r="A24" s="2"/>
      <c r="B24" s="2"/>
      <c r="C24" s="2"/>
      <c r="D24" s="2" t="str">
        <f>"factor = 95"</f>
        <v>factor = 95</v>
      </c>
      <c r="E24" s="2"/>
      <c r="F24" s="2"/>
      <c r="G24" s="2"/>
      <c r="H24" s="2"/>
      <c r="I24" s="2"/>
      <c r="S24" t="s">
        <v>263</v>
      </c>
      <c r="T24" t="str">
        <f t="shared" si="0"/>
        <v>Extraversion</v>
      </c>
      <c r="U24" t="str">
        <f t="shared" si="1"/>
        <v>extraversion</v>
      </c>
      <c r="V24">
        <v>26</v>
      </c>
      <c r="W24">
        <v>9</v>
      </c>
      <c r="X24" t="str">
        <f t="shared" si="2"/>
        <v>focus_ch_extraversion</v>
      </c>
      <c r="AB24">
        <v>2</v>
      </c>
      <c r="AC24" t="str">
        <f t="shared" si="3"/>
        <v>Extraversion Improvement 2</v>
      </c>
    </row>
    <row r="25" spans="1:29" x14ac:dyDescent="0.25">
      <c r="A25" s="2"/>
      <c r="B25" s="2"/>
      <c r="C25" s="2" t="s">
        <v>1</v>
      </c>
      <c r="D25" s="2"/>
      <c r="E25" s="2"/>
      <c r="F25" s="2"/>
      <c r="G25" s="2"/>
      <c r="H25" s="2"/>
      <c r="I25" s="2"/>
      <c r="S25" t="s">
        <v>264</v>
      </c>
      <c r="T25" t="str">
        <f t="shared" si="0"/>
        <v>Extraversion</v>
      </c>
      <c r="U25" t="str">
        <f t="shared" si="1"/>
        <v>extraversion</v>
      </c>
      <c r="V25">
        <v>27</v>
      </c>
      <c r="W25">
        <v>8</v>
      </c>
      <c r="X25" t="str">
        <f t="shared" si="2"/>
        <v>focus_ch_extraversion</v>
      </c>
      <c r="AB25">
        <v>3</v>
      </c>
      <c r="AC25" t="str">
        <f t="shared" si="3"/>
        <v>Extraversion Improvement 3</v>
      </c>
    </row>
    <row r="26" spans="1:29" x14ac:dyDescent="0.25">
      <c r="A26" s="2"/>
      <c r="B26" s="2" t="s">
        <v>1</v>
      </c>
      <c r="G26" s="2"/>
      <c r="H26" s="2"/>
      <c r="I26" s="2"/>
      <c r="S26" t="s">
        <v>265</v>
      </c>
      <c r="T26" t="str">
        <f t="shared" si="0"/>
        <v>Extraversion</v>
      </c>
      <c r="U26" t="str">
        <f t="shared" si="1"/>
        <v>extraversion</v>
      </c>
      <c r="V26">
        <v>28</v>
      </c>
      <c r="W26">
        <v>7</v>
      </c>
      <c r="X26" t="str">
        <f t="shared" si="2"/>
        <v>focus_ch_extraversion</v>
      </c>
      <c r="AB26">
        <v>4</v>
      </c>
      <c r="AC26" t="str">
        <f t="shared" si="3"/>
        <v>Extraversion Improvement 4</v>
      </c>
    </row>
    <row r="27" spans="1:29" x14ac:dyDescent="0.25">
      <c r="A27" s="2"/>
      <c r="B27" s="2" t="s">
        <v>9</v>
      </c>
      <c r="C27" s="2" t="s">
        <v>237</v>
      </c>
      <c r="D27" s="2"/>
      <c r="E27" s="2"/>
      <c r="F27" s="2"/>
      <c r="G27" s="2"/>
      <c r="H27" s="2"/>
      <c r="I27" s="2"/>
      <c r="S27" t="s">
        <v>266</v>
      </c>
      <c r="T27" t="str">
        <f t="shared" si="0"/>
        <v>Extraversion</v>
      </c>
      <c r="U27" t="str">
        <f t="shared" si="1"/>
        <v>extraversion</v>
      </c>
      <c r="V27">
        <v>29</v>
      </c>
      <c r="W27">
        <v>6</v>
      </c>
      <c r="X27" t="str">
        <f t="shared" si="2"/>
        <v>focus_ch_extraversion</v>
      </c>
      <c r="AB27">
        <v>5</v>
      </c>
      <c r="AC27" t="str">
        <f t="shared" si="3"/>
        <v>Extraversion Improvement 5</v>
      </c>
    </row>
    <row r="28" spans="1:29" x14ac:dyDescent="0.25">
      <c r="A28" s="2"/>
      <c r="B28" s="2"/>
      <c r="C28" s="2" t="str">
        <f>"name = EVTOPT_B_"&amp;$L$2&amp;INDEX(S:V,MATCH(B1,S:S,0),4)</f>
        <v>name = EVTOPT_B_AVE_MARIA_hexaco_childhood.3</v>
      </c>
      <c r="D28" s="2"/>
      <c r="E28" s="2"/>
      <c r="F28" s="2"/>
      <c r="G28" s="2"/>
      <c r="H28" s="2"/>
      <c r="I28" s="2"/>
      <c r="S28" t="s">
        <v>267</v>
      </c>
      <c r="T28" t="str">
        <f t="shared" si="0"/>
        <v>Extraversion</v>
      </c>
      <c r="U28" t="str">
        <f t="shared" si="1"/>
        <v>extraversion</v>
      </c>
      <c r="V28">
        <v>30</v>
      </c>
      <c r="W28">
        <v>5</v>
      </c>
      <c r="X28" t="str">
        <f t="shared" si="2"/>
        <v>focus_ch_extraversion</v>
      </c>
      <c r="AB28">
        <v>6</v>
      </c>
      <c r="AC28" t="str">
        <f t="shared" si="3"/>
        <v>Extraversion Improvement 6</v>
      </c>
    </row>
    <row r="29" spans="1:29" x14ac:dyDescent="0.25">
      <c r="A29" s="2"/>
      <c r="B29" s="2"/>
      <c r="C29" s="2" t="s">
        <v>138</v>
      </c>
      <c r="D29" s="2"/>
      <c r="E29" s="2"/>
      <c r="F29" s="2"/>
      <c r="G29" s="2"/>
      <c r="H29" s="2"/>
      <c r="I29" s="2"/>
      <c r="S29" t="s">
        <v>268</v>
      </c>
      <c r="T29" t="str">
        <f t="shared" si="0"/>
        <v>Extraversion</v>
      </c>
      <c r="U29" t="str">
        <f t="shared" si="1"/>
        <v>extraversion</v>
      </c>
      <c r="V29">
        <v>31</v>
      </c>
      <c r="W29">
        <v>4</v>
      </c>
      <c r="X29" t="str">
        <f t="shared" si="2"/>
        <v>focus_ch_extraversion</v>
      </c>
      <c r="AB29">
        <v>7</v>
      </c>
      <c r="AC29" t="str">
        <f t="shared" si="3"/>
        <v>Extraversion Improvement 7</v>
      </c>
    </row>
    <row r="30" spans="1:29" x14ac:dyDescent="0.25">
      <c r="A30" s="2"/>
      <c r="B30" s="2"/>
      <c r="C30" s="2"/>
      <c r="D30" s="2" t="str">
        <f>"educator = { character_event = { id = "&amp;"AVE_MARIA_hexaco_adolescence."&amp;INDEX(S:V,MATCH(B1,S:S,0)+INDEX(S:W,MATCH(B1,S:S,0),5),4)&amp;" } }"</f>
        <v>educator = { character_event = { id = AVE_MARIA_hexaco_adolescence.13 } }</v>
      </c>
      <c r="E30" s="2"/>
      <c r="F30" s="2"/>
      <c r="G30" s="2"/>
      <c r="H30" s="2"/>
      <c r="I30" s="2"/>
      <c r="S30" t="s">
        <v>269</v>
      </c>
      <c r="T30" t="str">
        <f t="shared" si="0"/>
        <v>Extraversion</v>
      </c>
      <c r="U30" t="str">
        <f t="shared" si="1"/>
        <v>extraversion</v>
      </c>
      <c r="V30">
        <v>32</v>
      </c>
      <c r="W30">
        <v>3</v>
      </c>
      <c r="X30" t="str">
        <f t="shared" si="2"/>
        <v>focus_ch_extraversion</v>
      </c>
      <c r="AB30">
        <v>8</v>
      </c>
      <c r="AC30" t="str">
        <f t="shared" si="3"/>
        <v>Extraversion Improvement 8</v>
      </c>
    </row>
    <row r="31" spans="1:29" x14ac:dyDescent="0.25">
      <c r="A31" s="2"/>
      <c r="D31" t="s">
        <v>249</v>
      </c>
      <c r="S31" t="s">
        <v>270</v>
      </c>
      <c r="T31" t="str">
        <f t="shared" si="0"/>
        <v>Extraversion</v>
      </c>
      <c r="U31" t="str">
        <f t="shared" si="1"/>
        <v>extraversion</v>
      </c>
      <c r="V31">
        <v>33</v>
      </c>
      <c r="W31">
        <v>2</v>
      </c>
      <c r="X31" t="str">
        <f t="shared" si="2"/>
        <v>focus_ch_extraversion</v>
      </c>
      <c r="AB31">
        <v>9</v>
      </c>
      <c r="AC31" t="str">
        <f t="shared" si="3"/>
        <v>Extraversion Improvement 9</v>
      </c>
    </row>
    <row r="32" spans="1:29" x14ac:dyDescent="0.25">
      <c r="A32" s="2"/>
      <c r="B32" s="2"/>
      <c r="C32" s="2" t="s">
        <v>1</v>
      </c>
      <c r="D32" s="2"/>
      <c r="E32" s="2"/>
      <c r="F32" s="2"/>
      <c r="G32" s="2"/>
      <c r="H32" s="2"/>
      <c r="I32" s="2"/>
      <c r="S32" t="s">
        <v>271</v>
      </c>
      <c r="T32" t="str">
        <f t="shared" si="0"/>
        <v>Extraversion</v>
      </c>
      <c r="U32" t="str">
        <f t="shared" si="1"/>
        <v>extraversion</v>
      </c>
      <c r="V32">
        <v>34</v>
      </c>
      <c r="W32">
        <v>1</v>
      </c>
      <c r="X32" t="str">
        <f t="shared" si="2"/>
        <v>focus_ch_extraversion</v>
      </c>
      <c r="AB32">
        <v>10</v>
      </c>
      <c r="AC32" t="str">
        <f t="shared" si="3"/>
        <v>Extraversion Improvement 10</v>
      </c>
    </row>
    <row r="33" spans="1:29" x14ac:dyDescent="0.25">
      <c r="A33" s="2"/>
      <c r="B33" s="2"/>
      <c r="C33" s="2" t="s">
        <v>236</v>
      </c>
      <c r="D33" s="2"/>
      <c r="E33" s="2"/>
      <c r="F33" s="2"/>
      <c r="G33" s="2"/>
      <c r="H33" s="2"/>
      <c r="I33" s="2"/>
      <c r="S33" t="s">
        <v>272</v>
      </c>
      <c r="T33" t="str">
        <f t="shared" si="0"/>
        <v>Extraversion</v>
      </c>
      <c r="U33" t="str">
        <f t="shared" si="1"/>
        <v>extraversion</v>
      </c>
      <c r="V33">
        <v>35</v>
      </c>
      <c r="W33">
        <v>0</v>
      </c>
      <c r="X33" t="str">
        <f t="shared" si="2"/>
        <v>focus_ch_extraversion</v>
      </c>
      <c r="AC33" t="str">
        <f t="shared" si="3"/>
        <v xml:space="preserve">Extraversion Improvement </v>
      </c>
    </row>
    <row r="34" spans="1:29" x14ac:dyDescent="0.25">
      <c r="A34" s="2"/>
      <c r="B34" s="2"/>
      <c r="C34" s="2"/>
      <c r="D34" s="2" t="str">
        <f>"factor = 5"</f>
        <v>factor = 5</v>
      </c>
      <c r="E34" s="2"/>
      <c r="F34" s="2"/>
      <c r="G34" s="2"/>
      <c r="H34" s="2"/>
      <c r="I34" s="2"/>
      <c r="S34" t="s">
        <v>273</v>
      </c>
      <c r="T34" t="str">
        <f t="shared" si="0"/>
        <v>Agreeableness</v>
      </c>
      <c r="U34" t="str">
        <f t="shared" si="1"/>
        <v>agreeableness</v>
      </c>
      <c r="V34">
        <v>36</v>
      </c>
      <c r="W34">
        <v>10</v>
      </c>
      <c r="X34" t="str">
        <f t="shared" si="2"/>
        <v>focus_ch_agreeableness</v>
      </c>
      <c r="AB34">
        <v>1</v>
      </c>
      <c r="AC34" t="str">
        <f t="shared" si="3"/>
        <v>Agreeableness Improvement 1</v>
      </c>
    </row>
    <row r="35" spans="1:29" x14ac:dyDescent="0.25">
      <c r="A35" s="2"/>
      <c r="B35" s="2"/>
      <c r="C35" s="2" t="s">
        <v>1</v>
      </c>
      <c r="D35" s="2"/>
      <c r="E35" s="2"/>
      <c r="F35" s="2"/>
      <c r="G35" s="2"/>
      <c r="H35" s="2"/>
      <c r="I35" s="2"/>
      <c r="S35" t="s">
        <v>274</v>
      </c>
      <c r="T35" t="str">
        <f t="shared" si="0"/>
        <v>Agreeableness</v>
      </c>
      <c r="U35" t="str">
        <f t="shared" si="1"/>
        <v>agreeableness</v>
      </c>
      <c r="V35">
        <v>37</v>
      </c>
      <c r="W35">
        <v>9</v>
      </c>
      <c r="X35" t="str">
        <f t="shared" si="2"/>
        <v>focus_ch_agreeableness</v>
      </c>
      <c r="AB35">
        <v>2</v>
      </c>
      <c r="AC35" t="str">
        <f t="shared" si="3"/>
        <v>Agreeableness Improvement 2</v>
      </c>
    </row>
    <row r="36" spans="1:29" x14ac:dyDescent="0.25">
      <c r="A36" s="2"/>
      <c r="B36" s="2" t="s">
        <v>1</v>
      </c>
      <c r="C36" s="2"/>
      <c r="D36" s="2"/>
      <c r="E36" s="2"/>
      <c r="F36" s="2"/>
      <c r="G36" s="2"/>
      <c r="H36" s="2"/>
      <c r="I36" s="2"/>
      <c r="S36" t="s">
        <v>275</v>
      </c>
      <c r="T36" t="str">
        <f t="shared" si="0"/>
        <v>Agreeableness</v>
      </c>
      <c r="U36" t="str">
        <f t="shared" si="1"/>
        <v>agreeableness</v>
      </c>
      <c r="V36">
        <v>38</v>
      </c>
      <c r="W36">
        <v>8</v>
      </c>
      <c r="X36" t="str">
        <f t="shared" si="2"/>
        <v>focus_ch_agreeableness</v>
      </c>
      <c r="AB36">
        <v>3</v>
      </c>
      <c r="AC36" t="str">
        <f t="shared" si="3"/>
        <v>Agreeableness Improvement 3</v>
      </c>
    </row>
    <row r="37" spans="1:29" x14ac:dyDescent="0.25">
      <c r="A37" s="2" t="s">
        <v>1</v>
      </c>
      <c r="B37" s="2"/>
      <c r="C37" s="2"/>
      <c r="D37" s="2"/>
      <c r="E37" s="2"/>
      <c r="F37" s="2"/>
      <c r="G37" s="2"/>
      <c r="H37" s="2"/>
      <c r="I37" s="2"/>
      <c r="S37" t="s">
        <v>276</v>
      </c>
      <c r="T37" t="str">
        <f t="shared" si="0"/>
        <v>Agreeableness</v>
      </c>
      <c r="U37" t="str">
        <f t="shared" si="1"/>
        <v>agreeableness</v>
      </c>
      <c r="V37">
        <v>39</v>
      </c>
      <c r="W37">
        <v>7</v>
      </c>
      <c r="X37" t="str">
        <f t="shared" si="2"/>
        <v>focus_ch_agreeableness</v>
      </c>
      <c r="AB37">
        <v>4</v>
      </c>
      <c r="AC37" t="str">
        <f t="shared" si="3"/>
        <v>Agreeableness Improvement 4</v>
      </c>
    </row>
    <row r="38" spans="1:29" x14ac:dyDescent="0.25">
      <c r="A38" s="2" t="str">
        <f t="shared" ref="A38" si="5">"#"</f>
        <v>#</v>
      </c>
      <c r="B38" s="2" t="str">
        <f t="shared" ref="B38" si="6">INDEX(S:S,1+TRUNC((ROW()-1)/$M$2))</f>
        <v>Honesty-Humility Improvement 2</v>
      </c>
      <c r="C38" s="2"/>
      <c r="D38" s="2"/>
      <c r="E38" s="2"/>
      <c r="F38" s="2"/>
      <c r="G38" s="2"/>
      <c r="H38" s="2"/>
      <c r="I38" s="2"/>
      <c r="S38" t="s">
        <v>277</v>
      </c>
      <c r="T38" t="str">
        <f t="shared" si="0"/>
        <v>Agreeableness</v>
      </c>
      <c r="U38" t="str">
        <f t="shared" si="1"/>
        <v>agreeableness</v>
      </c>
      <c r="V38">
        <v>40</v>
      </c>
      <c r="W38">
        <v>6</v>
      </c>
      <c r="X38" t="str">
        <f t="shared" si="2"/>
        <v>focus_ch_agreeableness</v>
      </c>
      <c r="AB38">
        <v>5</v>
      </c>
      <c r="AC38" t="str">
        <f t="shared" si="3"/>
        <v>Agreeableness Improvement 5</v>
      </c>
    </row>
    <row r="39" spans="1:29" x14ac:dyDescent="0.25">
      <c r="A39" s="2" t="s">
        <v>0</v>
      </c>
      <c r="B39" s="2"/>
      <c r="C39" s="2"/>
      <c r="D39" s="2"/>
      <c r="E39" s="2"/>
      <c r="F39" s="2"/>
      <c r="G39" s="2"/>
      <c r="H39" s="2"/>
      <c r="I39" s="2"/>
      <c r="S39" t="s">
        <v>278</v>
      </c>
      <c r="T39" t="str">
        <f t="shared" si="0"/>
        <v>Agreeableness</v>
      </c>
      <c r="U39" t="str">
        <f t="shared" si="1"/>
        <v>agreeableness</v>
      </c>
      <c r="V39">
        <v>41</v>
      </c>
      <c r="W39">
        <v>5</v>
      </c>
      <c r="X39" t="str">
        <f t="shared" si="2"/>
        <v>focus_ch_agreeableness</v>
      </c>
      <c r="AB39">
        <v>6</v>
      </c>
      <c r="AC39" t="str">
        <f t="shared" si="3"/>
        <v>Agreeableness Improvement 6</v>
      </c>
    </row>
    <row r="40" spans="1:29" x14ac:dyDescent="0.25">
      <c r="A40" s="2"/>
      <c r="B40" s="2" t="str">
        <f t="shared" ref="B40" si="7">"id = "&amp;$L$2&amp;INDEX(S:V,MATCH(B38,S:S,0),4)</f>
        <v>id = AVE_MARIA_hexaco_childhood.4</v>
      </c>
      <c r="C40" s="2"/>
      <c r="D40" s="2"/>
      <c r="E40" s="2"/>
      <c r="F40" s="2"/>
      <c r="G40" s="2"/>
      <c r="H40" s="2"/>
      <c r="I40" s="2"/>
      <c r="S40" t="s">
        <v>279</v>
      </c>
      <c r="T40" t="str">
        <f t="shared" si="0"/>
        <v>Agreeableness</v>
      </c>
      <c r="U40" t="str">
        <f t="shared" si="1"/>
        <v>agreeableness</v>
      </c>
      <c r="V40">
        <v>42</v>
      </c>
      <c r="W40">
        <v>4</v>
      </c>
      <c r="X40" t="str">
        <f t="shared" si="2"/>
        <v>focus_ch_agreeableness</v>
      </c>
      <c r="AB40">
        <v>7</v>
      </c>
      <c r="AC40" t="str">
        <f t="shared" si="3"/>
        <v>Agreeableness Improvement 7</v>
      </c>
    </row>
    <row r="41" spans="1:29" x14ac:dyDescent="0.25">
      <c r="A41" s="2"/>
      <c r="B41" s="2" t="str">
        <f t="shared" ref="B41" si="8">"desc = EVTDESC_"&amp;$L$2&amp;INDEX(S:V,MATCH(B38,S:S,0),4)</f>
        <v>desc = EVTDESC_AVE_MARIA_hexaco_childhood.4</v>
      </c>
      <c r="C41" s="2"/>
      <c r="D41" s="2"/>
      <c r="E41" s="2"/>
      <c r="F41" s="2"/>
      <c r="G41" s="2"/>
      <c r="H41" s="2"/>
      <c r="I41" s="2"/>
      <c r="S41" t="s">
        <v>280</v>
      </c>
      <c r="T41" t="str">
        <f t="shared" si="0"/>
        <v>Agreeableness</v>
      </c>
      <c r="U41" t="str">
        <f t="shared" si="1"/>
        <v>agreeableness</v>
      </c>
      <c r="V41">
        <v>43</v>
      </c>
      <c r="W41">
        <v>3</v>
      </c>
      <c r="X41" t="str">
        <f t="shared" si="2"/>
        <v>focus_ch_agreeableness</v>
      </c>
      <c r="AB41">
        <v>8</v>
      </c>
      <c r="AC41" t="str">
        <f t="shared" si="3"/>
        <v>Agreeableness Improvement 8</v>
      </c>
    </row>
    <row r="42" spans="1:29" x14ac:dyDescent="0.25">
      <c r="A42" s="2"/>
      <c r="B42" s="2" t="s">
        <v>115</v>
      </c>
      <c r="C42" s="2"/>
      <c r="D42" s="2"/>
      <c r="E42" s="2"/>
      <c r="F42" s="2"/>
      <c r="G42" s="2"/>
      <c r="H42" s="2"/>
      <c r="I42" s="2"/>
      <c r="S42" t="s">
        <v>281</v>
      </c>
      <c r="T42" t="str">
        <f t="shared" si="0"/>
        <v>Agreeableness</v>
      </c>
      <c r="U42" t="str">
        <f t="shared" si="1"/>
        <v>agreeableness</v>
      </c>
      <c r="V42">
        <v>44</v>
      </c>
      <c r="W42">
        <v>2</v>
      </c>
      <c r="X42" t="str">
        <f t="shared" si="2"/>
        <v>focus_ch_agreeableness</v>
      </c>
      <c r="AB42">
        <v>9</v>
      </c>
      <c r="AC42" t="str">
        <f t="shared" si="3"/>
        <v>Agreeableness Improvement 9</v>
      </c>
    </row>
    <row r="43" spans="1:29" x14ac:dyDescent="0.25">
      <c r="A43" s="2"/>
      <c r="B43" s="2" t="s">
        <v>114</v>
      </c>
      <c r="C43" s="2"/>
      <c r="D43" s="2"/>
      <c r="E43" s="2"/>
      <c r="F43" s="2"/>
      <c r="G43" s="2"/>
      <c r="H43" s="2"/>
      <c r="I43" s="2"/>
      <c r="S43" t="s">
        <v>282</v>
      </c>
      <c r="T43" t="str">
        <f t="shared" si="0"/>
        <v>Agreeableness</v>
      </c>
      <c r="U43" t="str">
        <f t="shared" si="1"/>
        <v>agreeableness</v>
      </c>
      <c r="V43">
        <v>45</v>
      </c>
      <c r="W43">
        <v>1</v>
      </c>
      <c r="X43" t="str">
        <f t="shared" si="2"/>
        <v>focus_ch_agreeableness</v>
      </c>
      <c r="AB43">
        <v>10</v>
      </c>
      <c r="AC43" t="str">
        <f t="shared" si="3"/>
        <v>Agreeableness Improvement 10</v>
      </c>
    </row>
    <row r="44" spans="1:29" x14ac:dyDescent="0.25">
      <c r="A44" s="2"/>
      <c r="B44" s="2" t="s">
        <v>116</v>
      </c>
      <c r="C44" s="2"/>
      <c r="D44" s="2"/>
      <c r="E44" s="2"/>
      <c r="F44" s="2"/>
      <c r="G44" s="2"/>
      <c r="H44" s="2"/>
      <c r="I44" s="2"/>
      <c r="S44" t="s">
        <v>283</v>
      </c>
      <c r="T44" t="str">
        <f t="shared" si="0"/>
        <v>Agreeableness</v>
      </c>
      <c r="U44" t="str">
        <f t="shared" si="1"/>
        <v>agreeableness</v>
      </c>
      <c r="V44">
        <v>46</v>
      </c>
      <c r="W44">
        <v>0</v>
      </c>
      <c r="X44" t="str">
        <f t="shared" si="2"/>
        <v>focus_ch_agreeableness</v>
      </c>
      <c r="AC44" t="str">
        <f t="shared" si="3"/>
        <v xml:space="preserve">Agreeableness Improvement </v>
      </c>
    </row>
    <row r="45" spans="1:29" x14ac:dyDescent="0.25">
      <c r="A45" s="2"/>
      <c r="B45" s="2"/>
      <c r="C45" s="2"/>
      <c r="D45" s="2"/>
      <c r="E45" s="2"/>
      <c r="F45" s="2"/>
      <c r="G45" s="2"/>
      <c r="H45" s="2"/>
      <c r="I45" s="2"/>
      <c r="S45" t="s">
        <v>284</v>
      </c>
      <c r="T45" t="str">
        <f t="shared" si="0"/>
        <v>Conscientiousness</v>
      </c>
      <c r="U45" t="str">
        <f t="shared" si="1"/>
        <v>conscientiousness</v>
      </c>
      <c r="V45">
        <v>47</v>
      </c>
      <c r="W45">
        <v>10</v>
      </c>
      <c r="X45" t="str">
        <f t="shared" si="2"/>
        <v>focus_ch_conscientiousness</v>
      </c>
      <c r="AB45">
        <v>1</v>
      </c>
      <c r="AC45" t="str">
        <f t="shared" si="3"/>
        <v>Conscientiousness Improvement 1</v>
      </c>
    </row>
    <row r="46" spans="1:29" x14ac:dyDescent="0.25">
      <c r="A46" s="2"/>
      <c r="B46" s="2" t="s">
        <v>5</v>
      </c>
      <c r="C46" s="2"/>
      <c r="D46" s="2"/>
      <c r="E46" s="2"/>
      <c r="F46" s="2"/>
      <c r="G46" s="2"/>
      <c r="H46" s="2"/>
      <c r="I46" s="2"/>
      <c r="S46" t="s">
        <v>285</v>
      </c>
      <c r="T46" t="str">
        <f t="shared" si="0"/>
        <v>Conscientiousness</v>
      </c>
      <c r="U46" t="str">
        <f t="shared" si="1"/>
        <v>conscientiousness</v>
      </c>
      <c r="V46">
        <v>48</v>
      </c>
      <c r="W46">
        <v>9</v>
      </c>
      <c r="X46" t="str">
        <f t="shared" si="2"/>
        <v>focus_ch_conscientiousness</v>
      </c>
      <c r="AB46">
        <v>2</v>
      </c>
      <c r="AC46" t="str">
        <f t="shared" si="3"/>
        <v>Conscientiousness Improvement 2</v>
      </c>
    </row>
    <row r="47" spans="1:29" x14ac:dyDescent="0.25">
      <c r="A47" s="2"/>
      <c r="B47" s="2"/>
      <c r="C47" s="2" t="s">
        <v>117</v>
      </c>
      <c r="D47" s="2"/>
      <c r="E47" s="2"/>
      <c r="F47" s="2"/>
      <c r="G47" s="2"/>
      <c r="H47" s="2"/>
      <c r="I47" s="2"/>
      <c r="S47" t="s">
        <v>286</v>
      </c>
      <c r="T47" t="str">
        <f t="shared" si="0"/>
        <v>Conscientiousness</v>
      </c>
      <c r="U47" t="str">
        <f t="shared" si="1"/>
        <v>conscientiousness</v>
      </c>
      <c r="V47">
        <v>49</v>
      </c>
      <c r="W47">
        <v>8</v>
      </c>
      <c r="X47" t="str">
        <f t="shared" si="2"/>
        <v>focus_ch_conscientiousness</v>
      </c>
      <c r="AB47">
        <v>3</v>
      </c>
      <c r="AC47" t="str">
        <f t="shared" si="3"/>
        <v>Conscientiousness Improvement 3</v>
      </c>
    </row>
    <row r="48" spans="1:29" x14ac:dyDescent="0.25">
      <c r="A48" s="2"/>
      <c r="B48" s="2"/>
      <c r="C48" s="2" t="s">
        <v>118</v>
      </c>
      <c r="D48" s="2"/>
      <c r="E48" s="2"/>
      <c r="F48" s="2"/>
      <c r="G48" s="2"/>
      <c r="H48" s="2"/>
      <c r="I48" s="2"/>
      <c r="S48" t="s">
        <v>287</v>
      </c>
      <c r="T48" t="str">
        <f t="shared" si="0"/>
        <v>Conscientiousness</v>
      </c>
      <c r="U48" t="str">
        <f t="shared" si="1"/>
        <v>conscientiousness</v>
      </c>
      <c r="V48">
        <v>50</v>
      </c>
      <c r="W48">
        <v>7</v>
      </c>
      <c r="X48" t="str">
        <f t="shared" si="2"/>
        <v>focus_ch_conscientiousness</v>
      </c>
      <c r="AB48">
        <v>4</v>
      </c>
      <c r="AC48" t="str">
        <f t="shared" si="3"/>
        <v>Conscientiousness Improvement 4</v>
      </c>
    </row>
    <row r="49" spans="1:29" x14ac:dyDescent="0.25">
      <c r="A49" s="2"/>
      <c r="B49" s="2"/>
      <c r="C49" s="2" t="s">
        <v>119</v>
      </c>
      <c r="D49" s="2"/>
      <c r="E49" s="2"/>
      <c r="F49" s="2"/>
      <c r="G49" s="2"/>
      <c r="H49" s="2"/>
      <c r="I49" s="2"/>
      <c r="S49" t="s">
        <v>288</v>
      </c>
      <c r="T49" t="str">
        <f t="shared" si="0"/>
        <v>Conscientiousness</v>
      </c>
      <c r="U49" t="str">
        <f t="shared" si="1"/>
        <v>conscientiousness</v>
      </c>
      <c r="V49">
        <v>51</v>
      </c>
      <c r="W49">
        <v>6</v>
      </c>
      <c r="X49" t="str">
        <f t="shared" si="2"/>
        <v>focus_ch_conscientiousness</v>
      </c>
      <c r="AB49">
        <v>5</v>
      </c>
      <c r="AC49" t="str">
        <f t="shared" si="3"/>
        <v>Conscientiousness Improvement 5</v>
      </c>
    </row>
    <row r="50" spans="1:29" x14ac:dyDescent="0.25">
      <c r="A50" s="2"/>
      <c r="B50" s="2"/>
      <c r="C50" s="2" t="s">
        <v>120</v>
      </c>
      <c r="D50" s="2"/>
      <c r="E50" s="2"/>
      <c r="F50" s="2"/>
      <c r="G50" s="2"/>
      <c r="H50" s="2"/>
      <c r="I50" s="2"/>
      <c r="S50" t="s">
        <v>289</v>
      </c>
      <c r="T50" t="str">
        <f t="shared" si="0"/>
        <v>Conscientiousness</v>
      </c>
      <c r="U50" t="str">
        <f t="shared" si="1"/>
        <v>conscientiousness</v>
      </c>
      <c r="V50">
        <v>52</v>
      </c>
      <c r="W50">
        <v>5</v>
      </c>
      <c r="X50" t="str">
        <f t="shared" si="2"/>
        <v>focus_ch_conscientiousness</v>
      </c>
      <c r="AB50">
        <v>6</v>
      </c>
      <c r="AC50" t="str">
        <f t="shared" si="3"/>
        <v>Conscientiousness Improvement 6</v>
      </c>
    </row>
    <row r="51" spans="1:29" x14ac:dyDescent="0.25">
      <c r="A51" s="2"/>
      <c r="B51" s="2"/>
      <c r="C51" s="2" t="str">
        <f t="shared" ref="C51" si="9">"has_focus = "&amp;INDEX(S:X,MATCH(B38,S:S,0),6)</f>
        <v>has_focus = focus_ch_honesty_humility</v>
      </c>
      <c r="D51" s="2"/>
      <c r="E51" s="2"/>
      <c r="F51" s="2"/>
      <c r="G51" s="2"/>
      <c r="H51" s="2"/>
      <c r="I51" s="2"/>
      <c r="S51" t="s">
        <v>290</v>
      </c>
      <c r="T51" t="str">
        <f t="shared" si="0"/>
        <v>Conscientiousness</v>
      </c>
      <c r="U51" t="str">
        <f t="shared" si="1"/>
        <v>conscientiousness</v>
      </c>
      <c r="V51">
        <v>53</v>
      </c>
      <c r="W51">
        <v>4</v>
      </c>
      <c r="X51" t="str">
        <f t="shared" si="2"/>
        <v>focus_ch_conscientiousness</v>
      </c>
      <c r="AB51">
        <v>7</v>
      </c>
      <c r="AC51" t="str">
        <f t="shared" si="3"/>
        <v>Conscientiousness Improvement 7</v>
      </c>
    </row>
    <row r="52" spans="1:29" x14ac:dyDescent="0.25">
      <c r="A52" s="2"/>
      <c r="B52" s="2" t="s">
        <v>1</v>
      </c>
      <c r="C52" s="2"/>
      <c r="D52" s="2"/>
      <c r="E52" s="2"/>
      <c r="F52" s="2"/>
      <c r="G52" s="2"/>
      <c r="H52" s="2"/>
      <c r="I52" s="2"/>
      <c r="S52" t="s">
        <v>291</v>
      </c>
      <c r="T52" t="str">
        <f t="shared" si="0"/>
        <v>Conscientiousness</v>
      </c>
      <c r="U52" t="str">
        <f t="shared" si="1"/>
        <v>conscientiousness</v>
      </c>
      <c r="V52">
        <v>54</v>
      </c>
      <c r="W52">
        <v>3</v>
      </c>
      <c r="X52" t="str">
        <f t="shared" si="2"/>
        <v>focus_ch_conscientiousness</v>
      </c>
      <c r="AB52">
        <v>8</v>
      </c>
      <c r="AC52" t="str">
        <f t="shared" si="3"/>
        <v>Conscientiousness Improvement 8</v>
      </c>
    </row>
    <row r="53" spans="1:29" x14ac:dyDescent="0.25">
      <c r="A53" s="2"/>
      <c r="B53" s="2"/>
      <c r="C53" s="2"/>
      <c r="D53" s="2"/>
      <c r="E53" s="2"/>
      <c r="F53" s="2"/>
      <c r="G53" s="2"/>
      <c r="H53" s="2"/>
      <c r="I53" s="2"/>
      <c r="S53" t="s">
        <v>292</v>
      </c>
      <c r="T53" t="str">
        <f t="shared" si="0"/>
        <v>Conscientiousness</v>
      </c>
      <c r="U53" t="str">
        <f t="shared" si="1"/>
        <v>conscientiousness</v>
      </c>
      <c r="V53">
        <v>55</v>
      </c>
      <c r="W53">
        <v>2</v>
      </c>
      <c r="X53" t="str">
        <f t="shared" si="2"/>
        <v>focus_ch_conscientiousness</v>
      </c>
      <c r="AB53">
        <v>9</v>
      </c>
      <c r="AC53" t="str">
        <f t="shared" si="3"/>
        <v>Conscientiousness Improvement 9</v>
      </c>
    </row>
    <row r="54" spans="1:29" x14ac:dyDescent="0.25">
      <c r="A54" s="2"/>
      <c r="B54" s="2" t="s">
        <v>9</v>
      </c>
      <c r="C54" s="2" t="s">
        <v>235</v>
      </c>
      <c r="D54" s="2"/>
      <c r="E54" s="2"/>
      <c r="F54" s="2"/>
      <c r="G54" s="2"/>
      <c r="H54" s="2"/>
      <c r="I54" s="2"/>
      <c r="S54" t="s">
        <v>293</v>
      </c>
      <c r="T54" t="str">
        <f t="shared" si="0"/>
        <v>Conscientiousness</v>
      </c>
      <c r="U54" t="str">
        <f t="shared" si="1"/>
        <v>conscientiousness</v>
      </c>
      <c r="V54">
        <v>56</v>
      </c>
      <c r="W54">
        <v>1</v>
      </c>
      <c r="X54" t="str">
        <f t="shared" si="2"/>
        <v>focus_ch_conscientiousness</v>
      </c>
      <c r="AB54">
        <v>10</v>
      </c>
      <c r="AC54" t="str">
        <f t="shared" si="3"/>
        <v>Conscientiousness Improvement 10</v>
      </c>
    </row>
    <row r="55" spans="1:29" x14ac:dyDescent="0.25">
      <c r="A55" s="2"/>
      <c r="B55" s="2"/>
      <c r="C55" s="2" t="str">
        <f t="shared" ref="C55" si="10">"name = EVTOPT_A_"&amp;$L$2&amp;INDEX(S:V,MATCH(B38,S:S,0),4)</f>
        <v>name = EVTOPT_A_AVE_MARIA_hexaco_childhood.4</v>
      </c>
      <c r="D55" s="2"/>
      <c r="E55" s="2"/>
      <c r="F55" s="2"/>
      <c r="G55" s="2"/>
      <c r="H55" s="2"/>
      <c r="I55" s="2"/>
      <c r="S55" t="s">
        <v>294</v>
      </c>
      <c r="T55" t="str">
        <f t="shared" si="0"/>
        <v>Conscientiousness</v>
      </c>
      <c r="U55" t="str">
        <f t="shared" si="1"/>
        <v>conscientiousness</v>
      </c>
      <c r="V55">
        <v>57</v>
      </c>
      <c r="W55">
        <v>0</v>
      </c>
      <c r="X55" t="str">
        <f t="shared" si="2"/>
        <v>focus_ch_conscientiousness</v>
      </c>
      <c r="AC55" t="str">
        <f t="shared" si="3"/>
        <v xml:space="preserve">Conscientiousness Improvement </v>
      </c>
    </row>
    <row r="56" spans="1:29" x14ac:dyDescent="0.25">
      <c r="A56" s="2"/>
      <c r="B56" s="2"/>
      <c r="C56" s="2" t="s">
        <v>138</v>
      </c>
      <c r="D56" s="2"/>
      <c r="E56" s="2"/>
      <c r="F56" s="2"/>
      <c r="G56" s="2"/>
      <c r="H56" s="2"/>
      <c r="I56" s="2"/>
      <c r="S56" t="s">
        <v>295</v>
      </c>
      <c r="T56" t="str">
        <f t="shared" si="0"/>
        <v>Openness to Experience</v>
      </c>
      <c r="U56" t="str">
        <f t="shared" si="1"/>
        <v>openness_to_experience</v>
      </c>
      <c r="V56">
        <v>58</v>
      </c>
      <c r="W56">
        <v>10</v>
      </c>
      <c r="X56" t="str">
        <f t="shared" si="2"/>
        <v>focus_ch_openness_to_experience</v>
      </c>
      <c r="AB56">
        <v>1</v>
      </c>
      <c r="AC56" t="str">
        <f t="shared" si="3"/>
        <v>Openness to Experience Improvement 1</v>
      </c>
    </row>
    <row r="57" spans="1:29" x14ac:dyDescent="0.25">
      <c r="A57" s="2"/>
      <c r="B57" s="2"/>
      <c r="C57" s="2"/>
      <c r="D57" s="2" t="str">
        <f t="shared" ref="D57" si="11">"educator = { character_event = { id = "&amp;"AVE_MARIA_hexaco_adolescence."&amp;INDEX(S:V,MATCH(B38,S:S,0)+INDEX(S:W,MATCH(B38,S:S,0),5),4)&amp;" } }"</f>
        <v>educator = { character_event = { id = AVE_MARIA_hexaco_adolescence.13 } }</v>
      </c>
      <c r="E57" s="2"/>
      <c r="F57" s="2"/>
      <c r="G57" s="2"/>
      <c r="H57" s="2"/>
      <c r="I57" s="2"/>
      <c r="S57" t="s">
        <v>296</v>
      </c>
      <c r="T57" t="str">
        <f t="shared" si="0"/>
        <v>Openness to Experience</v>
      </c>
      <c r="U57" t="str">
        <f t="shared" si="1"/>
        <v>openness_to_experience</v>
      </c>
      <c r="V57">
        <v>59</v>
      </c>
      <c r="W57">
        <v>9</v>
      </c>
      <c r="X57" t="str">
        <f t="shared" si="2"/>
        <v>focus_ch_openness_to_experience</v>
      </c>
      <c r="AB57">
        <v>2</v>
      </c>
      <c r="AC57" t="str">
        <f t="shared" si="3"/>
        <v>Openness to Experience Improvement 2</v>
      </c>
    </row>
    <row r="58" spans="1:29" x14ac:dyDescent="0.25">
      <c r="D58" t="s">
        <v>248</v>
      </c>
      <c r="S58" t="s">
        <v>297</v>
      </c>
      <c r="T58" t="str">
        <f t="shared" si="0"/>
        <v>Openness to Experience</v>
      </c>
      <c r="U58" t="str">
        <f t="shared" si="1"/>
        <v>openness_to_experience</v>
      </c>
      <c r="V58">
        <v>60</v>
      </c>
      <c r="W58">
        <v>8</v>
      </c>
      <c r="X58" t="str">
        <f t="shared" si="2"/>
        <v>focus_ch_openness_to_experience</v>
      </c>
      <c r="AB58">
        <v>3</v>
      </c>
      <c r="AC58" t="str">
        <f t="shared" si="3"/>
        <v>Openness to Experience Improvement 3</v>
      </c>
    </row>
    <row r="59" spans="1:29" x14ac:dyDescent="0.25">
      <c r="C59" s="2" t="s">
        <v>1</v>
      </c>
      <c r="D59" s="2"/>
      <c r="E59" s="2"/>
      <c r="F59" s="2"/>
      <c r="S59" t="s">
        <v>298</v>
      </c>
      <c r="T59" t="str">
        <f t="shared" si="0"/>
        <v>Openness to Experience</v>
      </c>
      <c r="U59" t="str">
        <f t="shared" si="1"/>
        <v>openness_to_experience</v>
      </c>
      <c r="V59">
        <v>61</v>
      </c>
      <c r="W59">
        <v>7</v>
      </c>
      <c r="X59" t="str">
        <f t="shared" si="2"/>
        <v>focus_ch_openness_to_experience</v>
      </c>
      <c r="AB59">
        <v>4</v>
      </c>
      <c r="AC59" t="str">
        <f t="shared" si="3"/>
        <v>Openness to Experience Improvement 4</v>
      </c>
    </row>
    <row r="60" spans="1:29" x14ac:dyDescent="0.25">
      <c r="A60" s="2"/>
      <c r="B60" s="2"/>
      <c r="C60" s="2" t="s">
        <v>236</v>
      </c>
      <c r="D60" s="2"/>
      <c r="E60" s="2"/>
      <c r="F60" s="2"/>
      <c r="G60" s="2"/>
      <c r="H60" s="2"/>
      <c r="I60" s="2"/>
      <c r="S60" t="s">
        <v>299</v>
      </c>
      <c r="T60" t="str">
        <f t="shared" si="0"/>
        <v>Openness to Experience</v>
      </c>
      <c r="U60" t="str">
        <f t="shared" si="1"/>
        <v>openness_to_experience</v>
      </c>
      <c r="V60">
        <v>62</v>
      </c>
      <c r="W60">
        <v>6</v>
      </c>
      <c r="X60" t="str">
        <f t="shared" si="2"/>
        <v>focus_ch_openness_to_experience</v>
      </c>
      <c r="AB60">
        <v>5</v>
      </c>
      <c r="AC60" t="str">
        <f t="shared" si="3"/>
        <v>Openness to Experience Improvement 5</v>
      </c>
    </row>
    <row r="61" spans="1:29" x14ac:dyDescent="0.25">
      <c r="A61" s="2"/>
      <c r="B61" s="2"/>
      <c r="C61" s="2"/>
      <c r="D61" s="2" t="str">
        <f t="shared" ref="D61" si="12">"factor = 95"</f>
        <v>factor = 95</v>
      </c>
      <c r="E61" s="2"/>
      <c r="F61" s="2"/>
      <c r="G61" s="2"/>
      <c r="H61" s="2"/>
      <c r="I61" s="2"/>
      <c r="S61" t="s">
        <v>300</v>
      </c>
      <c r="T61" t="str">
        <f t="shared" si="0"/>
        <v>Openness to Experience</v>
      </c>
      <c r="U61" t="str">
        <f t="shared" si="1"/>
        <v>openness_to_experience</v>
      </c>
      <c r="V61">
        <v>63</v>
      </c>
      <c r="W61">
        <v>5</v>
      </c>
      <c r="X61" t="str">
        <f t="shared" si="2"/>
        <v>focus_ch_openness_to_experience</v>
      </c>
      <c r="AB61">
        <v>6</v>
      </c>
      <c r="AC61" t="str">
        <f t="shared" si="3"/>
        <v>Openness to Experience Improvement 6</v>
      </c>
    </row>
    <row r="62" spans="1:29" x14ac:dyDescent="0.25">
      <c r="A62" s="2"/>
      <c r="B62" s="2"/>
      <c r="C62" s="2" t="s">
        <v>1</v>
      </c>
      <c r="D62" s="2"/>
      <c r="E62" s="2"/>
      <c r="F62" s="2"/>
      <c r="G62" s="2"/>
      <c r="H62" s="2"/>
      <c r="I62" s="2"/>
      <c r="S62" t="s">
        <v>301</v>
      </c>
      <c r="T62" t="str">
        <f t="shared" si="0"/>
        <v>Openness to Experience</v>
      </c>
      <c r="U62" t="str">
        <f t="shared" si="1"/>
        <v>openness_to_experience</v>
      </c>
      <c r="V62">
        <v>64</v>
      </c>
      <c r="W62">
        <v>4</v>
      </c>
      <c r="X62" t="str">
        <f t="shared" si="2"/>
        <v>focus_ch_openness_to_experience</v>
      </c>
      <c r="AB62">
        <v>7</v>
      </c>
      <c r="AC62" t="str">
        <f t="shared" si="3"/>
        <v>Openness to Experience Improvement 7</v>
      </c>
    </row>
    <row r="63" spans="1:29" x14ac:dyDescent="0.25">
      <c r="A63" s="2"/>
      <c r="B63" s="2" t="s">
        <v>1</v>
      </c>
      <c r="G63" s="2"/>
      <c r="H63" s="2"/>
      <c r="I63" s="2"/>
      <c r="S63" t="s">
        <v>302</v>
      </c>
      <c r="T63" t="str">
        <f t="shared" si="0"/>
        <v>Openness to Experience</v>
      </c>
      <c r="U63" t="str">
        <f t="shared" si="1"/>
        <v>openness_to_experience</v>
      </c>
      <c r="V63">
        <v>65</v>
      </c>
      <c r="W63">
        <v>3</v>
      </c>
      <c r="X63" t="str">
        <f t="shared" si="2"/>
        <v>focus_ch_openness_to_experience</v>
      </c>
      <c r="AB63">
        <v>8</v>
      </c>
      <c r="AC63" t="str">
        <f t="shared" si="3"/>
        <v>Openness to Experience Improvement 8</v>
      </c>
    </row>
    <row r="64" spans="1:29" x14ac:dyDescent="0.25">
      <c r="A64" s="2"/>
      <c r="B64" s="2" t="s">
        <v>9</v>
      </c>
      <c r="C64" s="2" t="s">
        <v>237</v>
      </c>
      <c r="D64" s="2"/>
      <c r="E64" s="2"/>
      <c r="F64" s="2"/>
      <c r="G64" s="2"/>
      <c r="H64" s="2"/>
      <c r="I64" s="2"/>
      <c r="S64" t="s">
        <v>303</v>
      </c>
      <c r="T64" t="str">
        <f t="shared" si="0"/>
        <v>Openness to Experience</v>
      </c>
      <c r="U64" t="str">
        <f t="shared" si="1"/>
        <v>openness_to_experience</v>
      </c>
      <c r="V64">
        <v>66</v>
      </c>
      <c r="W64">
        <v>2</v>
      </c>
      <c r="X64" t="str">
        <f t="shared" si="2"/>
        <v>focus_ch_openness_to_experience</v>
      </c>
      <c r="AB64">
        <v>9</v>
      </c>
      <c r="AC64" t="str">
        <f t="shared" si="3"/>
        <v>Openness to Experience Improvement 9</v>
      </c>
    </row>
    <row r="65" spans="1:29" x14ac:dyDescent="0.25">
      <c r="A65" s="2"/>
      <c r="B65" s="2"/>
      <c r="C65" s="2" t="str">
        <f t="shared" ref="C65" si="13">"name = EVTOPT_B_"&amp;$L$2&amp;INDEX(S:V,MATCH(B38,S:S,0),4)</f>
        <v>name = EVTOPT_B_AVE_MARIA_hexaco_childhood.4</v>
      </c>
      <c r="D65" s="2"/>
      <c r="E65" s="2"/>
      <c r="F65" s="2"/>
      <c r="G65" s="2"/>
      <c r="H65" s="2"/>
      <c r="I65" s="2"/>
      <c r="S65" t="s">
        <v>304</v>
      </c>
      <c r="T65" t="str">
        <f t="shared" si="0"/>
        <v>Openness to Experience</v>
      </c>
      <c r="U65" t="str">
        <f t="shared" si="1"/>
        <v>openness_to_experience</v>
      </c>
      <c r="V65">
        <v>67</v>
      </c>
      <c r="W65">
        <v>1</v>
      </c>
      <c r="X65" t="str">
        <f t="shared" si="2"/>
        <v>focus_ch_openness_to_experience</v>
      </c>
      <c r="AB65">
        <v>10</v>
      </c>
      <c r="AC65" t="str">
        <f t="shared" si="3"/>
        <v>Openness to Experience Improvement 10</v>
      </c>
    </row>
    <row r="66" spans="1:29" x14ac:dyDescent="0.25">
      <c r="A66" s="2"/>
      <c r="B66" s="2"/>
      <c r="C66" s="2" t="s">
        <v>138</v>
      </c>
      <c r="D66" s="2"/>
      <c r="E66" s="2"/>
      <c r="F66" s="2"/>
      <c r="G66" s="2"/>
      <c r="H66" s="2"/>
      <c r="I66" s="2"/>
      <c r="S66" t="s">
        <v>305</v>
      </c>
      <c r="T66" t="str">
        <f t="shared" ref="T66:T129" si="14">INDEX(N:N,2+TRUNC((ROW()-1)/$R$1))</f>
        <v>Openness to Experience</v>
      </c>
      <c r="U66" t="str">
        <f t="shared" ref="U66:U129" si="15">INDEX(O:O,2+TRUNC((ROW()-1)/$R$1))</f>
        <v>openness_to_experience</v>
      </c>
      <c r="V66">
        <v>68</v>
      </c>
      <c r="W66">
        <v>0</v>
      </c>
      <c r="X66" t="str">
        <f t="shared" ref="X66:X129" si="16">VLOOKUP(U66,$O$2:$P$7,2,0)</f>
        <v>focus_ch_openness_to_experience</v>
      </c>
      <c r="AC66" t="str">
        <f t="shared" ref="AC66" si="17">T66&amp; " Improvement "&amp;AB66</f>
        <v xml:space="preserve">Openness to Experience Improvement </v>
      </c>
    </row>
    <row r="67" spans="1:29" x14ac:dyDescent="0.25">
      <c r="A67" s="2"/>
      <c r="B67" s="2"/>
      <c r="C67" s="2"/>
      <c r="D67" s="2" t="str">
        <f t="shared" ref="D67" si="18">"educator = { character_event = { id = "&amp;"AVE_MARIA_hexaco_adolescence."&amp;INDEX(S:V,MATCH(B38,S:S,0)+INDEX(S:W,MATCH(B38,S:S,0),5),4)&amp;" } }"</f>
        <v>educator = { character_event = { id = AVE_MARIA_hexaco_adolescence.13 } }</v>
      </c>
      <c r="E67" s="2"/>
      <c r="F67" s="2"/>
      <c r="G67" s="2"/>
      <c r="H67" s="2"/>
      <c r="I67" s="2"/>
      <c r="T67">
        <f t="shared" si="14"/>
        <v>0</v>
      </c>
      <c r="U67">
        <f t="shared" si="15"/>
        <v>0</v>
      </c>
      <c r="V67">
        <v>69</v>
      </c>
      <c r="W67">
        <v>10</v>
      </c>
      <c r="X67" t="e">
        <f t="shared" si="16"/>
        <v>#N/A</v>
      </c>
    </row>
    <row r="68" spans="1:29" x14ac:dyDescent="0.25">
      <c r="A68" s="2"/>
      <c r="D68" t="s">
        <v>249</v>
      </c>
      <c r="T68">
        <f t="shared" si="14"/>
        <v>0</v>
      </c>
      <c r="U68">
        <f t="shared" si="15"/>
        <v>0</v>
      </c>
      <c r="V68">
        <v>70</v>
      </c>
      <c r="W68">
        <v>9</v>
      </c>
      <c r="X68" t="e">
        <f t="shared" si="16"/>
        <v>#N/A</v>
      </c>
    </row>
    <row r="69" spans="1:29" x14ac:dyDescent="0.25">
      <c r="A69" s="2"/>
      <c r="B69" s="2"/>
      <c r="C69" s="2" t="s">
        <v>1</v>
      </c>
      <c r="D69" s="2"/>
      <c r="E69" s="2"/>
      <c r="F69" s="2"/>
      <c r="G69" s="2"/>
      <c r="H69" s="2"/>
      <c r="I69" s="2"/>
      <c r="T69">
        <f t="shared" si="14"/>
        <v>0</v>
      </c>
      <c r="U69">
        <f t="shared" si="15"/>
        <v>0</v>
      </c>
      <c r="V69">
        <v>71</v>
      </c>
      <c r="W69">
        <v>8</v>
      </c>
      <c r="X69" t="e">
        <f t="shared" si="16"/>
        <v>#N/A</v>
      </c>
    </row>
    <row r="70" spans="1:29" x14ac:dyDescent="0.25">
      <c r="A70" s="2"/>
      <c r="B70" s="2"/>
      <c r="C70" s="2" t="s">
        <v>236</v>
      </c>
      <c r="D70" s="2"/>
      <c r="E70" s="2"/>
      <c r="F70" s="2"/>
      <c r="G70" s="2"/>
      <c r="H70" s="2"/>
      <c r="I70" s="2"/>
      <c r="T70">
        <f t="shared" si="14"/>
        <v>0</v>
      </c>
      <c r="U70">
        <f t="shared" si="15"/>
        <v>0</v>
      </c>
      <c r="V70">
        <v>72</v>
      </c>
      <c r="W70">
        <v>7</v>
      </c>
      <c r="X70" t="e">
        <f t="shared" si="16"/>
        <v>#N/A</v>
      </c>
    </row>
    <row r="71" spans="1:29" x14ac:dyDescent="0.25">
      <c r="A71" s="2"/>
      <c r="B71" s="2"/>
      <c r="C71" s="2"/>
      <c r="D71" s="2" t="str">
        <f t="shared" ref="D71" si="19">"factor = 5"</f>
        <v>factor = 5</v>
      </c>
      <c r="E71" s="2"/>
      <c r="F71" s="2"/>
      <c r="G71" s="2"/>
      <c r="H71" s="2"/>
      <c r="I71" s="2"/>
      <c r="T71">
        <f t="shared" si="14"/>
        <v>0</v>
      </c>
      <c r="U71">
        <f t="shared" si="15"/>
        <v>0</v>
      </c>
      <c r="V71">
        <v>73</v>
      </c>
      <c r="W71">
        <v>6</v>
      </c>
      <c r="X71" t="e">
        <f t="shared" si="16"/>
        <v>#N/A</v>
      </c>
    </row>
    <row r="72" spans="1:29" x14ac:dyDescent="0.25">
      <c r="A72" s="2"/>
      <c r="B72" s="2"/>
      <c r="C72" s="2" t="s">
        <v>1</v>
      </c>
      <c r="D72" s="2"/>
      <c r="E72" s="2"/>
      <c r="F72" s="2"/>
      <c r="G72" s="2"/>
      <c r="H72" s="2"/>
      <c r="I72" s="2"/>
      <c r="T72">
        <f t="shared" si="14"/>
        <v>0</v>
      </c>
      <c r="U72">
        <f t="shared" si="15"/>
        <v>0</v>
      </c>
      <c r="V72">
        <v>74</v>
      </c>
      <c r="W72">
        <v>5</v>
      </c>
      <c r="X72" t="e">
        <f t="shared" si="16"/>
        <v>#N/A</v>
      </c>
    </row>
    <row r="73" spans="1:29" x14ac:dyDescent="0.25">
      <c r="A73" s="2"/>
      <c r="B73" s="2" t="s">
        <v>1</v>
      </c>
      <c r="C73" s="2"/>
      <c r="D73" s="2"/>
      <c r="E73" s="2"/>
      <c r="F73" s="2"/>
      <c r="G73" s="2"/>
      <c r="H73" s="2"/>
      <c r="I73" s="2"/>
      <c r="T73">
        <f t="shared" si="14"/>
        <v>0</v>
      </c>
      <c r="U73">
        <f t="shared" si="15"/>
        <v>0</v>
      </c>
      <c r="V73">
        <v>75</v>
      </c>
      <c r="W73">
        <v>4</v>
      </c>
      <c r="X73" t="e">
        <f t="shared" si="16"/>
        <v>#N/A</v>
      </c>
    </row>
    <row r="74" spans="1:29" x14ac:dyDescent="0.25">
      <c r="A74" s="2" t="s">
        <v>1</v>
      </c>
      <c r="B74" s="2"/>
      <c r="C74" s="2"/>
      <c r="D74" s="2"/>
      <c r="E74" s="2"/>
      <c r="F74" s="2"/>
      <c r="G74" s="2"/>
      <c r="H74" s="2"/>
      <c r="I74" s="2"/>
      <c r="T74">
        <f t="shared" si="14"/>
        <v>0</v>
      </c>
      <c r="U74">
        <f t="shared" si="15"/>
        <v>0</v>
      </c>
      <c r="V74">
        <v>76</v>
      </c>
      <c r="W74">
        <v>3</v>
      </c>
      <c r="X74" t="e">
        <f t="shared" si="16"/>
        <v>#N/A</v>
      </c>
    </row>
    <row r="75" spans="1:29" x14ac:dyDescent="0.25">
      <c r="A75" s="2" t="str">
        <f t="shared" ref="A75" si="20">"#"</f>
        <v>#</v>
      </c>
      <c r="B75" s="2" t="str">
        <f t="shared" ref="B75" si="21">INDEX(S:S,1+TRUNC((ROW()-1)/$M$2))</f>
        <v>Honesty-Humility Improvement 3</v>
      </c>
      <c r="C75" s="2"/>
      <c r="D75" s="2"/>
      <c r="E75" s="2"/>
      <c r="F75" s="2"/>
      <c r="G75" s="2"/>
      <c r="H75" s="2"/>
      <c r="I75" s="2"/>
      <c r="T75">
        <f t="shared" si="14"/>
        <v>0</v>
      </c>
      <c r="U75">
        <f t="shared" si="15"/>
        <v>0</v>
      </c>
      <c r="V75">
        <v>77</v>
      </c>
      <c r="W75">
        <v>2</v>
      </c>
      <c r="X75" t="e">
        <f t="shared" si="16"/>
        <v>#N/A</v>
      </c>
    </row>
    <row r="76" spans="1:29" x14ac:dyDescent="0.25">
      <c r="A76" s="2" t="s">
        <v>0</v>
      </c>
      <c r="B76" s="2"/>
      <c r="C76" s="2"/>
      <c r="D76" s="2"/>
      <c r="E76" s="2"/>
      <c r="F76" s="2"/>
      <c r="G76" s="2"/>
      <c r="H76" s="2"/>
      <c r="I76" s="2"/>
      <c r="T76">
        <f t="shared" si="14"/>
        <v>0</v>
      </c>
      <c r="U76">
        <f t="shared" si="15"/>
        <v>0</v>
      </c>
      <c r="V76">
        <v>78</v>
      </c>
      <c r="W76">
        <v>1</v>
      </c>
      <c r="X76" t="e">
        <f t="shared" si="16"/>
        <v>#N/A</v>
      </c>
    </row>
    <row r="77" spans="1:29" x14ac:dyDescent="0.25">
      <c r="A77" s="2"/>
      <c r="B77" s="2" t="str">
        <f t="shared" ref="B77" si="22">"id = "&amp;$L$2&amp;INDEX(S:V,MATCH(B75,S:S,0),4)</f>
        <v>id = AVE_MARIA_hexaco_childhood.5</v>
      </c>
      <c r="C77" s="2"/>
      <c r="D77" s="2"/>
      <c r="E77" s="2"/>
      <c r="F77" s="2"/>
      <c r="G77" s="2"/>
      <c r="H77" s="2"/>
      <c r="I77" s="2"/>
      <c r="T77">
        <f t="shared" si="14"/>
        <v>0</v>
      </c>
      <c r="U77">
        <f t="shared" si="15"/>
        <v>0</v>
      </c>
      <c r="V77">
        <v>79</v>
      </c>
      <c r="W77">
        <v>0</v>
      </c>
      <c r="X77" t="e">
        <f t="shared" si="16"/>
        <v>#N/A</v>
      </c>
    </row>
    <row r="78" spans="1:29" x14ac:dyDescent="0.25">
      <c r="A78" s="2"/>
      <c r="B78" s="2" t="str">
        <f t="shared" ref="B78" si="23">"desc = EVTDESC_"&amp;$L$2&amp;INDEX(S:V,MATCH(B75,S:S,0),4)</f>
        <v>desc = EVTDESC_AVE_MARIA_hexaco_childhood.5</v>
      </c>
      <c r="C78" s="2"/>
      <c r="D78" s="2"/>
      <c r="E78" s="2"/>
      <c r="F78" s="2"/>
      <c r="G78" s="2"/>
      <c r="H78" s="2"/>
      <c r="I78" s="2"/>
      <c r="T78">
        <f t="shared" si="14"/>
        <v>0</v>
      </c>
      <c r="U78">
        <f t="shared" si="15"/>
        <v>0</v>
      </c>
      <c r="V78">
        <v>80</v>
      </c>
      <c r="W78">
        <v>10</v>
      </c>
      <c r="X78" t="e">
        <f t="shared" si="16"/>
        <v>#N/A</v>
      </c>
    </row>
    <row r="79" spans="1:29" x14ac:dyDescent="0.25">
      <c r="A79" s="2"/>
      <c r="B79" s="2" t="s">
        <v>115</v>
      </c>
      <c r="C79" s="2"/>
      <c r="D79" s="2"/>
      <c r="E79" s="2"/>
      <c r="F79" s="2"/>
      <c r="G79" s="2"/>
      <c r="H79" s="2"/>
      <c r="I79" s="2"/>
      <c r="T79">
        <f t="shared" si="14"/>
        <v>0</v>
      </c>
      <c r="U79">
        <f t="shared" si="15"/>
        <v>0</v>
      </c>
      <c r="V79">
        <v>81</v>
      </c>
      <c r="W79">
        <v>10</v>
      </c>
      <c r="X79" t="e">
        <f t="shared" si="16"/>
        <v>#N/A</v>
      </c>
    </row>
    <row r="80" spans="1:29" x14ac:dyDescent="0.25">
      <c r="A80" s="2"/>
      <c r="B80" s="2" t="s">
        <v>114</v>
      </c>
      <c r="C80" s="2"/>
      <c r="D80" s="2"/>
      <c r="E80" s="2"/>
      <c r="F80" s="2"/>
      <c r="G80" s="2"/>
      <c r="H80" s="2"/>
      <c r="I80" s="2"/>
      <c r="T80">
        <f t="shared" si="14"/>
        <v>0</v>
      </c>
      <c r="U80">
        <f t="shared" si="15"/>
        <v>0</v>
      </c>
      <c r="V80">
        <v>82</v>
      </c>
      <c r="W80">
        <v>10</v>
      </c>
      <c r="X80" t="e">
        <f t="shared" si="16"/>
        <v>#N/A</v>
      </c>
    </row>
    <row r="81" spans="1:24" x14ac:dyDescent="0.25">
      <c r="A81" s="2"/>
      <c r="B81" s="2" t="s">
        <v>116</v>
      </c>
      <c r="C81" s="2"/>
      <c r="D81" s="2"/>
      <c r="E81" s="2"/>
      <c r="F81" s="2"/>
      <c r="G81" s="2"/>
      <c r="H81" s="2"/>
      <c r="I81" s="2"/>
      <c r="T81">
        <f t="shared" si="14"/>
        <v>0</v>
      </c>
      <c r="U81">
        <f t="shared" si="15"/>
        <v>0</v>
      </c>
      <c r="V81">
        <v>83</v>
      </c>
      <c r="W81">
        <v>10</v>
      </c>
      <c r="X81" t="e">
        <f t="shared" si="16"/>
        <v>#N/A</v>
      </c>
    </row>
    <row r="82" spans="1:24" x14ac:dyDescent="0.25">
      <c r="A82" s="2"/>
      <c r="B82" s="2"/>
      <c r="C82" s="2"/>
      <c r="D82" s="2"/>
      <c r="E82" s="2"/>
      <c r="F82" s="2"/>
      <c r="G82" s="2"/>
      <c r="H82" s="2"/>
      <c r="I82" s="2"/>
      <c r="T82">
        <f t="shared" si="14"/>
        <v>0</v>
      </c>
      <c r="U82">
        <f t="shared" si="15"/>
        <v>0</v>
      </c>
      <c r="V82">
        <v>84</v>
      </c>
      <c r="W82">
        <v>10</v>
      </c>
      <c r="X82" t="e">
        <f t="shared" si="16"/>
        <v>#N/A</v>
      </c>
    </row>
    <row r="83" spans="1:24" x14ac:dyDescent="0.25">
      <c r="A83" s="2"/>
      <c r="B83" s="2" t="s">
        <v>5</v>
      </c>
      <c r="C83" s="2"/>
      <c r="D83" s="2"/>
      <c r="E83" s="2"/>
      <c r="F83" s="2"/>
      <c r="G83" s="2"/>
      <c r="H83" s="2"/>
      <c r="I83" s="2"/>
      <c r="T83">
        <f t="shared" si="14"/>
        <v>0</v>
      </c>
      <c r="U83">
        <f t="shared" si="15"/>
        <v>0</v>
      </c>
      <c r="V83">
        <v>85</v>
      </c>
      <c r="W83">
        <v>10</v>
      </c>
      <c r="X83" t="e">
        <f t="shared" si="16"/>
        <v>#N/A</v>
      </c>
    </row>
    <row r="84" spans="1:24" x14ac:dyDescent="0.25">
      <c r="A84" s="2"/>
      <c r="B84" s="2"/>
      <c r="C84" s="2" t="s">
        <v>117</v>
      </c>
      <c r="D84" s="2"/>
      <c r="E84" s="2"/>
      <c r="F84" s="2"/>
      <c r="G84" s="2"/>
      <c r="H84" s="2"/>
      <c r="I84" s="2"/>
      <c r="T84">
        <f t="shared" si="14"/>
        <v>0</v>
      </c>
      <c r="U84">
        <f t="shared" si="15"/>
        <v>0</v>
      </c>
      <c r="V84">
        <v>86</v>
      </c>
      <c r="W84">
        <v>10</v>
      </c>
      <c r="X84" t="e">
        <f t="shared" si="16"/>
        <v>#N/A</v>
      </c>
    </row>
    <row r="85" spans="1:24" x14ac:dyDescent="0.25">
      <c r="A85" s="2"/>
      <c r="B85" s="2"/>
      <c r="C85" s="2" t="s">
        <v>118</v>
      </c>
      <c r="D85" s="2"/>
      <c r="E85" s="2"/>
      <c r="F85" s="2"/>
      <c r="G85" s="2"/>
      <c r="H85" s="2"/>
      <c r="I85" s="2"/>
      <c r="T85">
        <f t="shared" si="14"/>
        <v>0</v>
      </c>
      <c r="U85">
        <f t="shared" si="15"/>
        <v>0</v>
      </c>
      <c r="V85">
        <v>87</v>
      </c>
      <c r="W85">
        <v>10</v>
      </c>
      <c r="X85" t="e">
        <f t="shared" si="16"/>
        <v>#N/A</v>
      </c>
    </row>
    <row r="86" spans="1:24" x14ac:dyDescent="0.25">
      <c r="A86" s="2"/>
      <c r="B86" s="2"/>
      <c r="C86" s="2" t="s">
        <v>119</v>
      </c>
      <c r="D86" s="2"/>
      <c r="E86" s="2"/>
      <c r="F86" s="2"/>
      <c r="G86" s="2"/>
      <c r="H86" s="2"/>
      <c r="I86" s="2"/>
      <c r="T86">
        <f t="shared" si="14"/>
        <v>0</v>
      </c>
      <c r="U86">
        <f t="shared" si="15"/>
        <v>0</v>
      </c>
      <c r="V86">
        <v>88</v>
      </c>
      <c r="W86">
        <v>10</v>
      </c>
      <c r="X86" t="e">
        <f t="shared" si="16"/>
        <v>#N/A</v>
      </c>
    </row>
    <row r="87" spans="1:24" x14ac:dyDescent="0.25">
      <c r="A87" s="2"/>
      <c r="B87" s="2"/>
      <c r="C87" s="2" t="s">
        <v>120</v>
      </c>
      <c r="D87" s="2"/>
      <c r="E87" s="2"/>
      <c r="F87" s="2"/>
      <c r="G87" s="2"/>
      <c r="H87" s="2"/>
      <c r="I87" s="2"/>
      <c r="T87">
        <f t="shared" si="14"/>
        <v>0</v>
      </c>
      <c r="U87">
        <f t="shared" si="15"/>
        <v>0</v>
      </c>
      <c r="V87">
        <v>89</v>
      </c>
      <c r="W87">
        <v>10</v>
      </c>
      <c r="X87" t="e">
        <f t="shared" si="16"/>
        <v>#N/A</v>
      </c>
    </row>
    <row r="88" spans="1:24" x14ac:dyDescent="0.25">
      <c r="A88" s="2"/>
      <c r="B88" s="2"/>
      <c r="C88" s="2" t="str">
        <f t="shared" ref="C88" si="24">"has_focus = "&amp;INDEX(S:X,MATCH(B75,S:S,0),6)</f>
        <v>has_focus = focus_ch_honesty_humility</v>
      </c>
      <c r="D88" s="2"/>
      <c r="E88" s="2"/>
      <c r="F88" s="2"/>
      <c r="G88" s="2"/>
      <c r="H88" s="2"/>
      <c r="I88" s="2"/>
      <c r="T88">
        <f t="shared" si="14"/>
        <v>0</v>
      </c>
      <c r="U88">
        <f t="shared" si="15"/>
        <v>0</v>
      </c>
      <c r="V88">
        <v>90</v>
      </c>
      <c r="W88">
        <v>10</v>
      </c>
      <c r="X88" t="e">
        <f t="shared" si="16"/>
        <v>#N/A</v>
      </c>
    </row>
    <row r="89" spans="1:24" x14ac:dyDescent="0.25">
      <c r="A89" s="2"/>
      <c r="B89" s="2" t="s">
        <v>1</v>
      </c>
      <c r="C89" s="2"/>
      <c r="D89" s="2"/>
      <c r="E89" s="2"/>
      <c r="F89" s="2"/>
      <c r="G89" s="2"/>
      <c r="H89" s="2"/>
      <c r="I89" s="2"/>
      <c r="T89">
        <f t="shared" si="14"/>
        <v>0</v>
      </c>
      <c r="U89">
        <f t="shared" si="15"/>
        <v>0</v>
      </c>
      <c r="V89">
        <v>91</v>
      </c>
      <c r="W89">
        <v>10</v>
      </c>
      <c r="X89" t="e">
        <f t="shared" si="16"/>
        <v>#N/A</v>
      </c>
    </row>
    <row r="90" spans="1:24" x14ac:dyDescent="0.25">
      <c r="A90" s="2"/>
      <c r="B90" s="2"/>
      <c r="C90" s="2"/>
      <c r="D90" s="2"/>
      <c r="E90" s="2"/>
      <c r="F90" s="2"/>
      <c r="G90" s="2"/>
      <c r="H90" s="2"/>
      <c r="I90" s="2"/>
      <c r="T90">
        <f t="shared" si="14"/>
        <v>0</v>
      </c>
      <c r="U90">
        <f t="shared" si="15"/>
        <v>0</v>
      </c>
      <c r="V90">
        <v>92</v>
      </c>
      <c r="W90">
        <v>10</v>
      </c>
      <c r="X90" t="e">
        <f t="shared" si="16"/>
        <v>#N/A</v>
      </c>
    </row>
    <row r="91" spans="1:24" x14ac:dyDescent="0.25">
      <c r="A91" s="2"/>
      <c r="B91" s="2" t="s">
        <v>9</v>
      </c>
      <c r="C91" s="2" t="s">
        <v>235</v>
      </c>
      <c r="D91" s="2"/>
      <c r="E91" s="2"/>
      <c r="F91" s="2"/>
      <c r="G91" s="2"/>
      <c r="H91" s="2"/>
      <c r="I91" s="2"/>
      <c r="T91">
        <f t="shared" si="14"/>
        <v>0</v>
      </c>
      <c r="U91">
        <f t="shared" si="15"/>
        <v>0</v>
      </c>
      <c r="V91">
        <v>93</v>
      </c>
      <c r="W91">
        <v>10</v>
      </c>
      <c r="X91" t="e">
        <f t="shared" si="16"/>
        <v>#N/A</v>
      </c>
    </row>
    <row r="92" spans="1:24" x14ac:dyDescent="0.25">
      <c r="A92" s="2"/>
      <c r="B92" s="2"/>
      <c r="C92" s="2" t="str">
        <f t="shared" ref="C92" si="25">"name = EVTOPT_A_"&amp;$L$2&amp;INDEX(S:V,MATCH(B75,S:S,0),4)</f>
        <v>name = EVTOPT_A_AVE_MARIA_hexaco_childhood.5</v>
      </c>
      <c r="D92" s="2"/>
      <c r="E92" s="2"/>
      <c r="F92" s="2"/>
      <c r="G92" s="2"/>
      <c r="H92" s="2"/>
      <c r="I92" s="2"/>
      <c r="T92">
        <f t="shared" si="14"/>
        <v>0</v>
      </c>
      <c r="U92">
        <f t="shared" si="15"/>
        <v>0</v>
      </c>
      <c r="V92">
        <v>94</v>
      </c>
      <c r="W92">
        <v>10</v>
      </c>
      <c r="X92" t="e">
        <f t="shared" si="16"/>
        <v>#N/A</v>
      </c>
    </row>
    <row r="93" spans="1:24" x14ac:dyDescent="0.25">
      <c r="A93" s="2"/>
      <c r="B93" s="2"/>
      <c r="C93" s="2" t="s">
        <v>138</v>
      </c>
      <c r="D93" s="2"/>
      <c r="E93" s="2"/>
      <c r="F93" s="2"/>
      <c r="G93" s="2"/>
      <c r="H93" s="2"/>
      <c r="I93" s="2"/>
      <c r="T93">
        <f t="shared" si="14"/>
        <v>0</v>
      </c>
      <c r="U93">
        <f t="shared" si="15"/>
        <v>0</v>
      </c>
      <c r="V93">
        <v>95</v>
      </c>
      <c r="W93">
        <v>10</v>
      </c>
      <c r="X93" t="e">
        <f t="shared" si="16"/>
        <v>#N/A</v>
      </c>
    </row>
    <row r="94" spans="1:24" x14ac:dyDescent="0.25">
      <c r="A94" s="2"/>
      <c r="B94" s="2"/>
      <c r="C94" s="2"/>
      <c r="D94" s="2" t="str">
        <f t="shared" ref="D94" si="26">"educator = { character_event = { id = "&amp;"AVE_MARIA_hexaco_adolescence."&amp;INDEX(S:V,MATCH(B75,S:S,0)+INDEX(S:W,MATCH(B75,S:S,0),5),4)&amp;" } }"</f>
        <v>educator = { character_event = { id = AVE_MARIA_hexaco_adolescence.13 } }</v>
      </c>
      <c r="E94" s="2"/>
      <c r="F94" s="2"/>
      <c r="G94" s="2"/>
      <c r="H94" s="2"/>
      <c r="I94" s="2"/>
      <c r="T94">
        <f t="shared" si="14"/>
        <v>0</v>
      </c>
      <c r="U94">
        <f t="shared" si="15"/>
        <v>0</v>
      </c>
      <c r="V94">
        <v>96</v>
      </c>
      <c r="W94">
        <v>10</v>
      </c>
      <c r="X94" t="e">
        <f t="shared" si="16"/>
        <v>#N/A</v>
      </c>
    </row>
    <row r="95" spans="1:24" x14ac:dyDescent="0.25">
      <c r="D95" t="s">
        <v>248</v>
      </c>
      <c r="T95">
        <f t="shared" si="14"/>
        <v>0</v>
      </c>
      <c r="U95">
        <f t="shared" si="15"/>
        <v>0</v>
      </c>
      <c r="V95">
        <v>97</v>
      </c>
      <c r="W95">
        <v>10</v>
      </c>
      <c r="X95" t="e">
        <f t="shared" si="16"/>
        <v>#N/A</v>
      </c>
    </row>
    <row r="96" spans="1:24" x14ac:dyDescent="0.25">
      <c r="C96" s="2" t="s">
        <v>1</v>
      </c>
      <c r="D96" s="2"/>
      <c r="E96" s="2"/>
      <c r="F96" s="2"/>
      <c r="T96">
        <f t="shared" si="14"/>
        <v>0</v>
      </c>
      <c r="U96">
        <f t="shared" si="15"/>
        <v>0</v>
      </c>
      <c r="V96">
        <v>98</v>
      </c>
      <c r="W96">
        <v>10</v>
      </c>
      <c r="X96" t="e">
        <f t="shared" si="16"/>
        <v>#N/A</v>
      </c>
    </row>
    <row r="97" spans="1:24" x14ac:dyDescent="0.25">
      <c r="A97" s="2"/>
      <c r="B97" s="2"/>
      <c r="C97" s="2" t="s">
        <v>236</v>
      </c>
      <c r="D97" s="2"/>
      <c r="E97" s="2"/>
      <c r="F97" s="2"/>
      <c r="G97" s="2"/>
      <c r="H97" s="2"/>
      <c r="I97" s="2"/>
      <c r="T97">
        <f t="shared" si="14"/>
        <v>0</v>
      </c>
      <c r="U97">
        <f t="shared" si="15"/>
        <v>0</v>
      </c>
      <c r="V97">
        <v>99</v>
      </c>
      <c r="W97">
        <v>10</v>
      </c>
      <c r="X97" t="e">
        <f t="shared" si="16"/>
        <v>#N/A</v>
      </c>
    </row>
    <row r="98" spans="1:24" x14ac:dyDescent="0.25">
      <c r="A98" s="2"/>
      <c r="B98" s="2"/>
      <c r="C98" s="2"/>
      <c r="D98" s="2" t="str">
        <f t="shared" ref="D98" si="27">"factor = 95"</f>
        <v>factor = 95</v>
      </c>
      <c r="E98" s="2"/>
      <c r="F98" s="2"/>
      <c r="G98" s="2"/>
      <c r="H98" s="2"/>
      <c r="I98" s="2"/>
      <c r="T98">
        <f t="shared" si="14"/>
        <v>0</v>
      </c>
      <c r="U98">
        <f t="shared" si="15"/>
        <v>0</v>
      </c>
      <c r="V98">
        <v>100</v>
      </c>
      <c r="W98">
        <v>10</v>
      </c>
      <c r="X98" t="e">
        <f t="shared" si="16"/>
        <v>#N/A</v>
      </c>
    </row>
    <row r="99" spans="1:24" x14ac:dyDescent="0.25">
      <c r="A99" s="2"/>
      <c r="B99" s="2"/>
      <c r="C99" s="2" t="s">
        <v>1</v>
      </c>
      <c r="D99" s="2"/>
      <c r="E99" s="2"/>
      <c r="F99" s="2"/>
      <c r="G99" s="2"/>
      <c r="H99" s="2"/>
      <c r="I99" s="2"/>
      <c r="T99">
        <f t="shared" si="14"/>
        <v>0</v>
      </c>
      <c r="U99">
        <f t="shared" si="15"/>
        <v>0</v>
      </c>
      <c r="V99">
        <v>101</v>
      </c>
      <c r="W99">
        <v>10</v>
      </c>
      <c r="X99" t="e">
        <f t="shared" si="16"/>
        <v>#N/A</v>
      </c>
    </row>
    <row r="100" spans="1:24" x14ac:dyDescent="0.25">
      <c r="A100" s="2"/>
      <c r="B100" s="2" t="s">
        <v>1</v>
      </c>
      <c r="G100" s="2"/>
      <c r="H100" s="2"/>
      <c r="I100" s="2"/>
      <c r="T100">
        <f t="shared" si="14"/>
        <v>0</v>
      </c>
      <c r="U100">
        <f t="shared" si="15"/>
        <v>0</v>
      </c>
      <c r="V100">
        <v>102</v>
      </c>
      <c r="W100">
        <v>10</v>
      </c>
      <c r="X100" t="e">
        <f t="shared" si="16"/>
        <v>#N/A</v>
      </c>
    </row>
    <row r="101" spans="1:24" x14ac:dyDescent="0.25">
      <c r="A101" s="2"/>
      <c r="B101" s="2" t="s">
        <v>9</v>
      </c>
      <c r="C101" s="2" t="s">
        <v>237</v>
      </c>
      <c r="D101" s="2"/>
      <c r="E101" s="2"/>
      <c r="F101" s="2"/>
      <c r="G101" s="2"/>
      <c r="H101" s="2"/>
      <c r="I101" s="2"/>
      <c r="T101">
        <f t="shared" si="14"/>
        <v>0</v>
      </c>
      <c r="U101">
        <f t="shared" si="15"/>
        <v>0</v>
      </c>
      <c r="V101">
        <v>103</v>
      </c>
      <c r="W101">
        <v>10</v>
      </c>
      <c r="X101" t="e">
        <f t="shared" si="16"/>
        <v>#N/A</v>
      </c>
    </row>
    <row r="102" spans="1:24" x14ac:dyDescent="0.25">
      <c r="A102" s="2"/>
      <c r="B102" s="2"/>
      <c r="C102" s="2" t="str">
        <f t="shared" ref="C102" si="28">"name = EVTOPT_B_"&amp;$L$2&amp;INDEX(S:V,MATCH(B75,S:S,0),4)</f>
        <v>name = EVTOPT_B_AVE_MARIA_hexaco_childhood.5</v>
      </c>
      <c r="D102" s="2"/>
      <c r="E102" s="2"/>
      <c r="F102" s="2"/>
      <c r="G102" s="2"/>
      <c r="H102" s="2"/>
      <c r="I102" s="2"/>
      <c r="T102">
        <f t="shared" si="14"/>
        <v>0</v>
      </c>
      <c r="U102">
        <f t="shared" si="15"/>
        <v>0</v>
      </c>
      <c r="V102">
        <v>104</v>
      </c>
      <c r="W102">
        <v>10</v>
      </c>
      <c r="X102" t="e">
        <f t="shared" si="16"/>
        <v>#N/A</v>
      </c>
    </row>
    <row r="103" spans="1:24" x14ac:dyDescent="0.25">
      <c r="A103" s="2"/>
      <c r="B103" s="2"/>
      <c r="C103" s="2" t="s">
        <v>138</v>
      </c>
      <c r="D103" s="2"/>
      <c r="E103" s="2"/>
      <c r="F103" s="2"/>
      <c r="G103" s="2"/>
      <c r="H103" s="2"/>
      <c r="I103" s="2"/>
      <c r="T103">
        <f t="shared" si="14"/>
        <v>0</v>
      </c>
      <c r="U103">
        <f t="shared" si="15"/>
        <v>0</v>
      </c>
      <c r="V103">
        <v>105</v>
      </c>
      <c r="W103">
        <v>10</v>
      </c>
      <c r="X103" t="e">
        <f t="shared" si="16"/>
        <v>#N/A</v>
      </c>
    </row>
    <row r="104" spans="1:24" x14ac:dyDescent="0.25">
      <c r="A104" s="2"/>
      <c r="B104" s="2"/>
      <c r="C104" s="2"/>
      <c r="D104" s="2" t="str">
        <f t="shared" ref="D104" si="29">"educator = { character_event = { id = "&amp;"AVE_MARIA_hexaco_adolescence."&amp;INDEX(S:V,MATCH(B75,S:S,0)+INDEX(S:W,MATCH(B75,S:S,0),5),4)&amp;" } }"</f>
        <v>educator = { character_event = { id = AVE_MARIA_hexaco_adolescence.13 } }</v>
      </c>
      <c r="E104" s="2"/>
      <c r="F104" s="2"/>
      <c r="G104" s="2"/>
      <c r="H104" s="2"/>
      <c r="I104" s="2"/>
      <c r="T104">
        <f t="shared" si="14"/>
        <v>0</v>
      </c>
      <c r="U104">
        <f t="shared" si="15"/>
        <v>0</v>
      </c>
      <c r="V104">
        <v>106</v>
      </c>
      <c r="W104">
        <v>10</v>
      </c>
      <c r="X104" t="e">
        <f t="shared" si="16"/>
        <v>#N/A</v>
      </c>
    </row>
    <row r="105" spans="1:24" x14ac:dyDescent="0.25">
      <c r="A105" s="2"/>
      <c r="D105" t="s">
        <v>249</v>
      </c>
      <c r="T105">
        <f t="shared" si="14"/>
        <v>0</v>
      </c>
      <c r="U105">
        <f t="shared" si="15"/>
        <v>0</v>
      </c>
      <c r="V105">
        <v>107</v>
      </c>
      <c r="W105">
        <v>10</v>
      </c>
      <c r="X105" t="e">
        <f t="shared" si="16"/>
        <v>#N/A</v>
      </c>
    </row>
    <row r="106" spans="1:24" x14ac:dyDescent="0.25">
      <c r="A106" s="2"/>
      <c r="B106" s="2"/>
      <c r="C106" s="2" t="s">
        <v>1</v>
      </c>
      <c r="D106" s="2"/>
      <c r="E106" s="2"/>
      <c r="F106" s="2"/>
      <c r="G106" s="2"/>
      <c r="H106" s="2"/>
      <c r="I106" s="2"/>
      <c r="T106">
        <f t="shared" si="14"/>
        <v>0</v>
      </c>
      <c r="U106">
        <f t="shared" si="15"/>
        <v>0</v>
      </c>
      <c r="V106">
        <v>108</v>
      </c>
      <c r="W106">
        <v>10</v>
      </c>
      <c r="X106" t="e">
        <f t="shared" si="16"/>
        <v>#N/A</v>
      </c>
    </row>
    <row r="107" spans="1:24" x14ac:dyDescent="0.25">
      <c r="A107" s="2"/>
      <c r="B107" s="2"/>
      <c r="C107" s="2" t="s">
        <v>236</v>
      </c>
      <c r="D107" s="2"/>
      <c r="E107" s="2"/>
      <c r="F107" s="2"/>
      <c r="G107" s="2"/>
      <c r="H107" s="2"/>
      <c r="I107" s="2"/>
      <c r="T107">
        <f t="shared" si="14"/>
        <v>0</v>
      </c>
      <c r="U107">
        <f t="shared" si="15"/>
        <v>0</v>
      </c>
      <c r="V107">
        <v>109</v>
      </c>
      <c r="W107">
        <v>10</v>
      </c>
      <c r="X107" t="e">
        <f t="shared" si="16"/>
        <v>#N/A</v>
      </c>
    </row>
    <row r="108" spans="1:24" x14ac:dyDescent="0.25">
      <c r="A108" s="2"/>
      <c r="B108" s="2"/>
      <c r="C108" s="2"/>
      <c r="D108" s="2" t="str">
        <f t="shared" ref="D108" si="30">"factor = 5"</f>
        <v>factor = 5</v>
      </c>
      <c r="E108" s="2"/>
      <c r="F108" s="2"/>
      <c r="G108" s="2"/>
      <c r="H108" s="2"/>
      <c r="I108" s="2"/>
      <c r="T108">
        <f t="shared" si="14"/>
        <v>0</v>
      </c>
      <c r="U108">
        <f t="shared" si="15"/>
        <v>0</v>
      </c>
      <c r="V108">
        <v>110</v>
      </c>
      <c r="W108">
        <v>10</v>
      </c>
      <c r="X108" t="e">
        <f t="shared" si="16"/>
        <v>#N/A</v>
      </c>
    </row>
    <row r="109" spans="1:24" x14ac:dyDescent="0.25">
      <c r="A109" s="2"/>
      <c r="B109" s="2"/>
      <c r="C109" s="2" t="s">
        <v>1</v>
      </c>
      <c r="D109" s="2"/>
      <c r="E109" s="2"/>
      <c r="F109" s="2"/>
      <c r="G109" s="2"/>
      <c r="H109" s="2"/>
      <c r="I109" s="2"/>
      <c r="T109">
        <f t="shared" si="14"/>
        <v>0</v>
      </c>
      <c r="U109">
        <f t="shared" si="15"/>
        <v>0</v>
      </c>
      <c r="V109">
        <v>111</v>
      </c>
      <c r="W109">
        <v>10</v>
      </c>
      <c r="X109" t="e">
        <f t="shared" si="16"/>
        <v>#N/A</v>
      </c>
    </row>
    <row r="110" spans="1:24" x14ac:dyDescent="0.25">
      <c r="A110" s="2"/>
      <c r="B110" s="2" t="s">
        <v>1</v>
      </c>
      <c r="C110" s="2"/>
      <c r="D110" s="2"/>
      <c r="E110" s="2"/>
      <c r="F110" s="2"/>
      <c r="G110" s="2"/>
      <c r="H110" s="2"/>
      <c r="I110" s="2"/>
      <c r="T110">
        <f t="shared" si="14"/>
        <v>0</v>
      </c>
      <c r="U110">
        <f t="shared" si="15"/>
        <v>0</v>
      </c>
      <c r="V110">
        <v>112</v>
      </c>
      <c r="W110">
        <v>10</v>
      </c>
      <c r="X110" t="e">
        <f t="shared" si="16"/>
        <v>#N/A</v>
      </c>
    </row>
    <row r="111" spans="1:24" x14ac:dyDescent="0.25">
      <c r="A111" s="2" t="s">
        <v>1</v>
      </c>
      <c r="B111" s="2"/>
      <c r="C111" s="2"/>
      <c r="D111" s="2"/>
      <c r="E111" s="2"/>
      <c r="F111" s="2"/>
      <c r="G111" s="2"/>
      <c r="H111" s="2"/>
      <c r="I111" s="2"/>
      <c r="T111">
        <f t="shared" si="14"/>
        <v>0</v>
      </c>
      <c r="U111">
        <f t="shared" si="15"/>
        <v>0</v>
      </c>
      <c r="V111">
        <v>113</v>
      </c>
      <c r="W111">
        <v>10</v>
      </c>
      <c r="X111" t="e">
        <f t="shared" si="16"/>
        <v>#N/A</v>
      </c>
    </row>
    <row r="112" spans="1:24" x14ac:dyDescent="0.25">
      <c r="A112" s="2" t="str">
        <f t="shared" ref="A112" si="31">"#"</f>
        <v>#</v>
      </c>
      <c r="B112" s="2" t="str">
        <f t="shared" ref="B112" si="32">INDEX(S:S,1+TRUNC((ROW()-1)/$M$2))</f>
        <v>Honesty-Humility Improvement 4</v>
      </c>
      <c r="C112" s="2"/>
      <c r="D112" s="2"/>
      <c r="E112" s="2"/>
      <c r="F112" s="2"/>
      <c r="G112" s="2"/>
      <c r="H112" s="2"/>
      <c r="I112" s="2"/>
      <c r="T112">
        <f t="shared" si="14"/>
        <v>0</v>
      </c>
      <c r="U112">
        <f t="shared" si="15"/>
        <v>0</v>
      </c>
      <c r="V112">
        <v>114</v>
      </c>
      <c r="W112">
        <v>10</v>
      </c>
      <c r="X112" t="e">
        <f t="shared" si="16"/>
        <v>#N/A</v>
      </c>
    </row>
    <row r="113" spans="1:24" x14ac:dyDescent="0.25">
      <c r="A113" s="2" t="s">
        <v>0</v>
      </c>
      <c r="B113" s="2"/>
      <c r="C113" s="2"/>
      <c r="D113" s="2"/>
      <c r="E113" s="2"/>
      <c r="F113" s="2"/>
      <c r="G113" s="2"/>
      <c r="H113" s="2"/>
      <c r="I113" s="2"/>
      <c r="T113">
        <f t="shared" si="14"/>
        <v>0</v>
      </c>
      <c r="U113">
        <f t="shared" si="15"/>
        <v>0</v>
      </c>
      <c r="V113">
        <v>115</v>
      </c>
      <c r="W113">
        <v>10</v>
      </c>
      <c r="X113" t="e">
        <f t="shared" si="16"/>
        <v>#N/A</v>
      </c>
    </row>
    <row r="114" spans="1:24" x14ac:dyDescent="0.25">
      <c r="A114" s="2"/>
      <c r="B114" s="2" t="str">
        <f t="shared" ref="B114" si="33">"id = "&amp;$L$2&amp;INDEX(S:V,MATCH(B112,S:S,0),4)</f>
        <v>id = AVE_MARIA_hexaco_childhood.6</v>
      </c>
      <c r="C114" s="2"/>
      <c r="D114" s="2"/>
      <c r="E114" s="2"/>
      <c r="F114" s="2"/>
      <c r="G114" s="2"/>
      <c r="H114" s="2"/>
      <c r="I114" s="2"/>
      <c r="T114">
        <f t="shared" si="14"/>
        <v>0</v>
      </c>
      <c r="U114">
        <f t="shared" si="15"/>
        <v>0</v>
      </c>
      <c r="V114">
        <v>116</v>
      </c>
      <c r="W114">
        <v>10</v>
      </c>
      <c r="X114" t="e">
        <f t="shared" si="16"/>
        <v>#N/A</v>
      </c>
    </row>
    <row r="115" spans="1:24" x14ac:dyDescent="0.25">
      <c r="A115" s="2"/>
      <c r="B115" s="2" t="str">
        <f t="shared" ref="B115" si="34">"desc = EVTDESC_"&amp;$L$2&amp;INDEX(S:V,MATCH(B112,S:S,0),4)</f>
        <v>desc = EVTDESC_AVE_MARIA_hexaco_childhood.6</v>
      </c>
      <c r="C115" s="2"/>
      <c r="D115" s="2"/>
      <c r="E115" s="2"/>
      <c r="F115" s="2"/>
      <c r="G115" s="2"/>
      <c r="H115" s="2"/>
      <c r="I115" s="2"/>
      <c r="T115">
        <f t="shared" si="14"/>
        <v>0</v>
      </c>
      <c r="U115">
        <f t="shared" si="15"/>
        <v>0</v>
      </c>
      <c r="V115">
        <v>117</v>
      </c>
      <c r="W115">
        <v>10</v>
      </c>
      <c r="X115" t="e">
        <f t="shared" si="16"/>
        <v>#N/A</v>
      </c>
    </row>
    <row r="116" spans="1:24" x14ac:dyDescent="0.25">
      <c r="A116" s="2"/>
      <c r="B116" s="2" t="s">
        <v>115</v>
      </c>
      <c r="C116" s="2"/>
      <c r="D116" s="2"/>
      <c r="E116" s="2"/>
      <c r="F116" s="2"/>
      <c r="G116" s="2"/>
      <c r="H116" s="2"/>
      <c r="I116" s="2"/>
      <c r="T116">
        <f t="shared" si="14"/>
        <v>0</v>
      </c>
      <c r="U116">
        <f t="shared" si="15"/>
        <v>0</v>
      </c>
      <c r="V116">
        <v>118</v>
      </c>
      <c r="W116">
        <v>10</v>
      </c>
      <c r="X116" t="e">
        <f t="shared" si="16"/>
        <v>#N/A</v>
      </c>
    </row>
    <row r="117" spans="1:24" x14ac:dyDescent="0.25">
      <c r="A117" s="2"/>
      <c r="B117" s="2" t="s">
        <v>114</v>
      </c>
      <c r="C117" s="2"/>
      <c r="D117" s="2"/>
      <c r="E117" s="2"/>
      <c r="F117" s="2"/>
      <c r="G117" s="2"/>
      <c r="H117" s="2"/>
      <c r="I117" s="2"/>
      <c r="T117">
        <f t="shared" si="14"/>
        <v>0</v>
      </c>
      <c r="U117">
        <f t="shared" si="15"/>
        <v>0</v>
      </c>
      <c r="V117">
        <v>119</v>
      </c>
      <c r="W117">
        <v>10</v>
      </c>
      <c r="X117" t="e">
        <f t="shared" si="16"/>
        <v>#N/A</v>
      </c>
    </row>
    <row r="118" spans="1:24" x14ac:dyDescent="0.25">
      <c r="A118" s="2"/>
      <c r="B118" s="2" t="s">
        <v>116</v>
      </c>
      <c r="C118" s="2"/>
      <c r="D118" s="2"/>
      <c r="E118" s="2"/>
      <c r="F118" s="2"/>
      <c r="G118" s="2"/>
      <c r="H118" s="2"/>
      <c r="I118" s="2"/>
      <c r="T118">
        <f t="shared" si="14"/>
        <v>0</v>
      </c>
      <c r="U118">
        <f t="shared" si="15"/>
        <v>0</v>
      </c>
      <c r="V118">
        <v>120</v>
      </c>
      <c r="W118">
        <v>10</v>
      </c>
      <c r="X118" t="e">
        <f t="shared" si="16"/>
        <v>#N/A</v>
      </c>
    </row>
    <row r="119" spans="1:24" x14ac:dyDescent="0.25">
      <c r="A119" s="2"/>
      <c r="B119" s="2"/>
      <c r="C119" s="2"/>
      <c r="D119" s="2"/>
      <c r="E119" s="2"/>
      <c r="F119" s="2"/>
      <c r="G119" s="2"/>
      <c r="H119" s="2"/>
      <c r="I119" s="2"/>
      <c r="T119">
        <f t="shared" si="14"/>
        <v>0</v>
      </c>
      <c r="U119">
        <f t="shared" si="15"/>
        <v>0</v>
      </c>
      <c r="V119">
        <v>121</v>
      </c>
      <c r="W119">
        <v>10</v>
      </c>
      <c r="X119" t="e">
        <f t="shared" si="16"/>
        <v>#N/A</v>
      </c>
    </row>
    <row r="120" spans="1:24" x14ac:dyDescent="0.25">
      <c r="A120" s="2"/>
      <c r="B120" s="2" t="s">
        <v>5</v>
      </c>
      <c r="C120" s="2"/>
      <c r="D120" s="2"/>
      <c r="E120" s="2"/>
      <c r="F120" s="2"/>
      <c r="G120" s="2"/>
      <c r="H120" s="2"/>
      <c r="I120" s="2"/>
      <c r="T120">
        <f t="shared" si="14"/>
        <v>0</v>
      </c>
      <c r="U120">
        <f t="shared" si="15"/>
        <v>0</v>
      </c>
      <c r="V120">
        <v>122</v>
      </c>
      <c r="W120">
        <v>10</v>
      </c>
      <c r="X120" t="e">
        <f t="shared" si="16"/>
        <v>#N/A</v>
      </c>
    </row>
    <row r="121" spans="1:24" x14ac:dyDescent="0.25">
      <c r="A121" s="2"/>
      <c r="B121" s="2"/>
      <c r="C121" s="2" t="s">
        <v>117</v>
      </c>
      <c r="D121" s="2"/>
      <c r="E121" s="2"/>
      <c r="F121" s="2"/>
      <c r="G121" s="2"/>
      <c r="H121" s="2"/>
      <c r="I121" s="2"/>
      <c r="T121">
        <f t="shared" si="14"/>
        <v>0</v>
      </c>
      <c r="U121">
        <f t="shared" si="15"/>
        <v>0</v>
      </c>
      <c r="V121">
        <v>123</v>
      </c>
      <c r="W121">
        <v>10</v>
      </c>
      <c r="X121" t="e">
        <f t="shared" si="16"/>
        <v>#N/A</v>
      </c>
    </row>
    <row r="122" spans="1:24" x14ac:dyDescent="0.25">
      <c r="A122" s="2"/>
      <c r="B122" s="2"/>
      <c r="C122" s="2" t="s">
        <v>118</v>
      </c>
      <c r="D122" s="2"/>
      <c r="E122" s="2"/>
      <c r="F122" s="2"/>
      <c r="G122" s="2"/>
      <c r="H122" s="2"/>
      <c r="I122" s="2"/>
      <c r="T122">
        <f t="shared" si="14"/>
        <v>0</v>
      </c>
      <c r="U122">
        <f t="shared" si="15"/>
        <v>0</v>
      </c>
      <c r="V122">
        <v>124</v>
      </c>
      <c r="W122">
        <v>10</v>
      </c>
      <c r="X122" t="e">
        <f t="shared" si="16"/>
        <v>#N/A</v>
      </c>
    </row>
    <row r="123" spans="1:24" x14ac:dyDescent="0.25">
      <c r="A123" s="2"/>
      <c r="B123" s="2"/>
      <c r="C123" s="2" t="s">
        <v>119</v>
      </c>
      <c r="D123" s="2"/>
      <c r="E123" s="2"/>
      <c r="F123" s="2"/>
      <c r="G123" s="2"/>
      <c r="H123" s="2"/>
      <c r="I123" s="2"/>
      <c r="T123">
        <f t="shared" si="14"/>
        <v>0</v>
      </c>
      <c r="U123">
        <f t="shared" si="15"/>
        <v>0</v>
      </c>
      <c r="V123">
        <v>125</v>
      </c>
      <c r="W123">
        <v>10</v>
      </c>
      <c r="X123" t="e">
        <f t="shared" si="16"/>
        <v>#N/A</v>
      </c>
    </row>
    <row r="124" spans="1:24" x14ac:dyDescent="0.25">
      <c r="A124" s="2"/>
      <c r="B124" s="2"/>
      <c r="C124" s="2" t="s">
        <v>120</v>
      </c>
      <c r="D124" s="2"/>
      <c r="E124" s="2"/>
      <c r="F124" s="2"/>
      <c r="G124" s="2"/>
      <c r="H124" s="2"/>
      <c r="I124" s="2"/>
      <c r="T124">
        <f t="shared" si="14"/>
        <v>0</v>
      </c>
      <c r="U124">
        <f t="shared" si="15"/>
        <v>0</v>
      </c>
      <c r="V124">
        <v>126</v>
      </c>
      <c r="W124">
        <v>10</v>
      </c>
      <c r="X124" t="e">
        <f t="shared" si="16"/>
        <v>#N/A</v>
      </c>
    </row>
    <row r="125" spans="1:24" x14ac:dyDescent="0.25">
      <c r="A125" s="2"/>
      <c r="B125" s="2"/>
      <c r="C125" s="2" t="str">
        <f t="shared" ref="C125" si="35">"has_focus = "&amp;INDEX(S:X,MATCH(B112,S:S,0),6)</f>
        <v>has_focus = focus_ch_honesty_humility</v>
      </c>
      <c r="D125" s="2"/>
      <c r="E125" s="2"/>
      <c r="F125" s="2"/>
      <c r="G125" s="2"/>
      <c r="H125" s="2"/>
      <c r="I125" s="2"/>
      <c r="T125">
        <f t="shared" si="14"/>
        <v>0</v>
      </c>
      <c r="U125">
        <f t="shared" si="15"/>
        <v>0</v>
      </c>
      <c r="V125">
        <v>127</v>
      </c>
      <c r="W125">
        <v>10</v>
      </c>
      <c r="X125" t="e">
        <f t="shared" si="16"/>
        <v>#N/A</v>
      </c>
    </row>
    <row r="126" spans="1:24" x14ac:dyDescent="0.25">
      <c r="A126" s="2"/>
      <c r="B126" s="2" t="s">
        <v>1</v>
      </c>
      <c r="C126" s="2"/>
      <c r="D126" s="2"/>
      <c r="E126" s="2"/>
      <c r="F126" s="2"/>
      <c r="G126" s="2"/>
      <c r="H126" s="2"/>
      <c r="I126" s="2"/>
      <c r="T126">
        <f t="shared" si="14"/>
        <v>0</v>
      </c>
      <c r="U126">
        <f t="shared" si="15"/>
        <v>0</v>
      </c>
      <c r="V126">
        <v>128</v>
      </c>
      <c r="W126">
        <v>10</v>
      </c>
      <c r="X126" t="e">
        <f t="shared" si="16"/>
        <v>#N/A</v>
      </c>
    </row>
    <row r="127" spans="1:24" x14ac:dyDescent="0.25">
      <c r="A127" s="2"/>
      <c r="B127" s="2"/>
      <c r="C127" s="2"/>
      <c r="D127" s="2"/>
      <c r="E127" s="2"/>
      <c r="F127" s="2"/>
      <c r="G127" s="2"/>
      <c r="H127" s="2"/>
      <c r="I127" s="2"/>
      <c r="T127">
        <f t="shared" si="14"/>
        <v>0</v>
      </c>
      <c r="U127">
        <f t="shared" si="15"/>
        <v>0</v>
      </c>
      <c r="V127">
        <v>129</v>
      </c>
      <c r="W127">
        <v>10</v>
      </c>
      <c r="X127" t="e">
        <f t="shared" si="16"/>
        <v>#N/A</v>
      </c>
    </row>
    <row r="128" spans="1:24" x14ac:dyDescent="0.25">
      <c r="A128" s="2"/>
      <c r="B128" s="2" t="s">
        <v>9</v>
      </c>
      <c r="C128" s="2" t="s">
        <v>235</v>
      </c>
      <c r="D128" s="2"/>
      <c r="E128" s="2"/>
      <c r="F128" s="2"/>
      <c r="G128" s="2"/>
      <c r="H128" s="2"/>
      <c r="I128" s="2"/>
      <c r="T128">
        <f t="shared" si="14"/>
        <v>0</v>
      </c>
      <c r="U128">
        <f t="shared" si="15"/>
        <v>0</v>
      </c>
      <c r="V128">
        <v>130</v>
      </c>
      <c r="W128">
        <v>10</v>
      </c>
      <c r="X128" t="e">
        <f t="shared" si="16"/>
        <v>#N/A</v>
      </c>
    </row>
    <row r="129" spans="1:24" x14ac:dyDescent="0.25">
      <c r="A129" s="2"/>
      <c r="B129" s="2"/>
      <c r="C129" s="2" t="str">
        <f t="shared" ref="C129" si="36">"name = EVTOPT_A_"&amp;$L$2&amp;INDEX(S:V,MATCH(B112,S:S,0),4)</f>
        <v>name = EVTOPT_A_AVE_MARIA_hexaco_childhood.6</v>
      </c>
      <c r="D129" s="2"/>
      <c r="E129" s="2"/>
      <c r="F129" s="2"/>
      <c r="G129" s="2"/>
      <c r="H129" s="2"/>
      <c r="I129" s="2"/>
      <c r="T129">
        <f t="shared" si="14"/>
        <v>0</v>
      </c>
      <c r="U129">
        <f t="shared" si="15"/>
        <v>0</v>
      </c>
      <c r="V129">
        <v>131</v>
      </c>
      <c r="W129">
        <v>10</v>
      </c>
      <c r="X129" t="e">
        <f t="shared" si="16"/>
        <v>#N/A</v>
      </c>
    </row>
    <row r="130" spans="1:24" x14ac:dyDescent="0.25">
      <c r="A130" s="2"/>
      <c r="B130" s="2"/>
      <c r="C130" s="2" t="s">
        <v>138</v>
      </c>
      <c r="D130" s="2"/>
      <c r="E130" s="2"/>
      <c r="F130" s="2"/>
      <c r="G130" s="2"/>
      <c r="H130" s="2"/>
      <c r="I130" s="2"/>
      <c r="T130">
        <f t="shared" ref="T130:T193" si="37">INDEX(N:N,2+TRUNC((ROW()-1)/$R$1))</f>
        <v>0</v>
      </c>
      <c r="U130">
        <f t="shared" ref="U130:U193" si="38">INDEX(O:O,2+TRUNC((ROW()-1)/$R$1))</f>
        <v>0</v>
      </c>
      <c r="V130">
        <v>132</v>
      </c>
      <c r="W130">
        <v>10</v>
      </c>
      <c r="X130" t="e">
        <f t="shared" ref="X130:X193" si="39">VLOOKUP(U130,$O$2:$P$7,2,0)</f>
        <v>#N/A</v>
      </c>
    </row>
    <row r="131" spans="1:24" x14ac:dyDescent="0.25">
      <c r="A131" s="2"/>
      <c r="B131" s="2"/>
      <c r="C131" s="2"/>
      <c r="D131" s="2" t="str">
        <f t="shared" ref="D131" si="40">"educator = { character_event = { id = "&amp;"AVE_MARIA_hexaco_adolescence."&amp;INDEX(S:V,MATCH(B112,S:S,0)+INDEX(S:W,MATCH(B112,S:S,0),5),4)&amp;" } }"</f>
        <v>educator = { character_event = { id = AVE_MARIA_hexaco_adolescence.13 } }</v>
      </c>
      <c r="E131" s="2"/>
      <c r="F131" s="2"/>
      <c r="G131" s="2"/>
      <c r="H131" s="2"/>
      <c r="I131" s="2"/>
      <c r="T131">
        <f t="shared" si="37"/>
        <v>0</v>
      </c>
      <c r="U131">
        <f t="shared" si="38"/>
        <v>0</v>
      </c>
      <c r="V131">
        <v>133</v>
      </c>
      <c r="W131">
        <v>10</v>
      </c>
      <c r="X131" t="e">
        <f t="shared" si="39"/>
        <v>#N/A</v>
      </c>
    </row>
    <row r="132" spans="1:24" x14ac:dyDescent="0.25">
      <c r="D132" t="s">
        <v>248</v>
      </c>
      <c r="T132">
        <f t="shared" si="37"/>
        <v>0</v>
      </c>
      <c r="U132">
        <f t="shared" si="38"/>
        <v>0</v>
      </c>
      <c r="V132">
        <v>134</v>
      </c>
      <c r="W132">
        <v>10</v>
      </c>
      <c r="X132" t="e">
        <f t="shared" si="39"/>
        <v>#N/A</v>
      </c>
    </row>
    <row r="133" spans="1:24" x14ac:dyDescent="0.25">
      <c r="C133" s="2" t="s">
        <v>1</v>
      </c>
      <c r="D133" s="2"/>
      <c r="E133" s="2"/>
      <c r="F133" s="2"/>
      <c r="T133">
        <f t="shared" si="37"/>
        <v>0</v>
      </c>
      <c r="U133">
        <f t="shared" si="38"/>
        <v>0</v>
      </c>
      <c r="V133">
        <v>135</v>
      </c>
      <c r="W133">
        <v>10</v>
      </c>
      <c r="X133" t="e">
        <f t="shared" si="39"/>
        <v>#N/A</v>
      </c>
    </row>
    <row r="134" spans="1:24" x14ac:dyDescent="0.25">
      <c r="A134" s="2"/>
      <c r="B134" s="2"/>
      <c r="C134" s="2" t="s">
        <v>236</v>
      </c>
      <c r="D134" s="2"/>
      <c r="E134" s="2"/>
      <c r="F134" s="2"/>
      <c r="G134" s="2"/>
      <c r="H134" s="2"/>
      <c r="I134" s="2"/>
      <c r="T134">
        <f t="shared" si="37"/>
        <v>0</v>
      </c>
      <c r="U134">
        <f t="shared" si="38"/>
        <v>0</v>
      </c>
      <c r="V134">
        <v>136</v>
      </c>
      <c r="W134">
        <v>10</v>
      </c>
      <c r="X134" t="e">
        <f t="shared" si="39"/>
        <v>#N/A</v>
      </c>
    </row>
    <row r="135" spans="1:24" x14ac:dyDescent="0.25">
      <c r="A135" s="2"/>
      <c r="B135" s="2"/>
      <c r="C135" s="2"/>
      <c r="D135" s="2" t="str">
        <f t="shared" ref="D135" si="41">"factor = 95"</f>
        <v>factor = 95</v>
      </c>
      <c r="E135" s="2"/>
      <c r="F135" s="2"/>
      <c r="G135" s="2"/>
      <c r="H135" s="2"/>
      <c r="I135" s="2"/>
      <c r="T135">
        <f t="shared" si="37"/>
        <v>0</v>
      </c>
      <c r="U135">
        <f t="shared" si="38"/>
        <v>0</v>
      </c>
      <c r="V135">
        <v>137</v>
      </c>
      <c r="W135">
        <v>10</v>
      </c>
      <c r="X135" t="e">
        <f t="shared" si="39"/>
        <v>#N/A</v>
      </c>
    </row>
    <row r="136" spans="1:24" x14ac:dyDescent="0.25">
      <c r="A136" s="2"/>
      <c r="B136" s="2"/>
      <c r="C136" s="2" t="s">
        <v>1</v>
      </c>
      <c r="D136" s="2"/>
      <c r="E136" s="2"/>
      <c r="F136" s="2"/>
      <c r="G136" s="2"/>
      <c r="H136" s="2"/>
      <c r="I136" s="2"/>
      <c r="T136">
        <f t="shared" si="37"/>
        <v>0</v>
      </c>
      <c r="U136">
        <f t="shared" si="38"/>
        <v>0</v>
      </c>
      <c r="V136">
        <v>138</v>
      </c>
      <c r="W136">
        <v>10</v>
      </c>
      <c r="X136" t="e">
        <f t="shared" si="39"/>
        <v>#N/A</v>
      </c>
    </row>
    <row r="137" spans="1:24" x14ac:dyDescent="0.25">
      <c r="A137" s="2"/>
      <c r="B137" s="2" t="s">
        <v>1</v>
      </c>
      <c r="G137" s="2"/>
      <c r="H137" s="2"/>
      <c r="I137" s="2"/>
      <c r="T137">
        <f t="shared" si="37"/>
        <v>0</v>
      </c>
      <c r="U137">
        <f t="shared" si="38"/>
        <v>0</v>
      </c>
      <c r="V137">
        <v>139</v>
      </c>
      <c r="W137">
        <v>10</v>
      </c>
      <c r="X137" t="e">
        <f t="shared" si="39"/>
        <v>#N/A</v>
      </c>
    </row>
    <row r="138" spans="1:24" x14ac:dyDescent="0.25">
      <c r="A138" s="2"/>
      <c r="B138" s="2" t="s">
        <v>9</v>
      </c>
      <c r="C138" s="2" t="s">
        <v>237</v>
      </c>
      <c r="D138" s="2"/>
      <c r="E138" s="2"/>
      <c r="F138" s="2"/>
      <c r="G138" s="2"/>
      <c r="H138" s="2"/>
      <c r="I138" s="2"/>
      <c r="T138">
        <f t="shared" si="37"/>
        <v>0</v>
      </c>
      <c r="U138">
        <f t="shared" si="38"/>
        <v>0</v>
      </c>
      <c r="V138">
        <v>140</v>
      </c>
      <c r="W138">
        <v>10</v>
      </c>
      <c r="X138" t="e">
        <f t="shared" si="39"/>
        <v>#N/A</v>
      </c>
    </row>
    <row r="139" spans="1:24" x14ac:dyDescent="0.25">
      <c r="A139" s="2"/>
      <c r="B139" s="2"/>
      <c r="C139" s="2" t="str">
        <f t="shared" ref="C139" si="42">"name = EVTOPT_B_"&amp;$L$2&amp;INDEX(S:V,MATCH(B112,S:S,0),4)</f>
        <v>name = EVTOPT_B_AVE_MARIA_hexaco_childhood.6</v>
      </c>
      <c r="D139" s="2"/>
      <c r="E139" s="2"/>
      <c r="F139" s="2"/>
      <c r="G139" s="2"/>
      <c r="H139" s="2"/>
      <c r="I139" s="2"/>
      <c r="T139">
        <f t="shared" si="37"/>
        <v>0</v>
      </c>
      <c r="U139">
        <f t="shared" si="38"/>
        <v>0</v>
      </c>
      <c r="V139">
        <v>141</v>
      </c>
      <c r="W139">
        <v>10</v>
      </c>
      <c r="X139" t="e">
        <f t="shared" si="39"/>
        <v>#N/A</v>
      </c>
    </row>
    <row r="140" spans="1:24" x14ac:dyDescent="0.25">
      <c r="A140" s="2"/>
      <c r="B140" s="2"/>
      <c r="C140" s="2" t="s">
        <v>138</v>
      </c>
      <c r="D140" s="2"/>
      <c r="E140" s="2"/>
      <c r="F140" s="2"/>
      <c r="G140" s="2"/>
      <c r="H140" s="2"/>
      <c r="I140" s="2"/>
      <c r="T140">
        <f t="shared" si="37"/>
        <v>0</v>
      </c>
      <c r="U140">
        <f t="shared" si="38"/>
        <v>0</v>
      </c>
      <c r="V140">
        <v>142</v>
      </c>
      <c r="W140">
        <v>10</v>
      </c>
      <c r="X140" t="e">
        <f t="shared" si="39"/>
        <v>#N/A</v>
      </c>
    </row>
    <row r="141" spans="1:24" x14ac:dyDescent="0.25">
      <c r="A141" s="2"/>
      <c r="B141" s="2"/>
      <c r="C141" s="2"/>
      <c r="D141" s="2" t="str">
        <f t="shared" ref="D141" si="43">"educator = { character_event = { id = "&amp;"AVE_MARIA_hexaco_adolescence."&amp;INDEX(S:V,MATCH(B112,S:S,0)+INDEX(S:W,MATCH(B112,S:S,0),5),4)&amp;" } }"</f>
        <v>educator = { character_event = { id = AVE_MARIA_hexaco_adolescence.13 } }</v>
      </c>
      <c r="E141" s="2"/>
      <c r="F141" s="2"/>
      <c r="G141" s="2"/>
      <c r="H141" s="2"/>
      <c r="I141" s="2"/>
      <c r="T141">
        <f t="shared" si="37"/>
        <v>0</v>
      </c>
      <c r="U141">
        <f t="shared" si="38"/>
        <v>0</v>
      </c>
      <c r="V141">
        <v>143</v>
      </c>
      <c r="W141">
        <v>10</v>
      </c>
      <c r="X141" t="e">
        <f t="shared" si="39"/>
        <v>#N/A</v>
      </c>
    </row>
    <row r="142" spans="1:24" x14ac:dyDescent="0.25">
      <c r="A142" s="2"/>
      <c r="D142" t="s">
        <v>249</v>
      </c>
      <c r="T142">
        <f t="shared" si="37"/>
        <v>0</v>
      </c>
      <c r="U142">
        <f t="shared" si="38"/>
        <v>0</v>
      </c>
      <c r="V142">
        <v>144</v>
      </c>
      <c r="W142">
        <v>10</v>
      </c>
      <c r="X142" t="e">
        <f t="shared" si="39"/>
        <v>#N/A</v>
      </c>
    </row>
    <row r="143" spans="1:24" x14ac:dyDescent="0.25">
      <c r="A143" s="2"/>
      <c r="B143" s="2"/>
      <c r="C143" s="2" t="s">
        <v>1</v>
      </c>
      <c r="D143" s="2"/>
      <c r="E143" s="2"/>
      <c r="F143" s="2"/>
      <c r="G143" s="2"/>
      <c r="H143" s="2"/>
      <c r="I143" s="2"/>
      <c r="T143">
        <f t="shared" si="37"/>
        <v>0</v>
      </c>
      <c r="U143">
        <f t="shared" si="38"/>
        <v>0</v>
      </c>
      <c r="V143">
        <v>145</v>
      </c>
      <c r="W143">
        <v>10</v>
      </c>
      <c r="X143" t="e">
        <f t="shared" si="39"/>
        <v>#N/A</v>
      </c>
    </row>
    <row r="144" spans="1:24" x14ac:dyDescent="0.25">
      <c r="A144" s="2"/>
      <c r="B144" s="2"/>
      <c r="C144" s="2" t="s">
        <v>236</v>
      </c>
      <c r="D144" s="2"/>
      <c r="E144" s="2"/>
      <c r="F144" s="2"/>
      <c r="G144" s="2"/>
      <c r="H144" s="2"/>
      <c r="I144" s="2"/>
      <c r="T144">
        <f t="shared" si="37"/>
        <v>0</v>
      </c>
      <c r="U144">
        <f t="shared" si="38"/>
        <v>0</v>
      </c>
      <c r="V144">
        <v>146</v>
      </c>
      <c r="W144">
        <v>10</v>
      </c>
      <c r="X144" t="e">
        <f t="shared" si="39"/>
        <v>#N/A</v>
      </c>
    </row>
    <row r="145" spans="1:24" x14ac:dyDescent="0.25">
      <c r="A145" s="2"/>
      <c r="B145" s="2"/>
      <c r="C145" s="2"/>
      <c r="D145" s="2" t="str">
        <f t="shared" ref="D145" si="44">"factor = 5"</f>
        <v>factor = 5</v>
      </c>
      <c r="E145" s="2"/>
      <c r="F145" s="2"/>
      <c r="G145" s="2"/>
      <c r="H145" s="2"/>
      <c r="I145" s="2"/>
      <c r="T145">
        <f t="shared" si="37"/>
        <v>0</v>
      </c>
      <c r="U145">
        <f t="shared" si="38"/>
        <v>0</v>
      </c>
      <c r="V145">
        <v>147</v>
      </c>
      <c r="W145">
        <v>10</v>
      </c>
      <c r="X145" t="e">
        <f t="shared" si="39"/>
        <v>#N/A</v>
      </c>
    </row>
    <row r="146" spans="1:24" x14ac:dyDescent="0.25">
      <c r="A146" s="2"/>
      <c r="B146" s="2"/>
      <c r="C146" s="2" t="s">
        <v>1</v>
      </c>
      <c r="D146" s="2"/>
      <c r="E146" s="2"/>
      <c r="F146" s="2"/>
      <c r="G146" s="2"/>
      <c r="H146" s="2"/>
      <c r="I146" s="2"/>
      <c r="T146">
        <f t="shared" si="37"/>
        <v>0</v>
      </c>
      <c r="U146">
        <f t="shared" si="38"/>
        <v>0</v>
      </c>
      <c r="V146">
        <v>148</v>
      </c>
      <c r="W146">
        <v>10</v>
      </c>
      <c r="X146" t="e">
        <f t="shared" si="39"/>
        <v>#N/A</v>
      </c>
    </row>
    <row r="147" spans="1:24" x14ac:dyDescent="0.25">
      <c r="A147" s="2"/>
      <c r="B147" s="2" t="s">
        <v>1</v>
      </c>
      <c r="C147" s="2"/>
      <c r="D147" s="2"/>
      <c r="E147" s="2"/>
      <c r="F147" s="2"/>
      <c r="G147" s="2"/>
      <c r="H147" s="2"/>
      <c r="I147" s="2"/>
      <c r="T147">
        <f t="shared" si="37"/>
        <v>0</v>
      </c>
      <c r="U147">
        <f t="shared" si="38"/>
        <v>0</v>
      </c>
      <c r="V147">
        <v>149</v>
      </c>
      <c r="W147">
        <v>10</v>
      </c>
      <c r="X147" t="e">
        <f t="shared" si="39"/>
        <v>#N/A</v>
      </c>
    </row>
    <row r="148" spans="1:24" x14ac:dyDescent="0.25">
      <c r="A148" s="2" t="s">
        <v>1</v>
      </c>
      <c r="B148" s="2"/>
      <c r="C148" s="2"/>
      <c r="D148" s="2"/>
      <c r="E148" s="2"/>
      <c r="F148" s="2"/>
      <c r="G148" s="2"/>
      <c r="H148" s="2"/>
      <c r="I148" s="2"/>
      <c r="T148">
        <f t="shared" si="37"/>
        <v>0</v>
      </c>
      <c r="U148">
        <f t="shared" si="38"/>
        <v>0</v>
      </c>
      <c r="V148">
        <v>150</v>
      </c>
      <c r="W148">
        <v>10</v>
      </c>
      <c r="X148" t="e">
        <f t="shared" si="39"/>
        <v>#N/A</v>
      </c>
    </row>
    <row r="149" spans="1:24" x14ac:dyDescent="0.25">
      <c r="A149" s="2" t="str">
        <f t="shared" ref="A149" si="45">"#"</f>
        <v>#</v>
      </c>
      <c r="B149" s="2" t="str">
        <f t="shared" ref="B149" si="46">INDEX(S:S,1+TRUNC((ROW()-1)/$M$2))</f>
        <v>Honesty-Humility Improvement 5</v>
      </c>
      <c r="C149" s="2"/>
      <c r="D149" s="2"/>
      <c r="E149" s="2"/>
      <c r="F149" s="2"/>
      <c r="G149" s="2"/>
      <c r="H149" s="2"/>
      <c r="I149" s="2"/>
      <c r="T149">
        <f t="shared" si="37"/>
        <v>0</v>
      </c>
      <c r="U149">
        <f t="shared" si="38"/>
        <v>0</v>
      </c>
      <c r="V149">
        <v>151</v>
      </c>
      <c r="W149">
        <v>10</v>
      </c>
      <c r="X149" t="e">
        <f t="shared" si="39"/>
        <v>#N/A</v>
      </c>
    </row>
    <row r="150" spans="1:24" x14ac:dyDescent="0.25">
      <c r="A150" s="2" t="s">
        <v>0</v>
      </c>
      <c r="B150" s="2"/>
      <c r="C150" s="2"/>
      <c r="D150" s="2"/>
      <c r="E150" s="2"/>
      <c r="F150" s="2"/>
      <c r="G150" s="2"/>
      <c r="H150" s="2"/>
      <c r="I150" s="2"/>
      <c r="T150">
        <f t="shared" si="37"/>
        <v>0</v>
      </c>
      <c r="U150">
        <f t="shared" si="38"/>
        <v>0</v>
      </c>
      <c r="V150">
        <v>152</v>
      </c>
      <c r="W150">
        <v>10</v>
      </c>
      <c r="X150" t="e">
        <f t="shared" si="39"/>
        <v>#N/A</v>
      </c>
    </row>
    <row r="151" spans="1:24" x14ac:dyDescent="0.25">
      <c r="A151" s="2"/>
      <c r="B151" s="2" t="str">
        <f t="shared" ref="B151" si="47">"id = "&amp;$L$2&amp;INDEX(S:V,MATCH(B149,S:S,0),4)</f>
        <v>id = AVE_MARIA_hexaco_childhood.7</v>
      </c>
      <c r="C151" s="2"/>
      <c r="D151" s="2"/>
      <c r="E151" s="2"/>
      <c r="F151" s="2"/>
      <c r="G151" s="2"/>
      <c r="H151" s="2"/>
      <c r="I151" s="2"/>
      <c r="T151">
        <f t="shared" si="37"/>
        <v>0</v>
      </c>
      <c r="U151">
        <f t="shared" si="38"/>
        <v>0</v>
      </c>
      <c r="V151">
        <v>153</v>
      </c>
      <c r="W151">
        <v>10</v>
      </c>
      <c r="X151" t="e">
        <f t="shared" si="39"/>
        <v>#N/A</v>
      </c>
    </row>
    <row r="152" spans="1:24" x14ac:dyDescent="0.25">
      <c r="A152" s="2"/>
      <c r="B152" s="2" t="str">
        <f t="shared" ref="B152" si="48">"desc = EVTDESC_"&amp;$L$2&amp;INDEX(S:V,MATCH(B149,S:S,0),4)</f>
        <v>desc = EVTDESC_AVE_MARIA_hexaco_childhood.7</v>
      </c>
      <c r="C152" s="2"/>
      <c r="D152" s="2"/>
      <c r="E152" s="2"/>
      <c r="F152" s="2"/>
      <c r="G152" s="2"/>
      <c r="H152" s="2"/>
      <c r="I152" s="2"/>
      <c r="T152">
        <f t="shared" si="37"/>
        <v>0</v>
      </c>
      <c r="U152">
        <f t="shared" si="38"/>
        <v>0</v>
      </c>
      <c r="V152">
        <v>154</v>
      </c>
      <c r="W152">
        <v>10</v>
      </c>
      <c r="X152" t="e">
        <f t="shared" si="39"/>
        <v>#N/A</v>
      </c>
    </row>
    <row r="153" spans="1:24" x14ac:dyDescent="0.25">
      <c r="A153" s="2"/>
      <c r="B153" s="2" t="s">
        <v>115</v>
      </c>
      <c r="C153" s="2"/>
      <c r="D153" s="2"/>
      <c r="E153" s="2"/>
      <c r="F153" s="2"/>
      <c r="G153" s="2"/>
      <c r="H153" s="2"/>
      <c r="I153" s="2"/>
      <c r="T153">
        <f t="shared" si="37"/>
        <v>0</v>
      </c>
      <c r="U153">
        <f t="shared" si="38"/>
        <v>0</v>
      </c>
      <c r="V153">
        <v>155</v>
      </c>
      <c r="W153">
        <v>10</v>
      </c>
      <c r="X153" t="e">
        <f t="shared" si="39"/>
        <v>#N/A</v>
      </c>
    </row>
    <row r="154" spans="1:24" x14ac:dyDescent="0.25">
      <c r="A154" s="2"/>
      <c r="B154" s="2" t="s">
        <v>114</v>
      </c>
      <c r="C154" s="2"/>
      <c r="D154" s="2"/>
      <c r="E154" s="2"/>
      <c r="F154" s="2"/>
      <c r="G154" s="2"/>
      <c r="H154" s="2"/>
      <c r="I154" s="2"/>
      <c r="T154">
        <f t="shared" si="37"/>
        <v>0</v>
      </c>
      <c r="U154">
        <f t="shared" si="38"/>
        <v>0</v>
      </c>
      <c r="V154">
        <v>156</v>
      </c>
      <c r="W154">
        <v>10</v>
      </c>
      <c r="X154" t="e">
        <f t="shared" si="39"/>
        <v>#N/A</v>
      </c>
    </row>
    <row r="155" spans="1:24" x14ac:dyDescent="0.25">
      <c r="A155" s="2"/>
      <c r="B155" s="2" t="s">
        <v>116</v>
      </c>
      <c r="C155" s="2"/>
      <c r="D155" s="2"/>
      <c r="E155" s="2"/>
      <c r="F155" s="2"/>
      <c r="G155" s="2"/>
      <c r="H155" s="2"/>
      <c r="I155" s="2"/>
      <c r="T155">
        <f t="shared" si="37"/>
        <v>0</v>
      </c>
      <c r="U155">
        <f t="shared" si="38"/>
        <v>0</v>
      </c>
      <c r="V155">
        <v>157</v>
      </c>
      <c r="W155">
        <v>10</v>
      </c>
      <c r="X155" t="e">
        <f t="shared" si="39"/>
        <v>#N/A</v>
      </c>
    </row>
    <row r="156" spans="1:24" x14ac:dyDescent="0.25">
      <c r="A156" s="2"/>
      <c r="B156" s="2"/>
      <c r="C156" s="2"/>
      <c r="D156" s="2"/>
      <c r="E156" s="2"/>
      <c r="F156" s="2"/>
      <c r="G156" s="2"/>
      <c r="H156" s="2"/>
      <c r="I156" s="2"/>
      <c r="T156">
        <f t="shared" si="37"/>
        <v>0</v>
      </c>
      <c r="U156">
        <f t="shared" si="38"/>
        <v>0</v>
      </c>
      <c r="V156">
        <v>158</v>
      </c>
      <c r="W156">
        <v>10</v>
      </c>
      <c r="X156" t="e">
        <f t="shared" si="39"/>
        <v>#N/A</v>
      </c>
    </row>
    <row r="157" spans="1:24" x14ac:dyDescent="0.25">
      <c r="A157" s="2"/>
      <c r="B157" s="2" t="s">
        <v>5</v>
      </c>
      <c r="C157" s="2"/>
      <c r="D157" s="2"/>
      <c r="E157" s="2"/>
      <c r="F157" s="2"/>
      <c r="G157" s="2"/>
      <c r="H157" s="2"/>
      <c r="I157" s="2"/>
      <c r="T157">
        <f t="shared" si="37"/>
        <v>0</v>
      </c>
      <c r="U157">
        <f t="shared" si="38"/>
        <v>0</v>
      </c>
      <c r="V157">
        <v>159</v>
      </c>
      <c r="W157">
        <v>10</v>
      </c>
      <c r="X157" t="e">
        <f t="shared" si="39"/>
        <v>#N/A</v>
      </c>
    </row>
    <row r="158" spans="1:24" x14ac:dyDescent="0.25">
      <c r="A158" s="2"/>
      <c r="B158" s="2"/>
      <c r="C158" s="2" t="s">
        <v>117</v>
      </c>
      <c r="D158" s="2"/>
      <c r="E158" s="2"/>
      <c r="F158" s="2"/>
      <c r="G158" s="2"/>
      <c r="H158" s="2"/>
      <c r="I158" s="2"/>
      <c r="T158">
        <f t="shared" si="37"/>
        <v>0</v>
      </c>
      <c r="U158">
        <f t="shared" si="38"/>
        <v>0</v>
      </c>
      <c r="V158">
        <v>160</v>
      </c>
      <c r="W158">
        <v>10</v>
      </c>
      <c r="X158" t="e">
        <f t="shared" si="39"/>
        <v>#N/A</v>
      </c>
    </row>
    <row r="159" spans="1:24" x14ac:dyDescent="0.25">
      <c r="A159" s="2"/>
      <c r="B159" s="2"/>
      <c r="C159" s="2" t="s">
        <v>118</v>
      </c>
      <c r="D159" s="2"/>
      <c r="E159" s="2"/>
      <c r="F159" s="2"/>
      <c r="G159" s="2"/>
      <c r="H159" s="2"/>
      <c r="I159" s="2"/>
      <c r="T159">
        <f t="shared" si="37"/>
        <v>0</v>
      </c>
      <c r="U159">
        <f t="shared" si="38"/>
        <v>0</v>
      </c>
      <c r="V159">
        <v>161</v>
      </c>
      <c r="W159">
        <v>10</v>
      </c>
      <c r="X159" t="e">
        <f t="shared" si="39"/>
        <v>#N/A</v>
      </c>
    </row>
    <row r="160" spans="1:24" x14ac:dyDescent="0.25">
      <c r="A160" s="2"/>
      <c r="B160" s="2"/>
      <c r="C160" s="2" t="s">
        <v>119</v>
      </c>
      <c r="D160" s="2"/>
      <c r="E160" s="2"/>
      <c r="F160" s="2"/>
      <c r="G160" s="2"/>
      <c r="H160" s="2"/>
      <c r="I160" s="2"/>
      <c r="T160">
        <f t="shared" si="37"/>
        <v>0</v>
      </c>
      <c r="U160">
        <f t="shared" si="38"/>
        <v>0</v>
      </c>
      <c r="V160">
        <v>162</v>
      </c>
      <c r="W160">
        <v>10</v>
      </c>
      <c r="X160" t="e">
        <f t="shared" si="39"/>
        <v>#N/A</v>
      </c>
    </row>
    <row r="161" spans="1:24" x14ac:dyDescent="0.25">
      <c r="A161" s="2"/>
      <c r="B161" s="2"/>
      <c r="C161" s="2" t="s">
        <v>120</v>
      </c>
      <c r="D161" s="2"/>
      <c r="E161" s="2"/>
      <c r="F161" s="2"/>
      <c r="G161" s="2"/>
      <c r="H161" s="2"/>
      <c r="I161" s="2"/>
      <c r="T161">
        <f t="shared" si="37"/>
        <v>0</v>
      </c>
      <c r="U161">
        <f t="shared" si="38"/>
        <v>0</v>
      </c>
      <c r="V161">
        <v>163</v>
      </c>
      <c r="W161">
        <v>10</v>
      </c>
      <c r="X161" t="e">
        <f t="shared" si="39"/>
        <v>#N/A</v>
      </c>
    </row>
    <row r="162" spans="1:24" x14ac:dyDescent="0.25">
      <c r="A162" s="2"/>
      <c r="B162" s="2"/>
      <c r="C162" s="2" t="str">
        <f t="shared" ref="C162" si="49">"has_focus = "&amp;INDEX(S:X,MATCH(B149,S:S,0),6)</f>
        <v>has_focus = focus_ch_honesty_humility</v>
      </c>
      <c r="D162" s="2"/>
      <c r="E162" s="2"/>
      <c r="F162" s="2"/>
      <c r="G162" s="2"/>
      <c r="H162" s="2"/>
      <c r="I162" s="2"/>
      <c r="T162">
        <f t="shared" si="37"/>
        <v>0</v>
      </c>
      <c r="U162">
        <f t="shared" si="38"/>
        <v>0</v>
      </c>
      <c r="V162">
        <v>164</v>
      </c>
      <c r="W162">
        <v>10</v>
      </c>
      <c r="X162" t="e">
        <f t="shared" si="39"/>
        <v>#N/A</v>
      </c>
    </row>
    <row r="163" spans="1:24" x14ac:dyDescent="0.25">
      <c r="A163" s="2"/>
      <c r="B163" s="2" t="s">
        <v>1</v>
      </c>
      <c r="C163" s="2"/>
      <c r="D163" s="2"/>
      <c r="E163" s="2"/>
      <c r="F163" s="2"/>
      <c r="G163" s="2"/>
      <c r="H163" s="2"/>
      <c r="I163" s="2"/>
      <c r="T163">
        <f t="shared" si="37"/>
        <v>0</v>
      </c>
      <c r="U163">
        <f t="shared" si="38"/>
        <v>0</v>
      </c>
      <c r="V163">
        <v>165</v>
      </c>
      <c r="W163">
        <v>10</v>
      </c>
      <c r="X163" t="e">
        <f t="shared" si="39"/>
        <v>#N/A</v>
      </c>
    </row>
    <row r="164" spans="1:24" x14ac:dyDescent="0.25">
      <c r="A164" s="2"/>
      <c r="B164" s="2"/>
      <c r="C164" s="2"/>
      <c r="D164" s="2"/>
      <c r="E164" s="2"/>
      <c r="F164" s="2"/>
      <c r="G164" s="2"/>
      <c r="H164" s="2"/>
      <c r="I164" s="2"/>
      <c r="T164">
        <f t="shared" si="37"/>
        <v>0</v>
      </c>
      <c r="U164">
        <f t="shared" si="38"/>
        <v>0</v>
      </c>
      <c r="V164">
        <v>166</v>
      </c>
      <c r="W164">
        <v>10</v>
      </c>
      <c r="X164" t="e">
        <f t="shared" si="39"/>
        <v>#N/A</v>
      </c>
    </row>
    <row r="165" spans="1:24" x14ac:dyDescent="0.25">
      <c r="A165" s="2"/>
      <c r="B165" s="2" t="s">
        <v>9</v>
      </c>
      <c r="C165" s="2" t="s">
        <v>235</v>
      </c>
      <c r="D165" s="2"/>
      <c r="E165" s="2"/>
      <c r="F165" s="2"/>
      <c r="G165" s="2"/>
      <c r="H165" s="2"/>
      <c r="I165" s="2"/>
      <c r="T165">
        <f t="shared" si="37"/>
        <v>0</v>
      </c>
      <c r="U165">
        <f t="shared" si="38"/>
        <v>0</v>
      </c>
      <c r="V165">
        <v>167</v>
      </c>
      <c r="W165">
        <v>10</v>
      </c>
      <c r="X165" t="e">
        <f t="shared" si="39"/>
        <v>#N/A</v>
      </c>
    </row>
    <row r="166" spans="1:24" x14ac:dyDescent="0.25">
      <c r="A166" s="2"/>
      <c r="B166" s="2"/>
      <c r="C166" s="2" t="str">
        <f t="shared" ref="C166" si="50">"name = EVTOPT_A_"&amp;$L$2&amp;INDEX(S:V,MATCH(B149,S:S,0),4)</f>
        <v>name = EVTOPT_A_AVE_MARIA_hexaco_childhood.7</v>
      </c>
      <c r="D166" s="2"/>
      <c r="E166" s="2"/>
      <c r="F166" s="2"/>
      <c r="G166" s="2"/>
      <c r="H166" s="2"/>
      <c r="I166" s="2"/>
      <c r="T166">
        <f t="shared" si="37"/>
        <v>0</v>
      </c>
      <c r="U166">
        <f t="shared" si="38"/>
        <v>0</v>
      </c>
      <c r="V166">
        <v>168</v>
      </c>
      <c r="W166">
        <v>10</v>
      </c>
      <c r="X166" t="e">
        <f t="shared" si="39"/>
        <v>#N/A</v>
      </c>
    </row>
    <row r="167" spans="1:24" x14ac:dyDescent="0.25">
      <c r="A167" s="2"/>
      <c r="B167" s="2"/>
      <c r="C167" s="2" t="s">
        <v>138</v>
      </c>
      <c r="D167" s="2"/>
      <c r="E167" s="2"/>
      <c r="F167" s="2"/>
      <c r="G167" s="2"/>
      <c r="H167" s="2"/>
      <c r="I167" s="2"/>
      <c r="T167">
        <f t="shared" si="37"/>
        <v>0</v>
      </c>
      <c r="U167">
        <f t="shared" si="38"/>
        <v>0</v>
      </c>
      <c r="V167">
        <v>169</v>
      </c>
      <c r="W167">
        <v>10</v>
      </c>
      <c r="X167" t="e">
        <f t="shared" si="39"/>
        <v>#N/A</v>
      </c>
    </row>
    <row r="168" spans="1:24" x14ac:dyDescent="0.25">
      <c r="A168" s="2"/>
      <c r="B168" s="2"/>
      <c r="C168" s="2"/>
      <c r="D168" s="2" t="str">
        <f t="shared" ref="D168" si="51">"educator = { character_event = { id = "&amp;"AVE_MARIA_hexaco_adolescence."&amp;INDEX(S:V,MATCH(B149,S:S,0)+INDEX(S:W,MATCH(B149,S:S,0),5),4)&amp;" } }"</f>
        <v>educator = { character_event = { id = AVE_MARIA_hexaco_adolescence.13 } }</v>
      </c>
      <c r="E168" s="2"/>
      <c r="F168" s="2"/>
      <c r="G168" s="2"/>
      <c r="H168" s="2"/>
      <c r="I168" s="2"/>
      <c r="T168">
        <f t="shared" si="37"/>
        <v>0</v>
      </c>
      <c r="U168">
        <f t="shared" si="38"/>
        <v>0</v>
      </c>
      <c r="V168">
        <v>170</v>
      </c>
      <c r="W168">
        <v>10</v>
      </c>
      <c r="X168" t="e">
        <f t="shared" si="39"/>
        <v>#N/A</v>
      </c>
    </row>
    <row r="169" spans="1:24" x14ac:dyDescent="0.25">
      <c r="D169" t="s">
        <v>248</v>
      </c>
      <c r="T169">
        <f t="shared" si="37"/>
        <v>0</v>
      </c>
      <c r="U169">
        <f t="shared" si="38"/>
        <v>0</v>
      </c>
      <c r="V169">
        <v>171</v>
      </c>
      <c r="W169">
        <v>10</v>
      </c>
      <c r="X169" t="e">
        <f t="shared" si="39"/>
        <v>#N/A</v>
      </c>
    </row>
    <row r="170" spans="1:24" x14ac:dyDescent="0.25">
      <c r="C170" s="2" t="s">
        <v>1</v>
      </c>
      <c r="D170" s="2"/>
      <c r="E170" s="2"/>
      <c r="F170" s="2"/>
      <c r="T170">
        <f t="shared" si="37"/>
        <v>0</v>
      </c>
      <c r="U170">
        <f t="shared" si="38"/>
        <v>0</v>
      </c>
      <c r="V170">
        <v>172</v>
      </c>
      <c r="W170">
        <v>10</v>
      </c>
      <c r="X170" t="e">
        <f t="shared" si="39"/>
        <v>#N/A</v>
      </c>
    </row>
    <row r="171" spans="1:24" x14ac:dyDescent="0.25">
      <c r="A171" s="2"/>
      <c r="B171" s="2"/>
      <c r="C171" s="2" t="s">
        <v>236</v>
      </c>
      <c r="D171" s="2"/>
      <c r="E171" s="2"/>
      <c r="F171" s="2"/>
      <c r="G171" s="2"/>
      <c r="H171" s="2"/>
      <c r="I171" s="2"/>
      <c r="T171">
        <f t="shared" si="37"/>
        <v>0</v>
      </c>
      <c r="U171">
        <f t="shared" si="38"/>
        <v>0</v>
      </c>
      <c r="V171">
        <v>173</v>
      </c>
      <c r="W171">
        <v>10</v>
      </c>
      <c r="X171" t="e">
        <f t="shared" si="39"/>
        <v>#N/A</v>
      </c>
    </row>
    <row r="172" spans="1:24" x14ac:dyDescent="0.25">
      <c r="A172" s="2"/>
      <c r="B172" s="2"/>
      <c r="C172" s="2"/>
      <c r="D172" s="2" t="str">
        <f t="shared" ref="D172" si="52">"factor = 95"</f>
        <v>factor = 95</v>
      </c>
      <c r="E172" s="2"/>
      <c r="F172" s="2"/>
      <c r="G172" s="2"/>
      <c r="H172" s="2"/>
      <c r="I172" s="2"/>
      <c r="T172">
        <f t="shared" si="37"/>
        <v>0</v>
      </c>
      <c r="U172">
        <f t="shared" si="38"/>
        <v>0</v>
      </c>
      <c r="V172">
        <v>174</v>
      </c>
      <c r="W172">
        <v>10</v>
      </c>
      <c r="X172" t="e">
        <f t="shared" si="39"/>
        <v>#N/A</v>
      </c>
    </row>
    <row r="173" spans="1:24" x14ac:dyDescent="0.25">
      <c r="A173" s="2"/>
      <c r="B173" s="2"/>
      <c r="C173" s="2" t="s">
        <v>1</v>
      </c>
      <c r="D173" s="2"/>
      <c r="E173" s="2"/>
      <c r="F173" s="2"/>
      <c r="G173" s="2"/>
      <c r="H173" s="2"/>
      <c r="I173" s="2"/>
      <c r="T173">
        <f t="shared" si="37"/>
        <v>0</v>
      </c>
      <c r="U173">
        <f t="shared" si="38"/>
        <v>0</v>
      </c>
      <c r="V173">
        <v>175</v>
      </c>
      <c r="W173">
        <v>10</v>
      </c>
      <c r="X173" t="e">
        <f t="shared" si="39"/>
        <v>#N/A</v>
      </c>
    </row>
    <row r="174" spans="1:24" x14ac:dyDescent="0.25">
      <c r="A174" s="2"/>
      <c r="B174" s="2" t="s">
        <v>1</v>
      </c>
      <c r="G174" s="2"/>
      <c r="H174" s="2"/>
      <c r="I174" s="2"/>
      <c r="T174">
        <f t="shared" si="37"/>
        <v>0</v>
      </c>
      <c r="U174">
        <f t="shared" si="38"/>
        <v>0</v>
      </c>
      <c r="V174">
        <v>176</v>
      </c>
      <c r="W174">
        <v>10</v>
      </c>
      <c r="X174" t="e">
        <f t="shared" si="39"/>
        <v>#N/A</v>
      </c>
    </row>
    <row r="175" spans="1:24" x14ac:dyDescent="0.25">
      <c r="A175" s="2"/>
      <c r="B175" s="2" t="s">
        <v>9</v>
      </c>
      <c r="C175" s="2" t="s">
        <v>237</v>
      </c>
      <c r="D175" s="2"/>
      <c r="E175" s="2"/>
      <c r="F175" s="2"/>
      <c r="G175" s="2"/>
      <c r="H175" s="2"/>
      <c r="I175" s="2"/>
      <c r="T175">
        <f t="shared" si="37"/>
        <v>0</v>
      </c>
      <c r="U175">
        <f t="shared" si="38"/>
        <v>0</v>
      </c>
      <c r="V175">
        <v>177</v>
      </c>
      <c r="W175">
        <v>10</v>
      </c>
      <c r="X175" t="e">
        <f t="shared" si="39"/>
        <v>#N/A</v>
      </c>
    </row>
    <row r="176" spans="1:24" x14ac:dyDescent="0.25">
      <c r="A176" s="2"/>
      <c r="B176" s="2"/>
      <c r="C176" s="2" t="str">
        <f t="shared" ref="C176" si="53">"name = EVTOPT_B_"&amp;$L$2&amp;INDEX(S:V,MATCH(B149,S:S,0),4)</f>
        <v>name = EVTOPT_B_AVE_MARIA_hexaco_childhood.7</v>
      </c>
      <c r="D176" s="2"/>
      <c r="E176" s="2"/>
      <c r="F176" s="2"/>
      <c r="G176" s="2"/>
      <c r="H176" s="2"/>
      <c r="I176" s="2"/>
      <c r="T176">
        <f t="shared" si="37"/>
        <v>0</v>
      </c>
      <c r="U176">
        <f t="shared" si="38"/>
        <v>0</v>
      </c>
      <c r="V176">
        <v>178</v>
      </c>
      <c r="W176">
        <v>10</v>
      </c>
      <c r="X176" t="e">
        <f t="shared" si="39"/>
        <v>#N/A</v>
      </c>
    </row>
    <row r="177" spans="1:24" x14ac:dyDescent="0.25">
      <c r="A177" s="2"/>
      <c r="B177" s="2"/>
      <c r="C177" s="2" t="s">
        <v>138</v>
      </c>
      <c r="D177" s="2"/>
      <c r="E177" s="2"/>
      <c r="F177" s="2"/>
      <c r="G177" s="2"/>
      <c r="H177" s="2"/>
      <c r="I177" s="2"/>
      <c r="T177">
        <f t="shared" si="37"/>
        <v>0</v>
      </c>
      <c r="U177">
        <f t="shared" si="38"/>
        <v>0</v>
      </c>
      <c r="V177">
        <v>179</v>
      </c>
      <c r="W177">
        <v>10</v>
      </c>
      <c r="X177" t="e">
        <f t="shared" si="39"/>
        <v>#N/A</v>
      </c>
    </row>
    <row r="178" spans="1:24" x14ac:dyDescent="0.25">
      <c r="A178" s="2"/>
      <c r="B178" s="2"/>
      <c r="C178" s="2"/>
      <c r="D178" s="2" t="str">
        <f t="shared" ref="D178" si="54">"educator = { character_event = { id = "&amp;"AVE_MARIA_hexaco_adolescence."&amp;INDEX(S:V,MATCH(B149,S:S,0)+INDEX(S:W,MATCH(B149,S:S,0),5),4)&amp;" } }"</f>
        <v>educator = { character_event = { id = AVE_MARIA_hexaco_adolescence.13 } }</v>
      </c>
      <c r="E178" s="2"/>
      <c r="F178" s="2"/>
      <c r="G178" s="2"/>
      <c r="H178" s="2"/>
      <c r="I178" s="2"/>
      <c r="T178">
        <f t="shared" si="37"/>
        <v>0</v>
      </c>
      <c r="U178">
        <f t="shared" si="38"/>
        <v>0</v>
      </c>
      <c r="V178">
        <v>180</v>
      </c>
      <c r="W178">
        <v>10</v>
      </c>
      <c r="X178" t="e">
        <f t="shared" si="39"/>
        <v>#N/A</v>
      </c>
    </row>
    <row r="179" spans="1:24" x14ac:dyDescent="0.25">
      <c r="A179" s="2"/>
      <c r="D179" t="s">
        <v>249</v>
      </c>
      <c r="T179">
        <f t="shared" si="37"/>
        <v>0</v>
      </c>
      <c r="U179">
        <f t="shared" si="38"/>
        <v>0</v>
      </c>
      <c r="V179">
        <v>181</v>
      </c>
      <c r="W179">
        <v>10</v>
      </c>
      <c r="X179" t="e">
        <f t="shared" si="39"/>
        <v>#N/A</v>
      </c>
    </row>
    <row r="180" spans="1:24" x14ac:dyDescent="0.25">
      <c r="A180" s="2"/>
      <c r="B180" s="2"/>
      <c r="C180" s="2" t="s">
        <v>1</v>
      </c>
      <c r="D180" s="2"/>
      <c r="E180" s="2"/>
      <c r="F180" s="2"/>
      <c r="G180" s="2"/>
      <c r="H180" s="2"/>
      <c r="I180" s="2"/>
      <c r="T180">
        <f t="shared" si="37"/>
        <v>0</v>
      </c>
      <c r="U180">
        <f t="shared" si="38"/>
        <v>0</v>
      </c>
      <c r="V180">
        <v>182</v>
      </c>
      <c r="W180">
        <v>10</v>
      </c>
      <c r="X180" t="e">
        <f t="shared" si="39"/>
        <v>#N/A</v>
      </c>
    </row>
    <row r="181" spans="1:24" x14ac:dyDescent="0.25">
      <c r="A181" s="2"/>
      <c r="B181" s="2"/>
      <c r="C181" s="2" t="s">
        <v>236</v>
      </c>
      <c r="D181" s="2"/>
      <c r="E181" s="2"/>
      <c r="F181" s="2"/>
      <c r="G181" s="2"/>
      <c r="H181" s="2"/>
      <c r="I181" s="2"/>
      <c r="T181">
        <f t="shared" si="37"/>
        <v>0</v>
      </c>
      <c r="U181">
        <f t="shared" si="38"/>
        <v>0</v>
      </c>
      <c r="V181">
        <v>183</v>
      </c>
      <c r="W181">
        <v>10</v>
      </c>
      <c r="X181" t="e">
        <f t="shared" si="39"/>
        <v>#N/A</v>
      </c>
    </row>
    <row r="182" spans="1:24" x14ac:dyDescent="0.25">
      <c r="A182" s="2"/>
      <c r="B182" s="2"/>
      <c r="C182" s="2"/>
      <c r="D182" s="2" t="str">
        <f t="shared" ref="D182" si="55">"factor = 5"</f>
        <v>factor = 5</v>
      </c>
      <c r="E182" s="2"/>
      <c r="F182" s="2"/>
      <c r="G182" s="2"/>
      <c r="H182" s="2"/>
      <c r="I182" s="2"/>
      <c r="T182">
        <f t="shared" si="37"/>
        <v>0</v>
      </c>
      <c r="U182">
        <f t="shared" si="38"/>
        <v>0</v>
      </c>
      <c r="V182">
        <v>184</v>
      </c>
      <c r="W182">
        <v>10</v>
      </c>
      <c r="X182" t="e">
        <f t="shared" si="39"/>
        <v>#N/A</v>
      </c>
    </row>
    <row r="183" spans="1:24" x14ac:dyDescent="0.25">
      <c r="A183" s="2"/>
      <c r="B183" s="2"/>
      <c r="C183" s="2" t="s">
        <v>1</v>
      </c>
      <c r="D183" s="2"/>
      <c r="E183" s="2"/>
      <c r="F183" s="2"/>
      <c r="G183" s="2"/>
      <c r="H183" s="2"/>
      <c r="I183" s="2"/>
      <c r="T183">
        <f t="shared" si="37"/>
        <v>0</v>
      </c>
      <c r="U183">
        <f t="shared" si="38"/>
        <v>0</v>
      </c>
      <c r="V183">
        <v>185</v>
      </c>
      <c r="W183">
        <v>10</v>
      </c>
      <c r="X183" t="e">
        <f t="shared" si="39"/>
        <v>#N/A</v>
      </c>
    </row>
    <row r="184" spans="1:24" x14ac:dyDescent="0.25">
      <c r="A184" s="2"/>
      <c r="B184" s="2" t="s">
        <v>1</v>
      </c>
      <c r="C184" s="2"/>
      <c r="D184" s="2"/>
      <c r="E184" s="2"/>
      <c r="F184" s="2"/>
      <c r="G184" s="2"/>
      <c r="H184" s="2"/>
      <c r="I184" s="2"/>
      <c r="T184">
        <f t="shared" si="37"/>
        <v>0</v>
      </c>
      <c r="U184">
        <f t="shared" si="38"/>
        <v>0</v>
      </c>
      <c r="V184">
        <v>186</v>
      </c>
      <c r="W184">
        <v>10</v>
      </c>
      <c r="X184" t="e">
        <f t="shared" si="39"/>
        <v>#N/A</v>
      </c>
    </row>
    <row r="185" spans="1:24" x14ac:dyDescent="0.25">
      <c r="A185" s="2" t="s">
        <v>1</v>
      </c>
      <c r="B185" s="2"/>
      <c r="C185" s="2"/>
      <c r="D185" s="2"/>
      <c r="E185" s="2"/>
      <c r="F185" s="2"/>
      <c r="G185" s="2"/>
      <c r="H185" s="2"/>
      <c r="I185" s="2"/>
      <c r="T185">
        <f t="shared" si="37"/>
        <v>0</v>
      </c>
      <c r="U185">
        <f t="shared" si="38"/>
        <v>0</v>
      </c>
      <c r="V185">
        <v>187</v>
      </c>
      <c r="W185">
        <v>10</v>
      </c>
      <c r="X185" t="e">
        <f t="shared" si="39"/>
        <v>#N/A</v>
      </c>
    </row>
    <row r="186" spans="1:24" x14ac:dyDescent="0.25">
      <c r="A186" s="2" t="str">
        <f t="shared" ref="A186" si="56">"#"</f>
        <v>#</v>
      </c>
      <c r="B186" s="2" t="str">
        <f t="shared" ref="B186" si="57">INDEX(S:S,1+TRUNC((ROW()-1)/$M$2))</f>
        <v>Honesty-Humility Improvement 6</v>
      </c>
      <c r="C186" s="2"/>
      <c r="D186" s="2"/>
      <c r="E186" s="2"/>
      <c r="F186" s="2"/>
      <c r="G186" s="2"/>
      <c r="H186" s="2"/>
      <c r="I186" s="2"/>
      <c r="T186">
        <f t="shared" si="37"/>
        <v>0</v>
      </c>
      <c r="U186">
        <f t="shared" si="38"/>
        <v>0</v>
      </c>
      <c r="V186">
        <v>188</v>
      </c>
      <c r="W186">
        <v>10</v>
      </c>
      <c r="X186" t="e">
        <f t="shared" si="39"/>
        <v>#N/A</v>
      </c>
    </row>
    <row r="187" spans="1:24" x14ac:dyDescent="0.25">
      <c r="A187" s="2" t="s">
        <v>0</v>
      </c>
      <c r="B187" s="2"/>
      <c r="C187" s="2"/>
      <c r="D187" s="2"/>
      <c r="E187" s="2"/>
      <c r="F187" s="2"/>
      <c r="G187" s="2"/>
      <c r="H187" s="2"/>
      <c r="I187" s="2"/>
      <c r="T187">
        <f t="shared" si="37"/>
        <v>0</v>
      </c>
      <c r="U187">
        <f t="shared" si="38"/>
        <v>0</v>
      </c>
      <c r="V187">
        <v>189</v>
      </c>
      <c r="W187">
        <v>10</v>
      </c>
      <c r="X187" t="e">
        <f t="shared" si="39"/>
        <v>#N/A</v>
      </c>
    </row>
    <row r="188" spans="1:24" x14ac:dyDescent="0.25">
      <c r="A188" s="2"/>
      <c r="B188" s="2" t="str">
        <f t="shared" ref="B188" si="58">"id = "&amp;$L$2&amp;INDEX(S:V,MATCH(B186,S:S,0),4)</f>
        <v>id = AVE_MARIA_hexaco_childhood.8</v>
      </c>
      <c r="C188" s="2"/>
      <c r="D188" s="2"/>
      <c r="E188" s="2"/>
      <c r="F188" s="2"/>
      <c r="G188" s="2"/>
      <c r="H188" s="2"/>
      <c r="I188" s="2"/>
      <c r="T188">
        <f t="shared" si="37"/>
        <v>0</v>
      </c>
      <c r="U188">
        <f t="shared" si="38"/>
        <v>0</v>
      </c>
      <c r="V188">
        <v>190</v>
      </c>
      <c r="W188">
        <v>10</v>
      </c>
      <c r="X188" t="e">
        <f t="shared" si="39"/>
        <v>#N/A</v>
      </c>
    </row>
    <row r="189" spans="1:24" x14ac:dyDescent="0.25">
      <c r="A189" s="2"/>
      <c r="B189" s="2" t="str">
        <f t="shared" ref="B189" si="59">"desc = EVTDESC_"&amp;$L$2&amp;INDEX(S:V,MATCH(B186,S:S,0),4)</f>
        <v>desc = EVTDESC_AVE_MARIA_hexaco_childhood.8</v>
      </c>
      <c r="C189" s="2"/>
      <c r="D189" s="2"/>
      <c r="E189" s="2"/>
      <c r="F189" s="2"/>
      <c r="G189" s="2"/>
      <c r="H189" s="2"/>
      <c r="I189" s="2"/>
      <c r="T189">
        <f t="shared" si="37"/>
        <v>0</v>
      </c>
      <c r="U189">
        <f t="shared" si="38"/>
        <v>0</v>
      </c>
      <c r="V189">
        <v>191</v>
      </c>
      <c r="W189">
        <v>10</v>
      </c>
      <c r="X189" t="e">
        <f t="shared" si="39"/>
        <v>#N/A</v>
      </c>
    </row>
    <row r="190" spans="1:24" x14ac:dyDescent="0.25">
      <c r="A190" s="2"/>
      <c r="B190" s="2" t="s">
        <v>115</v>
      </c>
      <c r="C190" s="2"/>
      <c r="D190" s="2"/>
      <c r="E190" s="2"/>
      <c r="F190" s="2"/>
      <c r="G190" s="2"/>
      <c r="H190" s="2"/>
      <c r="I190" s="2"/>
      <c r="T190">
        <f t="shared" si="37"/>
        <v>0</v>
      </c>
      <c r="U190">
        <f t="shared" si="38"/>
        <v>0</v>
      </c>
      <c r="V190">
        <v>192</v>
      </c>
      <c r="W190">
        <v>10</v>
      </c>
      <c r="X190" t="e">
        <f t="shared" si="39"/>
        <v>#N/A</v>
      </c>
    </row>
    <row r="191" spans="1:24" x14ac:dyDescent="0.25">
      <c r="A191" s="2"/>
      <c r="B191" s="2" t="s">
        <v>114</v>
      </c>
      <c r="C191" s="2"/>
      <c r="D191" s="2"/>
      <c r="E191" s="2"/>
      <c r="F191" s="2"/>
      <c r="G191" s="2"/>
      <c r="H191" s="2"/>
      <c r="I191" s="2"/>
      <c r="T191">
        <f t="shared" si="37"/>
        <v>0</v>
      </c>
      <c r="U191">
        <f t="shared" si="38"/>
        <v>0</v>
      </c>
      <c r="V191">
        <v>193</v>
      </c>
      <c r="W191">
        <v>10</v>
      </c>
      <c r="X191" t="e">
        <f t="shared" si="39"/>
        <v>#N/A</v>
      </c>
    </row>
    <row r="192" spans="1:24" x14ac:dyDescent="0.25">
      <c r="A192" s="2"/>
      <c r="B192" s="2" t="s">
        <v>116</v>
      </c>
      <c r="C192" s="2"/>
      <c r="D192" s="2"/>
      <c r="E192" s="2"/>
      <c r="F192" s="2"/>
      <c r="G192" s="2"/>
      <c r="H192" s="2"/>
      <c r="I192" s="2"/>
      <c r="T192">
        <f t="shared" si="37"/>
        <v>0</v>
      </c>
      <c r="U192">
        <f t="shared" si="38"/>
        <v>0</v>
      </c>
      <c r="V192">
        <v>194</v>
      </c>
      <c r="W192">
        <v>10</v>
      </c>
      <c r="X192" t="e">
        <f t="shared" si="39"/>
        <v>#N/A</v>
      </c>
    </row>
    <row r="193" spans="1:24" x14ac:dyDescent="0.25">
      <c r="A193" s="2"/>
      <c r="B193" s="2"/>
      <c r="C193" s="2"/>
      <c r="D193" s="2"/>
      <c r="E193" s="2"/>
      <c r="F193" s="2"/>
      <c r="G193" s="2"/>
      <c r="H193" s="2"/>
      <c r="I193" s="2"/>
      <c r="T193">
        <f t="shared" si="37"/>
        <v>0</v>
      </c>
      <c r="U193">
        <f t="shared" si="38"/>
        <v>0</v>
      </c>
      <c r="V193">
        <v>195</v>
      </c>
      <c r="W193">
        <v>10</v>
      </c>
      <c r="X193" t="e">
        <f t="shared" si="39"/>
        <v>#N/A</v>
      </c>
    </row>
    <row r="194" spans="1:24" x14ac:dyDescent="0.25">
      <c r="A194" s="2"/>
      <c r="B194" s="2" t="s">
        <v>5</v>
      </c>
      <c r="C194" s="2"/>
      <c r="D194" s="2"/>
      <c r="E194" s="2"/>
      <c r="F194" s="2"/>
      <c r="G194" s="2"/>
      <c r="H194" s="2"/>
      <c r="I194" s="2"/>
      <c r="T194">
        <f t="shared" ref="T194:T257" si="60">INDEX(N:N,2+TRUNC((ROW()-1)/$R$1))</f>
        <v>0</v>
      </c>
      <c r="U194">
        <f t="shared" ref="U194:U257" si="61">INDEX(O:O,2+TRUNC((ROW()-1)/$R$1))</f>
        <v>0</v>
      </c>
      <c r="V194">
        <v>196</v>
      </c>
      <c r="W194">
        <v>10</v>
      </c>
      <c r="X194" t="e">
        <f t="shared" ref="X194:X257" si="62">VLOOKUP(U194,$O$2:$P$7,2,0)</f>
        <v>#N/A</v>
      </c>
    </row>
    <row r="195" spans="1:24" x14ac:dyDescent="0.25">
      <c r="A195" s="2"/>
      <c r="B195" s="2"/>
      <c r="C195" s="2" t="s">
        <v>117</v>
      </c>
      <c r="D195" s="2"/>
      <c r="E195" s="2"/>
      <c r="F195" s="2"/>
      <c r="G195" s="2"/>
      <c r="H195" s="2"/>
      <c r="I195" s="2"/>
      <c r="T195">
        <f t="shared" si="60"/>
        <v>0</v>
      </c>
      <c r="U195">
        <f t="shared" si="61"/>
        <v>0</v>
      </c>
      <c r="V195">
        <v>197</v>
      </c>
      <c r="W195">
        <v>10</v>
      </c>
      <c r="X195" t="e">
        <f t="shared" si="62"/>
        <v>#N/A</v>
      </c>
    </row>
    <row r="196" spans="1:24" x14ac:dyDescent="0.25">
      <c r="A196" s="2"/>
      <c r="B196" s="2"/>
      <c r="C196" s="2" t="s">
        <v>118</v>
      </c>
      <c r="D196" s="2"/>
      <c r="E196" s="2"/>
      <c r="F196" s="2"/>
      <c r="G196" s="2"/>
      <c r="H196" s="2"/>
      <c r="I196" s="2"/>
      <c r="T196">
        <f t="shared" si="60"/>
        <v>0</v>
      </c>
      <c r="U196">
        <f t="shared" si="61"/>
        <v>0</v>
      </c>
      <c r="V196">
        <v>198</v>
      </c>
      <c r="W196">
        <v>10</v>
      </c>
      <c r="X196" t="e">
        <f t="shared" si="62"/>
        <v>#N/A</v>
      </c>
    </row>
    <row r="197" spans="1:24" x14ac:dyDescent="0.25">
      <c r="A197" s="2"/>
      <c r="B197" s="2"/>
      <c r="C197" s="2" t="s">
        <v>119</v>
      </c>
      <c r="D197" s="2"/>
      <c r="E197" s="2"/>
      <c r="F197" s="2"/>
      <c r="G197" s="2"/>
      <c r="H197" s="2"/>
      <c r="I197" s="2"/>
      <c r="T197">
        <f t="shared" si="60"/>
        <v>0</v>
      </c>
      <c r="U197">
        <f t="shared" si="61"/>
        <v>0</v>
      </c>
      <c r="V197">
        <v>199</v>
      </c>
      <c r="W197">
        <v>10</v>
      </c>
      <c r="X197" t="e">
        <f t="shared" si="62"/>
        <v>#N/A</v>
      </c>
    </row>
    <row r="198" spans="1:24" x14ac:dyDescent="0.25">
      <c r="A198" s="2"/>
      <c r="B198" s="2"/>
      <c r="C198" s="2" t="s">
        <v>120</v>
      </c>
      <c r="D198" s="2"/>
      <c r="E198" s="2"/>
      <c r="F198" s="2"/>
      <c r="G198" s="2"/>
      <c r="H198" s="2"/>
      <c r="I198" s="2"/>
      <c r="T198">
        <f t="shared" si="60"/>
        <v>0</v>
      </c>
      <c r="U198">
        <f t="shared" si="61"/>
        <v>0</v>
      </c>
      <c r="V198">
        <v>200</v>
      </c>
      <c r="W198">
        <v>10</v>
      </c>
      <c r="X198" t="e">
        <f t="shared" si="62"/>
        <v>#N/A</v>
      </c>
    </row>
    <row r="199" spans="1:24" x14ac:dyDescent="0.25">
      <c r="A199" s="2"/>
      <c r="B199" s="2"/>
      <c r="C199" s="2" t="str">
        <f t="shared" ref="C199" si="63">"has_focus = "&amp;INDEX(S:X,MATCH(B186,S:S,0),6)</f>
        <v>has_focus = focus_ch_honesty_humility</v>
      </c>
      <c r="D199" s="2"/>
      <c r="E199" s="2"/>
      <c r="F199" s="2"/>
      <c r="G199" s="2"/>
      <c r="H199" s="2"/>
      <c r="I199" s="2"/>
      <c r="T199">
        <f t="shared" si="60"/>
        <v>0</v>
      </c>
      <c r="U199">
        <f t="shared" si="61"/>
        <v>0</v>
      </c>
      <c r="V199">
        <v>201</v>
      </c>
      <c r="W199">
        <v>10</v>
      </c>
      <c r="X199" t="e">
        <f t="shared" si="62"/>
        <v>#N/A</v>
      </c>
    </row>
    <row r="200" spans="1:24" x14ac:dyDescent="0.25">
      <c r="A200" s="2"/>
      <c r="B200" s="2" t="s">
        <v>1</v>
      </c>
      <c r="C200" s="2"/>
      <c r="D200" s="2"/>
      <c r="E200" s="2"/>
      <c r="F200" s="2"/>
      <c r="G200" s="2"/>
      <c r="H200" s="2"/>
      <c r="I200" s="2"/>
      <c r="T200">
        <f t="shared" si="60"/>
        <v>0</v>
      </c>
      <c r="U200">
        <f t="shared" si="61"/>
        <v>0</v>
      </c>
      <c r="V200">
        <v>202</v>
      </c>
      <c r="W200">
        <v>10</v>
      </c>
      <c r="X200" t="e">
        <f t="shared" si="62"/>
        <v>#N/A</v>
      </c>
    </row>
    <row r="201" spans="1:24" x14ac:dyDescent="0.25">
      <c r="A201" s="2"/>
      <c r="B201" s="2"/>
      <c r="C201" s="2"/>
      <c r="D201" s="2"/>
      <c r="E201" s="2"/>
      <c r="F201" s="2"/>
      <c r="G201" s="2"/>
      <c r="H201" s="2"/>
      <c r="I201" s="2"/>
      <c r="T201">
        <f t="shared" si="60"/>
        <v>0</v>
      </c>
      <c r="U201">
        <f t="shared" si="61"/>
        <v>0</v>
      </c>
      <c r="V201">
        <v>203</v>
      </c>
      <c r="W201">
        <v>10</v>
      </c>
      <c r="X201" t="e">
        <f t="shared" si="62"/>
        <v>#N/A</v>
      </c>
    </row>
    <row r="202" spans="1:24" x14ac:dyDescent="0.25">
      <c r="A202" s="2"/>
      <c r="B202" s="2" t="s">
        <v>9</v>
      </c>
      <c r="C202" s="2" t="s">
        <v>235</v>
      </c>
      <c r="D202" s="2"/>
      <c r="E202" s="2"/>
      <c r="F202" s="2"/>
      <c r="G202" s="2"/>
      <c r="H202" s="2"/>
      <c r="I202" s="2"/>
      <c r="T202">
        <f t="shared" si="60"/>
        <v>0</v>
      </c>
      <c r="U202">
        <f t="shared" si="61"/>
        <v>0</v>
      </c>
      <c r="V202">
        <v>204</v>
      </c>
      <c r="W202">
        <v>10</v>
      </c>
      <c r="X202" t="e">
        <f t="shared" si="62"/>
        <v>#N/A</v>
      </c>
    </row>
    <row r="203" spans="1:24" x14ac:dyDescent="0.25">
      <c r="A203" s="2"/>
      <c r="B203" s="2"/>
      <c r="C203" s="2" t="str">
        <f t="shared" ref="C203" si="64">"name = EVTOPT_A_"&amp;$L$2&amp;INDEX(S:V,MATCH(B186,S:S,0),4)</f>
        <v>name = EVTOPT_A_AVE_MARIA_hexaco_childhood.8</v>
      </c>
      <c r="D203" s="2"/>
      <c r="E203" s="2"/>
      <c r="F203" s="2"/>
      <c r="G203" s="2"/>
      <c r="H203" s="2"/>
      <c r="I203" s="2"/>
      <c r="T203">
        <f t="shared" si="60"/>
        <v>0</v>
      </c>
      <c r="U203">
        <f t="shared" si="61"/>
        <v>0</v>
      </c>
      <c r="V203">
        <v>205</v>
      </c>
      <c r="W203">
        <v>10</v>
      </c>
      <c r="X203" t="e">
        <f t="shared" si="62"/>
        <v>#N/A</v>
      </c>
    </row>
    <row r="204" spans="1:24" x14ac:dyDescent="0.25">
      <c r="A204" s="2"/>
      <c r="B204" s="2"/>
      <c r="C204" s="2" t="s">
        <v>138</v>
      </c>
      <c r="D204" s="2"/>
      <c r="E204" s="2"/>
      <c r="F204" s="2"/>
      <c r="G204" s="2"/>
      <c r="H204" s="2"/>
      <c r="I204" s="2"/>
      <c r="T204">
        <f t="shared" si="60"/>
        <v>0</v>
      </c>
      <c r="U204">
        <f t="shared" si="61"/>
        <v>0</v>
      </c>
      <c r="V204">
        <v>206</v>
      </c>
      <c r="W204">
        <v>10</v>
      </c>
      <c r="X204" t="e">
        <f t="shared" si="62"/>
        <v>#N/A</v>
      </c>
    </row>
    <row r="205" spans="1:24" x14ac:dyDescent="0.25">
      <c r="A205" s="2"/>
      <c r="B205" s="2"/>
      <c r="C205" s="2"/>
      <c r="D205" s="2" t="str">
        <f t="shared" ref="D205" si="65">"educator = { character_event = { id = "&amp;"AVE_MARIA_hexaco_adolescence."&amp;INDEX(S:V,MATCH(B186,S:S,0)+INDEX(S:W,MATCH(B186,S:S,0),5),4)&amp;" } }"</f>
        <v>educator = { character_event = { id = AVE_MARIA_hexaco_adolescence.13 } }</v>
      </c>
      <c r="E205" s="2"/>
      <c r="F205" s="2"/>
      <c r="G205" s="2"/>
      <c r="H205" s="2"/>
      <c r="I205" s="2"/>
      <c r="T205">
        <f t="shared" si="60"/>
        <v>0</v>
      </c>
      <c r="U205">
        <f t="shared" si="61"/>
        <v>0</v>
      </c>
      <c r="V205">
        <v>207</v>
      </c>
      <c r="W205">
        <v>10</v>
      </c>
      <c r="X205" t="e">
        <f t="shared" si="62"/>
        <v>#N/A</v>
      </c>
    </row>
    <row r="206" spans="1:24" x14ac:dyDescent="0.25">
      <c r="D206" t="s">
        <v>248</v>
      </c>
      <c r="T206">
        <f t="shared" si="60"/>
        <v>0</v>
      </c>
      <c r="U206">
        <f t="shared" si="61"/>
        <v>0</v>
      </c>
      <c r="V206">
        <v>208</v>
      </c>
      <c r="W206">
        <v>10</v>
      </c>
      <c r="X206" t="e">
        <f t="shared" si="62"/>
        <v>#N/A</v>
      </c>
    </row>
    <row r="207" spans="1:24" x14ac:dyDescent="0.25">
      <c r="C207" s="2" t="s">
        <v>1</v>
      </c>
      <c r="D207" s="2"/>
      <c r="E207" s="2"/>
      <c r="F207" s="2"/>
      <c r="T207">
        <f t="shared" si="60"/>
        <v>0</v>
      </c>
      <c r="U207">
        <f t="shared" si="61"/>
        <v>0</v>
      </c>
      <c r="V207">
        <v>209</v>
      </c>
      <c r="W207">
        <v>10</v>
      </c>
      <c r="X207" t="e">
        <f t="shared" si="62"/>
        <v>#N/A</v>
      </c>
    </row>
    <row r="208" spans="1:24" x14ac:dyDescent="0.25">
      <c r="A208" s="2"/>
      <c r="B208" s="2"/>
      <c r="C208" s="2" t="s">
        <v>236</v>
      </c>
      <c r="D208" s="2"/>
      <c r="E208" s="2"/>
      <c r="F208" s="2"/>
      <c r="G208" s="2"/>
      <c r="H208" s="2"/>
      <c r="I208" s="2"/>
      <c r="T208">
        <f t="shared" si="60"/>
        <v>0</v>
      </c>
      <c r="U208">
        <f t="shared" si="61"/>
        <v>0</v>
      </c>
      <c r="V208">
        <v>210</v>
      </c>
      <c r="W208">
        <v>10</v>
      </c>
      <c r="X208" t="e">
        <f t="shared" si="62"/>
        <v>#N/A</v>
      </c>
    </row>
    <row r="209" spans="1:24" x14ac:dyDescent="0.25">
      <c r="A209" s="2"/>
      <c r="B209" s="2"/>
      <c r="C209" s="2"/>
      <c r="D209" s="2" t="str">
        <f t="shared" ref="D209" si="66">"factor = 95"</f>
        <v>factor = 95</v>
      </c>
      <c r="E209" s="2"/>
      <c r="F209" s="2"/>
      <c r="G209" s="2"/>
      <c r="H209" s="2"/>
      <c r="I209" s="2"/>
      <c r="T209">
        <f t="shared" si="60"/>
        <v>0</v>
      </c>
      <c r="U209">
        <f t="shared" si="61"/>
        <v>0</v>
      </c>
      <c r="V209">
        <v>211</v>
      </c>
      <c r="W209">
        <v>10</v>
      </c>
      <c r="X209" t="e">
        <f t="shared" si="62"/>
        <v>#N/A</v>
      </c>
    </row>
    <row r="210" spans="1:24" x14ac:dyDescent="0.25">
      <c r="A210" s="2"/>
      <c r="B210" s="2"/>
      <c r="C210" s="2" t="s">
        <v>1</v>
      </c>
      <c r="D210" s="2"/>
      <c r="E210" s="2"/>
      <c r="F210" s="2"/>
      <c r="G210" s="2"/>
      <c r="H210" s="2"/>
      <c r="I210" s="2"/>
      <c r="T210">
        <f t="shared" si="60"/>
        <v>0</v>
      </c>
      <c r="U210">
        <f t="shared" si="61"/>
        <v>0</v>
      </c>
      <c r="V210">
        <v>212</v>
      </c>
      <c r="W210">
        <v>10</v>
      </c>
      <c r="X210" t="e">
        <f t="shared" si="62"/>
        <v>#N/A</v>
      </c>
    </row>
    <row r="211" spans="1:24" x14ac:dyDescent="0.25">
      <c r="A211" s="2"/>
      <c r="B211" s="2" t="s">
        <v>1</v>
      </c>
      <c r="G211" s="2"/>
      <c r="H211" s="2"/>
      <c r="I211" s="2"/>
      <c r="T211">
        <f t="shared" si="60"/>
        <v>0</v>
      </c>
      <c r="U211">
        <f t="shared" si="61"/>
        <v>0</v>
      </c>
      <c r="V211">
        <v>213</v>
      </c>
      <c r="W211">
        <v>10</v>
      </c>
      <c r="X211" t="e">
        <f t="shared" si="62"/>
        <v>#N/A</v>
      </c>
    </row>
    <row r="212" spans="1:24" x14ac:dyDescent="0.25">
      <c r="A212" s="2"/>
      <c r="B212" s="2" t="s">
        <v>9</v>
      </c>
      <c r="C212" s="2" t="s">
        <v>237</v>
      </c>
      <c r="D212" s="2"/>
      <c r="E212" s="2"/>
      <c r="F212" s="2"/>
      <c r="G212" s="2"/>
      <c r="H212" s="2"/>
      <c r="I212" s="2"/>
      <c r="T212">
        <f t="shared" si="60"/>
        <v>0</v>
      </c>
      <c r="U212">
        <f t="shared" si="61"/>
        <v>0</v>
      </c>
      <c r="V212">
        <v>214</v>
      </c>
      <c r="W212">
        <v>10</v>
      </c>
      <c r="X212" t="e">
        <f t="shared" si="62"/>
        <v>#N/A</v>
      </c>
    </row>
    <row r="213" spans="1:24" x14ac:dyDescent="0.25">
      <c r="A213" s="2"/>
      <c r="B213" s="2"/>
      <c r="C213" s="2" t="str">
        <f t="shared" ref="C213" si="67">"name = EVTOPT_B_"&amp;$L$2&amp;INDEX(S:V,MATCH(B186,S:S,0),4)</f>
        <v>name = EVTOPT_B_AVE_MARIA_hexaco_childhood.8</v>
      </c>
      <c r="D213" s="2"/>
      <c r="E213" s="2"/>
      <c r="F213" s="2"/>
      <c r="G213" s="2"/>
      <c r="H213" s="2"/>
      <c r="I213" s="2"/>
      <c r="T213">
        <f t="shared" si="60"/>
        <v>0</v>
      </c>
      <c r="U213">
        <f t="shared" si="61"/>
        <v>0</v>
      </c>
      <c r="V213">
        <v>215</v>
      </c>
      <c r="W213">
        <v>10</v>
      </c>
      <c r="X213" t="e">
        <f t="shared" si="62"/>
        <v>#N/A</v>
      </c>
    </row>
    <row r="214" spans="1:24" x14ac:dyDescent="0.25">
      <c r="A214" s="2"/>
      <c r="B214" s="2"/>
      <c r="C214" s="2" t="s">
        <v>138</v>
      </c>
      <c r="D214" s="2"/>
      <c r="E214" s="2"/>
      <c r="F214" s="2"/>
      <c r="G214" s="2"/>
      <c r="H214" s="2"/>
      <c r="I214" s="2"/>
      <c r="T214">
        <f t="shared" si="60"/>
        <v>0</v>
      </c>
      <c r="U214">
        <f t="shared" si="61"/>
        <v>0</v>
      </c>
      <c r="V214">
        <v>216</v>
      </c>
      <c r="W214">
        <v>10</v>
      </c>
      <c r="X214" t="e">
        <f t="shared" si="62"/>
        <v>#N/A</v>
      </c>
    </row>
    <row r="215" spans="1:24" x14ac:dyDescent="0.25">
      <c r="A215" s="2"/>
      <c r="B215" s="2"/>
      <c r="C215" s="2"/>
      <c r="D215" s="2" t="str">
        <f t="shared" ref="D215" si="68">"educator = { character_event = { id = "&amp;"AVE_MARIA_hexaco_adolescence."&amp;INDEX(S:V,MATCH(B186,S:S,0)+INDEX(S:W,MATCH(B186,S:S,0),5),4)&amp;" } }"</f>
        <v>educator = { character_event = { id = AVE_MARIA_hexaco_adolescence.13 } }</v>
      </c>
      <c r="E215" s="2"/>
      <c r="F215" s="2"/>
      <c r="G215" s="2"/>
      <c r="H215" s="2"/>
      <c r="I215" s="2"/>
      <c r="T215">
        <f t="shared" si="60"/>
        <v>0</v>
      </c>
      <c r="U215">
        <f t="shared" si="61"/>
        <v>0</v>
      </c>
      <c r="V215">
        <v>217</v>
      </c>
      <c r="W215">
        <v>10</v>
      </c>
      <c r="X215" t="e">
        <f t="shared" si="62"/>
        <v>#N/A</v>
      </c>
    </row>
    <row r="216" spans="1:24" x14ac:dyDescent="0.25">
      <c r="A216" s="2"/>
      <c r="D216" t="s">
        <v>249</v>
      </c>
      <c r="T216">
        <f t="shared" si="60"/>
        <v>0</v>
      </c>
      <c r="U216">
        <f t="shared" si="61"/>
        <v>0</v>
      </c>
      <c r="V216">
        <v>218</v>
      </c>
      <c r="W216">
        <v>10</v>
      </c>
      <c r="X216" t="e">
        <f t="shared" si="62"/>
        <v>#N/A</v>
      </c>
    </row>
    <row r="217" spans="1:24" x14ac:dyDescent="0.25">
      <c r="A217" s="2"/>
      <c r="B217" s="2"/>
      <c r="C217" s="2" t="s">
        <v>1</v>
      </c>
      <c r="D217" s="2"/>
      <c r="E217" s="2"/>
      <c r="F217" s="2"/>
      <c r="G217" s="2"/>
      <c r="H217" s="2"/>
      <c r="I217" s="2"/>
      <c r="T217">
        <f t="shared" si="60"/>
        <v>0</v>
      </c>
      <c r="U217">
        <f t="shared" si="61"/>
        <v>0</v>
      </c>
      <c r="V217">
        <v>219</v>
      </c>
      <c r="W217">
        <v>10</v>
      </c>
      <c r="X217" t="e">
        <f t="shared" si="62"/>
        <v>#N/A</v>
      </c>
    </row>
    <row r="218" spans="1:24" x14ac:dyDescent="0.25">
      <c r="A218" s="2"/>
      <c r="B218" s="2"/>
      <c r="C218" s="2" t="s">
        <v>236</v>
      </c>
      <c r="D218" s="2"/>
      <c r="E218" s="2"/>
      <c r="F218" s="2"/>
      <c r="G218" s="2"/>
      <c r="H218" s="2"/>
      <c r="I218" s="2"/>
      <c r="T218">
        <f t="shared" si="60"/>
        <v>0</v>
      </c>
      <c r="U218">
        <f t="shared" si="61"/>
        <v>0</v>
      </c>
      <c r="V218">
        <v>220</v>
      </c>
      <c r="W218">
        <v>10</v>
      </c>
      <c r="X218" t="e">
        <f t="shared" si="62"/>
        <v>#N/A</v>
      </c>
    </row>
    <row r="219" spans="1:24" x14ac:dyDescent="0.25">
      <c r="A219" s="2"/>
      <c r="B219" s="2"/>
      <c r="C219" s="2"/>
      <c r="D219" s="2" t="str">
        <f t="shared" ref="D219" si="69">"factor = 5"</f>
        <v>factor = 5</v>
      </c>
      <c r="E219" s="2"/>
      <c r="F219" s="2"/>
      <c r="G219" s="2"/>
      <c r="H219" s="2"/>
      <c r="I219" s="2"/>
      <c r="T219">
        <f t="shared" si="60"/>
        <v>0</v>
      </c>
      <c r="U219">
        <f t="shared" si="61"/>
        <v>0</v>
      </c>
      <c r="V219">
        <v>221</v>
      </c>
      <c r="W219">
        <v>10</v>
      </c>
      <c r="X219" t="e">
        <f t="shared" si="62"/>
        <v>#N/A</v>
      </c>
    </row>
    <row r="220" spans="1:24" x14ac:dyDescent="0.25">
      <c r="A220" s="2"/>
      <c r="B220" s="2"/>
      <c r="C220" s="2" t="s">
        <v>1</v>
      </c>
      <c r="D220" s="2"/>
      <c r="E220" s="2"/>
      <c r="F220" s="2"/>
      <c r="G220" s="2"/>
      <c r="H220" s="2"/>
      <c r="I220" s="2"/>
      <c r="T220">
        <f t="shared" si="60"/>
        <v>0</v>
      </c>
      <c r="U220">
        <f t="shared" si="61"/>
        <v>0</v>
      </c>
      <c r="V220">
        <v>222</v>
      </c>
      <c r="W220">
        <v>10</v>
      </c>
      <c r="X220" t="e">
        <f t="shared" si="62"/>
        <v>#N/A</v>
      </c>
    </row>
    <row r="221" spans="1:24" x14ac:dyDescent="0.25">
      <c r="A221" s="2"/>
      <c r="B221" s="2" t="s">
        <v>1</v>
      </c>
      <c r="C221" s="2"/>
      <c r="D221" s="2"/>
      <c r="E221" s="2"/>
      <c r="F221" s="2"/>
      <c r="G221" s="2"/>
      <c r="H221" s="2"/>
      <c r="I221" s="2"/>
      <c r="T221">
        <f t="shared" si="60"/>
        <v>0</v>
      </c>
      <c r="U221">
        <f t="shared" si="61"/>
        <v>0</v>
      </c>
      <c r="V221">
        <v>223</v>
      </c>
      <c r="W221">
        <v>10</v>
      </c>
      <c r="X221" t="e">
        <f t="shared" si="62"/>
        <v>#N/A</v>
      </c>
    </row>
    <row r="222" spans="1:24" x14ac:dyDescent="0.25">
      <c r="A222" s="2" t="s">
        <v>1</v>
      </c>
      <c r="B222" s="2"/>
      <c r="C222" s="2"/>
      <c r="D222" s="2"/>
      <c r="E222" s="2"/>
      <c r="F222" s="2"/>
      <c r="G222" s="2"/>
      <c r="H222" s="2"/>
      <c r="I222" s="2"/>
      <c r="T222">
        <f t="shared" si="60"/>
        <v>0</v>
      </c>
      <c r="U222">
        <f t="shared" si="61"/>
        <v>0</v>
      </c>
      <c r="V222">
        <v>224</v>
      </c>
      <c r="W222">
        <v>10</v>
      </c>
      <c r="X222" t="e">
        <f t="shared" si="62"/>
        <v>#N/A</v>
      </c>
    </row>
    <row r="223" spans="1:24" x14ac:dyDescent="0.25">
      <c r="A223" s="2" t="str">
        <f t="shared" ref="A223" si="70">"#"</f>
        <v>#</v>
      </c>
      <c r="B223" s="2" t="str">
        <f t="shared" ref="B223" si="71">INDEX(S:S,1+TRUNC((ROW()-1)/$M$2))</f>
        <v>Honesty-Humility Improvement 7</v>
      </c>
      <c r="C223" s="2"/>
      <c r="D223" s="2"/>
      <c r="E223" s="2"/>
      <c r="F223" s="2"/>
      <c r="G223" s="2"/>
      <c r="H223" s="2"/>
      <c r="I223" s="2"/>
      <c r="T223">
        <f t="shared" si="60"/>
        <v>0</v>
      </c>
      <c r="U223">
        <f t="shared" si="61"/>
        <v>0</v>
      </c>
      <c r="V223">
        <v>225</v>
      </c>
      <c r="W223">
        <v>10</v>
      </c>
      <c r="X223" t="e">
        <f t="shared" si="62"/>
        <v>#N/A</v>
      </c>
    </row>
    <row r="224" spans="1:24" x14ac:dyDescent="0.25">
      <c r="A224" s="2" t="s">
        <v>0</v>
      </c>
      <c r="B224" s="2"/>
      <c r="C224" s="2"/>
      <c r="D224" s="2"/>
      <c r="E224" s="2"/>
      <c r="F224" s="2"/>
      <c r="G224" s="2"/>
      <c r="H224" s="2"/>
      <c r="I224" s="2"/>
      <c r="T224">
        <f t="shared" si="60"/>
        <v>0</v>
      </c>
      <c r="U224">
        <f t="shared" si="61"/>
        <v>0</v>
      </c>
      <c r="V224">
        <v>226</v>
      </c>
      <c r="W224">
        <v>10</v>
      </c>
      <c r="X224" t="e">
        <f t="shared" si="62"/>
        <v>#N/A</v>
      </c>
    </row>
    <row r="225" spans="1:24" x14ac:dyDescent="0.25">
      <c r="A225" s="2"/>
      <c r="B225" s="2" t="str">
        <f t="shared" ref="B225" si="72">"id = "&amp;$L$2&amp;INDEX(S:V,MATCH(B223,S:S,0),4)</f>
        <v>id = AVE_MARIA_hexaco_childhood.9</v>
      </c>
      <c r="C225" s="2"/>
      <c r="D225" s="2"/>
      <c r="E225" s="2"/>
      <c r="F225" s="2"/>
      <c r="G225" s="2"/>
      <c r="H225" s="2"/>
      <c r="I225" s="2"/>
      <c r="T225">
        <f t="shared" si="60"/>
        <v>0</v>
      </c>
      <c r="U225">
        <f t="shared" si="61"/>
        <v>0</v>
      </c>
      <c r="V225">
        <v>227</v>
      </c>
      <c r="W225">
        <v>10</v>
      </c>
      <c r="X225" t="e">
        <f t="shared" si="62"/>
        <v>#N/A</v>
      </c>
    </row>
    <row r="226" spans="1:24" x14ac:dyDescent="0.25">
      <c r="A226" s="2"/>
      <c r="B226" s="2" t="str">
        <f t="shared" ref="B226" si="73">"desc = EVTDESC_"&amp;$L$2&amp;INDEX(S:V,MATCH(B223,S:S,0),4)</f>
        <v>desc = EVTDESC_AVE_MARIA_hexaco_childhood.9</v>
      </c>
      <c r="C226" s="2"/>
      <c r="D226" s="2"/>
      <c r="E226" s="2"/>
      <c r="F226" s="2"/>
      <c r="G226" s="2"/>
      <c r="H226" s="2"/>
      <c r="I226" s="2"/>
      <c r="T226">
        <f t="shared" si="60"/>
        <v>0</v>
      </c>
      <c r="U226">
        <f t="shared" si="61"/>
        <v>0</v>
      </c>
      <c r="V226">
        <v>228</v>
      </c>
      <c r="W226">
        <v>10</v>
      </c>
      <c r="X226" t="e">
        <f t="shared" si="62"/>
        <v>#N/A</v>
      </c>
    </row>
    <row r="227" spans="1:24" x14ac:dyDescent="0.25">
      <c r="A227" s="2"/>
      <c r="B227" s="2" t="s">
        <v>115</v>
      </c>
      <c r="C227" s="2"/>
      <c r="D227" s="2"/>
      <c r="E227" s="2"/>
      <c r="F227" s="2"/>
      <c r="G227" s="2"/>
      <c r="H227" s="2"/>
      <c r="I227" s="2"/>
      <c r="T227">
        <f t="shared" si="60"/>
        <v>0</v>
      </c>
      <c r="U227">
        <f t="shared" si="61"/>
        <v>0</v>
      </c>
      <c r="V227">
        <v>229</v>
      </c>
      <c r="W227">
        <v>10</v>
      </c>
      <c r="X227" t="e">
        <f t="shared" si="62"/>
        <v>#N/A</v>
      </c>
    </row>
    <row r="228" spans="1:24" x14ac:dyDescent="0.25">
      <c r="A228" s="2"/>
      <c r="B228" s="2" t="s">
        <v>114</v>
      </c>
      <c r="C228" s="2"/>
      <c r="D228" s="2"/>
      <c r="E228" s="2"/>
      <c r="F228" s="2"/>
      <c r="G228" s="2"/>
      <c r="H228" s="2"/>
      <c r="I228" s="2"/>
      <c r="T228">
        <f t="shared" si="60"/>
        <v>0</v>
      </c>
      <c r="U228">
        <f t="shared" si="61"/>
        <v>0</v>
      </c>
      <c r="V228">
        <v>230</v>
      </c>
      <c r="W228">
        <v>10</v>
      </c>
      <c r="X228" t="e">
        <f t="shared" si="62"/>
        <v>#N/A</v>
      </c>
    </row>
    <row r="229" spans="1:24" x14ac:dyDescent="0.25">
      <c r="A229" s="2"/>
      <c r="B229" s="2" t="s">
        <v>116</v>
      </c>
      <c r="C229" s="2"/>
      <c r="D229" s="2"/>
      <c r="E229" s="2"/>
      <c r="F229" s="2"/>
      <c r="G229" s="2"/>
      <c r="H229" s="2"/>
      <c r="I229" s="2"/>
      <c r="T229">
        <f t="shared" si="60"/>
        <v>0</v>
      </c>
      <c r="U229">
        <f t="shared" si="61"/>
        <v>0</v>
      </c>
      <c r="V229">
        <v>231</v>
      </c>
      <c r="W229">
        <v>10</v>
      </c>
      <c r="X229" t="e">
        <f t="shared" si="62"/>
        <v>#N/A</v>
      </c>
    </row>
    <row r="230" spans="1:24" x14ac:dyDescent="0.25">
      <c r="A230" s="2"/>
      <c r="B230" s="2"/>
      <c r="C230" s="2"/>
      <c r="D230" s="2"/>
      <c r="E230" s="2"/>
      <c r="F230" s="2"/>
      <c r="G230" s="2"/>
      <c r="H230" s="2"/>
      <c r="I230" s="2"/>
      <c r="T230">
        <f t="shared" si="60"/>
        <v>0</v>
      </c>
      <c r="U230">
        <f t="shared" si="61"/>
        <v>0</v>
      </c>
      <c r="V230">
        <v>232</v>
      </c>
      <c r="W230">
        <v>10</v>
      </c>
      <c r="X230" t="e">
        <f t="shared" si="62"/>
        <v>#N/A</v>
      </c>
    </row>
    <row r="231" spans="1:24" x14ac:dyDescent="0.25">
      <c r="A231" s="2"/>
      <c r="B231" s="2" t="s">
        <v>5</v>
      </c>
      <c r="C231" s="2"/>
      <c r="D231" s="2"/>
      <c r="E231" s="2"/>
      <c r="F231" s="2"/>
      <c r="G231" s="2"/>
      <c r="H231" s="2"/>
      <c r="I231" s="2"/>
      <c r="T231">
        <f t="shared" si="60"/>
        <v>0</v>
      </c>
      <c r="U231">
        <f t="shared" si="61"/>
        <v>0</v>
      </c>
      <c r="V231">
        <v>233</v>
      </c>
      <c r="W231">
        <v>10</v>
      </c>
      <c r="X231" t="e">
        <f t="shared" si="62"/>
        <v>#N/A</v>
      </c>
    </row>
    <row r="232" spans="1:24" x14ac:dyDescent="0.25">
      <c r="A232" s="2"/>
      <c r="B232" s="2"/>
      <c r="C232" s="2" t="s">
        <v>117</v>
      </c>
      <c r="D232" s="2"/>
      <c r="E232" s="2"/>
      <c r="F232" s="2"/>
      <c r="G232" s="2"/>
      <c r="H232" s="2"/>
      <c r="I232" s="2"/>
      <c r="T232">
        <f t="shared" si="60"/>
        <v>0</v>
      </c>
      <c r="U232">
        <f t="shared" si="61"/>
        <v>0</v>
      </c>
      <c r="V232">
        <v>234</v>
      </c>
      <c r="W232">
        <v>10</v>
      </c>
      <c r="X232" t="e">
        <f t="shared" si="62"/>
        <v>#N/A</v>
      </c>
    </row>
    <row r="233" spans="1:24" x14ac:dyDescent="0.25">
      <c r="A233" s="2"/>
      <c r="B233" s="2"/>
      <c r="C233" s="2" t="s">
        <v>118</v>
      </c>
      <c r="D233" s="2"/>
      <c r="E233" s="2"/>
      <c r="F233" s="2"/>
      <c r="G233" s="2"/>
      <c r="H233" s="2"/>
      <c r="I233" s="2"/>
      <c r="T233">
        <f t="shared" si="60"/>
        <v>0</v>
      </c>
      <c r="U233">
        <f t="shared" si="61"/>
        <v>0</v>
      </c>
      <c r="V233">
        <v>235</v>
      </c>
      <c r="W233">
        <v>10</v>
      </c>
      <c r="X233" t="e">
        <f t="shared" si="62"/>
        <v>#N/A</v>
      </c>
    </row>
    <row r="234" spans="1:24" x14ac:dyDescent="0.25">
      <c r="A234" s="2"/>
      <c r="B234" s="2"/>
      <c r="C234" s="2" t="s">
        <v>119</v>
      </c>
      <c r="D234" s="2"/>
      <c r="E234" s="2"/>
      <c r="F234" s="2"/>
      <c r="G234" s="2"/>
      <c r="H234" s="2"/>
      <c r="I234" s="2"/>
      <c r="T234">
        <f t="shared" si="60"/>
        <v>0</v>
      </c>
      <c r="U234">
        <f t="shared" si="61"/>
        <v>0</v>
      </c>
      <c r="V234">
        <v>236</v>
      </c>
      <c r="W234">
        <v>10</v>
      </c>
      <c r="X234" t="e">
        <f t="shared" si="62"/>
        <v>#N/A</v>
      </c>
    </row>
    <row r="235" spans="1:24" x14ac:dyDescent="0.25">
      <c r="A235" s="2"/>
      <c r="B235" s="2"/>
      <c r="C235" s="2" t="s">
        <v>120</v>
      </c>
      <c r="D235" s="2"/>
      <c r="E235" s="2"/>
      <c r="F235" s="2"/>
      <c r="G235" s="2"/>
      <c r="H235" s="2"/>
      <c r="I235" s="2"/>
      <c r="T235">
        <f t="shared" si="60"/>
        <v>0</v>
      </c>
      <c r="U235">
        <f t="shared" si="61"/>
        <v>0</v>
      </c>
      <c r="V235">
        <v>237</v>
      </c>
      <c r="W235">
        <v>10</v>
      </c>
      <c r="X235" t="e">
        <f t="shared" si="62"/>
        <v>#N/A</v>
      </c>
    </row>
    <row r="236" spans="1:24" x14ac:dyDescent="0.25">
      <c r="A236" s="2"/>
      <c r="B236" s="2"/>
      <c r="C236" s="2" t="str">
        <f t="shared" ref="C236" si="74">"has_focus = "&amp;INDEX(S:X,MATCH(B223,S:S,0),6)</f>
        <v>has_focus = focus_ch_honesty_humility</v>
      </c>
      <c r="D236" s="2"/>
      <c r="E236" s="2"/>
      <c r="F236" s="2"/>
      <c r="G236" s="2"/>
      <c r="H236" s="2"/>
      <c r="I236" s="2"/>
      <c r="T236">
        <f t="shared" si="60"/>
        <v>0</v>
      </c>
      <c r="U236">
        <f t="shared" si="61"/>
        <v>0</v>
      </c>
      <c r="V236">
        <v>238</v>
      </c>
      <c r="W236">
        <v>10</v>
      </c>
      <c r="X236" t="e">
        <f t="shared" si="62"/>
        <v>#N/A</v>
      </c>
    </row>
    <row r="237" spans="1:24" x14ac:dyDescent="0.25">
      <c r="A237" s="2"/>
      <c r="B237" s="2" t="s">
        <v>1</v>
      </c>
      <c r="C237" s="2"/>
      <c r="D237" s="2"/>
      <c r="E237" s="2"/>
      <c r="F237" s="2"/>
      <c r="G237" s="2"/>
      <c r="H237" s="2"/>
      <c r="I237" s="2"/>
      <c r="T237">
        <f t="shared" si="60"/>
        <v>0</v>
      </c>
      <c r="U237">
        <f t="shared" si="61"/>
        <v>0</v>
      </c>
      <c r="V237">
        <v>239</v>
      </c>
      <c r="W237">
        <v>10</v>
      </c>
      <c r="X237" t="e">
        <f t="shared" si="62"/>
        <v>#N/A</v>
      </c>
    </row>
    <row r="238" spans="1:24" x14ac:dyDescent="0.25">
      <c r="A238" s="2"/>
      <c r="B238" s="2"/>
      <c r="C238" s="2"/>
      <c r="D238" s="2"/>
      <c r="E238" s="2"/>
      <c r="F238" s="2"/>
      <c r="G238" s="2"/>
      <c r="H238" s="2"/>
      <c r="I238" s="2"/>
      <c r="T238">
        <f t="shared" si="60"/>
        <v>0</v>
      </c>
      <c r="U238">
        <f t="shared" si="61"/>
        <v>0</v>
      </c>
      <c r="V238">
        <v>240</v>
      </c>
      <c r="W238">
        <v>10</v>
      </c>
      <c r="X238" t="e">
        <f t="shared" si="62"/>
        <v>#N/A</v>
      </c>
    </row>
    <row r="239" spans="1:24" x14ac:dyDescent="0.25">
      <c r="A239" s="2"/>
      <c r="B239" s="2" t="s">
        <v>9</v>
      </c>
      <c r="C239" s="2" t="s">
        <v>235</v>
      </c>
      <c r="D239" s="2"/>
      <c r="E239" s="2"/>
      <c r="F239" s="2"/>
      <c r="G239" s="2"/>
      <c r="H239" s="2"/>
      <c r="I239" s="2"/>
      <c r="T239">
        <f t="shared" si="60"/>
        <v>0</v>
      </c>
      <c r="U239">
        <f t="shared" si="61"/>
        <v>0</v>
      </c>
      <c r="V239">
        <v>241</v>
      </c>
      <c r="W239">
        <v>10</v>
      </c>
      <c r="X239" t="e">
        <f t="shared" si="62"/>
        <v>#N/A</v>
      </c>
    </row>
    <row r="240" spans="1:24" x14ac:dyDescent="0.25">
      <c r="A240" s="2"/>
      <c r="B240" s="2"/>
      <c r="C240" s="2" t="str">
        <f t="shared" ref="C240" si="75">"name = EVTOPT_A_"&amp;$L$2&amp;INDEX(S:V,MATCH(B223,S:S,0),4)</f>
        <v>name = EVTOPT_A_AVE_MARIA_hexaco_childhood.9</v>
      </c>
      <c r="D240" s="2"/>
      <c r="E240" s="2"/>
      <c r="F240" s="2"/>
      <c r="G240" s="2"/>
      <c r="H240" s="2"/>
      <c r="I240" s="2"/>
      <c r="T240">
        <f t="shared" si="60"/>
        <v>0</v>
      </c>
      <c r="U240">
        <f t="shared" si="61"/>
        <v>0</v>
      </c>
      <c r="V240">
        <v>242</v>
      </c>
      <c r="W240">
        <v>10</v>
      </c>
      <c r="X240" t="e">
        <f t="shared" si="62"/>
        <v>#N/A</v>
      </c>
    </row>
    <row r="241" spans="1:24" x14ac:dyDescent="0.25">
      <c r="A241" s="2"/>
      <c r="B241" s="2"/>
      <c r="C241" s="2" t="s">
        <v>138</v>
      </c>
      <c r="D241" s="2"/>
      <c r="E241" s="2"/>
      <c r="F241" s="2"/>
      <c r="G241" s="2"/>
      <c r="H241" s="2"/>
      <c r="I241" s="2"/>
      <c r="T241">
        <f t="shared" si="60"/>
        <v>0</v>
      </c>
      <c r="U241">
        <f t="shared" si="61"/>
        <v>0</v>
      </c>
      <c r="V241">
        <v>243</v>
      </c>
      <c r="W241">
        <v>10</v>
      </c>
      <c r="X241" t="e">
        <f t="shared" si="62"/>
        <v>#N/A</v>
      </c>
    </row>
    <row r="242" spans="1:24" x14ac:dyDescent="0.25">
      <c r="A242" s="2"/>
      <c r="B242" s="2"/>
      <c r="C242" s="2"/>
      <c r="D242" s="2" t="str">
        <f t="shared" ref="D242" si="76">"educator = { character_event = { id = "&amp;"AVE_MARIA_hexaco_adolescence."&amp;INDEX(S:V,MATCH(B223,S:S,0)+INDEX(S:W,MATCH(B223,S:S,0),5),4)&amp;" } }"</f>
        <v>educator = { character_event = { id = AVE_MARIA_hexaco_adolescence.13 } }</v>
      </c>
      <c r="E242" s="2"/>
      <c r="F242" s="2"/>
      <c r="G242" s="2"/>
      <c r="H242" s="2"/>
      <c r="I242" s="2"/>
      <c r="T242">
        <f t="shared" si="60"/>
        <v>0</v>
      </c>
      <c r="U242">
        <f t="shared" si="61"/>
        <v>0</v>
      </c>
      <c r="V242">
        <v>244</v>
      </c>
      <c r="W242">
        <v>10</v>
      </c>
      <c r="X242" t="e">
        <f t="shared" si="62"/>
        <v>#N/A</v>
      </c>
    </row>
    <row r="243" spans="1:24" x14ac:dyDescent="0.25">
      <c r="D243" t="s">
        <v>248</v>
      </c>
      <c r="T243">
        <f t="shared" si="60"/>
        <v>0</v>
      </c>
      <c r="U243">
        <f t="shared" si="61"/>
        <v>0</v>
      </c>
      <c r="V243">
        <v>245</v>
      </c>
      <c r="W243">
        <v>10</v>
      </c>
      <c r="X243" t="e">
        <f t="shared" si="62"/>
        <v>#N/A</v>
      </c>
    </row>
    <row r="244" spans="1:24" x14ac:dyDescent="0.25">
      <c r="C244" s="2" t="s">
        <v>1</v>
      </c>
      <c r="D244" s="2"/>
      <c r="E244" s="2"/>
      <c r="F244" s="2"/>
      <c r="T244">
        <f t="shared" si="60"/>
        <v>0</v>
      </c>
      <c r="U244">
        <f t="shared" si="61"/>
        <v>0</v>
      </c>
      <c r="V244">
        <v>246</v>
      </c>
      <c r="W244">
        <v>10</v>
      </c>
      <c r="X244" t="e">
        <f t="shared" si="62"/>
        <v>#N/A</v>
      </c>
    </row>
    <row r="245" spans="1:24" x14ac:dyDescent="0.25">
      <c r="A245" s="2"/>
      <c r="B245" s="2"/>
      <c r="C245" s="2" t="s">
        <v>236</v>
      </c>
      <c r="D245" s="2"/>
      <c r="E245" s="2"/>
      <c r="F245" s="2"/>
      <c r="G245" s="2"/>
      <c r="H245" s="2"/>
      <c r="I245" s="2"/>
      <c r="T245">
        <f t="shared" si="60"/>
        <v>0</v>
      </c>
      <c r="U245">
        <f t="shared" si="61"/>
        <v>0</v>
      </c>
      <c r="V245">
        <v>247</v>
      </c>
      <c r="W245">
        <v>10</v>
      </c>
      <c r="X245" t="e">
        <f t="shared" si="62"/>
        <v>#N/A</v>
      </c>
    </row>
    <row r="246" spans="1:24" x14ac:dyDescent="0.25">
      <c r="A246" s="2"/>
      <c r="B246" s="2"/>
      <c r="C246" s="2"/>
      <c r="D246" s="2" t="str">
        <f t="shared" ref="D246" si="77">"factor = 95"</f>
        <v>factor = 95</v>
      </c>
      <c r="E246" s="2"/>
      <c r="F246" s="2"/>
      <c r="G246" s="2"/>
      <c r="H246" s="2"/>
      <c r="I246" s="2"/>
      <c r="T246">
        <f t="shared" si="60"/>
        <v>0</v>
      </c>
      <c r="U246">
        <f t="shared" si="61"/>
        <v>0</v>
      </c>
      <c r="V246">
        <v>248</v>
      </c>
      <c r="W246">
        <v>10</v>
      </c>
      <c r="X246" t="e">
        <f t="shared" si="62"/>
        <v>#N/A</v>
      </c>
    </row>
    <row r="247" spans="1:24" x14ac:dyDescent="0.25">
      <c r="A247" s="2"/>
      <c r="B247" s="2"/>
      <c r="C247" s="2" t="s">
        <v>1</v>
      </c>
      <c r="D247" s="2"/>
      <c r="E247" s="2"/>
      <c r="F247" s="2"/>
      <c r="G247" s="2"/>
      <c r="H247" s="2"/>
      <c r="I247" s="2"/>
      <c r="T247">
        <f t="shared" si="60"/>
        <v>0</v>
      </c>
      <c r="U247">
        <f t="shared" si="61"/>
        <v>0</v>
      </c>
      <c r="V247">
        <v>249</v>
      </c>
      <c r="W247">
        <v>10</v>
      </c>
      <c r="X247" t="e">
        <f t="shared" si="62"/>
        <v>#N/A</v>
      </c>
    </row>
    <row r="248" spans="1:24" x14ac:dyDescent="0.25">
      <c r="A248" s="2"/>
      <c r="B248" s="2" t="s">
        <v>1</v>
      </c>
      <c r="G248" s="2"/>
      <c r="H248" s="2"/>
      <c r="I248" s="2"/>
      <c r="T248">
        <f t="shared" si="60"/>
        <v>0</v>
      </c>
      <c r="U248">
        <f t="shared" si="61"/>
        <v>0</v>
      </c>
      <c r="V248">
        <v>250</v>
      </c>
      <c r="W248">
        <v>10</v>
      </c>
      <c r="X248" t="e">
        <f t="shared" si="62"/>
        <v>#N/A</v>
      </c>
    </row>
    <row r="249" spans="1:24" x14ac:dyDescent="0.25">
      <c r="A249" s="2"/>
      <c r="B249" s="2" t="s">
        <v>9</v>
      </c>
      <c r="C249" s="2" t="s">
        <v>237</v>
      </c>
      <c r="D249" s="2"/>
      <c r="E249" s="2"/>
      <c r="F249" s="2"/>
      <c r="G249" s="2"/>
      <c r="H249" s="2"/>
      <c r="I249" s="2"/>
      <c r="T249">
        <f t="shared" si="60"/>
        <v>0</v>
      </c>
      <c r="U249">
        <f t="shared" si="61"/>
        <v>0</v>
      </c>
      <c r="V249">
        <v>251</v>
      </c>
      <c r="W249">
        <v>10</v>
      </c>
      <c r="X249" t="e">
        <f t="shared" si="62"/>
        <v>#N/A</v>
      </c>
    </row>
    <row r="250" spans="1:24" x14ac:dyDescent="0.25">
      <c r="A250" s="2"/>
      <c r="B250" s="2"/>
      <c r="C250" s="2" t="str">
        <f t="shared" ref="C250" si="78">"name = EVTOPT_B_"&amp;$L$2&amp;INDEX(S:V,MATCH(B223,S:S,0),4)</f>
        <v>name = EVTOPT_B_AVE_MARIA_hexaco_childhood.9</v>
      </c>
      <c r="D250" s="2"/>
      <c r="E250" s="2"/>
      <c r="F250" s="2"/>
      <c r="G250" s="2"/>
      <c r="H250" s="2"/>
      <c r="I250" s="2"/>
      <c r="T250">
        <f t="shared" si="60"/>
        <v>0</v>
      </c>
      <c r="U250">
        <f t="shared" si="61"/>
        <v>0</v>
      </c>
      <c r="V250">
        <v>252</v>
      </c>
      <c r="W250">
        <v>10</v>
      </c>
      <c r="X250" t="e">
        <f t="shared" si="62"/>
        <v>#N/A</v>
      </c>
    </row>
    <row r="251" spans="1:24" x14ac:dyDescent="0.25">
      <c r="A251" s="2"/>
      <c r="B251" s="2"/>
      <c r="C251" s="2" t="s">
        <v>138</v>
      </c>
      <c r="D251" s="2"/>
      <c r="E251" s="2"/>
      <c r="F251" s="2"/>
      <c r="G251" s="2"/>
      <c r="H251" s="2"/>
      <c r="I251" s="2"/>
      <c r="T251">
        <f t="shared" si="60"/>
        <v>0</v>
      </c>
      <c r="U251">
        <f t="shared" si="61"/>
        <v>0</v>
      </c>
      <c r="V251">
        <v>253</v>
      </c>
      <c r="W251">
        <v>10</v>
      </c>
      <c r="X251" t="e">
        <f t="shared" si="62"/>
        <v>#N/A</v>
      </c>
    </row>
    <row r="252" spans="1:24" x14ac:dyDescent="0.25">
      <c r="A252" s="2"/>
      <c r="B252" s="2"/>
      <c r="C252" s="2"/>
      <c r="D252" s="2" t="str">
        <f t="shared" ref="D252" si="79">"educator = { character_event = { id = "&amp;"AVE_MARIA_hexaco_adolescence."&amp;INDEX(S:V,MATCH(B223,S:S,0)+INDEX(S:W,MATCH(B223,S:S,0),5),4)&amp;" } }"</f>
        <v>educator = { character_event = { id = AVE_MARIA_hexaco_adolescence.13 } }</v>
      </c>
      <c r="E252" s="2"/>
      <c r="F252" s="2"/>
      <c r="G252" s="2"/>
      <c r="H252" s="2"/>
      <c r="I252" s="2"/>
      <c r="T252">
        <f t="shared" si="60"/>
        <v>0</v>
      </c>
      <c r="U252">
        <f t="shared" si="61"/>
        <v>0</v>
      </c>
      <c r="V252">
        <v>254</v>
      </c>
      <c r="W252">
        <v>10</v>
      </c>
      <c r="X252" t="e">
        <f t="shared" si="62"/>
        <v>#N/A</v>
      </c>
    </row>
    <row r="253" spans="1:24" x14ac:dyDescent="0.25">
      <c r="A253" s="2"/>
      <c r="D253" t="s">
        <v>249</v>
      </c>
      <c r="T253">
        <f t="shared" si="60"/>
        <v>0</v>
      </c>
      <c r="U253">
        <f t="shared" si="61"/>
        <v>0</v>
      </c>
      <c r="V253">
        <v>255</v>
      </c>
      <c r="W253">
        <v>10</v>
      </c>
      <c r="X253" t="e">
        <f t="shared" si="62"/>
        <v>#N/A</v>
      </c>
    </row>
    <row r="254" spans="1:24" x14ac:dyDescent="0.25">
      <c r="A254" s="2"/>
      <c r="B254" s="2"/>
      <c r="C254" s="2" t="s">
        <v>1</v>
      </c>
      <c r="D254" s="2"/>
      <c r="E254" s="2"/>
      <c r="F254" s="2"/>
      <c r="G254" s="2"/>
      <c r="H254" s="2"/>
      <c r="I254" s="2"/>
      <c r="T254">
        <f t="shared" si="60"/>
        <v>0</v>
      </c>
      <c r="U254">
        <f t="shared" si="61"/>
        <v>0</v>
      </c>
      <c r="V254">
        <v>256</v>
      </c>
      <c r="W254">
        <v>10</v>
      </c>
      <c r="X254" t="e">
        <f t="shared" si="62"/>
        <v>#N/A</v>
      </c>
    </row>
    <row r="255" spans="1:24" x14ac:dyDescent="0.25">
      <c r="A255" s="2"/>
      <c r="B255" s="2"/>
      <c r="C255" s="2" t="s">
        <v>236</v>
      </c>
      <c r="D255" s="2"/>
      <c r="E255" s="2"/>
      <c r="F255" s="2"/>
      <c r="G255" s="2"/>
      <c r="H255" s="2"/>
      <c r="I255" s="2"/>
      <c r="T255">
        <f t="shared" si="60"/>
        <v>0</v>
      </c>
      <c r="U255">
        <f t="shared" si="61"/>
        <v>0</v>
      </c>
      <c r="V255">
        <v>257</v>
      </c>
      <c r="W255">
        <v>10</v>
      </c>
      <c r="X255" t="e">
        <f t="shared" si="62"/>
        <v>#N/A</v>
      </c>
    </row>
    <row r="256" spans="1:24" x14ac:dyDescent="0.25">
      <c r="A256" s="2"/>
      <c r="B256" s="2"/>
      <c r="C256" s="2"/>
      <c r="D256" s="2" t="str">
        <f t="shared" ref="D256" si="80">"factor = 5"</f>
        <v>factor = 5</v>
      </c>
      <c r="E256" s="2"/>
      <c r="F256" s="2"/>
      <c r="G256" s="2"/>
      <c r="H256" s="2"/>
      <c r="I256" s="2"/>
      <c r="T256">
        <f t="shared" si="60"/>
        <v>0</v>
      </c>
      <c r="U256">
        <f t="shared" si="61"/>
        <v>0</v>
      </c>
      <c r="V256">
        <v>258</v>
      </c>
      <c r="W256">
        <v>10</v>
      </c>
      <c r="X256" t="e">
        <f t="shared" si="62"/>
        <v>#N/A</v>
      </c>
    </row>
    <row r="257" spans="1:24" x14ac:dyDescent="0.25">
      <c r="A257" s="2"/>
      <c r="B257" s="2"/>
      <c r="C257" s="2" t="s">
        <v>1</v>
      </c>
      <c r="D257" s="2"/>
      <c r="E257" s="2"/>
      <c r="F257" s="2"/>
      <c r="G257" s="2"/>
      <c r="H257" s="2"/>
      <c r="I257" s="2"/>
      <c r="T257">
        <f t="shared" si="60"/>
        <v>0</v>
      </c>
      <c r="U257">
        <f t="shared" si="61"/>
        <v>0</v>
      </c>
      <c r="V257">
        <v>259</v>
      </c>
      <c r="W257">
        <v>10</v>
      </c>
      <c r="X257" t="e">
        <f t="shared" si="62"/>
        <v>#N/A</v>
      </c>
    </row>
    <row r="258" spans="1:24" x14ac:dyDescent="0.25">
      <c r="A258" s="2"/>
      <c r="B258" s="2" t="s">
        <v>1</v>
      </c>
      <c r="C258" s="2"/>
      <c r="D258" s="2"/>
      <c r="E258" s="2"/>
      <c r="F258" s="2"/>
      <c r="G258" s="2"/>
      <c r="H258" s="2"/>
      <c r="I258" s="2"/>
      <c r="T258">
        <f t="shared" ref="T258:T319" si="81">INDEX(N:N,2+TRUNC((ROW()-1)/$R$1))</f>
        <v>0</v>
      </c>
      <c r="U258">
        <f t="shared" ref="U258:U321" si="82">INDEX(O:O,2+TRUNC((ROW()-1)/$R$1))</f>
        <v>0</v>
      </c>
      <c r="V258">
        <v>260</v>
      </c>
      <c r="W258">
        <v>10</v>
      </c>
      <c r="X258" t="e">
        <f t="shared" ref="X258:X321" si="83">VLOOKUP(U258,$O$2:$P$7,2,0)</f>
        <v>#N/A</v>
      </c>
    </row>
    <row r="259" spans="1:24" x14ac:dyDescent="0.25">
      <c r="A259" s="2" t="s">
        <v>1</v>
      </c>
      <c r="B259" s="2"/>
      <c r="C259" s="2"/>
      <c r="D259" s="2"/>
      <c r="E259" s="2"/>
      <c r="F259" s="2"/>
      <c r="G259" s="2"/>
      <c r="H259" s="2"/>
      <c r="I259" s="2"/>
      <c r="T259">
        <f t="shared" si="81"/>
        <v>0</v>
      </c>
      <c r="U259">
        <f t="shared" si="82"/>
        <v>0</v>
      </c>
      <c r="V259">
        <v>261</v>
      </c>
      <c r="W259">
        <v>10</v>
      </c>
      <c r="X259" t="e">
        <f t="shared" si="83"/>
        <v>#N/A</v>
      </c>
    </row>
    <row r="260" spans="1:24" x14ac:dyDescent="0.25">
      <c r="A260" s="2" t="str">
        <f t="shared" ref="A260" si="84">"#"</f>
        <v>#</v>
      </c>
      <c r="B260" s="2" t="str">
        <f t="shared" ref="B260" si="85">INDEX(S:S,1+TRUNC((ROW()-1)/$M$2))</f>
        <v>Honesty-Humility Improvement 8</v>
      </c>
      <c r="C260" s="2"/>
      <c r="D260" s="2"/>
      <c r="E260" s="2"/>
      <c r="F260" s="2"/>
      <c r="G260" s="2"/>
      <c r="H260" s="2"/>
      <c r="I260" s="2"/>
      <c r="T260">
        <f t="shared" si="81"/>
        <v>0</v>
      </c>
      <c r="U260">
        <f t="shared" si="82"/>
        <v>0</v>
      </c>
      <c r="V260">
        <v>262</v>
      </c>
      <c r="W260">
        <v>10</v>
      </c>
      <c r="X260" t="e">
        <f t="shared" si="83"/>
        <v>#N/A</v>
      </c>
    </row>
    <row r="261" spans="1:24" x14ac:dyDescent="0.25">
      <c r="A261" s="2" t="s">
        <v>0</v>
      </c>
      <c r="B261" s="2"/>
      <c r="C261" s="2"/>
      <c r="D261" s="2"/>
      <c r="E261" s="2"/>
      <c r="F261" s="2"/>
      <c r="G261" s="2"/>
      <c r="H261" s="2"/>
      <c r="I261" s="2"/>
      <c r="T261">
        <f t="shared" si="81"/>
        <v>0</v>
      </c>
      <c r="U261">
        <f t="shared" si="82"/>
        <v>0</v>
      </c>
      <c r="V261">
        <v>263</v>
      </c>
      <c r="W261">
        <v>10</v>
      </c>
      <c r="X261" t="e">
        <f t="shared" si="83"/>
        <v>#N/A</v>
      </c>
    </row>
    <row r="262" spans="1:24" x14ac:dyDescent="0.25">
      <c r="A262" s="2"/>
      <c r="B262" s="2" t="str">
        <f t="shared" ref="B262" si="86">"id = "&amp;$L$2&amp;INDEX(S:V,MATCH(B260,S:S,0),4)</f>
        <v>id = AVE_MARIA_hexaco_childhood.10</v>
      </c>
      <c r="C262" s="2"/>
      <c r="D262" s="2"/>
      <c r="E262" s="2"/>
      <c r="F262" s="2"/>
      <c r="G262" s="2"/>
      <c r="H262" s="2"/>
      <c r="I262" s="2"/>
      <c r="T262">
        <f t="shared" si="81"/>
        <v>0</v>
      </c>
      <c r="U262">
        <f t="shared" si="82"/>
        <v>0</v>
      </c>
      <c r="V262">
        <v>264</v>
      </c>
      <c r="W262">
        <v>10</v>
      </c>
      <c r="X262" t="e">
        <f t="shared" si="83"/>
        <v>#N/A</v>
      </c>
    </row>
    <row r="263" spans="1:24" x14ac:dyDescent="0.25">
      <c r="A263" s="2"/>
      <c r="B263" s="2" t="str">
        <f t="shared" ref="B263" si="87">"desc = EVTDESC_"&amp;$L$2&amp;INDEX(S:V,MATCH(B260,S:S,0),4)</f>
        <v>desc = EVTDESC_AVE_MARIA_hexaco_childhood.10</v>
      </c>
      <c r="C263" s="2"/>
      <c r="D263" s="2"/>
      <c r="E263" s="2"/>
      <c r="F263" s="2"/>
      <c r="G263" s="2"/>
      <c r="H263" s="2"/>
      <c r="I263" s="2"/>
      <c r="T263">
        <f t="shared" si="81"/>
        <v>0</v>
      </c>
      <c r="U263">
        <f t="shared" si="82"/>
        <v>0</v>
      </c>
      <c r="V263">
        <v>265</v>
      </c>
      <c r="W263">
        <v>10</v>
      </c>
      <c r="X263" t="e">
        <f t="shared" si="83"/>
        <v>#N/A</v>
      </c>
    </row>
    <row r="264" spans="1:24" x14ac:dyDescent="0.25">
      <c r="A264" s="2"/>
      <c r="B264" s="2" t="s">
        <v>115</v>
      </c>
      <c r="C264" s="2"/>
      <c r="D264" s="2"/>
      <c r="E264" s="2"/>
      <c r="F264" s="2"/>
      <c r="G264" s="2"/>
      <c r="H264" s="2"/>
      <c r="I264" s="2"/>
      <c r="T264">
        <f t="shared" si="81"/>
        <v>0</v>
      </c>
      <c r="U264">
        <f t="shared" si="82"/>
        <v>0</v>
      </c>
      <c r="V264">
        <v>266</v>
      </c>
      <c r="W264">
        <v>10</v>
      </c>
      <c r="X264" t="e">
        <f t="shared" si="83"/>
        <v>#N/A</v>
      </c>
    </row>
    <row r="265" spans="1:24" x14ac:dyDescent="0.25">
      <c r="A265" s="2"/>
      <c r="B265" s="2" t="s">
        <v>114</v>
      </c>
      <c r="C265" s="2"/>
      <c r="D265" s="2"/>
      <c r="E265" s="2"/>
      <c r="F265" s="2"/>
      <c r="G265" s="2"/>
      <c r="H265" s="2"/>
      <c r="I265" s="2"/>
      <c r="T265">
        <f t="shared" si="81"/>
        <v>0</v>
      </c>
      <c r="U265">
        <f t="shared" si="82"/>
        <v>0</v>
      </c>
      <c r="V265">
        <v>267</v>
      </c>
      <c r="W265">
        <v>10</v>
      </c>
      <c r="X265" t="e">
        <f t="shared" si="83"/>
        <v>#N/A</v>
      </c>
    </row>
    <row r="266" spans="1:24" x14ac:dyDescent="0.25">
      <c r="A266" s="2"/>
      <c r="B266" s="2" t="s">
        <v>116</v>
      </c>
      <c r="C266" s="2"/>
      <c r="D266" s="2"/>
      <c r="E266" s="2"/>
      <c r="F266" s="2"/>
      <c r="G266" s="2"/>
      <c r="H266" s="2"/>
      <c r="I266" s="2"/>
      <c r="T266">
        <f t="shared" si="81"/>
        <v>0</v>
      </c>
      <c r="U266">
        <f t="shared" si="82"/>
        <v>0</v>
      </c>
      <c r="V266">
        <v>268</v>
      </c>
      <c r="W266">
        <v>10</v>
      </c>
      <c r="X266" t="e">
        <f t="shared" si="83"/>
        <v>#N/A</v>
      </c>
    </row>
    <row r="267" spans="1:24" x14ac:dyDescent="0.25">
      <c r="A267" s="2"/>
      <c r="B267" s="2"/>
      <c r="C267" s="2"/>
      <c r="D267" s="2"/>
      <c r="E267" s="2"/>
      <c r="F267" s="2"/>
      <c r="G267" s="2"/>
      <c r="H267" s="2"/>
      <c r="I267" s="2"/>
      <c r="T267">
        <f t="shared" si="81"/>
        <v>0</v>
      </c>
      <c r="U267">
        <f t="shared" si="82"/>
        <v>0</v>
      </c>
      <c r="V267">
        <v>269</v>
      </c>
      <c r="W267">
        <v>10</v>
      </c>
      <c r="X267" t="e">
        <f t="shared" si="83"/>
        <v>#N/A</v>
      </c>
    </row>
    <row r="268" spans="1:24" x14ac:dyDescent="0.25">
      <c r="A268" s="2"/>
      <c r="B268" s="2" t="s">
        <v>5</v>
      </c>
      <c r="C268" s="2"/>
      <c r="D268" s="2"/>
      <c r="E268" s="2"/>
      <c r="F268" s="2"/>
      <c r="G268" s="2"/>
      <c r="H268" s="2"/>
      <c r="I268" s="2"/>
      <c r="T268">
        <f t="shared" si="81"/>
        <v>0</v>
      </c>
      <c r="U268">
        <f t="shared" si="82"/>
        <v>0</v>
      </c>
      <c r="V268">
        <v>270</v>
      </c>
      <c r="W268">
        <v>10</v>
      </c>
      <c r="X268" t="e">
        <f t="shared" si="83"/>
        <v>#N/A</v>
      </c>
    </row>
    <row r="269" spans="1:24" x14ac:dyDescent="0.25">
      <c r="A269" s="2"/>
      <c r="B269" s="2"/>
      <c r="C269" s="2" t="s">
        <v>117</v>
      </c>
      <c r="D269" s="2"/>
      <c r="E269" s="2"/>
      <c r="F269" s="2"/>
      <c r="G269" s="2"/>
      <c r="H269" s="2"/>
      <c r="I269" s="2"/>
      <c r="T269">
        <f t="shared" si="81"/>
        <v>0</v>
      </c>
      <c r="U269">
        <f t="shared" si="82"/>
        <v>0</v>
      </c>
      <c r="V269">
        <v>271</v>
      </c>
      <c r="W269">
        <v>10</v>
      </c>
      <c r="X269" t="e">
        <f t="shared" si="83"/>
        <v>#N/A</v>
      </c>
    </row>
    <row r="270" spans="1:24" x14ac:dyDescent="0.25">
      <c r="A270" s="2"/>
      <c r="B270" s="2"/>
      <c r="C270" s="2" t="s">
        <v>118</v>
      </c>
      <c r="D270" s="2"/>
      <c r="E270" s="2"/>
      <c r="F270" s="2"/>
      <c r="G270" s="2"/>
      <c r="H270" s="2"/>
      <c r="I270" s="2"/>
      <c r="T270">
        <f t="shared" si="81"/>
        <v>0</v>
      </c>
      <c r="U270">
        <f t="shared" si="82"/>
        <v>0</v>
      </c>
      <c r="V270">
        <v>272</v>
      </c>
      <c r="W270">
        <v>10</v>
      </c>
      <c r="X270" t="e">
        <f t="shared" si="83"/>
        <v>#N/A</v>
      </c>
    </row>
    <row r="271" spans="1:24" x14ac:dyDescent="0.25">
      <c r="A271" s="2"/>
      <c r="B271" s="2"/>
      <c r="C271" s="2" t="s">
        <v>119</v>
      </c>
      <c r="D271" s="2"/>
      <c r="E271" s="2"/>
      <c r="F271" s="2"/>
      <c r="G271" s="2"/>
      <c r="H271" s="2"/>
      <c r="I271" s="2"/>
      <c r="T271">
        <f t="shared" si="81"/>
        <v>0</v>
      </c>
      <c r="U271">
        <f t="shared" si="82"/>
        <v>0</v>
      </c>
      <c r="V271">
        <v>273</v>
      </c>
      <c r="W271">
        <v>10</v>
      </c>
      <c r="X271" t="e">
        <f t="shared" si="83"/>
        <v>#N/A</v>
      </c>
    </row>
    <row r="272" spans="1:24" x14ac:dyDescent="0.25">
      <c r="A272" s="2"/>
      <c r="B272" s="2"/>
      <c r="C272" s="2" t="s">
        <v>120</v>
      </c>
      <c r="D272" s="2"/>
      <c r="E272" s="2"/>
      <c r="F272" s="2"/>
      <c r="G272" s="2"/>
      <c r="H272" s="2"/>
      <c r="I272" s="2"/>
      <c r="T272">
        <f t="shared" si="81"/>
        <v>0</v>
      </c>
      <c r="U272">
        <f t="shared" si="82"/>
        <v>0</v>
      </c>
      <c r="V272">
        <v>274</v>
      </c>
      <c r="W272">
        <v>10</v>
      </c>
      <c r="X272" t="e">
        <f t="shared" si="83"/>
        <v>#N/A</v>
      </c>
    </row>
    <row r="273" spans="1:24" x14ac:dyDescent="0.25">
      <c r="A273" s="2"/>
      <c r="B273" s="2"/>
      <c r="C273" s="2" t="str">
        <f t="shared" ref="C273" si="88">"has_focus = "&amp;INDEX(S:X,MATCH(B260,S:S,0),6)</f>
        <v>has_focus = focus_ch_honesty_humility</v>
      </c>
      <c r="D273" s="2"/>
      <c r="E273" s="2"/>
      <c r="F273" s="2"/>
      <c r="G273" s="2"/>
      <c r="H273" s="2"/>
      <c r="I273" s="2"/>
      <c r="T273">
        <f t="shared" si="81"/>
        <v>0</v>
      </c>
      <c r="U273">
        <f t="shared" si="82"/>
        <v>0</v>
      </c>
      <c r="V273">
        <v>275</v>
      </c>
      <c r="W273">
        <v>10</v>
      </c>
      <c r="X273" t="e">
        <f t="shared" si="83"/>
        <v>#N/A</v>
      </c>
    </row>
    <row r="274" spans="1:24" x14ac:dyDescent="0.25">
      <c r="A274" s="2"/>
      <c r="B274" s="2" t="s">
        <v>1</v>
      </c>
      <c r="C274" s="2"/>
      <c r="D274" s="2"/>
      <c r="E274" s="2"/>
      <c r="F274" s="2"/>
      <c r="G274" s="2"/>
      <c r="H274" s="2"/>
      <c r="I274" s="2"/>
      <c r="T274">
        <f t="shared" si="81"/>
        <v>0</v>
      </c>
      <c r="U274">
        <f t="shared" si="82"/>
        <v>0</v>
      </c>
      <c r="V274">
        <v>276</v>
      </c>
      <c r="W274">
        <v>10</v>
      </c>
      <c r="X274" t="e">
        <f t="shared" si="83"/>
        <v>#N/A</v>
      </c>
    </row>
    <row r="275" spans="1:24" x14ac:dyDescent="0.25">
      <c r="A275" s="2"/>
      <c r="B275" s="2"/>
      <c r="C275" s="2"/>
      <c r="D275" s="2"/>
      <c r="E275" s="2"/>
      <c r="F275" s="2"/>
      <c r="G275" s="2"/>
      <c r="H275" s="2"/>
      <c r="I275" s="2"/>
      <c r="T275">
        <f t="shared" si="81"/>
        <v>0</v>
      </c>
      <c r="U275">
        <f t="shared" si="82"/>
        <v>0</v>
      </c>
      <c r="V275">
        <v>277</v>
      </c>
      <c r="W275">
        <v>10</v>
      </c>
      <c r="X275" t="e">
        <f t="shared" si="83"/>
        <v>#N/A</v>
      </c>
    </row>
    <row r="276" spans="1:24" x14ac:dyDescent="0.25">
      <c r="A276" s="2"/>
      <c r="B276" s="2" t="s">
        <v>9</v>
      </c>
      <c r="C276" s="2" t="s">
        <v>235</v>
      </c>
      <c r="D276" s="2"/>
      <c r="E276" s="2"/>
      <c r="F276" s="2"/>
      <c r="G276" s="2"/>
      <c r="H276" s="2"/>
      <c r="I276" s="2"/>
      <c r="T276">
        <f t="shared" si="81"/>
        <v>0</v>
      </c>
      <c r="U276">
        <f t="shared" si="82"/>
        <v>0</v>
      </c>
      <c r="V276">
        <v>278</v>
      </c>
      <c r="W276">
        <v>10</v>
      </c>
      <c r="X276" t="e">
        <f t="shared" si="83"/>
        <v>#N/A</v>
      </c>
    </row>
    <row r="277" spans="1:24" x14ac:dyDescent="0.25">
      <c r="A277" s="2"/>
      <c r="B277" s="2"/>
      <c r="C277" s="2" t="str">
        <f t="shared" ref="C277" si="89">"name = EVTOPT_A_"&amp;$L$2&amp;INDEX(S:V,MATCH(B260,S:S,0),4)</f>
        <v>name = EVTOPT_A_AVE_MARIA_hexaco_childhood.10</v>
      </c>
      <c r="D277" s="2"/>
      <c r="E277" s="2"/>
      <c r="F277" s="2"/>
      <c r="G277" s="2"/>
      <c r="H277" s="2"/>
      <c r="I277" s="2"/>
      <c r="T277">
        <f t="shared" si="81"/>
        <v>0</v>
      </c>
      <c r="U277">
        <f t="shared" si="82"/>
        <v>0</v>
      </c>
      <c r="V277">
        <v>279</v>
      </c>
      <c r="W277">
        <v>10</v>
      </c>
      <c r="X277" t="e">
        <f t="shared" si="83"/>
        <v>#N/A</v>
      </c>
    </row>
    <row r="278" spans="1:24" x14ac:dyDescent="0.25">
      <c r="A278" s="2"/>
      <c r="B278" s="2"/>
      <c r="C278" s="2" t="s">
        <v>138</v>
      </c>
      <c r="D278" s="2"/>
      <c r="E278" s="2"/>
      <c r="F278" s="2"/>
      <c r="G278" s="2"/>
      <c r="H278" s="2"/>
      <c r="I278" s="2"/>
      <c r="T278">
        <f t="shared" si="81"/>
        <v>0</v>
      </c>
      <c r="U278">
        <f t="shared" si="82"/>
        <v>0</v>
      </c>
      <c r="V278">
        <v>280</v>
      </c>
      <c r="W278">
        <v>10</v>
      </c>
      <c r="X278" t="e">
        <f t="shared" si="83"/>
        <v>#N/A</v>
      </c>
    </row>
    <row r="279" spans="1:24" x14ac:dyDescent="0.25">
      <c r="A279" s="2"/>
      <c r="B279" s="2"/>
      <c r="C279" s="2"/>
      <c r="D279" s="2" t="str">
        <f t="shared" ref="D279" si="90">"educator = { character_event = { id = "&amp;"AVE_MARIA_hexaco_adolescence."&amp;INDEX(S:V,MATCH(B260,S:S,0)+INDEX(S:W,MATCH(B260,S:S,0),5),4)&amp;" } }"</f>
        <v>educator = { character_event = { id = AVE_MARIA_hexaco_adolescence.13 } }</v>
      </c>
      <c r="E279" s="2"/>
      <c r="F279" s="2"/>
      <c r="G279" s="2"/>
      <c r="H279" s="2"/>
      <c r="I279" s="2"/>
      <c r="T279">
        <f t="shared" si="81"/>
        <v>0</v>
      </c>
      <c r="U279">
        <f t="shared" si="82"/>
        <v>0</v>
      </c>
      <c r="V279">
        <v>281</v>
      </c>
      <c r="W279">
        <v>10</v>
      </c>
      <c r="X279" t="e">
        <f t="shared" si="83"/>
        <v>#N/A</v>
      </c>
    </row>
    <row r="280" spans="1:24" x14ac:dyDescent="0.25">
      <c r="D280" t="s">
        <v>248</v>
      </c>
      <c r="T280">
        <f t="shared" si="81"/>
        <v>0</v>
      </c>
      <c r="U280">
        <f t="shared" si="82"/>
        <v>0</v>
      </c>
      <c r="V280">
        <v>282</v>
      </c>
      <c r="W280">
        <v>10</v>
      </c>
      <c r="X280" t="e">
        <f t="shared" si="83"/>
        <v>#N/A</v>
      </c>
    </row>
    <row r="281" spans="1:24" x14ac:dyDescent="0.25">
      <c r="C281" s="2" t="s">
        <v>1</v>
      </c>
      <c r="D281" s="2"/>
      <c r="E281" s="2"/>
      <c r="F281" s="2"/>
      <c r="T281">
        <f t="shared" si="81"/>
        <v>0</v>
      </c>
      <c r="U281">
        <f t="shared" si="82"/>
        <v>0</v>
      </c>
      <c r="V281">
        <v>283</v>
      </c>
      <c r="W281">
        <v>10</v>
      </c>
      <c r="X281" t="e">
        <f t="shared" si="83"/>
        <v>#N/A</v>
      </c>
    </row>
    <row r="282" spans="1:24" x14ac:dyDescent="0.25">
      <c r="A282" s="2"/>
      <c r="B282" s="2"/>
      <c r="C282" s="2" t="s">
        <v>236</v>
      </c>
      <c r="D282" s="2"/>
      <c r="E282" s="2"/>
      <c r="F282" s="2"/>
      <c r="G282" s="2"/>
      <c r="H282" s="2"/>
      <c r="I282" s="2"/>
      <c r="T282">
        <f t="shared" si="81"/>
        <v>0</v>
      </c>
      <c r="U282">
        <f t="shared" si="82"/>
        <v>0</v>
      </c>
      <c r="V282">
        <v>284</v>
      </c>
      <c r="W282">
        <v>10</v>
      </c>
      <c r="X282" t="e">
        <f t="shared" si="83"/>
        <v>#N/A</v>
      </c>
    </row>
    <row r="283" spans="1:24" x14ac:dyDescent="0.25">
      <c r="A283" s="2"/>
      <c r="B283" s="2"/>
      <c r="C283" s="2"/>
      <c r="D283" s="2" t="str">
        <f t="shared" ref="D283" si="91">"factor = 95"</f>
        <v>factor = 95</v>
      </c>
      <c r="E283" s="2"/>
      <c r="F283" s="2"/>
      <c r="G283" s="2"/>
      <c r="H283" s="2"/>
      <c r="I283" s="2"/>
      <c r="T283">
        <f t="shared" si="81"/>
        <v>0</v>
      </c>
      <c r="U283">
        <f t="shared" si="82"/>
        <v>0</v>
      </c>
      <c r="V283">
        <v>285</v>
      </c>
      <c r="W283">
        <v>10</v>
      </c>
      <c r="X283" t="e">
        <f t="shared" si="83"/>
        <v>#N/A</v>
      </c>
    </row>
    <row r="284" spans="1:24" x14ac:dyDescent="0.25">
      <c r="A284" s="2"/>
      <c r="B284" s="2"/>
      <c r="C284" s="2" t="s">
        <v>1</v>
      </c>
      <c r="D284" s="2"/>
      <c r="E284" s="2"/>
      <c r="F284" s="2"/>
      <c r="G284" s="2"/>
      <c r="H284" s="2"/>
      <c r="I284" s="2"/>
      <c r="T284">
        <f t="shared" si="81"/>
        <v>0</v>
      </c>
      <c r="U284">
        <f t="shared" si="82"/>
        <v>0</v>
      </c>
      <c r="V284">
        <v>286</v>
      </c>
      <c r="W284">
        <v>10</v>
      </c>
      <c r="X284" t="e">
        <f t="shared" si="83"/>
        <v>#N/A</v>
      </c>
    </row>
    <row r="285" spans="1:24" x14ac:dyDescent="0.25">
      <c r="A285" s="2"/>
      <c r="B285" s="2" t="s">
        <v>1</v>
      </c>
      <c r="G285" s="2"/>
      <c r="H285" s="2"/>
      <c r="I285" s="2"/>
      <c r="T285">
        <f t="shared" si="81"/>
        <v>0</v>
      </c>
      <c r="U285">
        <f t="shared" si="82"/>
        <v>0</v>
      </c>
      <c r="V285">
        <v>287</v>
      </c>
      <c r="W285">
        <v>10</v>
      </c>
      <c r="X285" t="e">
        <f t="shared" si="83"/>
        <v>#N/A</v>
      </c>
    </row>
    <row r="286" spans="1:24" x14ac:dyDescent="0.25">
      <c r="A286" s="2"/>
      <c r="B286" s="2" t="s">
        <v>9</v>
      </c>
      <c r="C286" s="2" t="s">
        <v>237</v>
      </c>
      <c r="D286" s="2"/>
      <c r="E286" s="2"/>
      <c r="F286" s="2"/>
      <c r="G286" s="2"/>
      <c r="H286" s="2"/>
      <c r="I286" s="2"/>
      <c r="T286">
        <f t="shared" si="81"/>
        <v>0</v>
      </c>
      <c r="U286">
        <f t="shared" si="82"/>
        <v>0</v>
      </c>
      <c r="V286">
        <v>288</v>
      </c>
      <c r="W286">
        <v>10</v>
      </c>
      <c r="X286" t="e">
        <f t="shared" si="83"/>
        <v>#N/A</v>
      </c>
    </row>
    <row r="287" spans="1:24" x14ac:dyDescent="0.25">
      <c r="A287" s="2"/>
      <c r="B287" s="2"/>
      <c r="C287" s="2" t="str">
        <f t="shared" ref="C287" si="92">"name = EVTOPT_B_"&amp;$L$2&amp;INDEX(S:V,MATCH(B260,S:S,0),4)</f>
        <v>name = EVTOPT_B_AVE_MARIA_hexaco_childhood.10</v>
      </c>
      <c r="D287" s="2"/>
      <c r="E287" s="2"/>
      <c r="F287" s="2"/>
      <c r="G287" s="2"/>
      <c r="H287" s="2"/>
      <c r="I287" s="2"/>
      <c r="T287">
        <f t="shared" si="81"/>
        <v>0</v>
      </c>
      <c r="U287">
        <f t="shared" si="82"/>
        <v>0</v>
      </c>
      <c r="V287">
        <v>289</v>
      </c>
      <c r="W287">
        <v>10</v>
      </c>
      <c r="X287" t="e">
        <f t="shared" si="83"/>
        <v>#N/A</v>
      </c>
    </row>
    <row r="288" spans="1:24" x14ac:dyDescent="0.25">
      <c r="A288" s="2"/>
      <c r="B288" s="2"/>
      <c r="C288" s="2" t="s">
        <v>138</v>
      </c>
      <c r="D288" s="2"/>
      <c r="E288" s="2"/>
      <c r="F288" s="2"/>
      <c r="G288" s="2"/>
      <c r="H288" s="2"/>
      <c r="I288" s="2"/>
      <c r="T288">
        <f t="shared" si="81"/>
        <v>0</v>
      </c>
      <c r="U288">
        <f t="shared" si="82"/>
        <v>0</v>
      </c>
      <c r="V288">
        <v>290</v>
      </c>
      <c r="W288">
        <v>10</v>
      </c>
      <c r="X288" t="e">
        <f t="shared" si="83"/>
        <v>#N/A</v>
      </c>
    </row>
    <row r="289" spans="1:24" x14ac:dyDescent="0.25">
      <c r="A289" s="2"/>
      <c r="B289" s="2"/>
      <c r="C289" s="2"/>
      <c r="D289" s="2" t="str">
        <f t="shared" ref="D289" si="93">"educator = { character_event = { id = "&amp;"AVE_MARIA_hexaco_adolescence."&amp;INDEX(S:V,MATCH(B260,S:S,0)+INDEX(S:W,MATCH(B260,S:S,0),5),4)&amp;" } }"</f>
        <v>educator = { character_event = { id = AVE_MARIA_hexaco_adolescence.13 } }</v>
      </c>
      <c r="E289" s="2"/>
      <c r="F289" s="2"/>
      <c r="G289" s="2"/>
      <c r="H289" s="2"/>
      <c r="I289" s="2"/>
      <c r="T289">
        <f t="shared" si="81"/>
        <v>0</v>
      </c>
      <c r="U289">
        <f t="shared" si="82"/>
        <v>0</v>
      </c>
      <c r="V289">
        <v>291</v>
      </c>
      <c r="W289">
        <v>10</v>
      </c>
      <c r="X289" t="e">
        <f t="shared" si="83"/>
        <v>#N/A</v>
      </c>
    </row>
    <row r="290" spans="1:24" x14ac:dyDescent="0.25">
      <c r="A290" s="2"/>
      <c r="D290" t="s">
        <v>249</v>
      </c>
      <c r="T290">
        <f t="shared" si="81"/>
        <v>0</v>
      </c>
      <c r="U290">
        <f t="shared" si="82"/>
        <v>0</v>
      </c>
      <c r="V290">
        <v>292</v>
      </c>
      <c r="W290">
        <v>10</v>
      </c>
      <c r="X290" t="e">
        <f t="shared" si="83"/>
        <v>#N/A</v>
      </c>
    </row>
    <row r="291" spans="1:24" x14ac:dyDescent="0.25">
      <c r="A291" s="2"/>
      <c r="B291" s="2"/>
      <c r="C291" s="2" t="s">
        <v>1</v>
      </c>
      <c r="D291" s="2"/>
      <c r="E291" s="2"/>
      <c r="F291" s="2"/>
      <c r="G291" s="2"/>
      <c r="H291" s="2"/>
      <c r="I291" s="2"/>
      <c r="T291">
        <f t="shared" si="81"/>
        <v>0</v>
      </c>
      <c r="U291">
        <f t="shared" si="82"/>
        <v>0</v>
      </c>
      <c r="V291">
        <v>293</v>
      </c>
      <c r="W291">
        <v>10</v>
      </c>
      <c r="X291" t="e">
        <f t="shared" si="83"/>
        <v>#N/A</v>
      </c>
    </row>
    <row r="292" spans="1:24" x14ac:dyDescent="0.25">
      <c r="A292" s="2"/>
      <c r="B292" s="2"/>
      <c r="C292" s="2" t="s">
        <v>236</v>
      </c>
      <c r="D292" s="2"/>
      <c r="E292" s="2"/>
      <c r="F292" s="2"/>
      <c r="G292" s="2"/>
      <c r="H292" s="2"/>
      <c r="I292" s="2"/>
      <c r="T292">
        <f t="shared" si="81"/>
        <v>0</v>
      </c>
      <c r="U292">
        <f t="shared" si="82"/>
        <v>0</v>
      </c>
      <c r="V292">
        <v>294</v>
      </c>
      <c r="W292">
        <v>10</v>
      </c>
      <c r="X292" t="e">
        <f t="shared" si="83"/>
        <v>#N/A</v>
      </c>
    </row>
    <row r="293" spans="1:24" x14ac:dyDescent="0.25">
      <c r="A293" s="2"/>
      <c r="B293" s="2"/>
      <c r="C293" s="2"/>
      <c r="D293" s="2" t="str">
        <f t="shared" ref="D293" si="94">"factor = 5"</f>
        <v>factor = 5</v>
      </c>
      <c r="E293" s="2"/>
      <c r="F293" s="2"/>
      <c r="G293" s="2"/>
      <c r="H293" s="2"/>
      <c r="I293" s="2"/>
      <c r="T293">
        <f t="shared" si="81"/>
        <v>0</v>
      </c>
      <c r="U293">
        <f t="shared" si="82"/>
        <v>0</v>
      </c>
      <c r="V293">
        <v>295</v>
      </c>
      <c r="W293">
        <v>10</v>
      </c>
      <c r="X293" t="e">
        <f t="shared" si="83"/>
        <v>#N/A</v>
      </c>
    </row>
    <row r="294" spans="1:24" x14ac:dyDescent="0.25">
      <c r="A294" s="2"/>
      <c r="B294" s="2"/>
      <c r="C294" s="2" t="s">
        <v>1</v>
      </c>
      <c r="D294" s="2"/>
      <c r="E294" s="2"/>
      <c r="F294" s="2"/>
      <c r="G294" s="2"/>
      <c r="H294" s="2"/>
      <c r="I294" s="2"/>
      <c r="T294">
        <f t="shared" si="81"/>
        <v>0</v>
      </c>
      <c r="U294">
        <f t="shared" si="82"/>
        <v>0</v>
      </c>
      <c r="V294">
        <v>296</v>
      </c>
      <c r="W294">
        <v>10</v>
      </c>
      <c r="X294" t="e">
        <f t="shared" si="83"/>
        <v>#N/A</v>
      </c>
    </row>
    <row r="295" spans="1:24" x14ac:dyDescent="0.25">
      <c r="A295" s="2"/>
      <c r="B295" s="2" t="s">
        <v>1</v>
      </c>
      <c r="C295" s="2"/>
      <c r="D295" s="2"/>
      <c r="E295" s="2"/>
      <c r="F295" s="2"/>
      <c r="G295" s="2"/>
      <c r="H295" s="2"/>
      <c r="I295" s="2"/>
      <c r="T295">
        <f t="shared" si="81"/>
        <v>0</v>
      </c>
      <c r="U295">
        <f t="shared" si="82"/>
        <v>0</v>
      </c>
      <c r="V295">
        <v>297</v>
      </c>
      <c r="W295">
        <v>10</v>
      </c>
      <c r="X295" t="e">
        <f t="shared" si="83"/>
        <v>#N/A</v>
      </c>
    </row>
    <row r="296" spans="1:24" x14ac:dyDescent="0.25">
      <c r="A296" s="2" t="s">
        <v>1</v>
      </c>
      <c r="B296" s="2"/>
      <c r="C296" s="2"/>
      <c r="D296" s="2"/>
      <c r="E296" s="2"/>
      <c r="F296" s="2"/>
      <c r="G296" s="2"/>
      <c r="H296" s="2"/>
      <c r="I296" s="2"/>
      <c r="T296">
        <f t="shared" si="81"/>
        <v>0</v>
      </c>
      <c r="U296">
        <f t="shared" si="82"/>
        <v>0</v>
      </c>
      <c r="V296">
        <v>298</v>
      </c>
      <c r="W296">
        <v>10</v>
      </c>
      <c r="X296" t="e">
        <f t="shared" si="83"/>
        <v>#N/A</v>
      </c>
    </row>
    <row r="297" spans="1:24" x14ac:dyDescent="0.25">
      <c r="A297" s="2" t="str">
        <f t="shared" ref="A297" si="95">"#"</f>
        <v>#</v>
      </c>
      <c r="B297" s="2" t="str">
        <f t="shared" ref="B297" si="96">INDEX(S:S,1+TRUNC((ROW()-1)/$M$2))</f>
        <v>Honesty-Humility Improvement 9</v>
      </c>
      <c r="C297" s="2"/>
      <c r="D297" s="2"/>
      <c r="E297" s="2"/>
      <c r="F297" s="2"/>
      <c r="G297" s="2"/>
      <c r="H297" s="2"/>
      <c r="I297" s="2"/>
      <c r="T297">
        <f t="shared" si="81"/>
        <v>0</v>
      </c>
      <c r="U297">
        <f t="shared" si="82"/>
        <v>0</v>
      </c>
      <c r="V297">
        <v>299</v>
      </c>
      <c r="W297">
        <v>10</v>
      </c>
      <c r="X297" t="e">
        <f t="shared" si="83"/>
        <v>#N/A</v>
      </c>
    </row>
    <row r="298" spans="1:24" x14ac:dyDescent="0.25">
      <c r="A298" s="2" t="s">
        <v>0</v>
      </c>
      <c r="B298" s="2"/>
      <c r="C298" s="2"/>
      <c r="D298" s="2"/>
      <c r="E298" s="2"/>
      <c r="F298" s="2"/>
      <c r="G298" s="2"/>
      <c r="H298" s="2"/>
      <c r="I298" s="2"/>
      <c r="T298">
        <f t="shared" si="81"/>
        <v>0</v>
      </c>
      <c r="U298">
        <f t="shared" si="82"/>
        <v>0</v>
      </c>
      <c r="V298">
        <v>300</v>
      </c>
      <c r="W298">
        <v>10</v>
      </c>
      <c r="X298" t="e">
        <f t="shared" si="83"/>
        <v>#N/A</v>
      </c>
    </row>
    <row r="299" spans="1:24" x14ac:dyDescent="0.25">
      <c r="A299" s="2"/>
      <c r="B299" s="2" t="str">
        <f t="shared" ref="B299" si="97">"id = "&amp;$L$2&amp;INDEX(S:V,MATCH(B297,S:S,0),4)</f>
        <v>id = AVE_MARIA_hexaco_childhood.11</v>
      </c>
      <c r="C299" s="2"/>
      <c r="D299" s="2"/>
      <c r="E299" s="2"/>
      <c r="F299" s="2"/>
      <c r="G299" s="2"/>
      <c r="H299" s="2"/>
      <c r="I299" s="2"/>
      <c r="T299">
        <f t="shared" si="81"/>
        <v>0</v>
      </c>
      <c r="U299">
        <f t="shared" si="82"/>
        <v>0</v>
      </c>
      <c r="V299">
        <v>301</v>
      </c>
      <c r="W299">
        <v>10</v>
      </c>
      <c r="X299" t="e">
        <f t="shared" si="83"/>
        <v>#N/A</v>
      </c>
    </row>
    <row r="300" spans="1:24" x14ac:dyDescent="0.25">
      <c r="A300" s="2"/>
      <c r="B300" s="2" t="str">
        <f t="shared" ref="B300" si="98">"desc = EVTDESC_"&amp;$L$2&amp;INDEX(S:V,MATCH(B297,S:S,0),4)</f>
        <v>desc = EVTDESC_AVE_MARIA_hexaco_childhood.11</v>
      </c>
      <c r="C300" s="2"/>
      <c r="D300" s="2"/>
      <c r="E300" s="2"/>
      <c r="F300" s="2"/>
      <c r="G300" s="2"/>
      <c r="H300" s="2"/>
      <c r="I300" s="2"/>
      <c r="T300">
        <f t="shared" si="81"/>
        <v>0</v>
      </c>
      <c r="U300">
        <f t="shared" si="82"/>
        <v>0</v>
      </c>
      <c r="V300">
        <v>302</v>
      </c>
      <c r="W300">
        <v>10</v>
      </c>
      <c r="X300" t="e">
        <f t="shared" si="83"/>
        <v>#N/A</v>
      </c>
    </row>
    <row r="301" spans="1:24" x14ac:dyDescent="0.25">
      <c r="A301" s="2"/>
      <c r="B301" s="2" t="s">
        <v>115</v>
      </c>
      <c r="C301" s="2"/>
      <c r="D301" s="2"/>
      <c r="E301" s="2"/>
      <c r="F301" s="2"/>
      <c r="G301" s="2"/>
      <c r="H301" s="2"/>
      <c r="I301" s="2"/>
      <c r="T301">
        <f t="shared" si="81"/>
        <v>0</v>
      </c>
      <c r="U301">
        <f t="shared" si="82"/>
        <v>0</v>
      </c>
      <c r="V301">
        <v>303</v>
      </c>
      <c r="W301">
        <v>10</v>
      </c>
      <c r="X301" t="e">
        <f t="shared" si="83"/>
        <v>#N/A</v>
      </c>
    </row>
    <row r="302" spans="1:24" x14ac:dyDescent="0.25">
      <c r="A302" s="2"/>
      <c r="B302" s="2" t="s">
        <v>114</v>
      </c>
      <c r="C302" s="2"/>
      <c r="D302" s="2"/>
      <c r="E302" s="2"/>
      <c r="F302" s="2"/>
      <c r="G302" s="2"/>
      <c r="H302" s="2"/>
      <c r="I302" s="2"/>
      <c r="T302">
        <f t="shared" si="81"/>
        <v>0</v>
      </c>
      <c r="U302">
        <f t="shared" si="82"/>
        <v>0</v>
      </c>
      <c r="V302">
        <v>304</v>
      </c>
      <c r="W302">
        <v>10</v>
      </c>
      <c r="X302" t="e">
        <f t="shared" si="83"/>
        <v>#N/A</v>
      </c>
    </row>
    <row r="303" spans="1:24" x14ac:dyDescent="0.25">
      <c r="A303" s="2"/>
      <c r="B303" s="2" t="s">
        <v>116</v>
      </c>
      <c r="C303" s="2"/>
      <c r="D303" s="2"/>
      <c r="E303" s="2"/>
      <c r="F303" s="2"/>
      <c r="G303" s="2"/>
      <c r="H303" s="2"/>
      <c r="I303" s="2"/>
      <c r="T303">
        <f t="shared" si="81"/>
        <v>0</v>
      </c>
      <c r="U303">
        <f t="shared" si="82"/>
        <v>0</v>
      </c>
      <c r="V303">
        <v>305</v>
      </c>
      <c r="W303">
        <v>10</v>
      </c>
      <c r="X303" t="e">
        <f t="shared" si="83"/>
        <v>#N/A</v>
      </c>
    </row>
    <row r="304" spans="1:24" x14ac:dyDescent="0.25">
      <c r="A304" s="2"/>
      <c r="B304" s="2"/>
      <c r="C304" s="2"/>
      <c r="D304" s="2"/>
      <c r="E304" s="2"/>
      <c r="F304" s="2"/>
      <c r="G304" s="2"/>
      <c r="H304" s="2"/>
      <c r="I304" s="2"/>
      <c r="T304">
        <f t="shared" si="81"/>
        <v>0</v>
      </c>
      <c r="U304">
        <f t="shared" si="82"/>
        <v>0</v>
      </c>
      <c r="V304">
        <v>306</v>
      </c>
      <c r="W304">
        <v>10</v>
      </c>
      <c r="X304" t="e">
        <f t="shared" si="83"/>
        <v>#N/A</v>
      </c>
    </row>
    <row r="305" spans="1:24" x14ac:dyDescent="0.25">
      <c r="A305" s="2"/>
      <c r="B305" s="2" t="s">
        <v>5</v>
      </c>
      <c r="C305" s="2"/>
      <c r="D305" s="2"/>
      <c r="E305" s="2"/>
      <c r="F305" s="2"/>
      <c r="G305" s="2"/>
      <c r="H305" s="2"/>
      <c r="I305" s="2"/>
      <c r="T305">
        <f t="shared" si="81"/>
        <v>0</v>
      </c>
      <c r="U305">
        <f t="shared" si="82"/>
        <v>0</v>
      </c>
      <c r="V305">
        <v>307</v>
      </c>
      <c r="W305">
        <v>10</v>
      </c>
      <c r="X305" t="e">
        <f t="shared" si="83"/>
        <v>#N/A</v>
      </c>
    </row>
    <row r="306" spans="1:24" x14ac:dyDescent="0.25">
      <c r="A306" s="2"/>
      <c r="B306" s="2"/>
      <c r="C306" s="2" t="s">
        <v>117</v>
      </c>
      <c r="D306" s="2"/>
      <c r="E306" s="2"/>
      <c r="F306" s="2"/>
      <c r="G306" s="2"/>
      <c r="H306" s="2"/>
      <c r="I306" s="2"/>
      <c r="T306">
        <f t="shared" si="81"/>
        <v>0</v>
      </c>
      <c r="U306">
        <f t="shared" si="82"/>
        <v>0</v>
      </c>
      <c r="V306">
        <v>308</v>
      </c>
      <c r="W306">
        <v>10</v>
      </c>
      <c r="X306" t="e">
        <f t="shared" si="83"/>
        <v>#N/A</v>
      </c>
    </row>
    <row r="307" spans="1:24" x14ac:dyDescent="0.25">
      <c r="A307" s="2"/>
      <c r="B307" s="2"/>
      <c r="C307" s="2" t="s">
        <v>118</v>
      </c>
      <c r="D307" s="2"/>
      <c r="E307" s="2"/>
      <c r="F307" s="2"/>
      <c r="G307" s="2"/>
      <c r="H307" s="2"/>
      <c r="I307" s="2"/>
      <c r="T307">
        <f t="shared" si="81"/>
        <v>0</v>
      </c>
      <c r="U307">
        <f t="shared" si="82"/>
        <v>0</v>
      </c>
      <c r="V307">
        <v>309</v>
      </c>
      <c r="W307">
        <v>10</v>
      </c>
      <c r="X307" t="e">
        <f t="shared" si="83"/>
        <v>#N/A</v>
      </c>
    </row>
    <row r="308" spans="1:24" x14ac:dyDescent="0.25">
      <c r="A308" s="2"/>
      <c r="B308" s="2"/>
      <c r="C308" s="2" t="s">
        <v>119</v>
      </c>
      <c r="D308" s="2"/>
      <c r="E308" s="2"/>
      <c r="F308" s="2"/>
      <c r="G308" s="2"/>
      <c r="H308" s="2"/>
      <c r="I308" s="2"/>
      <c r="T308">
        <f t="shared" si="81"/>
        <v>0</v>
      </c>
      <c r="U308">
        <f t="shared" si="82"/>
        <v>0</v>
      </c>
      <c r="V308">
        <v>310</v>
      </c>
      <c r="W308">
        <v>10</v>
      </c>
      <c r="X308" t="e">
        <f t="shared" si="83"/>
        <v>#N/A</v>
      </c>
    </row>
    <row r="309" spans="1:24" x14ac:dyDescent="0.25">
      <c r="A309" s="2"/>
      <c r="B309" s="2"/>
      <c r="C309" s="2" t="s">
        <v>120</v>
      </c>
      <c r="D309" s="2"/>
      <c r="E309" s="2"/>
      <c r="F309" s="2"/>
      <c r="G309" s="2"/>
      <c r="H309" s="2"/>
      <c r="I309" s="2"/>
      <c r="T309">
        <f t="shared" si="81"/>
        <v>0</v>
      </c>
      <c r="U309">
        <f t="shared" si="82"/>
        <v>0</v>
      </c>
      <c r="V309">
        <v>311</v>
      </c>
      <c r="W309">
        <v>10</v>
      </c>
      <c r="X309" t="e">
        <f t="shared" si="83"/>
        <v>#N/A</v>
      </c>
    </row>
    <row r="310" spans="1:24" x14ac:dyDescent="0.25">
      <c r="A310" s="2"/>
      <c r="B310" s="2"/>
      <c r="C310" s="2" t="str">
        <f t="shared" ref="C310" si="99">"has_focus = "&amp;INDEX(S:X,MATCH(B297,S:S,0),6)</f>
        <v>has_focus = focus_ch_honesty_humility</v>
      </c>
      <c r="D310" s="2"/>
      <c r="E310" s="2"/>
      <c r="F310" s="2"/>
      <c r="G310" s="2"/>
      <c r="H310" s="2"/>
      <c r="I310" s="2"/>
      <c r="T310">
        <f t="shared" si="81"/>
        <v>0</v>
      </c>
      <c r="U310">
        <f t="shared" si="82"/>
        <v>0</v>
      </c>
      <c r="V310">
        <v>312</v>
      </c>
      <c r="W310">
        <v>10</v>
      </c>
      <c r="X310" t="e">
        <f t="shared" si="83"/>
        <v>#N/A</v>
      </c>
    </row>
    <row r="311" spans="1:24" x14ac:dyDescent="0.25">
      <c r="A311" s="2"/>
      <c r="B311" s="2" t="s">
        <v>1</v>
      </c>
      <c r="C311" s="2"/>
      <c r="D311" s="2"/>
      <c r="E311" s="2"/>
      <c r="F311" s="2"/>
      <c r="G311" s="2"/>
      <c r="H311" s="2"/>
      <c r="I311" s="2"/>
      <c r="T311">
        <f t="shared" si="81"/>
        <v>0</v>
      </c>
      <c r="U311">
        <f t="shared" si="82"/>
        <v>0</v>
      </c>
      <c r="V311">
        <v>313</v>
      </c>
      <c r="W311">
        <v>10</v>
      </c>
      <c r="X311" t="e">
        <f t="shared" si="83"/>
        <v>#N/A</v>
      </c>
    </row>
    <row r="312" spans="1:24" x14ac:dyDescent="0.25">
      <c r="A312" s="2"/>
      <c r="B312" s="2"/>
      <c r="C312" s="2"/>
      <c r="D312" s="2"/>
      <c r="E312" s="2"/>
      <c r="F312" s="2"/>
      <c r="G312" s="2"/>
      <c r="H312" s="2"/>
      <c r="I312" s="2"/>
      <c r="T312">
        <f t="shared" si="81"/>
        <v>0</v>
      </c>
      <c r="U312">
        <f t="shared" si="82"/>
        <v>0</v>
      </c>
      <c r="V312">
        <v>314</v>
      </c>
      <c r="W312">
        <v>10</v>
      </c>
      <c r="X312" t="e">
        <f t="shared" si="83"/>
        <v>#N/A</v>
      </c>
    </row>
    <row r="313" spans="1:24" x14ac:dyDescent="0.25">
      <c r="A313" s="2"/>
      <c r="B313" s="2" t="s">
        <v>9</v>
      </c>
      <c r="C313" s="2" t="s">
        <v>235</v>
      </c>
      <c r="D313" s="2"/>
      <c r="E313" s="2"/>
      <c r="F313" s="2"/>
      <c r="G313" s="2"/>
      <c r="H313" s="2"/>
      <c r="I313" s="2"/>
      <c r="T313">
        <f t="shared" si="81"/>
        <v>0</v>
      </c>
      <c r="U313">
        <f t="shared" si="82"/>
        <v>0</v>
      </c>
      <c r="V313">
        <v>315</v>
      </c>
      <c r="W313">
        <v>10</v>
      </c>
      <c r="X313" t="e">
        <f t="shared" si="83"/>
        <v>#N/A</v>
      </c>
    </row>
    <row r="314" spans="1:24" x14ac:dyDescent="0.25">
      <c r="A314" s="2"/>
      <c r="B314" s="2"/>
      <c r="C314" s="2" t="str">
        <f t="shared" ref="C314" si="100">"name = EVTOPT_A_"&amp;$L$2&amp;INDEX(S:V,MATCH(B297,S:S,0),4)</f>
        <v>name = EVTOPT_A_AVE_MARIA_hexaco_childhood.11</v>
      </c>
      <c r="D314" s="2"/>
      <c r="E314" s="2"/>
      <c r="F314" s="2"/>
      <c r="G314" s="2"/>
      <c r="H314" s="2"/>
      <c r="I314" s="2"/>
      <c r="T314">
        <f t="shared" si="81"/>
        <v>0</v>
      </c>
      <c r="U314">
        <f t="shared" si="82"/>
        <v>0</v>
      </c>
      <c r="V314">
        <v>316</v>
      </c>
      <c r="W314">
        <v>10</v>
      </c>
      <c r="X314" t="e">
        <f t="shared" si="83"/>
        <v>#N/A</v>
      </c>
    </row>
    <row r="315" spans="1:24" x14ac:dyDescent="0.25">
      <c r="A315" s="2"/>
      <c r="B315" s="2"/>
      <c r="C315" s="2" t="s">
        <v>138</v>
      </c>
      <c r="D315" s="2"/>
      <c r="E315" s="2"/>
      <c r="F315" s="2"/>
      <c r="G315" s="2"/>
      <c r="H315" s="2"/>
      <c r="I315" s="2"/>
      <c r="T315">
        <f t="shared" si="81"/>
        <v>0</v>
      </c>
      <c r="U315">
        <f t="shared" si="82"/>
        <v>0</v>
      </c>
      <c r="V315">
        <v>317</v>
      </c>
      <c r="W315">
        <v>10</v>
      </c>
      <c r="X315" t="e">
        <f t="shared" si="83"/>
        <v>#N/A</v>
      </c>
    </row>
    <row r="316" spans="1:24" x14ac:dyDescent="0.25">
      <c r="A316" s="2"/>
      <c r="B316" s="2"/>
      <c r="C316" s="2"/>
      <c r="D316" s="2" t="str">
        <f t="shared" ref="D316" si="101">"educator = { character_event = { id = "&amp;"AVE_MARIA_hexaco_adolescence."&amp;INDEX(S:V,MATCH(B297,S:S,0)+INDEX(S:W,MATCH(B297,S:S,0),5),4)&amp;" } }"</f>
        <v>educator = { character_event = { id = AVE_MARIA_hexaco_adolescence.13 } }</v>
      </c>
      <c r="E316" s="2"/>
      <c r="F316" s="2"/>
      <c r="G316" s="2"/>
      <c r="H316" s="2"/>
      <c r="I316" s="2"/>
      <c r="T316">
        <f t="shared" si="81"/>
        <v>0</v>
      </c>
      <c r="U316">
        <f t="shared" si="82"/>
        <v>0</v>
      </c>
      <c r="V316">
        <v>318</v>
      </c>
      <c r="W316">
        <v>10</v>
      </c>
      <c r="X316" t="e">
        <f t="shared" si="83"/>
        <v>#N/A</v>
      </c>
    </row>
    <row r="317" spans="1:24" x14ac:dyDescent="0.25">
      <c r="D317" t="s">
        <v>248</v>
      </c>
      <c r="T317">
        <f t="shared" si="81"/>
        <v>0</v>
      </c>
      <c r="U317">
        <f t="shared" si="82"/>
        <v>0</v>
      </c>
      <c r="V317">
        <v>319</v>
      </c>
      <c r="W317">
        <v>10</v>
      </c>
      <c r="X317" t="e">
        <f t="shared" si="83"/>
        <v>#N/A</v>
      </c>
    </row>
    <row r="318" spans="1:24" x14ac:dyDescent="0.25">
      <c r="C318" s="2" t="s">
        <v>1</v>
      </c>
      <c r="D318" s="2"/>
      <c r="E318" s="2"/>
      <c r="F318" s="2"/>
      <c r="T318">
        <f t="shared" si="81"/>
        <v>0</v>
      </c>
      <c r="U318">
        <f t="shared" si="82"/>
        <v>0</v>
      </c>
      <c r="V318">
        <v>320</v>
      </c>
      <c r="W318">
        <v>10</v>
      </c>
      <c r="X318" t="e">
        <f t="shared" si="83"/>
        <v>#N/A</v>
      </c>
    </row>
    <row r="319" spans="1:24" x14ac:dyDescent="0.25">
      <c r="A319" s="2"/>
      <c r="B319" s="2"/>
      <c r="C319" s="2" t="s">
        <v>236</v>
      </c>
      <c r="D319" s="2"/>
      <c r="E319" s="2"/>
      <c r="F319" s="2"/>
      <c r="G319" s="2"/>
      <c r="H319" s="2"/>
      <c r="I319" s="2"/>
      <c r="T319">
        <f t="shared" si="81"/>
        <v>0</v>
      </c>
      <c r="U319">
        <f t="shared" si="82"/>
        <v>0</v>
      </c>
      <c r="V319">
        <v>321</v>
      </c>
      <c r="W319">
        <v>10</v>
      </c>
      <c r="X319" t="e">
        <f t="shared" si="83"/>
        <v>#N/A</v>
      </c>
    </row>
    <row r="320" spans="1:24" x14ac:dyDescent="0.25">
      <c r="A320" s="2"/>
      <c r="B320" s="2"/>
      <c r="C320" s="2"/>
      <c r="D320" s="2" t="str">
        <f t="shared" ref="D320" si="102">"factor = 95"</f>
        <v>factor = 95</v>
      </c>
      <c r="E320" s="2"/>
      <c r="F320" s="2"/>
      <c r="G320" s="2"/>
      <c r="H320" s="2"/>
      <c r="I320" s="2"/>
      <c r="T320">
        <f t="shared" ref="T320:T321" si="103">INDEX(N:N,2+TRUNC((ROW()-1)/$R$1))</f>
        <v>0</v>
      </c>
      <c r="U320">
        <f t="shared" si="82"/>
        <v>0</v>
      </c>
      <c r="V320">
        <v>322</v>
      </c>
      <c r="W320">
        <v>10</v>
      </c>
      <c r="X320" t="e">
        <f t="shared" si="83"/>
        <v>#N/A</v>
      </c>
    </row>
    <row r="321" spans="1:24" x14ac:dyDescent="0.25">
      <c r="A321" s="2"/>
      <c r="B321" s="2"/>
      <c r="C321" s="2" t="s">
        <v>1</v>
      </c>
      <c r="D321" s="2"/>
      <c r="E321" s="2"/>
      <c r="F321" s="2"/>
      <c r="G321" s="2"/>
      <c r="H321" s="2"/>
      <c r="I321" s="2"/>
      <c r="T321">
        <f t="shared" si="103"/>
        <v>0</v>
      </c>
      <c r="U321">
        <f t="shared" si="82"/>
        <v>0</v>
      </c>
      <c r="V321">
        <v>323</v>
      </c>
      <c r="W321">
        <v>10</v>
      </c>
      <c r="X321" t="e">
        <f t="shared" si="83"/>
        <v>#N/A</v>
      </c>
    </row>
    <row r="322" spans="1:24" x14ac:dyDescent="0.25">
      <c r="A322" s="2"/>
      <c r="B322" s="2" t="s">
        <v>1</v>
      </c>
      <c r="G322" s="2"/>
      <c r="H322" s="2"/>
      <c r="I322" s="2"/>
      <c r="T322">
        <f t="shared" ref="T322:T385" si="104">INDEX(N:N,2+TRUNC((ROW()-1)/$R$1))</f>
        <v>0</v>
      </c>
      <c r="U322">
        <f t="shared" ref="U322:U385" si="105">INDEX(O:O,2+TRUNC((ROW()-1)/$R$1))</f>
        <v>0</v>
      </c>
      <c r="V322">
        <v>324</v>
      </c>
      <c r="W322">
        <v>10</v>
      </c>
      <c r="X322" t="e">
        <f t="shared" ref="X322:X385" si="106">VLOOKUP(U322,$O$2:$P$7,2,0)</f>
        <v>#N/A</v>
      </c>
    </row>
    <row r="323" spans="1:24" x14ac:dyDescent="0.25">
      <c r="A323" s="2"/>
      <c r="B323" s="2" t="s">
        <v>9</v>
      </c>
      <c r="C323" s="2" t="s">
        <v>237</v>
      </c>
      <c r="D323" s="2"/>
      <c r="E323" s="2"/>
      <c r="F323" s="2"/>
      <c r="G323" s="2"/>
      <c r="H323" s="2"/>
      <c r="I323" s="2"/>
      <c r="T323">
        <f t="shared" si="104"/>
        <v>0</v>
      </c>
      <c r="U323">
        <f t="shared" si="105"/>
        <v>0</v>
      </c>
      <c r="V323">
        <v>325</v>
      </c>
      <c r="W323">
        <v>10</v>
      </c>
      <c r="X323" t="e">
        <f t="shared" si="106"/>
        <v>#N/A</v>
      </c>
    </row>
    <row r="324" spans="1:24" x14ac:dyDescent="0.25">
      <c r="A324" s="2"/>
      <c r="B324" s="2"/>
      <c r="C324" s="2" t="str">
        <f t="shared" ref="C324" si="107">"name = EVTOPT_B_"&amp;$L$2&amp;INDEX(S:V,MATCH(B297,S:S,0),4)</f>
        <v>name = EVTOPT_B_AVE_MARIA_hexaco_childhood.11</v>
      </c>
      <c r="D324" s="2"/>
      <c r="E324" s="2"/>
      <c r="F324" s="2"/>
      <c r="G324" s="2"/>
      <c r="H324" s="2"/>
      <c r="I324" s="2"/>
      <c r="T324">
        <f t="shared" si="104"/>
        <v>0</v>
      </c>
      <c r="U324">
        <f t="shared" si="105"/>
        <v>0</v>
      </c>
      <c r="V324">
        <v>326</v>
      </c>
      <c r="W324">
        <v>10</v>
      </c>
      <c r="X324" t="e">
        <f t="shared" si="106"/>
        <v>#N/A</v>
      </c>
    </row>
    <row r="325" spans="1:24" x14ac:dyDescent="0.25">
      <c r="A325" s="2"/>
      <c r="B325" s="2"/>
      <c r="C325" s="2" t="s">
        <v>138</v>
      </c>
      <c r="D325" s="2"/>
      <c r="E325" s="2"/>
      <c r="F325" s="2"/>
      <c r="G325" s="2"/>
      <c r="H325" s="2"/>
      <c r="I325" s="2"/>
      <c r="T325">
        <f t="shared" si="104"/>
        <v>0</v>
      </c>
      <c r="U325">
        <f t="shared" si="105"/>
        <v>0</v>
      </c>
      <c r="V325">
        <v>327</v>
      </c>
      <c r="W325">
        <v>10</v>
      </c>
      <c r="X325" t="e">
        <f t="shared" si="106"/>
        <v>#N/A</v>
      </c>
    </row>
    <row r="326" spans="1:24" x14ac:dyDescent="0.25">
      <c r="A326" s="2"/>
      <c r="B326" s="2"/>
      <c r="C326" s="2"/>
      <c r="D326" s="2" t="str">
        <f t="shared" ref="D326" si="108">"educator = { character_event = { id = "&amp;"AVE_MARIA_hexaco_adolescence."&amp;INDEX(S:V,MATCH(B297,S:S,0)+INDEX(S:W,MATCH(B297,S:S,0),5),4)&amp;" } }"</f>
        <v>educator = { character_event = { id = AVE_MARIA_hexaco_adolescence.13 } }</v>
      </c>
      <c r="E326" s="2"/>
      <c r="F326" s="2"/>
      <c r="G326" s="2"/>
      <c r="H326" s="2"/>
      <c r="I326" s="2"/>
      <c r="T326">
        <f t="shared" si="104"/>
        <v>0</v>
      </c>
      <c r="U326">
        <f t="shared" si="105"/>
        <v>0</v>
      </c>
      <c r="V326">
        <v>328</v>
      </c>
      <c r="W326">
        <v>10</v>
      </c>
      <c r="X326" t="e">
        <f t="shared" si="106"/>
        <v>#N/A</v>
      </c>
    </row>
    <row r="327" spans="1:24" x14ac:dyDescent="0.25">
      <c r="A327" s="2"/>
      <c r="D327" t="s">
        <v>249</v>
      </c>
      <c r="T327">
        <f t="shared" si="104"/>
        <v>0</v>
      </c>
      <c r="U327">
        <f t="shared" si="105"/>
        <v>0</v>
      </c>
      <c r="V327">
        <v>329</v>
      </c>
      <c r="W327">
        <v>10</v>
      </c>
      <c r="X327" t="e">
        <f t="shared" si="106"/>
        <v>#N/A</v>
      </c>
    </row>
    <row r="328" spans="1:24" x14ac:dyDescent="0.25">
      <c r="A328" s="2"/>
      <c r="B328" s="2"/>
      <c r="C328" s="2" t="s">
        <v>1</v>
      </c>
      <c r="D328" s="2"/>
      <c r="E328" s="2"/>
      <c r="F328" s="2"/>
      <c r="G328" s="2"/>
      <c r="H328" s="2"/>
      <c r="I328" s="2"/>
      <c r="T328">
        <f t="shared" si="104"/>
        <v>0</v>
      </c>
      <c r="U328">
        <f t="shared" si="105"/>
        <v>0</v>
      </c>
      <c r="V328">
        <v>330</v>
      </c>
      <c r="W328">
        <v>10</v>
      </c>
      <c r="X328" t="e">
        <f t="shared" si="106"/>
        <v>#N/A</v>
      </c>
    </row>
    <row r="329" spans="1:24" x14ac:dyDescent="0.25">
      <c r="A329" s="2"/>
      <c r="B329" s="2"/>
      <c r="C329" s="2" t="s">
        <v>236</v>
      </c>
      <c r="D329" s="2"/>
      <c r="E329" s="2"/>
      <c r="F329" s="2"/>
      <c r="G329" s="2"/>
      <c r="H329" s="2"/>
      <c r="I329" s="2"/>
      <c r="T329">
        <f t="shared" si="104"/>
        <v>0</v>
      </c>
      <c r="U329">
        <f t="shared" si="105"/>
        <v>0</v>
      </c>
      <c r="V329">
        <v>331</v>
      </c>
      <c r="W329">
        <v>10</v>
      </c>
      <c r="X329" t="e">
        <f t="shared" si="106"/>
        <v>#N/A</v>
      </c>
    </row>
    <row r="330" spans="1:24" x14ac:dyDescent="0.25">
      <c r="A330" s="2"/>
      <c r="B330" s="2"/>
      <c r="C330" s="2"/>
      <c r="D330" s="2" t="str">
        <f t="shared" ref="D330" si="109">"factor = 5"</f>
        <v>factor = 5</v>
      </c>
      <c r="E330" s="2"/>
      <c r="F330" s="2"/>
      <c r="G330" s="2"/>
      <c r="H330" s="2"/>
      <c r="I330" s="2"/>
      <c r="T330">
        <f t="shared" si="104"/>
        <v>0</v>
      </c>
      <c r="U330">
        <f t="shared" si="105"/>
        <v>0</v>
      </c>
      <c r="V330">
        <v>332</v>
      </c>
      <c r="W330">
        <v>10</v>
      </c>
      <c r="X330" t="e">
        <f t="shared" si="106"/>
        <v>#N/A</v>
      </c>
    </row>
    <row r="331" spans="1:24" x14ac:dyDescent="0.25">
      <c r="A331" s="2"/>
      <c r="B331" s="2"/>
      <c r="C331" s="2" t="s">
        <v>1</v>
      </c>
      <c r="D331" s="2"/>
      <c r="E331" s="2"/>
      <c r="F331" s="2"/>
      <c r="G331" s="2"/>
      <c r="H331" s="2"/>
      <c r="I331" s="2"/>
      <c r="T331">
        <f t="shared" si="104"/>
        <v>0</v>
      </c>
      <c r="U331">
        <f t="shared" si="105"/>
        <v>0</v>
      </c>
      <c r="V331">
        <v>333</v>
      </c>
      <c r="W331">
        <v>10</v>
      </c>
      <c r="X331" t="e">
        <f t="shared" si="106"/>
        <v>#N/A</v>
      </c>
    </row>
    <row r="332" spans="1:24" x14ac:dyDescent="0.25">
      <c r="A332" s="2"/>
      <c r="B332" s="2" t="s">
        <v>1</v>
      </c>
      <c r="C332" s="2"/>
      <c r="D332" s="2"/>
      <c r="E332" s="2"/>
      <c r="F332" s="2"/>
      <c r="G332" s="2"/>
      <c r="H332" s="2"/>
      <c r="I332" s="2"/>
      <c r="T332">
        <f t="shared" si="104"/>
        <v>0</v>
      </c>
      <c r="U332">
        <f t="shared" si="105"/>
        <v>0</v>
      </c>
      <c r="V332">
        <v>334</v>
      </c>
      <c r="W332">
        <v>10</v>
      </c>
      <c r="X332" t="e">
        <f t="shared" si="106"/>
        <v>#N/A</v>
      </c>
    </row>
    <row r="333" spans="1:24" x14ac:dyDescent="0.25">
      <c r="A333" s="2" t="s">
        <v>1</v>
      </c>
      <c r="B333" s="2"/>
      <c r="C333" s="2"/>
      <c r="D333" s="2"/>
      <c r="E333" s="2"/>
      <c r="F333" s="2"/>
      <c r="G333" s="2"/>
      <c r="H333" s="2"/>
      <c r="I333" s="2"/>
      <c r="T333">
        <f t="shared" si="104"/>
        <v>0</v>
      </c>
      <c r="U333">
        <f t="shared" si="105"/>
        <v>0</v>
      </c>
      <c r="V333">
        <v>335</v>
      </c>
      <c r="W333">
        <v>10</v>
      </c>
      <c r="X333" t="e">
        <f t="shared" si="106"/>
        <v>#N/A</v>
      </c>
    </row>
    <row r="334" spans="1:24" x14ac:dyDescent="0.25">
      <c r="A334" s="2" t="str">
        <f t="shared" ref="A334" si="110">"#"</f>
        <v>#</v>
      </c>
      <c r="B334" s="2" t="str">
        <f t="shared" ref="B334" si="111">INDEX(S:S,1+TRUNC((ROW()-1)/$M$2))</f>
        <v>Honesty-Humility Improvement 10</v>
      </c>
      <c r="C334" s="2"/>
      <c r="D334" s="2"/>
      <c r="E334" s="2"/>
      <c r="F334" s="2"/>
      <c r="G334" s="2"/>
      <c r="H334" s="2"/>
      <c r="I334" s="2"/>
      <c r="T334">
        <f t="shared" si="104"/>
        <v>0</v>
      </c>
      <c r="U334">
        <f t="shared" si="105"/>
        <v>0</v>
      </c>
      <c r="V334">
        <v>336</v>
      </c>
      <c r="W334">
        <v>10</v>
      </c>
      <c r="X334" t="e">
        <f t="shared" si="106"/>
        <v>#N/A</v>
      </c>
    </row>
    <row r="335" spans="1:24" x14ac:dyDescent="0.25">
      <c r="A335" s="2" t="s">
        <v>0</v>
      </c>
      <c r="B335" s="2"/>
      <c r="C335" s="2"/>
      <c r="D335" s="2"/>
      <c r="E335" s="2"/>
      <c r="F335" s="2"/>
      <c r="G335" s="2"/>
      <c r="H335" s="2"/>
      <c r="I335" s="2"/>
      <c r="T335">
        <f t="shared" si="104"/>
        <v>0</v>
      </c>
      <c r="U335">
        <f t="shared" si="105"/>
        <v>0</v>
      </c>
      <c r="V335">
        <v>337</v>
      </c>
      <c r="W335">
        <v>10</v>
      </c>
      <c r="X335" t="e">
        <f t="shared" si="106"/>
        <v>#N/A</v>
      </c>
    </row>
    <row r="336" spans="1:24" x14ac:dyDescent="0.25">
      <c r="A336" s="2"/>
      <c r="B336" s="2" t="str">
        <f t="shared" ref="B336" si="112">"id = "&amp;$L$2&amp;INDEX(S:V,MATCH(B334,S:S,0),4)</f>
        <v>id = AVE_MARIA_hexaco_childhood.12</v>
      </c>
      <c r="C336" s="2"/>
      <c r="D336" s="2"/>
      <c r="E336" s="2"/>
      <c r="F336" s="2"/>
      <c r="G336" s="2"/>
      <c r="H336" s="2"/>
      <c r="I336" s="2"/>
      <c r="T336">
        <f t="shared" si="104"/>
        <v>0</v>
      </c>
      <c r="U336">
        <f t="shared" si="105"/>
        <v>0</v>
      </c>
      <c r="V336">
        <v>338</v>
      </c>
      <c r="W336">
        <v>10</v>
      </c>
      <c r="X336" t="e">
        <f t="shared" si="106"/>
        <v>#N/A</v>
      </c>
    </row>
    <row r="337" spans="1:24" x14ac:dyDescent="0.25">
      <c r="A337" s="2"/>
      <c r="B337" s="2" t="str">
        <f t="shared" ref="B337" si="113">"desc = EVTDESC_"&amp;$L$2&amp;INDEX(S:V,MATCH(B334,S:S,0),4)</f>
        <v>desc = EVTDESC_AVE_MARIA_hexaco_childhood.12</v>
      </c>
      <c r="C337" s="2"/>
      <c r="D337" s="2"/>
      <c r="E337" s="2"/>
      <c r="F337" s="2"/>
      <c r="G337" s="2"/>
      <c r="H337" s="2"/>
      <c r="I337" s="2"/>
      <c r="T337">
        <f t="shared" si="104"/>
        <v>0</v>
      </c>
      <c r="U337">
        <f t="shared" si="105"/>
        <v>0</v>
      </c>
      <c r="V337">
        <v>339</v>
      </c>
      <c r="W337">
        <v>10</v>
      </c>
      <c r="X337" t="e">
        <f t="shared" si="106"/>
        <v>#N/A</v>
      </c>
    </row>
    <row r="338" spans="1:24" x14ac:dyDescent="0.25">
      <c r="A338" s="2"/>
      <c r="B338" s="2" t="s">
        <v>115</v>
      </c>
      <c r="C338" s="2"/>
      <c r="D338" s="2"/>
      <c r="E338" s="2"/>
      <c r="F338" s="2"/>
      <c r="G338" s="2"/>
      <c r="H338" s="2"/>
      <c r="I338" s="2"/>
      <c r="T338">
        <f t="shared" si="104"/>
        <v>0</v>
      </c>
      <c r="U338">
        <f t="shared" si="105"/>
        <v>0</v>
      </c>
      <c r="V338">
        <v>340</v>
      </c>
      <c r="W338">
        <v>10</v>
      </c>
      <c r="X338" t="e">
        <f t="shared" si="106"/>
        <v>#N/A</v>
      </c>
    </row>
    <row r="339" spans="1:24" x14ac:dyDescent="0.25">
      <c r="A339" s="2"/>
      <c r="B339" s="2" t="s">
        <v>114</v>
      </c>
      <c r="C339" s="2"/>
      <c r="D339" s="2"/>
      <c r="E339" s="2"/>
      <c r="F339" s="2"/>
      <c r="G339" s="2"/>
      <c r="H339" s="2"/>
      <c r="I339" s="2"/>
      <c r="T339">
        <f t="shared" si="104"/>
        <v>0</v>
      </c>
      <c r="U339">
        <f t="shared" si="105"/>
        <v>0</v>
      </c>
      <c r="V339">
        <v>341</v>
      </c>
      <c r="W339">
        <v>10</v>
      </c>
      <c r="X339" t="e">
        <f t="shared" si="106"/>
        <v>#N/A</v>
      </c>
    </row>
    <row r="340" spans="1:24" x14ac:dyDescent="0.25">
      <c r="A340" s="2"/>
      <c r="B340" s="2" t="s">
        <v>116</v>
      </c>
      <c r="C340" s="2"/>
      <c r="D340" s="2"/>
      <c r="E340" s="2"/>
      <c r="F340" s="2"/>
      <c r="G340" s="2"/>
      <c r="H340" s="2"/>
      <c r="I340" s="2"/>
      <c r="T340">
        <f t="shared" si="104"/>
        <v>0</v>
      </c>
      <c r="U340">
        <f t="shared" si="105"/>
        <v>0</v>
      </c>
      <c r="V340">
        <v>342</v>
      </c>
      <c r="W340">
        <v>10</v>
      </c>
      <c r="X340" t="e">
        <f t="shared" si="106"/>
        <v>#N/A</v>
      </c>
    </row>
    <row r="341" spans="1:24" x14ac:dyDescent="0.25">
      <c r="A341" s="2"/>
      <c r="B341" s="2"/>
      <c r="C341" s="2"/>
      <c r="D341" s="2"/>
      <c r="E341" s="2"/>
      <c r="F341" s="2"/>
      <c r="G341" s="2"/>
      <c r="H341" s="2"/>
      <c r="I341" s="2"/>
      <c r="T341">
        <f t="shared" si="104"/>
        <v>0</v>
      </c>
      <c r="U341">
        <f t="shared" si="105"/>
        <v>0</v>
      </c>
      <c r="V341">
        <v>343</v>
      </c>
      <c r="W341">
        <v>10</v>
      </c>
      <c r="X341" t="e">
        <f t="shared" si="106"/>
        <v>#N/A</v>
      </c>
    </row>
    <row r="342" spans="1:24" x14ac:dyDescent="0.25">
      <c r="A342" s="2"/>
      <c r="B342" s="2" t="s">
        <v>5</v>
      </c>
      <c r="C342" s="2"/>
      <c r="D342" s="2"/>
      <c r="E342" s="2"/>
      <c r="F342" s="2"/>
      <c r="G342" s="2"/>
      <c r="H342" s="2"/>
      <c r="I342" s="2"/>
      <c r="T342">
        <f t="shared" si="104"/>
        <v>0</v>
      </c>
      <c r="U342">
        <f t="shared" si="105"/>
        <v>0</v>
      </c>
      <c r="V342">
        <v>344</v>
      </c>
      <c r="W342">
        <v>10</v>
      </c>
      <c r="X342" t="e">
        <f t="shared" si="106"/>
        <v>#N/A</v>
      </c>
    </row>
    <row r="343" spans="1:24" x14ac:dyDescent="0.25">
      <c r="A343" s="2"/>
      <c r="B343" s="2"/>
      <c r="C343" s="2" t="s">
        <v>117</v>
      </c>
      <c r="D343" s="2"/>
      <c r="E343" s="2"/>
      <c r="F343" s="2"/>
      <c r="G343" s="2"/>
      <c r="H343" s="2"/>
      <c r="I343" s="2"/>
      <c r="T343">
        <f t="shared" si="104"/>
        <v>0</v>
      </c>
      <c r="U343">
        <f t="shared" si="105"/>
        <v>0</v>
      </c>
      <c r="V343">
        <v>345</v>
      </c>
      <c r="W343">
        <v>10</v>
      </c>
      <c r="X343" t="e">
        <f t="shared" si="106"/>
        <v>#N/A</v>
      </c>
    </row>
    <row r="344" spans="1:24" x14ac:dyDescent="0.25">
      <c r="A344" s="2"/>
      <c r="B344" s="2"/>
      <c r="C344" s="2" t="s">
        <v>118</v>
      </c>
      <c r="D344" s="2"/>
      <c r="E344" s="2"/>
      <c r="F344" s="2"/>
      <c r="G344" s="2"/>
      <c r="H344" s="2"/>
      <c r="I344" s="2"/>
      <c r="T344">
        <f t="shared" si="104"/>
        <v>0</v>
      </c>
      <c r="U344">
        <f t="shared" si="105"/>
        <v>0</v>
      </c>
      <c r="V344">
        <v>346</v>
      </c>
      <c r="W344">
        <v>10</v>
      </c>
      <c r="X344" t="e">
        <f t="shared" si="106"/>
        <v>#N/A</v>
      </c>
    </row>
    <row r="345" spans="1:24" x14ac:dyDescent="0.25">
      <c r="A345" s="2"/>
      <c r="B345" s="2"/>
      <c r="C345" s="2" t="s">
        <v>119</v>
      </c>
      <c r="D345" s="2"/>
      <c r="E345" s="2"/>
      <c r="F345" s="2"/>
      <c r="G345" s="2"/>
      <c r="H345" s="2"/>
      <c r="I345" s="2"/>
      <c r="T345">
        <f t="shared" si="104"/>
        <v>0</v>
      </c>
      <c r="U345">
        <f t="shared" si="105"/>
        <v>0</v>
      </c>
      <c r="V345">
        <v>347</v>
      </c>
      <c r="W345">
        <v>10</v>
      </c>
      <c r="X345" t="e">
        <f t="shared" si="106"/>
        <v>#N/A</v>
      </c>
    </row>
    <row r="346" spans="1:24" x14ac:dyDescent="0.25">
      <c r="A346" s="2"/>
      <c r="B346" s="2"/>
      <c r="C346" s="2" t="s">
        <v>120</v>
      </c>
      <c r="D346" s="2"/>
      <c r="E346" s="2"/>
      <c r="F346" s="2"/>
      <c r="G346" s="2"/>
      <c r="H346" s="2"/>
      <c r="I346" s="2"/>
      <c r="T346">
        <f t="shared" si="104"/>
        <v>0</v>
      </c>
      <c r="U346">
        <f t="shared" si="105"/>
        <v>0</v>
      </c>
      <c r="V346">
        <v>348</v>
      </c>
      <c r="W346">
        <v>10</v>
      </c>
      <c r="X346" t="e">
        <f t="shared" si="106"/>
        <v>#N/A</v>
      </c>
    </row>
    <row r="347" spans="1:24" x14ac:dyDescent="0.25">
      <c r="A347" s="2"/>
      <c r="B347" s="2"/>
      <c r="C347" s="2" t="str">
        <f t="shared" ref="C347" si="114">"has_focus = "&amp;INDEX(S:X,MATCH(B334,S:S,0),6)</f>
        <v>has_focus = focus_ch_honesty_humility</v>
      </c>
      <c r="D347" s="2"/>
      <c r="E347" s="2"/>
      <c r="F347" s="2"/>
      <c r="G347" s="2"/>
      <c r="H347" s="2"/>
      <c r="I347" s="2"/>
      <c r="T347">
        <f t="shared" si="104"/>
        <v>0</v>
      </c>
      <c r="U347">
        <f t="shared" si="105"/>
        <v>0</v>
      </c>
      <c r="V347">
        <v>349</v>
      </c>
      <c r="W347">
        <v>10</v>
      </c>
      <c r="X347" t="e">
        <f t="shared" si="106"/>
        <v>#N/A</v>
      </c>
    </row>
    <row r="348" spans="1:24" x14ac:dyDescent="0.25">
      <c r="A348" s="2"/>
      <c r="B348" s="2" t="s">
        <v>1</v>
      </c>
      <c r="C348" s="2"/>
      <c r="D348" s="2"/>
      <c r="E348" s="2"/>
      <c r="F348" s="2"/>
      <c r="G348" s="2"/>
      <c r="H348" s="2"/>
      <c r="I348" s="2"/>
      <c r="T348">
        <f t="shared" si="104"/>
        <v>0</v>
      </c>
      <c r="U348">
        <f t="shared" si="105"/>
        <v>0</v>
      </c>
      <c r="V348">
        <v>350</v>
      </c>
      <c r="W348">
        <v>10</v>
      </c>
      <c r="X348" t="e">
        <f t="shared" si="106"/>
        <v>#N/A</v>
      </c>
    </row>
    <row r="349" spans="1:24" x14ac:dyDescent="0.25">
      <c r="A349" s="2"/>
      <c r="B349" s="2"/>
      <c r="C349" s="2"/>
      <c r="D349" s="2"/>
      <c r="E349" s="2"/>
      <c r="F349" s="2"/>
      <c r="G349" s="2"/>
      <c r="H349" s="2"/>
      <c r="I349" s="2"/>
      <c r="T349">
        <f t="shared" si="104"/>
        <v>0</v>
      </c>
      <c r="U349">
        <f t="shared" si="105"/>
        <v>0</v>
      </c>
      <c r="V349">
        <v>351</v>
      </c>
      <c r="W349">
        <v>10</v>
      </c>
      <c r="X349" t="e">
        <f t="shared" si="106"/>
        <v>#N/A</v>
      </c>
    </row>
    <row r="350" spans="1:24" x14ac:dyDescent="0.25">
      <c r="A350" s="2"/>
      <c r="B350" s="2" t="s">
        <v>9</v>
      </c>
      <c r="C350" s="2" t="s">
        <v>235</v>
      </c>
      <c r="D350" s="2"/>
      <c r="E350" s="2"/>
      <c r="F350" s="2"/>
      <c r="G350" s="2"/>
      <c r="H350" s="2"/>
      <c r="I350" s="2"/>
      <c r="T350">
        <f t="shared" si="104"/>
        <v>0</v>
      </c>
      <c r="U350">
        <f t="shared" si="105"/>
        <v>0</v>
      </c>
      <c r="V350">
        <v>352</v>
      </c>
      <c r="W350">
        <v>10</v>
      </c>
      <c r="X350" t="e">
        <f t="shared" si="106"/>
        <v>#N/A</v>
      </c>
    </row>
    <row r="351" spans="1:24" x14ac:dyDescent="0.25">
      <c r="A351" s="2"/>
      <c r="B351" s="2"/>
      <c r="C351" s="2" t="str">
        <f t="shared" ref="C351" si="115">"name = EVTOPT_A_"&amp;$L$2&amp;INDEX(S:V,MATCH(B334,S:S,0),4)</f>
        <v>name = EVTOPT_A_AVE_MARIA_hexaco_childhood.12</v>
      </c>
      <c r="D351" s="2"/>
      <c r="E351" s="2"/>
      <c r="F351" s="2"/>
      <c r="G351" s="2"/>
      <c r="H351" s="2"/>
      <c r="I351" s="2"/>
      <c r="T351">
        <f t="shared" si="104"/>
        <v>0</v>
      </c>
      <c r="U351">
        <f t="shared" si="105"/>
        <v>0</v>
      </c>
      <c r="V351">
        <v>353</v>
      </c>
      <c r="W351">
        <v>10</v>
      </c>
      <c r="X351" t="e">
        <f t="shared" si="106"/>
        <v>#N/A</v>
      </c>
    </row>
    <row r="352" spans="1:24" x14ac:dyDescent="0.25">
      <c r="A352" s="2"/>
      <c r="B352" s="2"/>
      <c r="C352" s="2" t="s">
        <v>138</v>
      </c>
      <c r="D352" s="2"/>
      <c r="E352" s="2"/>
      <c r="F352" s="2"/>
      <c r="G352" s="2"/>
      <c r="H352" s="2"/>
      <c r="I352" s="2"/>
      <c r="T352">
        <f t="shared" si="104"/>
        <v>0</v>
      </c>
      <c r="U352">
        <f t="shared" si="105"/>
        <v>0</v>
      </c>
      <c r="V352">
        <v>354</v>
      </c>
      <c r="W352">
        <v>10</v>
      </c>
      <c r="X352" t="e">
        <f t="shared" si="106"/>
        <v>#N/A</v>
      </c>
    </row>
    <row r="353" spans="1:24" x14ac:dyDescent="0.25">
      <c r="A353" s="2"/>
      <c r="B353" s="2"/>
      <c r="C353" s="2"/>
      <c r="D353" s="2" t="str">
        <f t="shared" ref="D353" si="116">"educator = { character_event = { id = "&amp;"AVE_MARIA_hexaco_adolescence."&amp;INDEX(S:V,MATCH(B334,S:S,0)+INDEX(S:W,MATCH(B334,S:S,0),5),4)&amp;" } }"</f>
        <v>educator = { character_event = { id = AVE_MARIA_hexaco_adolescence.13 } }</v>
      </c>
      <c r="E353" s="2"/>
      <c r="F353" s="2"/>
      <c r="G353" s="2"/>
      <c r="H353" s="2"/>
      <c r="I353" s="2"/>
      <c r="T353">
        <f t="shared" si="104"/>
        <v>0</v>
      </c>
      <c r="U353">
        <f t="shared" si="105"/>
        <v>0</v>
      </c>
      <c r="V353">
        <v>355</v>
      </c>
      <c r="W353">
        <v>10</v>
      </c>
      <c r="X353" t="e">
        <f t="shared" si="106"/>
        <v>#N/A</v>
      </c>
    </row>
    <row r="354" spans="1:24" x14ac:dyDescent="0.25">
      <c r="D354" t="s">
        <v>248</v>
      </c>
      <c r="T354">
        <f t="shared" si="104"/>
        <v>0</v>
      </c>
      <c r="U354">
        <f t="shared" si="105"/>
        <v>0</v>
      </c>
      <c r="V354">
        <v>356</v>
      </c>
      <c r="W354">
        <v>10</v>
      </c>
      <c r="X354" t="e">
        <f t="shared" si="106"/>
        <v>#N/A</v>
      </c>
    </row>
    <row r="355" spans="1:24" x14ac:dyDescent="0.25">
      <c r="C355" s="2" t="s">
        <v>1</v>
      </c>
      <c r="D355" s="2"/>
      <c r="E355" s="2"/>
      <c r="F355" s="2"/>
      <c r="T355">
        <f t="shared" si="104"/>
        <v>0</v>
      </c>
      <c r="U355">
        <f t="shared" si="105"/>
        <v>0</v>
      </c>
      <c r="V355">
        <v>357</v>
      </c>
      <c r="W355">
        <v>10</v>
      </c>
      <c r="X355" t="e">
        <f t="shared" si="106"/>
        <v>#N/A</v>
      </c>
    </row>
    <row r="356" spans="1:24" x14ac:dyDescent="0.25">
      <c r="A356" s="2"/>
      <c r="B356" s="2"/>
      <c r="C356" s="2" t="s">
        <v>236</v>
      </c>
      <c r="D356" s="2"/>
      <c r="E356" s="2"/>
      <c r="F356" s="2"/>
      <c r="G356" s="2"/>
      <c r="H356" s="2"/>
      <c r="I356" s="2"/>
      <c r="T356">
        <f t="shared" si="104"/>
        <v>0</v>
      </c>
      <c r="U356">
        <f t="shared" si="105"/>
        <v>0</v>
      </c>
      <c r="V356">
        <v>358</v>
      </c>
      <c r="W356">
        <v>10</v>
      </c>
      <c r="X356" t="e">
        <f t="shared" si="106"/>
        <v>#N/A</v>
      </c>
    </row>
    <row r="357" spans="1:24" x14ac:dyDescent="0.25">
      <c r="A357" s="2"/>
      <c r="B357" s="2"/>
      <c r="C357" s="2"/>
      <c r="D357" s="2" t="str">
        <f t="shared" ref="D357" si="117">"factor = 95"</f>
        <v>factor = 95</v>
      </c>
      <c r="E357" s="2"/>
      <c r="F357" s="2"/>
      <c r="G357" s="2"/>
      <c r="H357" s="2"/>
      <c r="I357" s="2"/>
      <c r="T357">
        <f t="shared" si="104"/>
        <v>0</v>
      </c>
      <c r="U357">
        <f t="shared" si="105"/>
        <v>0</v>
      </c>
      <c r="V357">
        <v>359</v>
      </c>
      <c r="W357">
        <v>10</v>
      </c>
      <c r="X357" t="e">
        <f t="shared" si="106"/>
        <v>#N/A</v>
      </c>
    </row>
    <row r="358" spans="1:24" x14ac:dyDescent="0.25">
      <c r="A358" s="2"/>
      <c r="B358" s="2"/>
      <c r="C358" s="2" t="s">
        <v>1</v>
      </c>
      <c r="D358" s="2"/>
      <c r="E358" s="2"/>
      <c r="F358" s="2"/>
      <c r="G358" s="2"/>
      <c r="H358" s="2"/>
      <c r="I358" s="2"/>
      <c r="T358">
        <f t="shared" si="104"/>
        <v>0</v>
      </c>
      <c r="U358">
        <f t="shared" si="105"/>
        <v>0</v>
      </c>
      <c r="V358">
        <v>360</v>
      </c>
      <c r="W358">
        <v>10</v>
      </c>
      <c r="X358" t="e">
        <f t="shared" si="106"/>
        <v>#N/A</v>
      </c>
    </row>
    <row r="359" spans="1:24" x14ac:dyDescent="0.25">
      <c r="A359" s="2"/>
      <c r="B359" s="2" t="s">
        <v>1</v>
      </c>
      <c r="G359" s="2"/>
      <c r="H359" s="2"/>
      <c r="I359" s="2"/>
      <c r="T359">
        <f t="shared" si="104"/>
        <v>0</v>
      </c>
      <c r="U359">
        <f t="shared" si="105"/>
        <v>0</v>
      </c>
      <c r="V359">
        <v>361</v>
      </c>
      <c r="W359">
        <v>10</v>
      </c>
      <c r="X359" t="e">
        <f t="shared" si="106"/>
        <v>#N/A</v>
      </c>
    </row>
    <row r="360" spans="1:24" x14ac:dyDescent="0.25">
      <c r="A360" s="2"/>
      <c r="B360" s="2" t="s">
        <v>9</v>
      </c>
      <c r="C360" s="2" t="s">
        <v>237</v>
      </c>
      <c r="D360" s="2"/>
      <c r="E360" s="2"/>
      <c r="F360" s="2"/>
      <c r="G360" s="2"/>
      <c r="H360" s="2"/>
      <c r="I360" s="2"/>
      <c r="T360">
        <f t="shared" si="104"/>
        <v>0</v>
      </c>
      <c r="U360">
        <f t="shared" si="105"/>
        <v>0</v>
      </c>
      <c r="V360">
        <v>362</v>
      </c>
      <c r="W360">
        <v>10</v>
      </c>
      <c r="X360" t="e">
        <f t="shared" si="106"/>
        <v>#N/A</v>
      </c>
    </row>
    <row r="361" spans="1:24" x14ac:dyDescent="0.25">
      <c r="A361" s="2"/>
      <c r="B361" s="2"/>
      <c r="C361" s="2" t="str">
        <f t="shared" ref="C361" si="118">"name = EVTOPT_B_"&amp;$L$2&amp;INDEX(S:V,MATCH(B334,S:S,0),4)</f>
        <v>name = EVTOPT_B_AVE_MARIA_hexaco_childhood.12</v>
      </c>
      <c r="D361" s="2"/>
      <c r="E361" s="2"/>
      <c r="F361" s="2"/>
      <c r="G361" s="2"/>
      <c r="H361" s="2"/>
      <c r="I361" s="2"/>
      <c r="T361">
        <f t="shared" si="104"/>
        <v>0</v>
      </c>
      <c r="U361">
        <f t="shared" si="105"/>
        <v>0</v>
      </c>
      <c r="V361">
        <v>363</v>
      </c>
      <c r="W361">
        <v>10</v>
      </c>
      <c r="X361" t="e">
        <f t="shared" si="106"/>
        <v>#N/A</v>
      </c>
    </row>
    <row r="362" spans="1:24" x14ac:dyDescent="0.25">
      <c r="A362" s="2"/>
      <c r="B362" s="2"/>
      <c r="C362" s="2" t="s">
        <v>138</v>
      </c>
      <c r="D362" s="2"/>
      <c r="E362" s="2"/>
      <c r="F362" s="2"/>
      <c r="G362" s="2"/>
      <c r="H362" s="2"/>
      <c r="I362" s="2"/>
      <c r="T362">
        <f t="shared" si="104"/>
        <v>0</v>
      </c>
      <c r="U362">
        <f t="shared" si="105"/>
        <v>0</v>
      </c>
      <c r="V362">
        <v>364</v>
      </c>
      <c r="W362">
        <v>10</v>
      </c>
      <c r="X362" t="e">
        <f t="shared" si="106"/>
        <v>#N/A</v>
      </c>
    </row>
    <row r="363" spans="1:24" x14ac:dyDescent="0.25">
      <c r="A363" s="2"/>
      <c r="B363" s="2"/>
      <c r="C363" s="2"/>
      <c r="D363" s="2" t="str">
        <f t="shared" ref="D363" si="119">"educator = { character_event = { id = "&amp;"AVE_MARIA_hexaco_adolescence."&amp;INDEX(S:V,MATCH(B334,S:S,0)+INDEX(S:W,MATCH(B334,S:S,0),5),4)&amp;" } }"</f>
        <v>educator = { character_event = { id = AVE_MARIA_hexaco_adolescence.13 } }</v>
      </c>
      <c r="E363" s="2"/>
      <c r="F363" s="2"/>
      <c r="G363" s="2"/>
      <c r="H363" s="2"/>
      <c r="I363" s="2"/>
      <c r="T363">
        <f t="shared" si="104"/>
        <v>0</v>
      </c>
      <c r="U363">
        <f t="shared" si="105"/>
        <v>0</v>
      </c>
      <c r="V363">
        <v>365</v>
      </c>
      <c r="W363">
        <v>10</v>
      </c>
      <c r="X363" t="e">
        <f t="shared" si="106"/>
        <v>#N/A</v>
      </c>
    </row>
    <row r="364" spans="1:24" x14ac:dyDescent="0.25">
      <c r="A364" s="2"/>
      <c r="D364" t="s">
        <v>249</v>
      </c>
      <c r="T364">
        <f t="shared" si="104"/>
        <v>0</v>
      </c>
      <c r="U364">
        <f t="shared" si="105"/>
        <v>0</v>
      </c>
      <c r="V364">
        <v>366</v>
      </c>
      <c r="W364">
        <v>10</v>
      </c>
      <c r="X364" t="e">
        <f t="shared" si="106"/>
        <v>#N/A</v>
      </c>
    </row>
    <row r="365" spans="1:24" x14ac:dyDescent="0.25">
      <c r="A365" s="2"/>
      <c r="B365" s="2"/>
      <c r="C365" s="2" t="s">
        <v>1</v>
      </c>
      <c r="D365" s="2"/>
      <c r="E365" s="2"/>
      <c r="F365" s="2"/>
      <c r="G365" s="2"/>
      <c r="H365" s="2"/>
      <c r="I365" s="2"/>
      <c r="T365">
        <f t="shared" si="104"/>
        <v>0</v>
      </c>
      <c r="U365">
        <f t="shared" si="105"/>
        <v>0</v>
      </c>
      <c r="V365">
        <v>367</v>
      </c>
      <c r="W365">
        <v>10</v>
      </c>
      <c r="X365" t="e">
        <f t="shared" si="106"/>
        <v>#N/A</v>
      </c>
    </row>
    <row r="366" spans="1:24" x14ac:dyDescent="0.25">
      <c r="A366" s="2"/>
      <c r="B366" s="2"/>
      <c r="C366" s="2" t="s">
        <v>236</v>
      </c>
      <c r="D366" s="2"/>
      <c r="E366" s="2"/>
      <c r="F366" s="2"/>
      <c r="G366" s="2"/>
      <c r="H366" s="2"/>
      <c r="I366" s="2"/>
      <c r="T366">
        <f t="shared" si="104"/>
        <v>0</v>
      </c>
      <c r="U366">
        <f t="shared" si="105"/>
        <v>0</v>
      </c>
      <c r="V366">
        <v>368</v>
      </c>
      <c r="W366">
        <v>10</v>
      </c>
      <c r="X366" t="e">
        <f t="shared" si="106"/>
        <v>#N/A</v>
      </c>
    </row>
    <row r="367" spans="1:24" x14ac:dyDescent="0.25">
      <c r="A367" s="2"/>
      <c r="B367" s="2"/>
      <c r="C367" s="2"/>
      <c r="D367" s="2" t="str">
        <f t="shared" ref="D367" si="120">"factor = 5"</f>
        <v>factor = 5</v>
      </c>
      <c r="E367" s="2"/>
      <c r="F367" s="2"/>
      <c r="G367" s="2"/>
      <c r="H367" s="2"/>
      <c r="I367" s="2"/>
      <c r="T367">
        <f t="shared" si="104"/>
        <v>0</v>
      </c>
      <c r="U367">
        <f t="shared" si="105"/>
        <v>0</v>
      </c>
      <c r="V367">
        <v>369</v>
      </c>
      <c r="W367">
        <v>10</v>
      </c>
      <c r="X367" t="e">
        <f t="shared" si="106"/>
        <v>#N/A</v>
      </c>
    </row>
    <row r="368" spans="1:24" x14ac:dyDescent="0.25">
      <c r="A368" s="2"/>
      <c r="B368" s="2"/>
      <c r="C368" s="2" t="s">
        <v>1</v>
      </c>
      <c r="D368" s="2"/>
      <c r="E368" s="2"/>
      <c r="F368" s="2"/>
      <c r="G368" s="2"/>
      <c r="H368" s="2"/>
      <c r="I368" s="2"/>
      <c r="T368">
        <f t="shared" si="104"/>
        <v>0</v>
      </c>
      <c r="U368">
        <f t="shared" si="105"/>
        <v>0</v>
      </c>
      <c r="V368">
        <v>370</v>
      </c>
      <c r="W368">
        <v>10</v>
      </c>
      <c r="X368" t="e">
        <f t="shared" si="106"/>
        <v>#N/A</v>
      </c>
    </row>
    <row r="369" spans="1:24" x14ac:dyDescent="0.25">
      <c r="A369" s="2"/>
      <c r="B369" s="2" t="s">
        <v>1</v>
      </c>
      <c r="C369" s="2"/>
      <c r="D369" s="2"/>
      <c r="E369" s="2"/>
      <c r="F369" s="2"/>
      <c r="G369" s="2"/>
      <c r="H369" s="2"/>
      <c r="I369" s="2"/>
      <c r="T369">
        <f t="shared" si="104"/>
        <v>0</v>
      </c>
      <c r="U369">
        <f t="shared" si="105"/>
        <v>0</v>
      </c>
      <c r="V369">
        <v>371</v>
      </c>
      <c r="W369">
        <v>10</v>
      </c>
      <c r="X369" t="e">
        <f t="shared" si="106"/>
        <v>#N/A</v>
      </c>
    </row>
    <row r="370" spans="1:24" x14ac:dyDescent="0.25">
      <c r="A370" s="2" t="s">
        <v>1</v>
      </c>
      <c r="B370" s="2"/>
      <c r="C370" s="2"/>
      <c r="D370" s="2"/>
      <c r="E370" s="2"/>
      <c r="F370" s="2"/>
      <c r="G370" s="2"/>
      <c r="H370" s="2"/>
      <c r="I370" s="2"/>
      <c r="T370">
        <f t="shared" si="104"/>
        <v>0</v>
      </c>
      <c r="U370">
        <f t="shared" si="105"/>
        <v>0</v>
      </c>
      <c r="V370">
        <v>372</v>
      </c>
      <c r="W370">
        <v>10</v>
      </c>
      <c r="X370" t="e">
        <f t="shared" si="106"/>
        <v>#N/A</v>
      </c>
    </row>
    <row r="371" spans="1:24" x14ac:dyDescent="0.25">
      <c r="A371" s="2" t="str">
        <f t="shared" ref="A371" si="121">"#"</f>
        <v>#</v>
      </c>
      <c r="B371" s="2" t="str">
        <f t="shared" ref="B371" si="122">INDEX(S:S,1+TRUNC((ROW()-1)/$M$2))</f>
        <v xml:space="preserve">Honesty-Humility Improvement </v>
      </c>
      <c r="C371" s="2"/>
      <c r="D371" s="2"/>
      <c r="E371" s="2"/>
      <c r="F371" s="2"/>
      <c r="G371" s="2"/>
      <c r="H371" s="2"/>
      <c r="I371" s="2"/>
      <c r="T371">
        <f t="shared" si="104"/>
        <v>0</v>
      </c>
      <c r="U371">
        <f t="shared" si="105"/>
        <v>0</v>
      </c>
      <c r="V371">
        <v>373</v>
      </c>
      <c r="W371">
        <v>10</v>
      </c>
      <c r="X371" t="e">
        <f t="shared" si="106"/>
        <v>#N/A</v>
      </c>
    </row>
    <row r="372" spans="1:24" x14ac:dyDescent="0.25">
      <c r="A372" s="2" t="s">
        <v>0</v>
      </c>
      <c r="B372" s="2"/>
      <c r="C372" s="2"/>
      <c r="D372" s="2"/>
      <c r="E372" s="2"/>
      <c r="F372" s="2"/>
      <c r="G372" s="2"/>
      <c r="H372" s="2"/>
      <c r="I372" s="2"/>
      <c r="T372">
        <f t="shared" si="104"/>
        <v>0</v>
      </c>
      <c r="U372">
        <f t="shared" si="105"/>
        <v>0</v>
      </c>
      <c r="V372">
        <v>374</v>
      </c>
      <c r="W372">
        <v>10</v>
      </c>
      <c r="X372" t="e">
        <f t="shared" si="106"/>
        <v>#N/A</v>
      </c>
    </row>
    <row r="373" spans="1:24" x14ac:dyDescent="0.25">
      <c r="A373" s="2"/>
      <c r="B373" s="2" t="str">
        <f t="shared" ref="B373" si="123">"id = "&amp;$L$2&amp;INDEX(S:V,MATCH(B371,S:S,0),4)</f>
        <v>id = AVE_MARIA_hexaco_childhood.13</v>
      </c>
      <c r="C373" s="2"/>
      <c r="D373" s="2"/>
      <c r="E373" s="2"/>
      <c r="F373" s="2"/>
      <c r="G373" s="2"/>
      <c r="H373" s="2"/>
      <c r="I373" s="2"/>
      <c r="T373">
        <f t="shared" si="104"/>
        <v>0</v>
      </c>
      <c r="U373">
        <f t="shared" si="105"/>
        <v>0</v>
      </c>
      <c r="V373">
        <v>375</v>
      </c>
      <c r="W373">
        <v>10</v>
      </c>
      <c r="X373" t="e">
        <f t="shared" si="106"/>
        <v>#N/A</v>
      </c>
    </row>
    <row r="374" spans="1:24" x14ac:dyDescent="0.25">
      <c r="A374" s="2"/>
      <c r="B374" s="2" t="str">
        <f t="shared" ref="B374" si="124">"desc = EVTDESC_"&amp;$L$2&amp;INDEX(S:V,MATCH(B371,S:S,0),4)</f>
        <v>desc = EVTDESC_AVE_MARIA_hexaco_childhood.13</v>
      </c>
      <c r="C374" s="2"/>
      <c r="D374" s="2"/>
      <c r="E374" s="2"/>
      <c r="F374" s="2"/>
      <c r="G374" s="2"/>
      <c r="H374" s="2"/>
      <c r="I374" s="2"/>
      <c r="T374">
        <f t="shared" si="104"/>
        <v>0</v>
      </c>
      <c r="U374">
        <f t="shared" si="105"/>
        <v>0</v>
      </c>
      <c r="V374">
        <v>376</v>
      </c>
      <c r="W374">
        <v>10</v>
      </c>
      <c r="X374" t="e">
        <f t="shared" si="106"/>
        <v>#N/A</v>
      </c>
    </row>
    <row r="375" spans="1:24" x14ac:dyDescent="0.25">
      <c r="A375" s="2"/>
      <c r="B375" s="2" t="s">
        <v>115</v>
      </c>
      <c r="C375" s="2"/>
      <c r="D375" s="2"/>
      <c r="E375" s="2"/>
      <c r="F375" s="2"/>
      <c r="G375" s="2"/>
      <c r="H375" s="2"/>
      <c r="I375" s="2"/>
      <c r="T375">
        <f t="shared" si="104"/>
        <v>0</v>
      </c>
      <c r="U375">
        <f t="shared" si="105"/>
        <v>0</v>
      </c>
      <c r="V375">
        <v>377</v>
      </c>
      <c r="W375">
        <v>10</v>
      </c>
      <c r="X375" t="e">
        <f t="shared" si="106"/>
        <v>#N/A</v>
      </c>
    </row>
    <row r="376" spans="1:24" x14ac:dyDescent="0.25">
      <c r="A376" s="2"/>
      <c r="B376" s="2" t="s">
        <v>114</v>
      </c>
      <c r="C376" s="2"/>
      <c r="D376" s="2"/>
      <c r="E376" s="2"/>
      <c r="F376" s="2"/>
      <c r="G376" s="2"/>
      <c r="H376" s="2"/>
      <c r="I376" s="2"/>
      <c r="T376">
        <f t="shared" si="104"/>
        <v>0</v>
      </c>
      <c r="U376">
        <f t="shared" si="105"/>
        <v>0</v>
      </c>
      <c r="V376">
        <v>378</v>
      </c>
      <c r="W376">
        <v>10</v>
      </c>
      <c r="X376" t="e">
        <f t="shared" si="106"/>
        <v>#N/A</v>
      </c>
    </row>
    <row r="377" spans="1:24" x14ac:dyDescent="0.25">
      <c r="A377" s="2"/>
      <c r="B377" s="2" t="s">
        <v>116</v>
      </c>
      <c r="C377" s="2"/>
      <c r="D377" s="2"/>
      <c r="E377" s="2"/>
      <c r="F377" s="2"/>
      <c r="G377" s="2"/>
      <c r="H377" s="2"/>
      <c r="I377" s="2"/>
      <c r="T377">
        <f t="shared" si="104"/>
        <v>0</v>
      </c>
      <c r="U377">
        <f t="shared" si="105"/>
        <v>0</v>
      </c>
      <c r="V377">
        <v>379</v>
      </c>
      <c r="W377">
        <v>10</v>
      </c>
      <c r="X377" t="e">
        <f t="shared" si="106"/>
        <v>#N/A</v>
      </c>
    </row>
    <row r="378" spans="1:24" x14ac:dyDescent="0.25">
      <c r="A378" s="2"/>
      <c r="B378" s="2"/>
      <c r="C378" s="2"/>
      <c r="D378" s="2"/>
      <c r="E378" s="2"/>
      <c r="F378" s="2"/>
      <c r="G378" s="2"/>
      <c r="H378" s="2"/>
      <c r="I378" s="2"/>
      <c r="T378">
        <f t="shared" si="104"/>
        <v>0</v>
      </c>
      <c r="U378">
        <f t="shared" si="105"/>
        <v>0</v>
      </c>
      <c r="V378">
        <v>380</v>
      </c>
      <c r="W378">
        <v>10</v>
      </c>
      <c r="X378" t="e">
        <f t="shared" si="106"/>
        <v>#N/A</v>
      </c>
    </row>
    <row r="379" spans="1:24" x14ac:dyDescent="0.25">
      <c r="A379" s="2"/>
      <c r="B379" s="2" t="s">
        <v>5</v>
      </c>
      <c r="C379" s="2"/>
      <c r="D379" s="2"/>
      <c r="E379" s="2"/>
      <c r="F379" s="2"/>
      <c r="G379" s="2"/>
      <c r="H379" s="2"/>
      <c r="I379" s="2"/>
      <c r="T379">
        <f t="shared" si="104"/>
        <v>0</v>
      </c>
      <c r="U379">
        <f t="shared" si="105"/>
        <v>0</v>
      </c>
      <c r="V379">
        <v>381</v>
      </c>
      <c r="W379">
        <v>10</v>
      </c>
      <c r="X379" t="e">
        <f t="shared" si="106"/>
        <v>#N/A</v>
      </c>
    </row>
    <row r="380" spans="1:24" x14ac:dyDescent="0.25">
      <c r="A380" s="2"/>
      <c r="B380" s="2"/>
      <c r="C380" s="2" t="s">
        <v>117</v>
      </c>
      <c r="D380" s="2"/>
      <c r="E380" s="2"/>
      <c r="F380" s="2"/>
      <c r="G380" s="2"/>
      <c r="H380" s="2"/>
      <c r="T380">
        <f t="shared" si="104"/>
        <v>0</v>
      </c>
      <c r="U380">
        <f t="shared" si="105"/>
        <v>0</v>
      </c>
      <c r="V380">
        <v>382</v>
      </c>
      <c r="W380">
        <v>10</v>
      </c>
      <c r="X380" t="e">
        <f t="shared" si="106"/>
        <v>#N/A</v>
      </c>
    </row>
    <row r="381" spans="1:24" x14ac:dyDescent="0.25">
      <c r="A381" s="2"/>
      <c r="B381" s="2"/>
      <c r="C381" s="2" t="s">
        <v>118</v>
      </c>
      <c r="D381" s="2"/>
      <c r="E381" s="2"/>
      <c r="F381" s="2"/>
      <c r="G381" s="2"/>
      <c r="H381" s="2"/>
      <c r="T381">
        <f t="shared" si="104"/>
        <v>0</v>
      </c>
      <c r="U381">
        <f t="shared" si="105"/>
        <v>0</v>
      </c>
      <c r="V381">
        <v>383</v>
      </c>
      <c r="W381">
        <v>10</v>
      </c>
      <c r="X381" t="e">
        <f t="shared" si="106"/>
        <v>#N/A</v>
      </c>
    </row>
    <row r="382" spans="1:24" x14ac:dyDescent="0.25">
      <c r="A382" s="2"/>
      <c r="B382" s="2"/>
      <c r="C382" s="2" t="s">
        <v>119</v>
      </c>
      <c r="D382" s="2"/>
      <c r="E382" s="2"/>
      <c r="F382" s="2"/>
      <c r="G382" s="2"/>
      <c r="H382" s="2"/>
      <c r="T382">
        <f t="shared" si="104"/>
        <v>0</v>
      </c>
      <c r="U382">
        <f t="shared" si="105"/>
        <v>0</v>
      </c>
      <c r="V382">
        <v>384</v>
      </c>
      <c r="W382">
        <v>10</v>
      </c>
      <c r="X382" t="e">
        <f t="shared" si="106"/>
        <v>#N/A</v>
      </c>
    </row>
    <row r="383" spans="1:24" x14ac:dyDescent="0.25">
      <c r="A383" s="2"/>
      <c r="B383" s="2"/>
      <c r="C383" s="2" t="s">
        <v>120</v>
      </c>
      <c r="D383" s="2"/>
      <c r="E383" s="2"/>
      <c r="F383" s="2"/>
      <c r="G383" s="2"/>
      <c r="H383" s="2"/>
      <c r="I383" s="2"/>
      <c r="T383">
        <f t="shared" si="104"/>
        <v>0</v>
      </c>
      <c r="U383">
        <f t="shared" si="105"/>
        <v>0</v>
      </c>
      <c r="V383">
        <v>385</v>
      </c>
      <c r="W383">
        <v>10</v>
      </c>
      <c r="X383" t="e">
        <f t="shared" si="106"/>
        <v>#N/A</v>
      </c>
    </row>
    <row r="384" spans="1:24" x14ac:dyDescent="0.25">
      <c r="A384" s="2"/>
      <c r="B384" s="2"/>
      <c r="C384" s="2" t="str">
        <f t="shared" ref="C384" si="125">"has_focus = "&amp;INDEX(S:X,MATCH(B371,S:S,0),6)</f>
        <v>has_focus = focus_ch_honesty_humility</v>
      </c>
      <c r="D384" s="2"/>
      <c r="E384" s="2"/>
      <c r="F384" s="2"/>
      <c r="G384" s="2"/>
      <c r="H384" s="2"/>
      <c r="I384" s="2"/>
      <c r="T384">
        <f t="shared" si="104"/>
        <v>0</v>
      </c>
      <c r="U384">
        <f t="shared" si="105"/>
        <v>0</v>
      </c>
      <c r="V384">
        <v>386</v>
      </c>
      <c r="W384">
        <v>10</v>
      </c>
      <c r="X384" t="e">
        <f t="shared" si="106"/>
        <v>#N/A</v>
      </c>
    </row>
    <row r="385" spans="1:24" x14ac:dyDescent="0.25">
      <c r="A385" s="2"/>
      <c r="B385" s="2" t="s">
        <v>1</v>
      </c>
      <c r="C385" s="2"/>
      <c r="D385" s="2"/>
      <c r="E385" s="2"/>
      <c r="F385" s="2"/>
      <c r="G385" s="2"/>
      <c r="H385" s="2"/>
      <c r="I385" s="2"/>
      <c r="T385">
        <f t="shared" si="104"/>
        <v>0</v>
      </c>
      <c r="U385">
        <f t="shared" si="105"/>
        <v>0</v>
      </c>
      <c r="V385">
        <v>387</v>
      </c>
      <c r="W385">
        <v>10</v>
      </c>
      <c r="X385" t="e">
        <f t="shared" si="106"/>
        <v>#N/A</v>
      </c>
    </row>
    <row r="386" spans="1:24" x14ac:dyDescent="0.25">
      <c r="A386" s="2"/>
      <c r="B386" s="2"/>
      <c r="C386" s="2"/>
      <c r="D386" s="2"/>
      <c r="E386" s="2"/>
      <c r="F386" s="2"/>
      <c r="G386" s="2"/>
      <c r="I386" s="2"/>
      <c r="T386">
        <f t="shared" ref="T386:T429" si="126">INDEX(N:N,2+TRUNC((ROW()-1)/$R$1))</f>
        <v>0</v>
      </c>
      <c r="U386">
        <f t="shared" ref="U386:U429" si="127">INDEX(O:O,2+TRUNC((ROW()-1)/$R$1))</f>
        <v>0</v>
      </c>
      <c r="V386">
        <v>388</v>
      </c>
      <c r="W386">
        <v>10</v>
      </c>
      <c r="X386" t="e">
        <f t="shared" ref="X386:X429" si="128">VLOOKUP(U386,$O$2:$P$7,2,0)</f>
        <v>#N/A</v>
      </c>
    </row>
    <row r="387" spans="1:24" x14ac:dyDescent="0.25">
      <c r="A387" s="2"/>
      <c r="B387" s="2" t="s">
        <v>9</v>
      </c>
      <c r="C387" s="2" t="s">
        <v>235</v>
      </c>
      <c r="D387" s="2"/>
      <c r="E387" s="2"/>
      <c r="F387" s="2"/>
      <c r="G387" s="2"/>
      <c r="I387" s="2"/>
      <c r="T387">
        <f t="shared" si="126"/>
        <v>0</v>
      </c>
      <c r="U387">
        <f t="shared" si="127"/>
        <v>0</v>
      </c>
      <c r="V387">
        <v>389</v>
      </c>
      <c r="W387">
        <v>10</v>
      </c>
      <c r="X387" t="e">
        <f t="shared" si="128"/>
        <v>#N/A</v>
      </c>
    </row>
    <row r="388" spans="1:24" x14ac:dyDescent="0.25">
      <c r="A388" s="2"/>
      <c r="B388" s="2"/>
      <c r="C388" s="2" t="str">
        <f t="shared" ref="C388" si="129">"name = EVTOPT_A_"&amp;$L$2&amp;INDEX(S:V,MATCH(B371,S:S,0),4)</f>
        <v>name = EVTOPT_A_AVE_MARIA_hexaco_childhood.13</v>
      </c>
      <c r="D388" s="2"/>
      <c r="E388" s="2"/>
      <c r="F388" s="2"/>
      <c r="G388" s="2"/>
      <c r="I388" s="2"/>
      <c r="T388">
        <f t="shared" si="126"/>
        <v>0</v>
      </c>
      <c r="U388">
        <f t="shared" si="127"/>
        <v>0</v>
      </c>
      <c r="V388">
        <v>390</v>
      </c>
      <c r="W388">
        <v>10</v>
      </c>
      <c r="X388" t="e">
        <f t="shared" si="128"/>
        <v>#N/A</v>
      </c>
    </row>
    <row r="389" spans="1:24" x14ac:dyDescent="0.25">
      <c r="A389" s="2"/>
      <c r="B389" s="2"/>
      <c r="C389" s="2" t="s">
        <v>138</v>
      </c>
      <c r="D389" s="2"/>
      <c r="E389" s="2"/>
      <c r="F389" s="2"/>
      <c r="G389" s="2"/>
      <c r="T389">
        <f t="shared" si="126"/>
        <v>0</v>
      </c>
      <c r="U389">
        <f t="shared" si="127"/>
        <v>0</v>
      </c>
      <c r="V389">
        <v>391</v>
      </c>
      <c r="W389">
        <v>10</v>
      </c>
      <c r="X389" t="e">
        <f t="shared" si="128"/>
        <v>#N/A</v>
      </c>
    </row>
    <row r="390" spans="1:24" x14ac:dyDescent="0.25">
      <c r="A390" s="2"/>
      <c r="B390" s="2"/>
      <c r="C390" s="2"/>
      <c r="D390" s="2" t="str">
        <f t="shared" ref="D390" si="130">"educator = { character_event = { id = "&amp;"AVE_MARIA_hexaco_adolescence."&amp;INDEX(S:V,MATCH(B371,S:S,0)+INDEX(S:W,MATCH(B371,S:S,0),5),4)&amp;" } }"</f>
        <v>educator = { character_event = { id = AVE_MARIA_hexaco_adolescence.13 } }</v>
      </c>
      <c r="E390" s="2"/>
      <c r="F390" s="2"/>
      <c r="G390" s="2"/>
      <c r="T390">
        <f t="shared" si="126"/>
        <v>0</v>
      </c>
      <c r="U390">
        <f t="shared" si="127"/>
        <v>0</v>
      </c>
      <c r="V390">
        <v>392</v>
      </c>
      <c r="W390">
        <v>10</v>
      </c>
      <c r="X390" t="e">
        <f t="shared" si="128"/>
        <v>#N/A</v>
      </c>
    </row>
    <row r="391" spans="1:24" x14ac:dyDescent="0.25">
      <c r="D391" t="s">
        <v>248</v>
      </c>
      <c r="I391" s="2"/>
      <c r="T391">
        <f t="shared" si="126"/>
        <v>0</v>
      </c>
      <c r="U391">
        <f t="shared" si="127"/>
        <v>0</v>
      </c>
      <c r="V391">
        <v>393</v>
      </c>
      <c r="W391">
        <v>10</v>
      </c>
      <c r="X391" t="e">
        <f t="shared" si="128"/>
        <v>#N/A</v>
      </c>
    </row>
    <row r="392" spans="1:24" x14ac:dyDescent="0.25">
      <c r="C392" s="2" t="s">
        <v>1</v>
      </c>
      <c r="D392" s="2"/>
      <c r="E392" s="2"/>
      <c r="F392" s="2"/>
      <c r="I392" s="2"/>
      <c r="T392">
        <f t="shared" si="126"/>
        <v>0</v>
      </c>
      <c r="U392">
        <f t="shared" si="127"/>
        <v>0</v>
      </c>
      <c r="V392">
        <v>394</v>
      </c>
      <c r="W392">
        <v>10</v>
      </c>
      <c r="X392" t="e">
        <f t="shared" si="128"/>
        <v>#N/A</v>
      </c>
    </row>
    <row r="393" spans="1:24" x14ac:dyDescent="0.25">
      <c r="A393" s="2"/>
      <c r="B393" s="2"/>
      <c r="C393" s="2" t="s">
        <v>236</v>
      </c>
      <c r="D393" s="2"/>
      <c r="E393" s="2"/>
      <c r="F393" s="2"/>
      <c r="G393" s="2"/>
      <c r="I393" s="2"/>
      <c r="T393">
        <f t="shared" si="126"/>
        <v>0</v>
      </c>
      <c r="U393">
        <f t="shared" si="127"/>
        <v>0</v>
      </c>
      <c r="V393">
        <v>395</v>
      </c>
      <c r="W393">
        <v>10</v>
      </c>
      <c r="X393" t="e">
        <f t="shared" si="128"/>
        <v>#N/A</v>
      </c>
    </row>
    <row r="394" spans="1:24" x14ac:dyDescent="0.25">
      <c r="A394" s="2"/>
      <c r="B394" s="2"/>
      <c r="C394" s="2"/>
      <c r="D394" s="2" t="str">
        <f t="shared" ref="D394" si="131">"factor = 95"</f>
        <v>factor = 95</v>
      </c>
      <c r="E394" s="2"/>
      <c r="F394" s="2"/>
      <c r="G394" s="2"/>
      <c r="I394" s="2"/>
      <c r="T394">
        <f t="shared" si="126"/>
        <v>0</v>
      </c>
      <c r="U394">
        <f t="shared" si="127"/>
        <v>0</v>
      </c>
      <c r="V394">
        <v>396</v>
      </c>
      <c r="W394">
        <v>10</v>
      </c>
      <c r="X394" t="e">
        <f t="shared" si="128"/>
        <v>#N/A</v>
      </c>
    </row>
    <row r="395" spans="1:24" x14ac:dyDescent="0.25">
      <c r="A395" s="2"/>
      <c r="B395" s="2"/>
      <c r="C395" s="2" t="s">
        <v>1</v>
      </c>
      <c r="D395" s="2"/>
      <c r="E395" s="2"/>
      <c r="F395" s="2"/>
      <c r="G395" s="2"/>
      <c r="H395" s="2"/>
      <c r="I395" s="2"/>
      <c r="T395">
        <f t="shared" si="126"/>
        <v>0</v>
      </c>
      <c r="U395">
        <f t="shared" si="127"/>
        <v>0</v>
      </c>
      <c r="V395">
        <v>397</v>
      </c>
      <c r="W395">
        <v>10</v>
      </c>
      <c r="X395" t="e">
        <f t="shared" si="128"/>
        <v>#N/A</v>
      </c>
    </row>
    <row r="396" spans="1:24" x14ac:dyDescent="0.25">
      <c r="A396" s="2"/>
      <c r="B396" s="2" t="s">
        <v>1</v>
      </c>
      <c r="G396" s="2"/>
      <c r="H396" s="2"/>
      <c r="I396" s="2"/>
      <c r="T396">
        <f t="shared" si="126"/>
        <v>0</v>
      </c>
      <c r="U396">
        <f t="shared" si="127"/>
        <v>0</v>
      </c>
      <c r="V396">
        <v>398</v>
      </c>
      <c r="W396">
        <v>10</v>
      </c>
      <c r="X396" t="e">
        <f t="shared" si="128"/>
        <v>#N/A</v>
      </c>
    </row>
    <row r="397" spans="1:24" x14ac:dyDescent="0.25">
      <c r="A397" s="2"/>
      <c r="B397" s="2" t="s">
        <v>9</v>
      </c>
      <c r="C397" s="2" t="s">
        <v>237</v>
      </c>
      <c r="D397" s="2"/>
      <c r="E397" s="2"/>
      <c r="F397" s="2"/>
      <c r="G397" s="2"/>
      <c r="H397" s="2"/>
      <c r="I397" s="2"/>
      <c r="L397" s="2"/>
      <c r="T397">
        <f t="shared" si="126"/>
        <v>0</v>
      </c>
      <c r="U397">
        <f t="shared" si="127"/>
        <v>0</v>
      </c>
      <c r="V397">
        <v>399</v>
      </c>
      <c r="W397">
        <v>10</v>
      </c>
      <c r="X397" t="e">
        <f t="shared" si="128"/>
        <v>#N/A</v>
      </c>
    </row>
    <row r="398" spans="1:24" x14ac:dyDescent="0.25">
      <c r="A398" s="2"/>
      <c r="B398" s="2"/>
      <c r="C398" s="2" t="str">
        <f t="shared" ref="C398" si="132">"name = EVTOPT_B_"&amp;$L$2&amp;INDEX(S:V,MATCH(B371,S:S,0),4)</f>
        <v>name = EVTOPT_B_AVE_MARIA_hexaco_childhood.13</v>
      </c>
      <c r="D398" s="2"/>
      <c r="E398" s="2"/>
      <c r="F398" s="2"/>
      <c r="G398" s="2"/>
      <c r="H398" s="2"/>
      <c r="I398" s="2"/>
      <c r="L398" s="2"/>
      <c r="T398">
        <f t="shared" si="126"/>
        <v>0</v>
      </c>
      <c r="U398">
        <f t="shared" si="127"/>
        <v>0</v>
      </c>
      <c r="V398">
        <v>400</v>
      </c>
      <c r="W398">
        <v>10</v>
      </c>
      <c r="X398" t="e">
        <f t="shared" si="128"/>
        <v>#N/A</v>
      </c>
    </row>
    <row r="399" spans="1:24" x14ac:dyDescent="0.25">
      <c r="A399" s="2"/>
      <c r="B399" s="2"/>
      <c r="C399" s="2" t="s">
        <v>138</v>
      </c>
      <c r="D399" s="2"/>
      <c r="E399" s="2"/>
      <c r="F399" s="2"/>
      <c r="G399" s="2"/>
      <c r="H399" s="2"/>
      <c r="I399" s="2"/>
      <c r="L399" s="2"/>
      <c r="T399">
        <f t="shared" si="126"/>
        <v>0</v>
      </c>
      <c r="U399">
        <f t="shared" si="127"/>
        <v>0</v>
      </c>
      <c r="V399">
        <v>401</v>
      </c>
      <c r="W399">
        <v>10</v>
      </c>
      <c r="X399" t="e">
        <f t="shared" si="128"/>
        <v>#N/A</v>
      </c>
    </row>
    <row r="400" spans="1:24" x14ac:dyDescent="0.25">
      <c r="A400" s="2"/>
      <c r="B400" s="2"/>
      <c r="C400" s="2"/>
      <c r="D400" s="2" t="str">
        <f t="shared" ref="D400" si="133">"educator = { character_event = { id = "&amp;"AVE_MARIA_hexaco_adolescence."&amp;INDEX(S:V,MATCH(B371,S:S,0)+INDEX(S:W,MATCH(B371,S:S,0),5),4)&amp;" } }"</f>
        <v>educator = { character_event = { id = AVE_MARIA_hexaco_adolescence.13 } }</v>
      </c>
      <c r="E400" s="2"/>
      <c r="F400" s="2"/>
      <c r="G400" s="2"/>
      <c r="H400" s="2"/>
      <c r="I400" s="2"/>
      <c r="T400">
        <f t="shared" si="126"/>
        <v>0</v>
      </c>
      <c r="U400">
        <f t="shared" si="127"/>
        <v>0</v>
      </c>
      <c r="V400">
        <v>402</v>
      </c>
      <c r="W400">
        <v>10</v>
      </c>
      <c r="X400" t="e">
        <f t="shared" si="128"/>
        <v>#N/A</v>
      </c>
    </row>
    <row r="401" spans="1:24" x14ac:dyDescent="0.25">
      <c r="A401" s="2"/>
      <c r="D401" t="s">
        <v>249</v>
      </c>
      <c r="H401" s="2"/>
      <c r="I401" s="2"/>
      <c r="L401" s="2"/>
      <c r="T401">
        <f t="shared" si="126"/>
        <v>0</v>
      </c>
      <c r="U401">
        <f t="shared" si="127"/>
        <v>0</v>
      </c>
      <c r="V401">
        <v>403</v>
      </c>
      <c r="W401">
        <v>10</v>
      </c>
      <c r="X401" t="e">
        <f t="shared" si="128"/>
        <v>#N/A</v>
      </c>
    </row>
    <row r="402" spans="1:24" x14ac:dyDescent="0.25">
      <c r="A402" s="2"/>
      <c r="B402" s="2"/>
      <c r="C402" s="2" t="s">
        <v>1</v>
      </c>
      <c r="D402" s="2"/>
      <c r="E402" s="2"/>
      <c r="F402" s="2"/>
      <c r="G402" s="2"/>
      <c r="H402" s="2"/>
      <c r="I402" s="2"/>
      <c r="T402">
        <f t="shared" si="126"/>
        <v>0</v>
      </c>
      <c r="U402">
        <f t="shared" si="127"/>
        <v>0</v>
      </c>
      <c r="V402">
        <v>404</v>
      </c>
      <c r="W402">
        <v>10</v>
      </c>
      <c r="X402" t="e">
        <f t="shared" si="128"/>
        <v>#N/A</v>
      </c>
    </row>
    <row r="403" spans="1:24" x14ac:dyDescent="0.25">
      <c r="A403" s="2"/>
      <c r="B403" s="2"/>
      <c r="C403" s="2" t="s">
        <v>236</v>
      </c>
      <c r="D403" s="2"/>
      <c r="E403" s="2"/>
      <c r="F403" s="2"/>
      <c r="G403" s="2"/>
      <c r="H403" s="2"/>
      <c r="I403" s="2"/>
      <c r="T403">
        <f t="shared" si="126"/>
        <v>0</v>
      </c>
      <c r="U403">
        <f t="shared" si="127"/>
        <v>0</v>
      </c>
      <c r="V403">
        <v>405</v>
      </c>
      <c r="W403">
        <v>10</v>
      </c>
      <c r="X403" t="e">
        <f t="shared" si="128"/>
        <v>#N/A</v>
      </c>
    </row>
    <row r="404" spans="1:24" x14ac:dyDescent="0.25">
      <c r="A404" s="2"/>
      <c r="B404" s="2"/>
      <c r="C404" s="2"/>
      <c r="D404" s="2" t="str">
        <f t="shared" ref="D404" si="134">"factor = 5"</f>
        <v>factor = 5</v>
      </c>
      <c r="E404" s="2"/>
      <c r="F404" s="2"/>
      <c r="G404" s="2"/>
      <c r="H404" s="2"/>
      <c r="I404" s="2"/>
      <c r="T404">
        <f t="shared" si="126"/>
        <v>0</v>
      </c>
      <c r="U404">
        <f t="shared" si="127"/>
        <v>0</v>
      </c>
      <c r="V404">
        <v>406</v>
      </c>
      <c r="W404">
        <v>10</v>
      </c>
      <c r="X404" t="e">
        <f t="shared" si="128"/>
        <v>#N/A</v>
      </c>
    </row>
    <row r="405" spans="1:24" x14ac:dyDescent="0.25">
      <c r="A405" s="2"/>
      <c r="B405" s="2"/>
      <c r="C405" s="2" t="s">
        <v>1</v>
      </c>
      <c r="D405" s="2"/>
      <c r="E405" s="2"/>
      <c r="F405" s="2"/>
      <c r="G405" s="2"/>
      <c r="H405" s="2"/>
      <c r="I405" s="2"/>
      <c r="T405">
        <f t="shared" si="126"/>
        <v>0</v>
      </c>
      <c r="U405">
        <f t="shared" si="127"/>
        <v>0</v>
      </c>
      <c r="V405">
        <v>407</v>
      </c>
      <c r="W405">
        <v>10</v>
      </c>
      <c r="X405" t="e">
        <f t="shared" si="128"/>
        <v>#N/A</v>
      </c>
    </row>
    <row r="406" spans="1:24" x14ac:dyDescent="0.25">
      <c r="A406" s="2"/>
      <c r="B406" s="2" t="s">
        <v>1</v>
      </c>
      <c r="C406" s="2"/>
      <c r="D406" s="2"/>
      <c r="E406" s="2"/>
      <c r="F406" s="2"/>
      <c r="G406" s="2"/>
      <c r="H406" s="2"/>
      <c r="I406" s="2"/>
      <c r="T406">
        <f t="shared" si="126"/>
        <v>0</v>
      </c>
      <c r="U406">
        <f t="shared" si="127"/>
        <v>0</v>
      </c>
      <c r="V406">
        <v>408</v>
      </c>
      <c r="W406">
        <v>10</v>
      </c>
      <c r="X406" t="e">
        <f t="shared" si="128"/>
        <v>#N/A</v>
      </c>
    </row>
    <row r="407" spans="1:24" x14ac:dyDescent="0.25">
      <c r="A407" s="2" t="s">
        <v>1</v>
      </c>
      <c r="B407" s="2"/>
      <c r="C407" s="2"/>
      <c r="D407" s="2"/>
      <c r="E407" s="2"/>
      <c r="F407" s="2"/>
      <c r="G407" s="2"/>
      <c r="H407" s="2"/>
      <c r="I407" s="2"/>
      <c r="T407">
        <f t="shared" si="126"/>
        <v>0</v>
      </c>
      <c r="U407">
        <f t="shared" si="127"/>
        <v>0</v>
      </c>
      <c r="V407">
        <v>409</v>
      </c>
      <c r="W407">
        <v>10</v>
      </c>
      <c r="X407" t="e">
        <f t="shared" si="128"/>
        <v>#N/A</v>
      </c>
    </row>
    <row r="408" spans="1:24" x14ac:dyDescent="0.25">
      <c r="A408" s="2" t="str">
        <f t="shared" ref="A408" si="135">"#"</f>
        <v>#</v>
      </c>
      <c r="B408" s="2" t="str">
        <f t="shared" ref="B408" si="136">INDEX(S:S,1+TRUNC((ROW()-1)/$M$2))</f>
        <v>Emotionality Improvement 1</v>
      </c>
      <c r="C408" s="2"/>
      <c r="D408" s="2"/>
      <c r="E408" s="2"/>
      <c r="F408" s="2"/>
      <c r="G408" s="2"/>
      <c r="H408" s="2"/>
      <c r="I408" s="2"/>
      <c r="T408">
        <f t="shared" si="126"/>
        <v>0</v>
      </c>
      <c r="U408">
        <f t="shared" si="127"/>
        <v>0</v>
      </c>
      <c r="V408">
        <v>410</v>
      </c>
      <c r="W408">
        <v>10</v>
      </c>
      <c r="X408" t="e">
        <f t="shared" si="128"/>
        <v>#N/A</v>
      </c>
    </row>
    <row r="409" spans="1:24" x14ac:dyDescent="0.25">
      <c r="A409" s="2" t="s">
        <v>0</v>
      </c>
      <c r="B409" s="2"/>
      <c r="C409" s="2"/>
      <c r="D409" s="2"/>
      <c r="E409" s="2"/>
      <c r="F409" s="2"/>
      <c r="G409" s="2"/>
      <c r="H409" s="2"/>
      <c r="I409" s="2"/>
      <c r="T409">
        <f t="shared" si="126"/>
        <v>0</v>
      </c>
      <c r="U409">
        <f t="shared" si="127"/>
        <v>0</v>
      </c>
      <c r="V409">
        <v>411</v>
      </c>
      <c r="W409">
        <v>10</v>
      </c>
      <c r="X409" t="e">
        <f t="shared" si="128"/>
        <v>#N/A</v>
      </c>
    </row>
    <row r="410" spans="1:24" x14ac:dyDescent="0.25">
      <c r="A410" s="2"/>
      <c r="B410" s="2" t="str">
        <f t="shared" ref="B410" si="137">"id = "&amp;$L$2&amp;INDEX(S:V,MATCH(B408,S:S,0),4)</f>
        <v>id = AVE_MARIA_hexaco_childhood.14</v>
      </c>
      <c r="C410" s="2"/>
      <c r="D410" s="2"/>
      <c r="E410" s="2"/>
      <c r="F410" s="2"/>
      <c r="G410" s="2"/>
      <c r="H410" s="2"/>
      <c r="I410" s="2"/>
      <c r="T410">
        <f t="shared" si="126"/>
        <v>0</v>
      </c>
      <c r="U410">
        <f t="shared" si="127"/>
        <v>0</v>
      </c>
      <c r="V410">
        <v>412</v>
      </c>
      <c r="W410">
        <v>10</v>
      </c>
      <c r="X410" t="e">
        <f t="shared" si="128"/>
        <v>#N/A</v>
      </c>
    </row>
    <row r="411" spans="1:24" x14ac:dyDescent="0.25">
      <c r="A411" s="2"/>
      <c r="B411" s="2" t="str">
        <f t="shared" ref="B411" si="138">"desc = EVTDESC_"&amp;$L$2&amp;INDEX(S:V,MATCH(B408,S:S,0),4)</f>
        <v>desc = EVTDESC_AVE_MARIA_hexaco_childhood.14</v>
      </c>
      <c r="C411" s="2"/>
      <c r="D411" s="2"/>
      <c r="E411" s="2"/>
      <c r="F411" s="2"/>
      <c r="G411" s="2"/>
      <c r="H411" s="2"/>
      <c r="I411" s="2"/>
      <c r="T411">
        <f t="shared" si="126"/>
        <v>0</v>
      </c>
      <c r="U411">
        <f t="shared" si="127"/>
        <v>0</v>
      </c>
      <c r="V411">
        <v>413</v>
      </c>
      <c r="W411">
        <v>10</v>
      </c>
      <c r="X411" t="e">
        <f t="shared" si="128"/>
        <v>#N/A</v>
      </c>
    </row>
    <row r="412" spans="1:24" x14ac:dyDescent="0.25">
      <c r="A412" s="2"/>
      <c r="B412" s="2" t="s">
        <v>115</v>
      </c>
      <c r="C412" s="2"/>
      <c r="D412" s="2"/>
      <c r="E412" s="2"/>
      <c r="F412" s="2"/>
      <c r="G412" s="2"/>
      <c r="H412" s="2"/>
      <c r="I412" s="2"/>
      <c r="T412">
        <f t="shared" si="126"/>
        <v>0</v>
      </c>
      <c r="U412">
        <f t="shared" si="127"/>
        <v>0</v>
      </c>
      <c r="V412">
        <v>414</v>
      </c>
      <c r="W412">
        <v>10</v>
      </c>
      <c r="X412" t="e">
        <f t="shared" si="128"/>
        <v>#N/A</v>
      </c>
    </row>
    <row r="413" spans="1:24" x14ac:dyDescent="0.25">
      <c r="A413" s="2"/>
      <c r="B413" s="2" t="s">
        <v>114</v>
      </c>
      <c r="C413" s="2"/>
      <c r="D413" s="2"/>
      <c r="E413" s="2"/>
      <c r="F413" s="2"/>
      <c r="G413" s="2"/>
      <c r="H413" s="2"/>
      <c r="I413" s="2"/>
      <c r="T413">
        <f t="shared" si="126"/>
        <v>0</v>
      </c>
      <c r="U413">
        <f t="shared" si="127"/>
        <v>0</v>
      </c>
      <c r="V413">
        <v>415</v>
      </c>
      <c r="W413">
        <v>10</v>
      </c>
      <c r="X413" t="e">
        <f t="shared" si="128"/>
        <v>#N/A</v>
      </c>
    </row>
    <row r="414" spans="1:24" x14ac:dyDescent="0.25">
      <c r="A414" s="2"/>
      <c r="B414" s="2" t="s">
        <v>116</v>
      </c>
      <c r="C414" s="2"/>
      <c r="D414" s="2"/>
      <c r="E414" s="2"/>
      <c r="F414" s="2"/>
      <c r="G414" s="2"/>
      <c r="H414" s="2"/>
      <c r="I414" s="2"/>
      <c r="T414">
        <f t="shared" si="126"/>
        <v>0</v>
      </c>
      <c r="U414">
        <f t="shared" si="127"/>
        <v>0</v>
      </c>
      <c r="V414">
        <v>416</v>
      </c>
      <c r="W414">
        <v>10</v>
      </c>
      <c r="X414" t="e">
        <f t="shared" si="128"/>
        <v>#N/A</v>
      </c>
    </row>
    <row r="415" spans="1:24" x14ac:dyDescent="0.25">
      <c r="A415" s="2"/>
      <c r="B415" s="2"/>
      <c r="C415" s="2"/>
      <c r="D415" s="2"/>
      <c r="E415" s="2"/>
      <c r="F415" s="2"/>
      <c r="G415" s="2"/>
      <c r="T415">
        <f t="shared" si="126"/>
        <v>0</v>
      </c>
      <c r="U415">
        <f t="shared" si="127"/>
        <v>0</v>
      </c>
      <c r="V415">
        <v>417</v>
      </c>
      <c r="W415">
        <v>10</v>
      </c>
      <c r="X415" t="e">
        <f t="shared" si="128"/>
        <v>#N/A</v>
      </c>
    </row>
    <row r="416" spans="1:24" x14ac:dyDescent="0.25">
      <c r="A416" s="2"/>
      <c r="B416" s="2" t="s">
        <v>5</v>
      </c>
      <c r="C416" s="2"/>
      <c r="D416" s="2"/>
      <c r="E416" s="2"/>
      <c r="F416" s="2"/>
      <c r="G416" s="2"/>
      <c r="T416">
        <f t="shared" si="126"/>
        <v>0</v>
      </c>
      <c r="U416">
        <f t="shared" si="127"/>
        <v>0</v>
      </c>
      <c r="V416">
        <v>418</v>
      </c>
      <c r="W416">
        <v>10</v>
      </c>
      <c r="X416" t="e">
        <f t="shared" si="128"/>
        <v>#N/A</v>
      </c>
    </row>
    <row r="417" spans="1:24" x14ac:dyDescent="0.25">
      <c r="A417" s="2"/>
      <c r="B417" s="2"/>
      <c r="C417" s="2" t="s">
        <v>117</v>
      </c>
      <c r="D417" s="2"/>
      <c r="E417" s="2"/>
      <c r="F417" s="2"/>
      <c r="G417" s="2"/>
      <c r="H417" s="2"/>
      <c r="I417" s="2"/>
      <c r="T417">
        <f t="shared" si="126"/>
        <v>0</v>
      </c>
      <c r="U417">
        <f t="shared" si="127"/>
        <v>0</v>
      </c>
      <c r="V417">
        <v>419</v>
      </c>
      <c r="W417">
        <v>10</v>
      </c>
      <c r="X417" t="e">
        <f t="shared" si="128"/>
        <v>#N/A</v>
      </c>
    </row>
    <row r="418" spans="1:24" x14ac:dyDescent="0.25">
      <c r="A418" s="2"/>
      <c r="B418" s="2"/>
      <c r="C418" s="2" t="s">
        <v>118</v>
      </c>
      <c r="D418" s="2"/>
      <c r="E418" s="2"/>
      <c r="F418" s="2"/>
      <c r="G418" s="2"/>
      <c r="H418" s="2"/>
      <c r="I418" s="2"/>
      <c r="T418">
        <f t="shared" si="126"/>
        <v>0</v>
      </c>
      <c r="U418">
        <f t="shared" si="127"/>
        <v>0</v>
      </c>
      <c r="V418">
        <v>420</v>
      </c>
      <c r="W418">
        <v>10</v>
      </c>
      <c r="X418" t="e">
        <f t="shared" si="128"/>
        <v>#N/A</v>
      </c>
    </row>
    <row r="419" spans="1:24" x14ac:dyDescent="0.25">
      <c r="A419" s="2"/>
      <c r="B419" s="2"/>
      <c r="C419" s="2" t="s">
        <v>119</v>
      </c>
      <c r="D419" s="2"/>
      <c r="E419" s="2"/>
      <c r="F419" s="2"/>
      <c r="G419" s="2"/>
      <c r="H419" s="2"/>
      <c r="I419" s="2"/>
      <c r="T419">
        <f t="shared" si="126"/>
        <v>0</v>
      </c>
      <c r="U419">
        <f t="shared" si="127"/>
        <v>0</v>
      </c>
      <c r="V419">
        <v>421</v>
      </c>
      <c r="W419">
        <v>10</v>
      </c>
      <c r="X419" t="e">
        <f t="shared" si="128"/>
        <v>#N/A</v>
      </c>
    </row>
    <row r="420" spans="1:24" x14ac:dyDescent="0.25">
      <c r="A420" s="2"/>
      <c r="B420" s="2"/>
      <c r="C420" s="2" t="s">
        <v>120</v>
      </c>
      <c r="D420" s="2"/>
      <c r="E420" s="2"/>
      <c r="F420" s="2"/>
      <c r="G420" s="2"/>
      <c r="H420" s="2"/>
      <c r="I420" s="2"/>
      <c r="T420">
        <f t="shared" si="126"/>
        <v>0</v>
      </c>
      <c r="U420">
        <f t="shared" si="127"/>
        <v>0</v>
      </c>
      <c r="V420">
        <v>422</v>
      </c>
      <c r="W420">
        <v>10</v>
      </c>
      <c r="X420" t="e">
        <f t="shared" si="128"/>
        <v>#N/A</v>
      </c>
    </row>
    <row r="421" spans="1:24" x14ac:dyDescent="0.25">
      <c r="A421" s="2"/>
      <c r="B421" s="2"/>
      <c r="C421" s="2" t="str">
        <f t="shared" ref="C421" si="139">"has_focus = "&amp;INDEX(S:X,MATCH(B408,S:S,0),6)</f>
        <v>has_focus = focus_ch_emotionality</v>
      </c>
      <c r="D421" s="2"/>
      <c r="E421" s="2"/>
      <c r="F421" s="2"/>
      <c r="G421" s="2"/>
      <c r="H421" s="2"/>
      <c r="I421" s="2"/>
      <c r="T421">
        <f t="shared" si="126"/>
        <v>0</v>
      </c>
      <c r="U421">
        <f t="shared" si="127"/>
        <v>0</v>
      </c>
      <c r="V421">
        <v>423</v>
      </c>
      <c r="W421">
        <v>10</v>
      </c>
      <c r="X421" t="e">
        <f t="shared" si="128"/>
        <v>#N/A</v>
      </c>
    </row>
    <row r="422" spans="1:24" x14ac:dyDescent="0.25">
      <c r="A422" s="2"/>
      <c r="B422" s="2" t="s">
        <v>1</v>
      </c>
      <c r="C422" s="2"/>
      <c r="D422" s="2"/>
      <c r="E422" s="2"/>
      <c r="F422" s="2"/>
      <c r="G422" s="2"/>
      <c r="H422" s="2"/>
      <c r="I422" s="2"/>
      <c r="T422">
        <f t="shared" si="126"/>
        <v>0</v>
      </c>
      <c r="U422">
        <f t="shared" si="127"/>
        <v>0</v>
      </c>
      <c r="V422">
        <v>424</v>
      </c>
      <c r="W422">
        <v>10</v>
      </c>
      <c r="X422" t="e">
        <f t="shared" si="128"/>
        <v>#N/A</v>
      </c>
    </row>
    <row r="423" spans="1:24" x14ac:dyDescent="0.25">
      <c r="A423" s="2"/>
      <c r="B423" s="2"/>
      <c r="C423" s="2"/>
      <c r="D423" s="2"/>
      <c r="E423" s="2"/>
      <c r="F423" s="2"/>
      <c r="G423" s="2"/>
      <c r="H423" s="2"/>
      <c r="I423" s="2"/>
      <c r="T423">
        <f t="shared" si="126"/>
        <v>0</v>
      </c>
      <c r="U423">
        <f t="shared" si="127"/>
        <v>0</v>
      </c>
      <c r="V423">
        <v>425</v>
      </c>
      <c r="W423">
        <v>10</v>
      </c>
      <c r="X423" t="e">
        <f t="shared" si="128"/>
        <v>#N/A</v>
      </c>
    </row>
    <row r="424" spans="1:24" x14ac:dyDescent="0.25">
      <c r="A424" s="2"/>
      <c r="B424" s="2" t="s">
        <v>9</v>
      </c>
      <c r="C424" s="2" t="s">
        <v>235</v>
      </c>
      <c r="D424" s="2"/>
      <c r="E424" s="2"/>
      <c r="F424" s="2"/>
      <c r="G424" s="2"/>
      <c r="H424" s="2"/>
      <c r="I424" s="2"/>
      <c r="T424">
        <f t="shared" si="126"/>
        <v>0</v>
      </c>
      <c r="U424">
        <f t="shared" si="127"/>
        <v>0</v>
      </c>
      <c r="V424">
        <v>426</v>
      </c>
      <c r="W424">
        <v>10</v>
      </c>
      <c r="X424" t="e">
        <f t="shared" si="128"/>
        <v>#N/A</v>
      </c>
    </row>
    <row r="425" spans="1:24" x14ac:dyDescent="0.25">
      <c r="A425" s="2"/>
      <c r="B425" s="2"/>
      <c r="C425" s="2" t="str">
        <f t="shared" ref="C425" si="140">"name = EVTOPT_A_"&amp;$L$2&amp;INDEX(S:V,MATCH(B408,S:S,0),4)</f>
        <v>name = EVTOPT_A_AVE_MARIA_hexaco_childhood.14</v>
      </c>
      <c r="D425" s="2"/>
      <c r="E425" s="2"/>
      <c r="F425" s="2"/>
      <c r="G425" s="2"/>
      <c r="T425">
        <f t="shared" si="126"/>
        <v>0</v>
      </c>
      <c r="U425">
        <f t="shared" si="127"/>
        <v>0</v>
      </c>
      <c r="V425">
        <v>427</v>
      </c>
      <c r="W425">
        <v>10</v>
      </c>
      <c r="X425" t="e">
        <f t="shared" si="128"/>
        <v>#N/A</v>
      </c>
    </row>
    <row r="426" spans="1:24" x14ac:dyDescent="0.25">
      <c r="A426" s="2"/>
      <c r="B426" s="2"/>
      <c r="C426" s="2" t="s">
        <v>138</v>
      </c>
      <c r="D426" s="2"/>
      <c r="E426" s="2"/>
      <c r="F426" s="2"/>
      <c r="G426" s="2"/>
      <c r="H426" s="2"/>
      <c r="I426" s="2"/>
      <c r="T426">
        <f t="shared" si="126"/>
        <v>0</v>
      </c>
      <c r="U426">
        <f t="shared" si="127"/>
        <v>0</v>
      </c>
      <c r="V426">
        <v>428</v>
      </c>
      <c r="W426">
        <v>10</v>
      </c>
      <c r="X426" t="e">
        <f t="shared" si="128"/>
        <v>#N/A</v>
      </c>
    </row>
    <row r="427" spans="1:24" x14ac:dyDescent="0.25">
      <c r="A427" s="2"/>
      <c r="B427" s="2"/>
      <c r="C427" s="2"/>
      <c r="D427" s="2" t="str">
        <f t="shared" ref="D427" si="141">"educator = { character_event = { id = "&amp;"AVE_MARIA_hexaco_adolescence."&amp;INDEX(S:V,MATCH(B408,S:S,0)+INDEX(S:W,MATCH(B408,S:S,0),5),4)&amp;" } }"</f>
        <v>educator = { character_event = { id = AVE_MARIA_hexaco_adolescence.24 } }</v>
      </c>
      <c r="E427" s="2"/>
      <c r="F427" s="2"/>
      <c r="G427" s="2"/>
      <c r="H427" s="2"/>
      <c r="I427" s="2"/>
      <c r="T427">
        <f t="shared" si="126"/>
        <v>0</v>
      </c>
      <c r="U427">
        <f t="shared" si="127"/>
        <v>0</v>
      </c>
      <c r="V427">
        <v>429</v>
      </c>
      <c r="W427">
        <v>10</v>
      </c>
      <c r="X427" t="e">
        <f t="shared" si="128"/>
        <v>#N/A</v>
      </c>
    </row>
    <row r="428" spans="1:24" x14ac:dyDescent="0.25">
      <c r="D428" t="s">
        <v>248</v>
      </c>
      <c r="H428" s="2"/>
      <c r="I428" s="2"/>
      <c r="T428">
        <f t="shared" si="126"/>
        <v>0</v>
      </c>
      <c r="U428">
        <f t="shared" si="127"/>
        <v>0</v>
      </c>
      <c r="V428">
        <v>430</v>
      </c>
      <c r="W428">
        <v>10</v>
      </c>
      <c r="X428" t="e">
        <f t="shared" si="128"/>
        <v>#N/A</v>
      </c>
    </row>
    <row r="429" spans="1:24" x14ac:dyDescent="0.25">
      <c r="C429" s="2" t="s">
        <v>1</v>
      </c>
      <c r="D429" s="2"/>
      <c r="E429" s="2"/>
      <c r="F429" s="2"/>
      <c r="H429" s="2"/>
      <c r="I429" s="2"/>
      <c r="T429">
        <f t="shared" si="126"/>
        <v>0</v>
      </c>
      <c r="U429">
        <f t="shared" si="127"/>
        <v>0</v>
      </c>
      <c r="V429">
        <v>431</v>
      </c>
      <c r="W429">
        <v>10</v>
      </c>
      <c r="X429" t="e">
        <f t="shared" si="128"/>
        <v>#N/A</v>
      </c>
    </row>
    <row r="430" spans="1:24" x14ac:dyDescent="0.25">
      <c r="A430" s="2"/>
      <c r="B430" s="2"/>
      <c r="C430" s="2" t="s">
        <v>236</v>
      </c>
      <c r="D430" s="2"/>
      <c r="E430" s="2"/>
      <c r="F430" s="2"/>
      <c r="G430" s="2"/>
      <c r="H430" s="2"/>
      <c r="I430" s="2"/>
    </row>
    <row r="431" spans="1:24" x14ac:dyDescent="0.25">
      <c r="A431" s="2"/>
      <c r="B431" s="2"/>
      <c r="C431" s="2"/>
      <c r="D431" s="2" t="str">
        <f t="shared" ref="D431" si="142">"factor = 95"</f>
        <v>factor = 95</v>
      </c>
      <c r="E431" s="2"/>
      <c r="F431" s="2"/>
      <c r="G431" s="2"/>
      <c r="H431" s="2"/>
      <c r="I431" s="2"/>
    </row>
    <row r="432" spans="1:24" x14ac:dyDescent="0.25">
      <c r="A432" s="2"/>
      <c r="B432" s="2"/>
      <c r="C432" s="2" t="s">
        <v>1</v>
      </c>
      <c r="D432" s="2"/>
      <c r="E432" s="2"/>
      <c r="F432" s="2"/>
      <c r="G432" s="2"/>
      <c r="H432" s="2"/>
      <c r="I432" s="2"/>
    </row>
    <row r="433" spans="1:9" x14ac:dyDescent="0.25">
      <c r="A433" s="2"/>
      <c r="B433" s="2" t="s">
        <v>1</v>
      </c>
      <c r="G433" s="2"/>
      <c r="H433" s="2"/>
      <c r="I433" s="2"/>
    </row>
    <row r="434" spans="1:9" x14ac:dyDescent="0.25">
      <c r="A434" s="2"/>
      <c r="B434" s="2" t="s">
        <v>9</v>
      </c>
      <c r="C434" s="2" t="s">
        <v>237</v>
      </c>
      <c r="D434" s="2"/>
      <c r="E434" s="2"/>
      <c r="F434" s="2"/>
      <c r="G434" s="2"/>
      <c r="H434" s="2"/>
      <c r="I434" s="2"/>
    </row>
    <row r="435" spans="1:9" x14ac:dyDescent="0.25">
      <c r="A435" s="2"/>
      <c r="B435" s="2"/>
      <c r="C435" s="2" t="str">
        <f t="shared" ref="C435" si="143">"name = EVTOPT_B_"&amp;$L$2&amp;INDEX(S:V,MATCH(B408,S:S,0),4)</f>
        <v>name = EVTOPT_B_AVE_MARIA_hexaco_childhood.14</v>
      </c>
      <c r="D435" s="2"/>
      <c r="E435" s="2"/>
      <c r="F435" s="2"/>
      <c r="G435" s="2"/>
      <c r="H435" s="2"/>
      <c r="I435" s="2"/>
    </row>
    <row r="436" spans="1:9" x14ac:dyDescent="0.25">
      <c r="A436" s="2"/>
      <c r="B436" s="2"/>
      <c r="C436" s="2" t="s">
        <v>138</v>
      </c>
      <c r="D436" s="2"/>
      <c r="E436" s="2"/>
      <c r="F436" s="2"/>
      <c r="G436" s="2"/>
      <c r="H436" s="2"/>
      <c r="I436" s="2"/>
    </row>
    <row r="437" spans="1:9" x14ac:dyDescent="0.25">
      <c r="A437" s="2"/>
      <c r="B437" s="2"/>
      <c r="C437" s="2"/>
      <c r="D437" s="2" t="str">
        <f t="shared" ref="D437" si="144">"educator = { character_event = { id = "&amp;"AVE_MARIA_hexaco_adolescence."&amp;INDEX(S:V,MATCH(B408,S:S,0)+INDEX(S:W,MATCH(B408,S:S,0),5),4)&amp;" } }"</f>
        <v>educator = { character_event = { id = AVE_MARIA_hexaco_adolescence.24 } }</v>
      </c>
      <c r="E437" s="2"/>
      <c r="F437" s="2"/>
      <c r="G437" s="2"/>
      <c r="H437" s="2"/>
      <c r="I437" s="2"/>
    </row>
    <row r="438" spans="1:9" x14ac:dyDescent="0.25">
      <c r="A438" s="2"/>
      <c r="D438" t="s">
        <v>249</v>
      </c>
      <c r="H438" s="2"/>
      <c r="I438" s="2"/>
    </row>
    <row r="439" spans="1:9" x14ac:dyDescent="0.25">
      <c r="A439" s="2"/>
      <c r="B439" s="2"/>
      <c r="C439" s="2" t="s">
        <v>1</v>
      </c>
      <c r="D439" s="2"/>
      <c r="E439" s="2"/>
      <c r="F439" s="2"/>
      <c r="G439" s="2"/>
      <c r="H439" s="2"/>
      <c r="I439" s="2"/>
    </row>
    <row r="440" spans="1:9" x14ac:dyDescent="0.25">
      <c r="A440" s="2"/>
      <c r="B440" s="2"/>
      <c r="C440" s="2" t="s">
        <v>236</v>
      </c>
      <c r="D440" s="2"/>
      <c r="E440" s="2"/>
      <c r="F440" s="2"/>
      <c r="G440" s="2"/>
      <c r="H440" s="2"/>
      <c r="I440" s="2"/>
    </row>
    <row r="441" spans="1:9" x14ac:dyDescent="0.25">
      <c r="A441" s="2"/>
      <c r="B441" s="2"/>
      <c r="C441" s="2"/>
      <c r="D441" s="2" t="str">
        <f t="shared" ref="D441" si="145">"factor = 5"</f>
        <v>factor = 5</v>
      </c>
      <c r="E441" s="2"/>
      <c r="F441" s="2"/>
      <c r="G441" s="2"/>
      <c r="H441" s="2"/>
      <c r="I441" s="2"/>
    </row>
    <row r="442" spans="1:9" x14ac:dyDescent="0.25">
      <c r="A442" s="2"/>
      <c r="B442" s="2"/>
      <c r="C442" s="2" t="s">
        <v>1</v>
      </c>
      <c r="D442" s="2"/>
      <c r="E442" s="2"/>
      <c r="F442" s="2"/>
      <c r="G442" s="2"/>
      <c r="H442" s="2"/>
      <c r="I442" s="2"/>
    </row>
    <row r="443" spans="1:9" x14ac:dyDescent="0.25">
      <c r="A443" s="2"/>
      <c r="B443" s="2" t="s">
        <v>1</v>
      </c>
      <c r="C443" s="2"/>
      <c r="D443" s="2"/>
      <c r="E443" s="2"/>
      <c r="F443" s="2"/>
      <c r="G443" s="2"/>
      <c r="H443" s="2"/>
      <c r="I443" s="2"/>
    </row>
    <row r="444" spans="1:9" x14ac:dyDescent="0.25">
      <c r="A444" s="2" t="s">
        <v>1</v>
      </c>
      <c r="B444" s="2"/>
      <c r="C444" s="2"/>
      <c r="D444" s="2"/>
      <c r="E444" s="2"/>
      <c r="F444" s="2"/>
      <c r="G444" s="2"/>
      <c r="H444" s="2"/>
      <c r="I444" s="2"/>
    </row>
    <row r="445" spans="1:9" x14ac:dyDescent="0.25">
      <c r="A445" s="2" t="str">
        <f t="shared" ref="A445" si="146">"#"</f>
        <v>#</v>
      </c>
      <c r="B445" s="2" t="str">
        <f t="shared" ref="B445" si="147">INDEX(S:S,1+TRUNC((ROW()-1)/$M$2))</f>
        <v>Emotionality Improvement 2</v>
      </c>
      <c r="C445" s="2"/>
      <c r="D445" s="2"/>
      <c r="E445" s="2"/>
      <c r="F445" s="2"/>
      <c r="G445" s="2"/>
      <c r="H445" s="2"/>
      <c r="I445" s="2"/>
    </row>
    <row r="446" spans="1:9" x14ac:dyDescent="0.25">
      <c r="A446" s="2" t="s">
        <v>0</v>
      </c>
      <c r="B446" s="2"/>
      <c r="C446" s="2"/>
      <c r="D446" s="2"/>
      <c r="E446" s="2"/>
      <c r="F446" s="2"/>
      <c r="G446" s="2"/>
      <c r="H446" s="2"/>
      <c r="I446" s="2"/>
    </row>
    <row r="447" spans="1:9" x14ac:dyDescent="0.25">
      <c r="A447" s="2"/>
      <c r="B447" s="2" t="str">
        <f t="shared" ref="B447" si="148">"id = "&amp;$L$2&amp;INDEX(S:V,MATCH(B445,S:S,0),4)</f>
        <v>id = AVE_MARIA_hexaco_childhood.15</v>
      </c>
      <c r="C447" s="2"/>
      <c r="D447" s="2"/>
      <c r="E447" s="2"/>
      <c r="F447" s="2"/>
      <c r="G447" s="2"/>
      <c r="H447" s="2"/>
      <c r="I447" s="2"/>
    </row>
    <row r="448" spans="1:9" x14ac:dyDescent="0.25">
      <c r="A448" s="2"/>
      <c r="B448" s="2" t="str">
        <f t="shared" ref="B448" si="149">"desc = EVTDESC_"&amp;$L$2&amp;INDEX(S:V,MATCH(B445,S:S,0),4)</f>
        <v>desc = EVTDESC_AVE_MARIA_hexaco_childhood.15</v>
      </c>
      <c r="C448" s="2"/>
      <c r="D448" s="2"/>
      <c r="E448" s="2"/>
      <c r="F448" s="2"/>
      <c r="G448" s="2"/>
      <c r="H448" s="2"/>
      <c r="I448" s="2"/>
    </row>
    <row r="449" spans="1:9" x14ac:dyDescent="0.25">
      <c r="A449" s="2"/>
      <c r="B449" s="2" t="s">
        <v>115</v>
      </c>
      <c r="C449" s="2"/>
      <c r="D449" s="2"/>
      <c r="E449" s="2"/>
      <c r="F449" s="2"/>
      <c r="G449" s="2"/>
      <c r="H449" s="2"/>
      <c r="I449" s="2"/>
    </row>
    <row r="450" spans="1:9" x14ac:dyDescent="0.25">
      <c r="A450" s="2"/>
      <c r="B450" s="2" t="s">
        <v>114</v>
      </c>
      <c r="C450" s="2"/>
      <c r="D450" s="2"/>
      <c r="E450" s="2"/>
      <c r="F450" s="2"/>
      <c r="G450" s="2"/>
      <c r="H450" s="2"/>
      <c r="I450" s="2"/>
    </row>
    <row r="451" spans="1:9" x14ac:dyDescent="0.25">
      <c r="A451" s="2"/>
      <c r="B451" s="2" t="s">
        <v>116</v>
      </c>
      <c r="C451" s="2"/>
      <c r="D451" s="2"/>
      <c r="E451" s="2"/>
      <c r="F451" s="2"/>
      <c r="G451" s="2"/>
      <c r="H451" s="2"/>
      <c r="I451" s="2"/>
    </row>
    <row r="452" spans="1:9" x14ac:dyDescent="0.25">
      <c r="A452" s="2"/>
      <c r="B452" s="2"/>
      <c r="C452" s="2"/>
      <c r="D452" s="2"/>
      <c r="E452" s="2"/>
      <c r="F452" s="2"/>
      <c r="G452" s="2"/>
    </row>
    <row r="453" spans="1:9" x14ac:dyDescent="0.25">
      <c r="A453" s="2"/>
      <c r="B453" s="2" t="s">
        <v>5</v>
      </c>
      <c r="C453" s="2"/>
      <c r="D453" s="2"/>
      <c r="E453" s="2"/>
      <c r="F453" s="2"/>
      <c r="G453" s="2"/>
    </row>
    <row r="454" spans="1:9" x14ac:dyDescent="0.25">
      <c r="A454" s="2"/>
      <c r="B454" s="2"/>
      <c r="C454" s="2" t="s">
        <v>117</v>
      </c>
      <c r="D454" s="2"/>
      <c r="E454" s="2"/>
      <c r="F454" s="2"/>
      <c r="G454" s="2"/>
      <c r="H454" s="2"/>
      <c r="I454" s="2"/>
    </row>
    <row r="455" spans="1:9" x14ac:dyDescent="0.25">
      <c r="A455" s="2"/>
      <c r="B455" s="2"/>
      <c r="C455" s="2" t="s">
        <v>118</v>
      </c>
      <c r="D455" s="2"/>
      <c r="E455" s="2"/>
      <c r="F455" s="2"/>
      <c r="G455" s="2"/>
      <c r="H455" s="2"/>
      <c r="I455" s="2"/>
    </row>
    <row r="456" spans="1:9" x14ac:dyDescent="0.25">
      <c r="A456" s="2"/>
      <c r="B456" s="2"/>
      <c r="C456" s="2" t="s">
        <v>119</v>
      </c>
      <c r="D456" s="2"/>
      <c r="E456" s="2"/>
      <c r="F456" s="2"/>
      <c r="G456" s="2"/>
      <c r="H456" s="2"/>
      <c r="I456" s="2"/>
    </row>
    <row r="457" spans="1:9" x14ac:dyDescent="0.25">
      <c r="A457" s="2"/>
      <c r="B457" s="2"/>
      <c r="C457" s="2" t="s">
        <v>120</v>
      </c>
      <c r="D457" s="2"/>
      <c r="E457" s="2"/>
      <c r="F457" s="2"/>
      <c r="G457" s="2"/>
      <c r="H457" s="2"/>
      <c r="I457" s="2"/>
    </row>
    <row r="458" spans="1:9" x14ac:dyDescent="0.25">
      <c r="A458" s="2"/>
      <c r="B458" s="2"/>
      <c r="C458" s="2" t="str">
        <f t="shared" ref="C458" si="150">"has_focus = "&amp;INDEX(S:X,MATCH(B445,S:S,0),6)</f>
        <v>has_focus = focus_ch_emotionality</v>
      </c>
      <c r="D458" s="2"/>
      <c r="E458" s="2"/>
      <c r="F458" s="2"/>
      <c r="G458" s="2"/>
      <c r="H458" s="2"/>
      <c r="I458" s="2"/>
    </row>
    <row r="459" spans="1:9" x14ac:dyDescent="0.25">
      <c r="A459" s="2"/>
      <c r="B459" s="2" t="s">
        <v>1</v>
      </c>
      <c r="C459" s="2"/>
      <c r="D459" s="2"/>
      <c r="E459" s="2"/>
      <c r="F459" s="2"/>
      <c r="G459" s="2"/>
      <c r="H459" s="2"/>
      <c r="I459" s="2"/>
    </row>
    <row r="460" spans="1:9" x14ac:dyDescent="0.25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5">
      <c r="A461" s="2"/>
      <c r="B461" s="2" t="s">
        <v>9</v>
      </c>
      <c r="C461" s="2" t="s">
        <v>235</v>
      </c>
      <c r="D461" s="2"/>
      <c r="E461" s="2"/>
      <c r="F461" s="2"/>
      <c r="G461" s="2"/>
      <c r="H461" s="2"/>
      <c r="I461" s="2"/>
    </row>
    <row r="462" spans="1:9" x14ac:dyDescent="0.25">
      <c r="A462" s="2"/>
      <c r="B462" s="2"/>
      <c r="C462" s="2" t="str">
        <f t="shared" ref="C462" si="151">"name = EVTOPT_A_"&amp;$L$2&amp;INDEX(S:V,MATCH(B445,S:S,0),4)</f>
        <v>name = EVTOPT_A_AVE_MARIA_hexaco_childhood.15</v>
      </c>
      <c r="D462" s="2"/>
      <c r="E462" s="2"/>
      <c r="F462" s="2"/>
      <c r="G462" s="2"/>
    </row>
    <row r="463" spans="1:9" x14ac:dyDescent="0.25">
      <c r="A463" s="2"/>
      <c r="B463" s="2"/>
      <c r="C463" s="2" t="s">
        <v>138</v>
      </c>
      <c r="D463" s="2"/>
      <c r="E463" s="2"/>
      <c r="F463" s="2"/>
      <c r="G463" s="2"/>
      <c r="H463" s="2"/>
      <c r="I463" s="2"/>
    </row>
    <row r="464" spans="1:9" x14ac:dyDescent="0.25">
      <c r="A464" s="2"/>
      <c r="B464" s="2"/>
      <c r="C464" s="2"/>
      <c r="D464" s="2" t="str">
        <f t="shared" ref="D464" si="152">"educator = { character_event = { id = "&amp;"AVE_MARIA_hexaco_adolescence."&amp;INDEX(S:V,MATCH(B445,S:S,0)+INDEX(S:W,MATCH(B445,S:S,0),5),4)&amp;" } }"</f>
        <v>educator = { character_event = { id = AVE_MARIA_hexaco_adolescence.24 } }</v>
      </c>
      <c r="E464" s="2"/>
      <c r="F464" s="2"/>
      <c r="G464" s="2"/>
      <c r="H464" s="2"/>
      <c r="I464" s="2"/>
    </row>
    <row r="465" spans="1:9" x14ac:dyDescent="0.25">
      <c r="D465" t="s">
        <v>248</v>
      </c>
      <c r="H465" s="2"/>
      <c r="I465" s="2"/>
    </row>
    <row r="466" spans="1:9" x14ac:dyDescent="0.25">
      <c r="C466" s="2" t="s">
        <v>1</v>
      </c>
      <c r="D466" s="2"/>
      <c r="E466" s="2"/>
      <c r="F466" s="2"/>
      <c r="H466" s="2"/>
      <c r="I466" s="2"/>
    </row>
    <row r="467" spans="1:9" x14ac:dyDescent="0.25">
      <c r="A467" s="2"/>
      <c r="B467" s="2"/>
      <c r="C467" s="2" t="s">
        <v>236</v>
      </c>
      <c r="D467" s="2"/>
      <c r="E467" s="2"/>
      <c r="F467" s="2"/>
      <c r="G467" s="2"/>
      <c r="H467" s="2"/>
      <c r="I467" s="2"/>
    </row>
    <row r="468" spans="1:9" x14ac:dyDescent="0.25">
      <c r="A468" s="2"/>
      <c r="B468" s="2"/>
      <c r="C468" s="2"/>
      <c r="D468" s="2" t="str">
        <f t="shared" ref="D468" si="153">"factor = 95"</f>
        <v>factor = 95</v>
      </c>
      <c r="E468" s="2"/>
      <c r="F468" s="2"/>
      <c r="G468" s="2"/>
      <c r="H468" s="2"/>
      <c r="I468" s="2"/>
    </row>
    <row r="469" spans="1:9" x14ac:dyDescent="0.25">
      <c r="A469" s="2"/>
      <c r="B469" s="2"/>
      <c r="C469" s="2" t="s">
        <v>1</v>
      </c>
      <c r="D469" s="2"/>
      <c r="E469" s="2"/>
      <c r="F469" s="2"/>
      <c r="G469" s="2"/>
      <c r="H469" s="2"/>
      <c r="I469" s="2"/>
    </row>
    <row r="470" spans="1:9" x14ac:dyDescent="0.25">
      <c r="A470" s="2"/>
      <c r="B470" s="2" t="s">
        <v>1</v>
      </c>
      <c r="G470" s="2"/>
      <c r="H470" s="2"/>
      <c r="I470" s="2"/>
    </row>
    <row r="471" spans="1:9" x14ac:dyDescent="0.25">
      <c r="A471" s="2"/>
      <c r="B471" s="2" t="s">
        <v>9</v>
      </c>
      <c r="C471" s="2" t="s">
        <v>237</v>
      </c>
      <c r="D471" s="2"/>
      <c r="E471" s="2"/>
      <c r="F471" s="2"/>
      <c r="G471" s="2"/>
      <c r="H471" s="2"/>
      <c r="I471" s="2"/>
    </row>
    <row r="472" spans="1:9" x14ac:dyDescent="0.25">
      <c r="A472" s="2"/>
      <c r="B472" s="2"/>
      <c r="C472" s="2" t="str">
        <f t="shared" ref="C472" si="154">"name = EVTOPT_B_"&amp;$L$2&amp;INDEX(S:V,MATCH(B445,S:S,0),4)</f>
        <v>name = EVTOPT_B_AVE_MARIA_hexaco_childhood.15</v>
      </c>
      <c r="D472" s="2"/>
      <c r="E472" s="2"/>
      <c r="F472" s="2"/>
      <c r="G472" s="2"/>
      <c r="H472" s="2"/>
      <c r="I472" s="2"/>
    </row>
    <row r="473" spans="1:9" x14ac:dyDescent="0.25">
      <c r="A473" s="2"/>
      <c r="B473" s="2"/>
      <c r="C473" s="2" t="s">
        <v>138</v>
      </c>
      <c r="D473" s="2"/>
      <c r="E473" s="2"/>
      <c r="F473" s="2"/>
      <c r="G473" s="2"/>
      <c r="H473" s="2"/>
      <c r="I473" s="2"/>
    </row>
    <row r="474" spans="1:9" x14ac:dyDescent="0.25">
      <c r="A474" s="2"/>
      <c r="B474" s="2"/>
      <c r="C474" s="2"/>
      <c r="D474" s="2" t="str">
        <f t="shared" ref="D474" si="155">"educator = { character_event = { id = "&amp;"AVE_MARIA_hexaco_adolescence."&amp;INDEX(S:V,MATCH(B445,S:S,0)+INDEX(S:W,MATCH(B445,S:S,0),5),4)&amp;" } }"</f>
        <v>educator = { character_event = { id = AVE_MARIA_hexaco_adolescence.24 } }</v>
      </c>
      <c r="E474" s="2"/>
      <c r="F474" s="2"/>
      <c r="G474" s="2"/>
      <c r="H474" s="2"/>
      <c r="I474" s="2"/>
    </row>
    <row r="475" spans="1:9" x14ac:dyDescent="0.25">
      <c r="A475" s="2"/>
      <c r="D475" t="s">
        <v>249</v>
      </c>
      <c r="H475" s="2"/>
      <c r="I475" s="2"/>
    </row>
    <row r="476" spans="1:9" x14ac:dyDescent="0.25">
      <c r="A476" s="2"/>
      <c r="B476" s="2"/>
      <c r="C476" s="2" t="s">
        <v>1</v>
      </c>
      <c r="D476" s="2"/>
      <c r="E476" s="2"/>
      <c r="F476" s="2"/>
      <c r="G476" s="2"/>
      <c r="H476" s="2"/>
      <c r="I476" s="2"/>
    </row>
    <row r="477" spans="1:9" x14ac:dyDescent="0.25">
      <c r="A477" s="2"/>
      <c r="B477" s="2"/>
      <c r="C477" s="2" t="s">
        <v>236</v>
      </c>
      <c r="D477" s="2"/>
      <c r="E477" s="2"/>
      <c r="F477" s="2"/>
      <c r="G477" s="2"/>
      <c r="H477" s="2"/>
      <c r="I477" s="2"/>
    </row>
    <row r="478" spans="1:9" x14ac:dyDescent="0.25">
      <c r="A478" s="2"/>
      <c r="B478" s="2"/>
      <c r="C478" s="2"/>
      <c r="D478" s="2" t="str">
        <f t="shared" ref="D478" si="156">"factor = 5"</f>
        <v>factor = 5</v>
      </c>
      <c r="E478" s="2"/>
      <c r="F478" s="2"/>
      <c r="G478" s="2"/>
      <c r="H478" s="2"/>
      <c r="I478" s="2"/>
    </row>
    <row r="479" spans="1:9" x14ac:dyDescent="0.25">
      <c r="A479" s="2"/>
      <c r="B479" s="2"/>
      <c r="C479" s="2" t="s">
        <v>1</v>
      </c>
      <c r="D479" s="2"/>
      <c r="E479" s="2"/>
      <c r="F479" s="2"/>
      <c r="G479" s="2"/>
      <c r="H479" s="2"/>
      <c r="I479" s="2"/>
    </row>
    <row r="480" spans="1:9" x14ac:dyDescent="0.25">
      <c r="A480" s="2"/>
      <c r="B480" s="2" t="s">
        <v>1</v>
      </c>
      <c r="C480" s="2"/>
      <c r="D480" s="2"/>
      <c r="E480" s="2"/>
      <c r="F480" s="2"/>
      <c r="G480" s="2"/>
      <c r="H480" s="2"/>
      <c r="I480" s="2"/>
    </row>
    <row r="481" spans="1:9" x14ac:dyDescent="0.25">
      <c r="A481" s="2" t="s">
        <v>1</v>
      </c>
      <c r="B481" s="2"/>
      <c r="C481" s="2"/>
      <c r="D481" s="2"/>
      <c r="E481" s="2"/>
      <c r="F481" s="2"/>
      <c r="G481" s="2"/>
      <c r="H481" s="2"/>
      <c r="I481" s="2"/>
    </row>
    <row r="482" spans="1:9" x14ac:dyDescent="0.25">
      <c r="A482" s="2" t="str">
        <f t="shared" ref="A482" si="157">"#"</f>
        <v>#</v>
      </c>
      <c r="B482" s="2" t="str">
        <f t="shared" ref="B482" si="158">INDEX(S:S,1+TRUNC((ROW()-1)/$M$2))</f>
        <v>Emotionality Improvement 3</v>
      </c>
      <c r="C482" s="2"/>
      <c r="D482" s="2"/>
      <c r="E482" s="2"/>
      <c r="F482" s="2"/>
      <c r="G482" s="2"/>
      <c r="H482" s="2"/>
      <c r="I482" s="2"/>
    </row>
    <row r="483" spans="1:9" x14ac:dyDescent="0.25">
      <c r="A483" s="2" t="s">
        <v>0</v>
      </c>
      <c r="B483" s="2"/>
      <c r="C483" s="2"/>
      <c r="D483" s="2"/>
      <c r="E483" s="2"/>
      <c r="F483" s="2"/>
      <c r="G483" s="2"/>
      <c r="H483" s="2"/>
      <c r="I483" s="2"/>
    </row>
    <row r="484" spans="1:9" x14ac:dyDescent="0.25">
      <c r="A484" s="2"/>
      <c r="B484" s="2" t="str">
        <f t="shared" ref="B484" si="159">"id = "&amp;$L$2&amp;INDEX(S:V,MATCH(B482,S:S,0),4)</f>
        <v>id = AVE_MARIA_hexaco_childhood.16</v>
      </c>
      <c r="C484" s="2"/>
      <c r="D484" s="2"/>
      <c r="E484" s="2"/>
      <c r="F484" s="2"/>
      <c r="G484" s="2"/>
      <c r="H484" s="2"/>
      <c r="I484" s="2"/>
    </row>
    <row r="485" spans="1:9" x14ac:dyDescent="0.25">
      <c r="A485" s="2"/>
      <c r="B485" s="2" t="str">
        <f t="shared" ref="B485" si="160">"desc = EVTDESC_"&amp;$L$2&amp;INDEX(S:V,MATCH(B482,S:S,0),4)</f>
        <v>desc = EVTDESC_AVE_MARIA_hexaco_childhood.16</v>
      </c>
      <c r="C485" s="2"/>
      <c r="D485" s="2"/>
      <c r="E485" s="2"/>
      <c r="F485" s="2"/>
      <c r="G485" s="2"/>
      <c r="H485" s="2"/>
      <c r="I485" s="2"/>
    </row>
    <row r="486" spans="1:9" x14ac:dyDescent="0.25">
      <c r="A486" s="2"/>
      <c r="B486" s="2" t="s">
        <v>115</v>
      </c>
      <c r="C486" s="2"/>
      <c r="D486" s="2"/>
      <c r="E486" s="2"/>
      <c r="F486" s="2"/>
      <c r="G486" s="2"/>
      <c r="H486" s="2"/>
      <c r="I486" s="2"/>
    </row>
    <row r="487" spans="1:9" x14ac:dyDescent="0.25">
      <c r="A487" s="2"/>
      <c r="B487" s="2" t="s">
        <v>114</v>
      </c>
      <c r="C487" s="2"/>
      <c r="D487" s="2"/>
      <c r="E487" s="2"/>
      <c r="F487" s="2"/>
      <c r="G487" s="2"/>
      <c r="H487" s="2"/>
      <c r="I487" s="2"/>
    </row>
    <row r="488" spans="1:9" x14ac:dyDescent="0.25">
      <c r="A488" s="2"/>
      <c r="B488" s="2" t="s">
        <v>116</v>
      </c>
      <c r="C488" s="2"/>
      <c r="D488" s="2"/>
      <c r="E488" s="2"/>
      <c r="F488" s="2"/>
      <c r="G488" s="2"/>
      <c r="H488" s="2"/>
      <c r="I488" s="2"/>
    </row>
    <row r="489" spans="1:9" x14ac:dyDescent="0.25">
      <c r="A489" s="2"/>
      <c r="B489" s="2"/>
      <c r="C489" s="2"/>
      <c r="D489" s="2"/>
      <c r="E489" s="2"/>
      <c r="F489" s="2"/>
      <c r="G489" s="2"/>
    </row>
    <row r="490" spans="1:9" x14ac:dyDescent="0.25">
      <c r="A490" s="2"/>
      <c r="B490" s="2" t="s">
        <v>5</v>
      </c>
      <c r="C490" s="2"/>
      <c r="D490" s="2"/>
      <c r="E490" s="2"/>
      <c r="F490" s="2"/>
      <c r="G490" s="2"/>
    </row>
    <row r="491" spans="1:9" x14ac:dyDescent="0.25">
      <c r="A491" s="2"/>
      <c r="B491" s="2"/>
      <c r="C491" s="2" t="s">
        <v>117</v>
      </c>
      <c r="D491" s="2"/>
      <c r="E491" s="2"/>
      <c r="F491" s="2"/>
      <c r="G491" s="2"/>
      <c r="H491" s="2"/>
      <c r="I491" s="2"/>
    </row>
    <row r="492" spans="1:9" x14ac:dyDescent="0.25">
      <c r="A492" s="2"/>
      <c r="B492" s="2"/>
      <c r="C492" s="2" t="s">
        <v>118</v>
      </c>
      <c r="D492" s="2"/>
      <c r="E492" s="2"/>
      <c r="F492" s="2"/>
      <c r="G492" s="2"/>
      <c r="H492" s="2"/>
      <c r="I492" s="2"/>
    </row>
    <row r="493" spans="1:9" x14ac:dyDescent="0.25">
      <c r="A493" s="2"/>
      <c r="B493" s="2"/>
      <c r="C493" s="2" t="s">
        <v>119</v>
      </c>
      <c r="D493" s="2"/>
      <c r="E493" s="2"/>
      <c r="F493" s="2"/>
      <c r="G493" s="2"/>
      <c r="H493" s="2"/>
      <c r="I493" s="2"/>
    </row>
    <row r="494" spans="1:9" x14ac:dyDescent="0.25">
      <c r="A494" s="2"/>
      <c r="B494" s="2"/>
      <c r="C494" s="2" t="s">
        <v>120</v>
      </c>
      <c r="D494" s="2"/>
      <c r="E494" s="2"/>
      <c r="F494" s="2"/>
      <c r="G494" s="2"/>
      <c r="H494" s="2"/>
      <c r="I494" s="2"/>
    </row>
    <row r="495" spans="1:9" x14ac:dyDescent="0.25">
      <c r="A495" s="2"/>
      <c r="B495" s="2"/>
      <c r="C495" s="2" t="str">
        <f t="shared" ref="C495" si="161">"has_focus = "&amp;INDEX(S:X,MATCH(B482,S:S,0),6)</f>
        <v>has_focus = focus_ch_emotionality</v>
      </c>
      <c r="D495" s="2"/>
      <c r="E495" s="2"/>
      <c r="F495" s="2"/>
      <c r="G495" s="2"/>
      <c r="H495" s="2"/>
      <c r="I495" s="2"/>
    </row>
    <row r="496" spans="1:9" x14ac:dyDescent="0.25">
      <c r="A496" s="2"/>
      <c r="B496" s="2" t="s">
        <v>1</v>
      </c>
      <c r="C496" s="2"/>
      <c r="D496" s="2"/>
      <c r="E496" s="2"/>
      <c r="F496" s="2"/>
      <c r="G496" s="2"/>
      <c r="H496" s="2"/>
      <c r="I496" s="2"/>
    </row>
    <row r="497" spans="1:9" x14ac:dyDescent="0.25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5">
      <c r="A498" s="2"/>
      <c r="B498" s="2" t="s">
        <v>9</v>
      </c>
      <c r="C498" s="2" t="s">
        <v>235</v>
      </c>
      <c r="D498" s="2"/>
      <c r="E498" s="2"/>
      <c r="F498" s="2"/>
      <c r="G498" s="2"/>
      <c r="H498" s="2"/>
      <c r="I498" s="2"/>
    </row>
    <row r="499" spans="1:9" x14ac:dyDescent="0.25">
      <c r="A499" s="2"/>
      <c r="B499" s="2"/>
      <c r="C499" s="2" t="str">
        <f t="shared" ref="C499" si="162">"name = EVTOPT_A_"&amp;$L$2&amp;INDEX(S:V,MATCH(B482,S:S,0),4)</f>
        <v>name = EVTOPT_A_AVE_MARIA_hexaco_childhood.16</v>
      </c>
      <c r="D499" s="2"/>
      <c r="E499" s="2"/>
      <c r="F499" s="2"/>
      <c r="G499" s="2"/>
    </row>
    <row r="500" spans="1:9" x14ac:dyDescent="0.25">
      <c r="A500" s="2"/>
      <c r="B500" s="2"/>
      <c r="C500" s="2" t="s">
        <v>138</v>
      </c>
      <c r="D500" s="2"/>
      <c r="E500" s="2"/>
      <c r="F500" s="2"/>
      <c r="G500" s="2"/>
      <c r="H500" s="2"/>
      <c r="I500" s="2"/>
    </row>
    <row r="501" spans="1:9" x14ac:dyDescent="0.25">
      <c r="A501" s="2"/>
      <c r="B501" s="2"/>
      <c r="C501" s="2"/>
      <c r="D501" s="2" t="str">
        <f t="shared" ref="D501" si="163">"educator = { character_event = { id = "&amp;"AVE_MARIA_hexaco_adolescence."&amp;INDEX(S:V,MATCH(B482,S:S,0)+INDEX(S:W,MATCH(B482,S:S,0),5),4)&amp;" } }"</f>
        <v>educator = { character_event = { id = AVE_MARIA_hexaco_adolescence.24 } }</v>
      </c>
      <c r="E501" s="2"/>
      <c r="F501" s="2"/>
      <c r="G501" s="2"/>
      <c r="H501" s="2"/>
      <c r="I501" s="2"/>
    </row>
    <row r="502" spans="1:9" x14ac:dyDescent="0.25">
      <c r="D502" t="s">
        <v>248</v>
      </c>
      <c r="H502" s="2"/>
      <c r="I502" s="2"/>
    </row>
    <row r="503" spans="1:9" x14ac:dyDescent="0.25">
      <c r="C503" s="2" t="s">
        <v>1</v>
      </c>
      <c r="D503" s="2"/>
      <c r="E503" s="2"/>
      <c r="F503" s="2"/>
      <c r="H503" s="2"/>
      <c r="I503" s="2"/>
    </row>
    <row r="504" spans="1:9" x14ac:dyDescent="0.25">
      <c r="A504" s="2"/>
      <c r="B504" s="2"/>
      <c r="C504" s="2" t="s">
        <v>236</v>
      </c>
      <c r="D504" s="2"/>
      <c r="E504" s="2"/>
      <c r="F504" s="2"/>
      <c r="G504" s="2"/>
      <c r="H504" s="2"/>
      <c r="I504" s="2"/>
    </row>
    <row r="505" spans="1:9" x14ac:dyDescent="0.25">
      <c r="A505" s="2"/>
      <c r="B505" s="2"/>
      <c r="C505" s="2"/>
      <c r="D505" s="2" t="str">
        <f t="shared" ref="D505" si="164">"factor = 95"</f>
        <v>factor = 95</v>
      </c>
      <c r="E505" s="2"/>
      <c r="F505" s="2"/>
      <c r="G505" s="2"/>
      <c r="H505" s="2"/>
      <c r="I505" s="2"/>
    </row>
    <row r="506" spans="1:9" x14ac:dyDescent="0.25">
      <c r="A506" s="2"/>
      <c r="B506" s="2"/>
      <c r="C506" s="2" t="s">
        <v>1</v>
      </c>
      <c r="D506" s="2"/>
      <c r="E506" s="2"/>
      <c r="F506" s="2"/>
      <c r="G506" s="2"/>
      <c r="H506" s="2"/>
      <c r="I506" s="2"/>
    </row>
    <row r="507" spans="1:9" x14ac:dyDescent="0.25">
      <c r="A507" s="2"/>
      <c r="B507" s="2" t="s">
        <v>1</v>
      </c>
      <c r="G507" s="2"/>
      <c r="H507" s="2"/>
      <c r="I507" s="2"/>
    </row>
    <row r="508" spans="1:9" x14ac:dyDescent="0.25">
      <c r="A508" s="2"/>
      <c r="B508" s="2" t="s">
        <v>9</v>
      </c>
      <c r="C508" s="2" t="s">
        <v>237</v>
      </c>
      <c r="D508" s="2"/>
      <c r="E508" s="2"/>
      <c r="F508" s="2"/>
      <c r="G508" s="2"/>
      <c r="H508" s="2"/>
      <c r="I508" s="2"/>
    </row>
    <row r="509" spans="1:9" x14ac:dyDescent="0.25">
      <c r="A509" s="2"/>
      <c r="B509" s="2"/>
      <c r="C509" s="2" t="str">
        <f t="shared" ref="C509" si="165">"name = EVTOPT_B_"&amp;$L$2&amp;INDEX(S:V,MATCH(B482,S:S,0),4)</f>
        <v>name = EVTOPT_B_AVE_MARIA_hexaco_childhood.16</v>
      </c>
      <c r="D509" s="2"/>
      <c r="E509" s="2"/>
      <c r="F509" s="2"/>
      <c r="G509" s="2"/>
      <c r="H509" s="2"/>
      <c r="I509" s="2"/>
    </row>
    <row r="510" spans="1:9" x14ac:dyDescent="0.25">
      <c r="A510" s="2"/>
      <c r="B510" s="2"/>
      <c r="C510" s="2" t="s">
        <v>138</v>
      </c>
      <c r="D510" s="2"/>
      <c r="E510" s="2"/>
      <c r="F510" s="2"/>
      <c r="G510" s="2"/>
      <c r="H510" s="2"/>
      <c r="I510" s="2"/>
    </row>
    <row r="511" spans="1:9" x14ac:dyDescent="0.25">
      <c r="A511" s="2"/>
      <c r="B511" s="2"/>
      <c r="C511" s="2"/>
      <c r="D511" s="2" t="str">
        <f t="shared" ref="D511" si="166">"educator = { character_event = { id = "&amp;"AVE_MARIA_hexaco_adolescence."&amp;INDEX(S:V,MATCH(B482,S:S,0)+INDEX(S:W,MATCH(B482,S:S,0),5),4)&amp;" } }"</f>
        <v>educator = { character_event = { id = AVE_MARIA_hexaco_adolescence.24 } }</v>
      </c>
      <c r="E511" s="2"/>
      <c r="F511" s="2"/>
      <c r="G511" s="2"/>
      <c r="H511" s="2"/>
      <c r="I511" s="2"/>
    </row>
    <row r="512" spans="1:9" x14ac:dyDescent="0.25">
      <c r="A512" s="2"/>
      <c r="D512" t="s">
        <v>249</v>
      </c>
      <c r="H512" s="2"/>
      <c r="I512" s="2"/>
    </row>
    <row r="513" spans="1:9" x14ac:dyDescent="0.25">
      <c r="A513" s="2"/>
      <c r="B513" s="2"/>
      <c r="C513" s="2" t="s">
        <v>1</v>
      </c>
      <c r="D513" s="2"/>
      <c r="E513" s="2"/>
      <c r="F513" s="2"/>
      <c r="G513" s="2"/>
      <c r="H513" s="2"/>
      <c r="I513" s="2"/>
    </row>
    <row r="514" spans="1:9" x14ac:dyDescent="0.25">
      <c r="A514" s="2"/>
      <c r="B514" s="2"/>
      <c r="C514" s="2" t="s">
        <v>236</v>
      </c>
      <c r="D514" s="2"/>
      <c r="E514" s="2"/>
      <c r="F514" s="2"/>
      <c r="G514" s="2"/>
      <c r="H514" s="2"/>
      <c r="I514" s="2"/>
    </row>
    <row r="515" spans="1:9" x14ac:dyDescent="0.25">
      <c r="A515" s="2"/>
      <c r="B515" s="2"/>
      <c r="C515" s="2"/>
      <c r="D515" s="2" t="str">
        <f t="shared" ref="D515" si="167">"factor = 5"</f>
        <v>factor = 5</v>
      </c>
      <c r="E515" s="2"/>
      <c r="F515" s="2"/>
      <c r="G515" s="2"/>
      <c r="H515" s="2"/>
      <c r="I515" s="2"/>
    </row>
    <row r="516" spans="1:9" x14ac:dyDescent="0.25">
      <c r="A516" s="2"/>
      <c r="B516" s="2"/>
      <c r="C516" s="2" t="s">
        <v>1</v>
      </c>
      <c r="D516" s="2"/>
      <c r="E516" s="2"/>
      <c r="F516" s="2"/>
      <c r="G516" s="2"/>
      <c r="H516" s="2"/>
      <c r="I516" s="2"/>
    </row>
    <row r="517" spans="1:9" x14ac:dyDescent="0.25">
      <c r="A517" s="2"/>
      <c r="B517" s="2" t="s">
        <v>1</v>
      </c>
      <c r="C517" s="2"/>
      <c r="D517" s="2"/>
      <c r="E517" s="2"/>
      <c r="F517" s="2"/>
      <c r="G517" s="2"/>
      <c r="H517" s="2"/>
      <c r="I517" s="2"/>
    </row>
    <row r="518" spans="1:9" x14ac:dyDescent="0.25">
      <c r="A518" s="2" t="s">
        <v>1</v>
      </c>
      <c r="B518" s="2"/>
      <c r="C518" s="2"/>
      <c r="D518" s="2"/>
      <c r="E518" s="2"/>
      <c r="F518" s="2"/>
      <c r="G518" s="2"/>
      <c r="H518" s="2"/>
      <c r="I518" s="2"/>
    </row>
    <row r="519" spans="1:9" x14ac:dyDescent="0.25">
      <c r="A519" s="2" t="str">
        <f t="shared" ref="A519" si="168">"#"</f>
        <v>#</v>
      </c>
      <c r="B519" s="2" t="str">
        <f t="shared" ref="B519" si="169">INDEX(S:S,1+TRUNC((ROW()-1)/$M$2))</f>
        <v>Emotionality Improvement 4</v>
      </c>
      <c r="C519" s="2"/>
      <c r="D519" s="2"/>
      <c r="E519" s="2"/>
      <c r="F519" s="2"/>
      <c r="G519" s="2"/>
      <c r="H519" s="2"/>
      <c r="I519" s="2"/>
    </row>
    <row r="520" spans="1:9" x14ac:dyDescent="0.25">
      <c r="A520" s="2" t="s">
        <v>0</v>
      </c>
      <c r="B520" s="2"/>
      <c r="C520" s="2"/>
      <c r="D520" s="2"/>
      <c r="E520" s="2"/>
      <c r="F520" s="2"/>
      <c r="G520" s="2"/>
      <c r="H520" s="2"/>
      <c r="I520" s="2"/>
    </row>
    <row r="521" spans="1:9" x14ac:dyDescent="0.25">
      <c r="A521" s="2"/>
      <c r="B521" s="2" t="str">
        <f t="shared" ref="B521" si="170">"id = "&amp;$L$2&amp;INDEX(S:V,MATCH(B519,S:S,0),4)</f>
        <v>id = AVE_MARIA_hexaco_childhood.17</v>
      </c>
      <c r="C521" s="2"/>
      <c r="D521" s="2"/>
      <c r="E521" s="2"/>
      <c r="F521" s="2"/>
      <c r="G521" s="2"/>
      <c r="H521" s="2"/>
      <c r="I521" s="2"/>
    </row>
    <row r="522" spans="1:9" x14ac:dyDescent="0.25">
      <c r="A522" s="2"/>
      <c r="B522" s="2" t="str">
        <f t="shared" ref="B522" si="171">"desc = EVTDESC_"&amp;$L$2&amp;INDEX(S:V,MATCH(B519,S:S,0),4)</f>
        <v>desc = EVTDESC_AVE_MARIA_hexaco_childhood.17</v>
      </c>
      <c r="C522" s="2"/>
      <c r="D522" s="2"/>
      <c r="E522" s="2"/>
      <c r="F522" s="2"/>
      <c r="G522" s="2"/>
      <c r="H522" s="2"/>
      <c r="I522" s="2"/>
    </row>
    <row r="523" spans="1:9" x14ac:dyDescent="0.25">
      <c r="A523" s="2"/>
      <c r="B523" s="2" t="s">
        <v>115</v>
      </c>
      <c r="C523" s="2"/>
      <c r="D523" s="2"/>
      <c r="E523" s="2"/>
      <c r="F523" s="2"/>
      <c r="G523" s="2"/>
      <c r="H523" s="2"/>
      <c r="I523" s="2"/>
    </row>
    <row r="524" spans="1:9" x14ac:dyDescent="0.25">
      <c r="A524" s="2"/>
      <c r="B524" s="2" t="s">
        <v>114</v>
      </c>
      <c r="C524" s="2"/>
      <c r="D524" s="2"/>
      <c r="E524" s="2"/>
      <c r="F524" s="2"/>
      <c r="G524" s="2"/>
      <c r="H524" s="2"/>
      <c r="I524" s="2"/>
    </row>
    <row r="525" spans="1:9" x14ac:dyDescent="0.25">
      <c r="A525" s="2"/>
      <c r="B525" s="2" t="s">
        <v>116</v>
      </c>
      <c r="C525" s="2"/>
      <c r="D525" s="2"/>
      <c r="E525" s="2"/>
      <c r="F525" s="2"/>
      <c r="G525" s="2"/>
      <c r="H525" s="2"/>
      <c r="I525" s="2"/>
    </row>
    <row r="526" spans="1:9" x14ac:dyDescent="0.25">
      <c r="A526" s="2"/>
      <c r="B526" s="2"/>
      <c r="C526" s="2"/>
      <c r="D526" s="2"/>
      <c r="E526" s="2"/>
      <c r="F526" s="2"/>
      <c r="G526" s="2"/>
    </row>
    <row r="527" spans="1:9" x14ac:dyDescent="0.25">
      <c r="A527" s="2"/>
      <c r="B527" s="2" t="s">
        <v>5</v>
      </c>
      <c r="C527" s="2"/>
      <c r="D527" s="2"/>
      <c r="E527" s="2"/>
      <c r="F527" s="2"/>
      <c r="G527" s="2"/>
    </row>
    <row r="528" spans="1:9" x14ac:dyDescent="0.25">
      <c r="A528" s="2"/>
      <c r="B528" s="2"/>
      <c r="C528" s="2" t="s">
        <v>117</v>
      </c>
      <c r="D528" s="2"/>
      <c r="E528" s="2"/>
      <c r="F528" s="2"/>
      <c r="G528" s="2"/>
      <c r="H528" s="2"/>
      <c r="I528" s="2"/>
    </row>
    <row r="529" spans="1:9" x14ac:dyDescent="0.25">
      <c r="A529" s="2"/>
      <c r="B529" s="2"/>
      <c r="C529" s="2" t="s">
        <v>118</v>
      </c>
      <c r="D529" s="2"/>
      <c r="E529" s="2"/>
      <c r="F529" s="2"/>
      <c r="G529" s="2"/>
      <c r="H529" s="2"/>
      <c r="I529" s="2"/>
    </row>
    <row r="530" spans="1:9" x14ac:dyDescent="0.25">
      <c r="A530" s="2"/>
      <c r="B530" s="2"/>
      <c r="C530" s="2" t="s">
        <v>119</v>
      </c>
      <c r="D530" s="2"/>
      <c r="E530" s="2"/>
      <c r="F530" s="2"/>
      <c r="G530" s="2"/>
      <c r="H530" s="2"/>
      <c r="I530" s="2"/>
    </row>
    <row r="531" spans="1:9" x14ac:dyDescent="0.25">
      <c r="A531" s="2"/>
      <c r="B531" s="2"/>
      <c r="C531" s="2" t="s">
        <v>120</v>
      </c>
      <c r="D531" s="2"/>
      <c r="E531" s="2"/>
      <c r="F531" s="2"/>
      <c r="G531" s="2"/>
      <c r="H531" s="2"/>
      <c r="I531" s="2"/>
    </row>
    <row r="532" spans="1:9" x14ac:dyDescent="0.25">
      <c r="A532" s="2"/>
      <c r="B532" s="2"/>
      <c r="C532" s="2" t="str">
        <f t="shared" ref="C532" si="172">"has_focus = "&amp;INDEX(S:X,MATCH(B519,S:S,0),6)</f>
        <v>has_focus = focus_ch_emotionality</v>
      </c>
      <c r="D532" s="2"/>
      <c r="E532" s="2"/>
      <c r="F532" s="2"/>
      <c r="G532" s="2"/>
      <c r="H532" s="2"/>
      <c r="I532" s="2"/>
    </row>
    <row r="533" spans="1:9" x14ac:dyDescent="0.25">
      <c r="A533" s="2"/>
      <c r="B533" s="2" t="s">
        <v>1</v>
      </c>
      <c r="C533" s="2"/>
      <c r="D533" s="2"/>
      <c r="E533" s="2"/>
      <c r="F533" s="2"/>
      <c r="G533" s="2"/>
      <c r="H533" s="2"/>
      <c r="I533" s="2"/>
    </row>
    <row r="534" spans="1:9" x14ac:dyDescent="0.25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5">
      <c r="A535" s="2"/>
      <c r="B535" s="2" t="s">
        <v>9</v>
      </c>
      <c r="C535" s="2" t="s">
        <v>235</v>
      </c>
      <c r="D535" s="2"/>
      <c r="E535" s="2"/>
      <c r="F535" s="2"/>
      <c r="G535" s="2"/>
      <c r="H535" s="2"/>
      <c r="I535" s="2"/>
    </row>
    <row r="536" spans="1:9" x14ac:dyDescent="0.25">
      <c r="A536" s="2"/>
      <c r="B536" s="2"/>
      <c r="C536" s="2" t="str">
        <f t="shared" ref="C536" si="173">"name = EVTOPT_A_"&amp;$L$2&amp;INDEX(S:V,MATCH(B519,S:S,0),4)</f>
        <v>name = EVTOPT_A_AVE_MARIA_hexaco_childhood.17</v>
      </c>
      <c r="D536" s="2"/>
      <c r="E536" s="2"/>
      <c r="F536" s="2"/>
      <c r="G536" s="2"/>
    </row>
    <row r="537" spans="1:9" x14ac:dyDescent="0.25">
      <c r="A537" s="2"/>
      <c r="B537" s="2"/>
      <c r="C537" s="2" t="s">
        <v>138</v>
      </c>
      <c r="D537" s="2"/>
      <c r="E537" s="2"/>
      <c r="F537" s="2"/>
      <c r="G537" s="2"/>
      <c r="H537" s="2"/>
      <c r="I537" s="2"/>
    </row>
    <row r="538" spans="1:9" x14ac:dyDescent="0.25">
      <c r="A538" s="2"/>
      <c r="B538" s="2"/>
      <c r="C538" s="2"/>
      <c r="D538" s="2" t="str">
        <f t="shared" ref="D538" si="174">"educator = { character_event = { id = "&amp;"AVE_MARIA_hexaco_adolescence."&amp;INDEX(S:V,MATCH(B519,S:S,0)+INDEX(S:W,MATCH(B519,S:S,0),5),4)&amp;" } }"</f>
        <v>educator = { character_event = { id = AVE_MARIA_hexaco_adolescence.24 } }</v>
      </c>
      <c r="E538" s="2"/>
      <c r="F538" s="2"/>
      <c r="G538" s="2"/>
      <c r="H538" s="2"/>
      <c r="I538" s="2"/>
    </row>
    <row r="539" spans="1:9" x14ac:dyDescent="0.25">
      <c r="D539" t="s">
        <v>248</v>
      </c>
      <c r="H539" s="2"/>
      <c r="I539" s="2"/>
    </row>
    <row r="540" spans="1:9" x14ac:dyDescent="0.25">
      <c r="C540" s="2" t="s">
        <v>1</v>
      </c>
      <c r="D540" s="2"/>
      <c r="E540" s="2"/>
      <c r="F540" s="2"/>
      <c r="H540" s="2"/>
      <c r="I540" s="2"/>
    </row>
    <row r="541" spans="1:9" x14ac:dyDescent="0.25">
      <c r="A541" s="2"/>
      <c r="B541" s="2"/>
      <c r="C541" s="2" t="s">
        <v>236</v>
      </c>
      <c r="D541" s="2"/>
      <c r="E541" s="2"/>
      <c r="F541" s="2"/>
      <c r="G541" s="2"/>
      <c r="H541" s="2"/>
      <c r="I541" s="2"/>
    </row>
    <row r="542" spans="1:9" x14ac:dyDescent="0.25">
      <c r="A542" s="2"/>
      <c r="B542" s="2"/>
      <c r="C542" s="2"/>
      <c r="D542" s="2" t="str">
        <f t="shared" ref="D542" si="175">"factor = 95"</f>
        <v>factor = 95</v>
      </c>
      <c r="E542" s="2"/>
      <c r="F542" s="2"/>
      <c r="G542" s="2"/>
      <c r="H542" s="2"/>
      <c r="I542" s="2"/>
    </row>
    <row r="543" spans="1:9" x14ac:dyDescent="0.25">
      <c r="A543" s="2"/>
      <c r="B543" s="2"/>
      <c r="C543" s="2" t="s">
        <v>1</v>
      </c>
      <c r="D543" s="2"/>
      <c r="E543" s="2"/>
      <c r="F543" s="2"/>
      <c r="G543" s="2"/>
      <c r="H543" s="2"/>
      <c r="I543" s="2"/>
    </row>
    <row r="544" spans="1:9" x14ac:dyDescent="0.25">
      <c r="A544" s="2"/>
      <c r="B544" s="2" t="s">
        <v>1</v>
      </c>
      <c r="G544" s="2"/>
      <c r="H544" s="2"/>
      <c r="I544" s="2"/>
    </row>
    <row r="545" spans="1:9" x14ac:dyDescent="0.25">
      <c r="A545" s="2"/>
      <c r="B545" s="2" t="s">
        <v>9</v>
      </c>
      <c r="C545" s="2" t="s">
        <v>237</v>
      </c>
      <c r="D545" s="2"/>
      <c r="E545" s="2"/>
      <c r="F545" s="2"/>
      <c r="G545" s="2"/>
      <c r="H545" s="2"/>
      <c r="I545" s="2"/>
    </row>
    <row r="546" spans="1:9" x14ac:dyDescent="0.25">
      <c r="A546" s="2"/>
      <c r="B546" s="2"/>
      <c r="C546" s="2" t="str">
        <f t="shared" ref="C546" si="176">"name = EVTOPT_B_"&amp;$L$2&amp;INDEX(S:V,MATCH(B519,S:S,0),4)</f>
        <v>name = EVTOPT_B_AVE_MARIA_hexaco_childhood.17</v>
      </c>
      <c r="D546" s="2"/>
      <c r="E546" s="2"/>
      <c r="F546" s="2"/>
      <c r="G546" s="2"/>
      <c r="H546" s="2"/>
      <c r="I546" s="2"/>
    </row>
    <row r="547" spans="1:9" x14ac:dyDescent="0.25">
      <c r="A547" s="2"/>
      <c r="B547" s="2"/>
      <c r="C547" s="2" t="s">
        <v>138</v>
      </c>
      <c r="D547" s="2"/>
      <c r="E547" s="2"/>
      <c r="F547" s="2"/>
      <c r="G547" s="2"/>
      <c r="H547" s="2"/>
      <c r="I547" s="2"/>
    </row>
    <row r="548" spans="1:9" x14ac:dyDescent="0.25">
      <c r="A548" s="2"/>
      <c r="B548" s="2"/>
      <c r="C548" s="2"/>
      <c r="D548" s="2" t="str">
        <f t="shared" ref="D548" si="177">"educator = { character_event = { id = "&amp;"AVE_MARIA_hexaco_adolescence."&amp;INDEX(S:V,MATCH(B519,S:S,0)+INDEX(S:W,MATCH(B519,S:S,0),5),4)&amp;" } }"</f>
        <v>educator = { character_event = { id = AVE_MARIA_hexaco_adolescence.24 } }</v>
      </c>
      <c r="E548" s="2"/>
      <c r="F548" s="2"/>
      <c r="G548" s="2"/>
      <c r="H548" s="2"/>
      <c r="I548" s="2"/>
    </row>
    <row r="549" spans="1:9" x14ac:dyDescent="0.25">
      <c r="A549" s="2"/>
      <c r="D549" t="s">
        <v>249</v>
      </c>
      <c r="H549" s="2"/>
      <c r="I549" s="2"/>
    </row>
    <row r="550" spans="1:9" x14ac:dyDescent="0.25">
      <c r="A550" s="2"/>
      <c r="B550" s="2"/>
      <c r="C550" s="2" t="s">
        <v>1</v>
      </c>
      <c r="D550" s="2"/>
      <c r="E550" s="2"/>
      <c r="F550" s="2"/>
      <c r="G550" s="2"/>
      <c r="H550" s="2"/>
      <c r="I550" s="2"/>
    </row>
    <row r="551" spans="1:9" x14ac:dyDescent="0.25">
      <c r="A551" s="2"/>
      <c r="B551" s="2"/>
      <c r="C551" s="2" t="s">
        <v>236</v>
      </c>
      <c r="D551" s="2"/>
      <c r="E551" s="2"/>
      <c r="F551" s="2"/>
      <c r="G551" s="2"/>
      <c r="H551" s="2"/>
      <c r="I551" s="2"/>
    </row>
    <row r="552" spans="1:9" x14ac:dyDescent="0.25">
      <c r="A552" s="2"/>
      <c r="B552" s="2"/>
      <c r="C552" s="2"/>
      <c r="D552" s="2" t="str">
        <f t="shared" ref="D552" si="178">"factor = 5"</f>
        <v>factor = 5</v>
      </c>
      <c r="E552" s="2"/>
      <c r="F552" s="2"/>
      <c r="G552" s="2"/>
      <c r="H552" s="2"/>
      <c r="I552" s="2"/>
    </row>
    <row r="553" spans="1:9" x14ac:dyDescent="0.25">
      <c r="A553" s="2"/>
      <c r="B553" s="2"/>
      <c r="C553" s="2" t="s">
        <v>1</v>
      </c>
      <c r="D553" s="2"/>
      <c r="E553" s="2"/>
      <c r="F553" s="2"/>
      <c r="G553" s="2"/>
      <c r="H553" s="2"/>
      <c r="I553" s="2"/>
    </row>
    <row r="554" spans="1:9" x14ac:dyDescent="0.25">
      <c r="A554" s="2"/>
      <c r="B554" s="2" t="s">
        <v>1</v>
      </c>
      <c r="C554" s="2"/>
      <c r="D554" s="2"/>
      <c r="E554" s="2"/>
      <c r="F554" s="2"/>
      <c r="G554" s="2"/>
      <c r="H554" s="2"/>
      <c r="I554" s="2"/>
    </row>
    <row r="555" spans="1:9" x14ac:dyDescent="0.25">
      <c r="A555" s="2" t="s">
        <v>1</v>
      </c>
      <c r="B555" s="2"/>
      <c r="C555" s="2"/>
      <c r="D555" s="2"/>
      <c r="E555" s="2"/>
      <c r="F555" s="2"/>
      <c r="G555" s="2"/>
      <c r="H555" s="2"/>
      <c r="I555" s="2"/>
    </row>
    <row r="556" spans="1:9" x14ac:dyDescent="0.25">
      <c r="A556" s="2" t="str">
        <f t="shared" ref="A556" si="179">"#"</f>
        <v>#</v>
      </c>
      <c r="B556" s="2" t="str">
        <f t="shared" ref="B556" si="180">INDEX(S:S,1+TRUNC((ROW()-1)/$M$2))</f>
        <v>Emotionality Improvement 5</v>
      </c>
      <c r="C556" s="2"/>
      <c r="D556" s="2"/>
      <c r="E556" s="2"/>
      <c r="F556" s="2"/>
      <c r="G556" s="2"/>
      <c r="H556" s="2"/>
      <c r="I556" s="2"/>
    </row>
    <row r="557" spans="1:9" x14ac:dyDescent="0.25">
      <c r="A557" s="2" t="s">
        <v>0</v>
      </c>
      <c r="B557" s="2"/>
      <c r="C557" s="2"/>
      <c r="D557" s="2"/>
      <c r="E557" s="2"/>
      <c r="F557" s="2"/>
      <c r="G557" s="2"/>
      <c r="H557" s="2"/>
      <c r="I557" s="2"/>
    </row>
    <row r="558" spans="1:9" x14ac:dyDescent="0.25">
      <c r="A558" s="2"/>
      <c r="B558" s="2" t="str">
        <f t="shared" ref="B558" si="181">"id = "&amp;$L$2&amp;INDEX(S:V,MATCH(B556,S:S,0),4)</f>
        <v>id = AVE_MARIA_hexaco_childhood.18</v>
      </c>
      <c r="C558" s="2"/>
      <c r="D558" s="2"/>
      <c r="E558" s="2"/>
      <c r="F558" s="2"/>
      <c r="G558" s="2"/>
      <c r="H558" s="2"/>
      <c r="I558" s="2"/>
    </row>
    <row r="559" spans="1:9" x14ac:dyDescent="0.25">
      <c r="A559" s="2"/>
      <c r="B559" s="2" t="str">
        <f t="shared" ref="B559" si="182">"desc = EVTDESC_"&amp;$L$2&amp;INDEX(S:V,MATCH(B556,S:S,0),4)</f>
        <v>desc = EVTDESC_AVE_MARIA_hexaco_childhood.18</v>
      </c>
      <c r="C559" s="2"/>
      <c r="D559" s="2"/>
      <c r="E559" s="2"/>
      <c r="F559" s="2"/>
      <c r="G559" s="2"/>
      <c r="H559" s="2"/>
      <c r="I559" s="2"/>
    </row>
    <row r="560" spans="1:9" x14ac:dyDescent="0.25">
      <c r="A560" s="2"/>
      <c r="B560" s="2" t="s">
        <v>115</v>
      </c>
      <c r="C560" s="2"/>
      <c r="D560" s="2"/>
      <c r="E560" s="2"/>
      <c r="F560" s="2"/>
      <c r="G560" s="2"/>
      <c r="H560" s="2"/>
      <c r="I560" s="2"/>
    </row>
    <row r="561" spans="1:9" x14ac:dyDescent="0.25">
      <c r="A561" s="2"/>
      <c r="B561" s="2" t="s">
        <v>114</v>
      </c>
      <c r="C561" s="2"/>
      <c r="D561" s="2"/>
      <c r="E561" s="2"/>
      <c r="F561" s="2"/>
      <c r="G561" s="2"/>
      <c r="H561" s="2"/>
      <c r="I561" s="2"/>
    </row>
    <row r="562" spans="1:9" x14ac:dyDescent="0.25">
      <c r="A562" s="2"/>
      <c r="B562" s="2" t="s">
        <v>116</v>
      </c>
      <c r="C562" s="2"/>
      <c r="D562" s="2"/>
      <c r="E562" s="2"/>
      <c r="F562" s="2"/>
      <c r="G562" s="2"/>
      <c r="H562" s="2"/>
      <c r="I562" s="2"/>
    </row>
    <row r="563" spans="1:9" x14ac:dyDescent="0.25">
      <c r="A563" s="2"/>
      <c r="B563" s="2"/>
      <c r="C563" s="2"/>
      <c r="D563" s="2"/>
      <c r="E563" s="2"/>
      <c r="F563" s="2"/>
      <c r="G563" s="2"/>
    </row>
    <row r="564" spans="1:9" x14ac:dyDescent="0.25">
      <c r="A564" s="2"/>
      <c r="B564" s="2" t="s">
        <v>5</v>
      </c>
      <c r="C564" s="2"/>
      <c r="D564" s="2"/>
      <c r="E564" s="2"/>
      <c r="F564" s="2"/>
      <c r="G564" s="2"/>
    </row>
    <row r="565" spans="1:9" x14ac:dyDescent="0.25">
      <c r="A565" s="2"/>
      <c r="B565" s="2"/>
      <c r="C565" s="2" t="s">
        <v>117</v>
      </c>
      <c r="D565" s="2"/>
      <c r="E565" s="2"/>
      <c r="F565" s="2"/>
      <c r="G565" s="2"/>
      <c r="H565" s="2"/>
      <c r="I565" s="2"/>
    </row>
    <row r="566" spans="1:9" x14ac:dyDescent="0.25">
      <c r="A566" s="2"/>
      <c r="B566" s="2"/>
      <c r="C566" s="2" t="s">
        <v>118</v>
      </c>
      <c r="D566" s="2"/>
      <c r="E566" s="2"/>
      <c r="F566" s="2"/>
      <c r="G566" s="2"/>
      <c r="H566" s="2"/>
      <c r="I566" s="2"/>
    </row>
    <row r="567" spans="1:9" x14ac:dyDescent="0.25">
      <c r="A567" s="2"/>
      <c r="B567" s="2"/>
      <c r="C567" s="2" t="s">
        <v>119</v>
      </c>
      <c r="D567" s="2"/>
      <c r="E567" s="2"/>
      <c r="F567" s="2"/>
      <c r="G567" s="2"/>
      <c r="H567" s="2"/>
      <c r="I567" s="2"/>
    </row>
    <row r="568" spans="1:9" x14ac:dyDescent="0.25">
      <c r="A568" s="2"/>
      <c r="B568" s="2"/>
      <c r="C568" s="2" t="s">
        <v>120</v>
      </c>
      <c r="D568" s="2"/>
      <c r="E568" s="2"/>
      <c r="F568" s="2"/>
      <c r="G568" s="2"/>
      <c r="H568" s="2"/>
      <c r="I568" s="2"/>
    </row>
    <row r="569" spans="1:9" x14ac:dyDescent="0.25">
      <c r="A569" s="2"/>
      <c r="B569" s="2"/>
      <c r="C569" s="2" t="str">
        <f t="shared" ref="C569" si="183">"has_focus = "&amp;INDEX(S:X,MATCH(B556,S:S,0),6)</f>
        <v>has_focus = focus_ch_emotionality</v>
      </c>
      <c r="D569" s="2"/>
      <c r="E569" s="2"/>
      <c r="F569" s="2"/>
      <c r="G569" s="2"/>
      <c r="H569" s="2"/>
      <c r="I569" s="2"/>
    </row>
    <row r="570" spans="1:9" x14ac:dyDescent="0.25">
      <c r="A570" s="2"/>
      <c r="B570" s="2" t="s">
        <v>1</v>
      </c>
      <c r="C570" s="2"/>
      <c r="D570" s="2"/>
      <c r="E570" s="2"/>
      <c r="F570" s="2"/>
      <c r="G570" s="2"/>
      <c r="H570" s="2"/>
      <c r="I570" s="2"/>
    </row>
    <row r="571" spans="1:9" x14ac:dyDescent="0.25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5">
      <c r="A572" s="2"/>
      <c r="B572" s="2" t="s">
        <v>9</v>
      </c>
      <c r="C572" s="2" t="s">
        <v>235</v>
      </c>
      <c r="D572" s="2"/>
      <c r="E572" s="2"/>
      <c r="F572" s="2"/>
      <c r="G572" s="2"/>
      <c r="H572" s="2"/>
      <c r="I572" s="2"/>
    </row>
    <row r="573" spans="1:9" x14ac:dyDescent="0.25">
      <c r="A573" s="2"/>
      <c r="B573" s="2"/>
      <c r="C573" s="2" t="str">
        <f t="shared" ref="C573" si="184">"name = EVTOPT_A_"&amp;$L$2&amp;INDEX(S:V,MATCH(B556,S:S,0),4)</f>
        <v>name = EVTOPT_A_AVE_MARIA_hexaco_childhood.18</v>
      </c>
      <c r="D573" s="2"/>
      <c r="E573" s="2"/>
      <c r="F573" s="2"/>
      <c r="G573" s="2"/>
    </row>
    <row r="574" spans="1:9" x14ac:dyDescent="0.25">
      <c r="A574" s="2"/>
      <c r="B574" s="2"/>
      <c r="C574" s="2" t="s">
        <v>138</v>
      </c>
      <c r="D574" s="2"/>
      <c r="E574" s="2"/>
      <c r="F574" s="2"/>
      <c r="G574" s="2"/>
      <c r="H574" s="2"/>
      <c r="I574" s="2"/>
    </row>
    <row r="575" spans="1:9" x14ac:dyDescent="0.25">
      <c r="A575" s="2"/>
      <c r="B575" s="2"/>
      <c r="C575" s="2"/>
      <c r="D575" s="2" t="str">
        <f t="shared" ref="D575" si="185">"educator = { character_event = { id = "&amp;"AVE_MARIA_hexaco_adolescence."&amp;INDEX(S:V,MATCH(B556,S:S,0)+INDEX(S:W,MATCH(B556,S:S,0),5),4)&amp;" } }"</f>
        <v>educator = { character_event = { id = AVE_MARIA_hexaco_adolescence.24 } }</v>
      </c>
      <c r="E575" s="2"/>
      <c r="F575" s="2"/>
      <c r="G575" s="2"/>
      <c r="H575" s="2"/>
      <c r="I575" s="2"/>
    </row>
    <row r="576" spans="1:9" x14ac:dyDescent="0.25">
      <c r="D576" t="s">
        <v>248</v>
      </c>
      <c r="H576" s="2"/>
      <c r="I576" s="2"/>
    </row>
    <row r="577" spans="1:9" x14ac:dyDescent="0.25">
      <c r="C577" s="2" t="s">
        <v>1</v>
      </c>
      <c r="D577" s="2"/>
      <c r="E577" s="2"/>
      <c r="F577" s="2"/>
      <c r="H577" s="2"/>
      <c r="I577" s="2"/>
    </row>
    <row r="578" spans="1:9" x14ac:dyDescent="0.25">
      <c r="A578" s="2"/>
      <c r="B578" s="2"/>
      <c r="C578" s="2" t="s">
        <v>236</v>
      </c>
      <c r="D578" s="2"/>
      <c r="E578" s="2"/>
      <c r="F578" s="2"/>
      <c r="G578" s="2"/>
      <c r="H578" s="2"/>
      <c r="I578" s="2"/>
    </row>
    <row r="579" spans="1:9" x14ac:dyDescent="0.25">
      <c r="A579" s="2"/>
      <c r="B579" s="2"/>
      <c r="C579" s="2"/>
      <c r="D579" s="2" t="str">
        <f t="shared" ref="D579" si="186">"factor = 95"</f>
        <v>factor = 95</v>
      </c>
      <c r="E579" s="2"/>
      <c r="F579" s="2"/>
      <c r="G579" s="2"/>
      <c r="H579" s="2"/>
      <c r="I579" s="2"/>
    </row>
    <row r="580" spans="1:9" x14ac:dyDescent="0.25">
      <c r="A580" s="2"/>
      <c r="B580" s="2"/>
      <c r="C580" s="2" t="s">
        <v>1</v>
      </c>
      <c r="D580" s="2"/>
      <c r="E580" s="2"/>
      <c r="F580" s="2"/>
      <c r="G580" s="2"/>
      <c r="H580" s="2"/>
      <c r="I580" s="2"/>
    </row>
    <row r="581" spans="1:9" x14ac:dyDescent="0.25">
      <c r="A581" s="2"/>
      <c r="B581" s="2" t="s">
        <v>1</v>
      </c>
      <c r="G581" s="2"/>
      <c r="H581" s="2"/>
      <c r="I581" s="2"/>
    </row>
    <row r="582" spans="1:9" x14ac:dyDescent="0.25">
      <c r="A582" s="2"/>
      <c r="B582" s="2" t="s">
        <v>9</v>
      </c>
      <c r="C582" s="2" t="s">
        <v>237</v>
      </c>
      <c r="D582" s="2"/>
      <c r="E582" s="2"/>
      <c r="F582" s="2"/>
      <c r="G582" s="2"/>
      <c r="H582" s="2"/>
      <c r="I582" s="2"/>
    </row>
    <row r="583" spans="1:9" x14ac:dyDescent="0.25">
      <c r="A583" s="2"/>
      <c r="B583" s="2"/>
      <c r="C583" s="2" t="str">
        <f t="shared" ref="C583" si="187">"name = EVTOPT_B_"&amp;$L$2&amp;INDEX(S:V,MATCH(B556,S:S,0),4)</f>
        <v>name = EVTOPT_B_AVE_MARIA_hexaco_childhood.18</v>
      </c>
      <c r="D583" s="2"/>
      <c r="E583" s="2"/>
      <c r="F583" s="2"/>
      <c r="G583" s="2"/>
      <c r="H583" s="2"/>
      <c r="I583" s="2"/>
    </row>
    <row r="584" spans="1:9" x14ac:dyDescent="0.25">
      <c r="A584" s="2"/>
      <c r="B584" s="2"/>
      <c r="C584" s="2" t="s">
        <v>138</v>
      </c>
      <c r="D584" s="2"/>
      <c r="E584" s="2"/>
      <c r="F584" s="2"/>
      <c r="G584" s="2"/>
      <c r="H584" s="2"/>
      <c r="I584" s="2"/>
    </row>
    <row r="585" spans="1:9" x14ac:dyDescent="0.25">
      <c r="A585" s="2"/>
      <c r="B585" s="2"/>
      <c r="C585" s="2"/>
      <c r="D585" s="2" t="str">
        <f t="shared" ref="D585" si="188">"educator = { character_event = { id = "&amp;"AVE_MARIA_hexaco_adolescence."&amp;INDEX(S:V,MATCH(B556,S:S,0)+INDEX(S:W,MATCH(B556,S:S,0),5),4)&amp;" } }"</f>
        <v>educator = { character_event = { id = AVE_MARIA_hexaco_adolescence.24 } }</v>
      </c>
      <c r="E585" s="2"/>
      <c r="F585" s="2"/>
      <c r="G585" s="2"/>
      <c r="H585" s="2"/>
      <c r="I585" s="2"/>
    </row>
    <row r="586" spans="1:9" x14ac:dyDescent="0.25">
      <c r="A586" s="2"/>
      <c r="D586" t="s">
        <v>249</v>
      </c>
      <c r="H586" s="2"/>
      <c r="I586" s="2"/>
    </row>
    <row r="587" spans="1:9" x14ac:dyDescent="0.25">
      <c r="A587" s="2"/>
      <c r="B587" s="2"/>
      <c r="C587" s="2" t="s">
        <v>1</v>
      </c>
      <c r="D587" s="2"/>
      <c r="E587" s="2"/>
      <c r="F587" s="2"/>
      <c r="G587" s="2"/>
      <c r="H587" s="2"/>
      <c r="I587" s="2"/>
    </row>
    <row r="588" spans="1:9" x14ac:dyDescent="0.25">
      <c r="A588" s="2"/>
      <c r="B588" s="2"/>
      <c r="C588" s="2" t="s">
        <v>236</v>
      </c>
      <c r="D588" s="2"/>
      <c r="E588" s="2"/>
      <c r="F588" s="2"/>
      <c r="G588" s="2"/>
      <c r="H588" s="2"/>
      <c r="I588" s="2"/>
    </row>
    <row r="589" spans="1:9" x14ac:dyDescent="0.25">
      <c r="A589" s="2"/>
      <c r="B589" s="2"/>
      <c r="C589" s="2"/>
      <c r="D589" s="2" t="str">
        <f t="shared" ref="D589" si="189">"factor = 5"</f>
        <v>factor = 5</v>
      </c>
      <c r="E589" s="2"/>
      <c r="F589" s="2"/>
      <c r="G589" s="2"/>
      <c r="H589" s="2"/>
      <c r="I589" s="2"/>
    </row>
    <row r="590" spans="1:9" x14ac:dyDescent="0.25">
      <c r="A590" s="2"/>
      <c r="B590" s="2"/>
      <c r="C590" s="2" t="s">
        <v>1</v>
      </c>
      <c r="D590" s="2"/>
      <c r="E590" s="2"/>
      <c r="F590" s="2"/>
      <c r="G590" s="2"/>
      <c r="H590" s="2"/>
      <c r="I590" s="2"/>
    </row>
    <row r="591" spans="1:9" x14ac:dyDescent="0.25">
      <c r="A591" s="2"/>
      <c r="B591" s="2" t="s">
        <v>1</v>
      </c>
      <c r="C591" s="2"/>
      <c r="D591" s="2"/>
      <c r="E591" s="2"/>
      <c r="F591" s="2"/>
      <c r="G591" s="2"/>
      <c r="H591" s="2"/>
      <c r="I591" s="2"/>
    </row>
    <row r="592" spans="1:9" x14ac:dyDescent="0.25">
      <c r="A592" s="2" t="s">
        <v>1</v>
      </c>
      <c r="B592" s="2"/>
      <c r="C592" s="2"/>
      <c r="D592" s="2"/>
      <c r="E592" s="2"/>
      <c r="F592" s="2"/>
      <c r="G592" s="2"/>
      <c r="H592" s="2"/>
      <c r="I592" s="2"/>
    </row>
    <row r="593" spans="1:9" x14ac:dyDescent="0.25">
      <c r="A593" s="2" t="str">
        <f t="shared" ref="A593" si="190">"#"</f>
        <v>#</v>
      </c>
      <c r="B593" s="2" t="str">
        <f t="shared" ref="B593" si="191">INDEX(S:S,1+TRUNC((ROW()-1)/$M$2))</f>
        <v>Emotionality Improvement 6</v>
      </c>
      <c r="C593" s="2"/>
      <c r="D593" s="2"/>
      <c r="E593" s="2"/>
      <c r="F593" s="2"/>
      <c r="G593" s="2"/>
      <c r="H593" s="2"/>
      <c r="I593" s="2"/>
    </row>
    <row r="594" spans="1:9" x14ac:dyDescent="0.25">
      <c r="A594" s="2" t="s">
        <v>0</v>
      </c>
      <c r="B594" s="2"/>
      <c r="C594" s="2"/>
      <c r="D594" s="2"/>
      <c r="E594" s="2"/>
      <c r="F594" s="2"/>
      <c r="G594" s="2"/>
      <c r="H594" s="2"/>
      <c r="I594" s="2"/>
    </row>
    <row r="595" spans="1:9" x14ac:dyDescent="0.25">
      <c r="A595" s="2"/>
      <c r="B595" s="2" t="str">
        <f t="shared" ref="B595" si="192">"id = "&amp;$L$2&amp;INDEX(S:V,MATCH(B593,S:S,0),4)</f>
        <v>id = AVE_MARIA_hexaco_childhood.19</v>
      </c>
      <c r="C595" s="2"/>
      <c r="D595" s="2"/>
      <c r="E595" s="2"/>
      <c r="F595" s="2"/>
      <c r="G595" s="2"/>
      <c r="H595" s="2"/>
      <c r="I595" s="2"/>
    </row>
    <row r="596" spans="1:9" x14ac:dyDescent="0.25">
      <c r="A596" s="2"/>
      <c r="B596" s="2" t="str">
        <f t="shared" ref="B596" si="193">"desc = EVTDESC_"&amp;$L$2&amp;INDEX(S:V,MATCH(B593,S:S,0),4)</f>
        <v>desc = EVTDESC_AVE_MARIA_hexaco_childhood.19</v>
      </c>
      <c r="C596" s="2"/>
      <c r="D596" s="2"/>
      <c r="E596" s="2"/>
      <c r="F596" s="2"/>
      <c r="G596" s="2"/>
      <c r="H596" s="2"/>
      <c r="I596" s="2"/>
    </row>
    <row r="597" spans="1:9" x14ac:dyDescent="0.25">
      <c r="A597" s="2"/>
      <c r="B597" s="2" t="s">
        <v>115</v>
      </c>
      <c r="C597" s="2"/>
      <c r="D597" s="2"/>
      <c r="E597" s="2"/>
      <c r="F597" s="2"/>
      <c r="G597" s="2"/>
      <c r="H597" s="2"/>
      <c r="I597" s="2"/>
    </row>
    <row r="598" spans="1:9" x14ac:dyDescent="0.25">
      <c r="A598" s="2"/>
      <c r="B598" s="2" t="s">
        <v>114</v>
      </c>
      <c r="C598" s="2"/>
      <c r="D598" s="2"/>
      <c r="E598" s="2"/>
      <c r="F598" s="2"/>
      <c r="G598" s="2"/>
      <c r="H598" s="2"/>
      <c r="I598" s="2"/>
    </row>
    <row r="599" spans="1:9" x14ac:dyDescent="0.25">
      <c r="A599" s="2"/>
      <c r="B599" s="2" t="s">
        <v>116</v>
      </c>
      <c r="C599" s="2"/>
      <c r="D599" s="2"/>
      <c r="E599" s="2"/>
      <c r="F599" s="2"/>
      <c r="G599" s="2"/>
      <c r="H599" s="2"/>
      <c r="I599" s="2"/>
    </row>
    <row r="600" spans="1:9" x14ac:dyDescent="0.25">
      <c r="A600" s="2"/>
      <c r="B600" s="2"/>
      <c r="C600" s="2"/>
      <c r="D600" s="2"/>
      <c r="E600" s="2"/>
      <c r="F600" s="2"/>
      <c r="G600" s="2"/>
    </row>
    <row r="601" spans="1:9" x14ac:dyDescent="0.25">
      <c r="A601" s="2"/>
      <c r="B601" s="2" t="s">
        <v>5</v>
      </c>
      <c r="C601" s="2"/>
      <c r="D601" s="2"/>
      <c r="E601" s="2"/>
      <c r="F601" s="2"/>
      <c r="G601" s="2"/>
    </row>
    <row r="602" spans="1:9" x14ac:dyDescent="0.25">
      <c r="A602" s="2"/>
      <c r="B602" s="2"/>
      <c r="C602" s="2" t="s">
        <v>117</v>
      </c>
      <c r="D602" s="2"/>
      <c r="E602" s="2"/>
      <c r="F602" s="2"/>
      <c r="G602" s="2"/>
      <c r="H602" s="2"/>
      <c r="I602" s="2"/>
    </row>
    <row r="603" spans="1:9" x14ac:dyDescent="0.25">
      <c r="A603" s="2"/>
      <c r="B603" s="2"/>
      <c r="C603" s="2" t="s">
        <v>118</v>
      </c>
      <c r="D603" s="2"/>
      <c r="E603" s="2"/>
      <c r="F603" s="2"/>
      <c r="G603" s="2"/>
      <c r="H603" s="2"/>
      <c r="I603" s="2"/>
    </row>
    <row r="604" spans="1:9" x14ac:dyDescent="0.25">
      <c r="A604" s="2"/>
      <c r="B604" s="2"/>
      <c r="C604" s="2" t="s">
        <v>119</v>
      </c>
      <c r="D604" s="2"/>
      <c r="E604" s="2"/>
      <c r="F604" s="2"/>
      <c r="G604" s="2"/>
      <c r="H604" s="2"/>
      <c r="I604" s="2"/>
    </row>
    <row r="605" spans="1:9" x14ac:dyDescent="0.25">
      <c r="A605" s="2"/>
      <c r="B605" s="2"/>
      <c r="C605" s="2" t="s">
        <v>120</v>
      </c>
      <c r="D605" s="2"/>
      <c r="E605" s="2"/>
      <c r="F605" s="2"/>
      <c r="G605" s="2"/>
      <c r="H605" s="2"/>
      <c r="I605" s="2"/>
    </row>
    <row r="606" spans="1:9" x14ac:dyDescent="0.25">
      <c r="A606" s="2"/>
      <c r="B606" s="2"/>
      <c r="C606" s="2" t="str">
        <f t="shared" ref="C606" si="194">"has_focus = "&amp;INDEX(S:X,MATCH(B593,S:S,0),6)</f>
        <v>has_focus = focus_ch_emotionality</v>
      </c>
      <c r="D606" s="2"/>
      <c r="E606" s="2"/>
      <c r="F606" s="2"/>
      <c r="G606" s="2"/>
      <c r="H606" s="2"/>
      <c r="I606" s="2"/>
    </row>
    <row r="607" spans="1:9" x14ac:dyDescent="0.25">
      <c r="A607" s="2"/>
      <c r="B607" s="2" t="s">
        <v>1</v>
      </c>
      <c r="C607" s="2"/>
      <c r="D607" s="2"/>
      <c r="E607" s="2"/>
      <c r="F607" s="2"/>
      <c r="G607" s="2"/>
      <c r="H607" s="2"/>
      <c r="I607" s="2"/>
    </row>
    <row r="608" spans="1:9" x14ac:dyDescent="0.25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5">
      <c r="A609" s="2"/>
      <c r="B609" s="2" t="s">
        <v>9</v>
      </c>
      <c r="C609" s="2" t="s">
        <v>235</v>
      </c>
      <c r="D609" s="2"/>
      <c r="E609" s="2"/>
      <c r="F609" s="2"/>
      <c r="G609" s="2"/>
      <c r="H609" s="2"/>
      <c r="I609" s="2"/>
    </row>
    <row r="610" spans="1:9" x14ac:dyDescent="0.25">
      <c r="A610" s="2"/>
      <c r="B610" s="2"/>
      <c r="C610" s="2" t="str">
        <f t="shared" ref="C610" si="195">"name = EVTOPT_A_"&amp;$L$2&amp;INDEX(S:V,MATCH(B593,S:S,0),4)</f>
        <v>name = EVTOPT_A_AVE_MARIA_hexaco_childhood.19</v>
      </c>
      <c r="D610" s="2"/>
      <c r="E610" s="2"/>
      <c r="F610" s="2"/>
      <c r="G610" s="2"/>
    </row>
    <row r="611" spans="1:9" x14ac:dyDescent="0.25">
      <c r="A611" s="2"/>
      <c r="B611" s="2"/>
      <c r="C611" s="2" t="s">
        <v>138</v>
      </c>
      <c r="D611" s="2"/>
      <c r="E611" s="2"/>
      <c r="F611" s="2"/>
      <c r="G611" s="2"/>
      <c r="H611" s="2"/>
      <c r="I611" s="2"/>
    </row>
    <row r="612" spans="1:9" x14ac:dyDescent="0.25">
      <c r="A612" s="2"/>
      <c r="B612" s="2"/>
      <c r="C612" s="2"/>
      <c r="D612" s="2" t="str">
        <f t="shared" ref="D612" si="196">"educator = { character_event = { id = "&amp;"AVE_MARIA_hexaco_adolescence."&amp;INDEX(S:V,MATCH(B593,S:S,0)+INDEX(S:W,MATCH(B593,S:S,0),5),4)&amp;" } }"</f>
        <v>educator = { character_event = { id = AVE_MARIA_hexaco_adolescence.24 } }</v>
      </c>
      <c r="E612" s="2"/>
      <c r="F612" s="2"/>
      <c r="G612" s="2"/>
      <c r="H612" s="2"/>
      <c r="I612" s="2"/>
    </row>
    <row r="613" spans="1:9" x14ac:dyDescent="0.25">
      <c r="D613" t="s">
        <v>248</v>
      </c>
      <c r="H613" s="2"/>
      <c r="I613" s="2"/>
    </row>
    <row r="614" spans="1:9" x14ac:dyDescent="0.25">
      <c r="C614" s="2" t="s">
        <v>1</v>
      </c>
      <c r="D614" s="2"/>
      <c r="E614" s="2"/>
      <c r="F614" s="2"/>
      <c r="H614" s="2"/>
      <c r="I614" s="2"/>
    </row>
    <row r="615" spans="1:9" x14ac:dyDescent="0.25">
      <c r="A615" s="2"/>
      <c r="B615" s="2"/>
      <c r="C615" s="2" t="s">
        <v>236</v>
      </c>
      <c r="D615" s="2"/>
      <c r="E615" s="2"/>
      <c r="F615" s="2"/>
      <c r="G615" s="2"/>
      <c r="H615" s="2"/>
      <c r="I615" s="2"/>
    </row>
    <row r="616" spans="1:9" x14ac:dyDescent="0.25">
      <c r="A616" s="2"/>
      <c r="B616" s="2"/>
      <c r="C616" s="2"/>
      <c r="D616" s="2" t="str">
        <f t="shared" ref="D616" si="197">"factor = 95"</f>
        <v>factor = 95</v>
      </c>
      <c r="E616" s="2"/>
      <c r="F616" s="2"/>
      <c r="G616" s="2"/>
      <c r="H616" s="2"/>
      <c r="I616" s="2"/>
    </row>
    <row r="617" spans="1:9" x14ac:dyDescent="0.25">
      <c r="A617" s="2"/>
      <c r="B617" s="2"/>
      <c r="C617" s="2" t="s">
        <v>1</v>
      </c>
      <c r="D617" s="2"/>
      <c r="E617" s="2"/>
      <c r="F617" s="2"/>
      <c r="G617" s="2"/>
      <c r="H617" s="2"/>
      <c r="I617" s="2"/>
    </row>
    <row r="618" spans="1:9" x14ac:dyDescent="0.25">
      <c r="A618" s="2"/>
      <c r="B618" s="2" t="s">
        <v>1</v>
      </c>
      <c r="G618" s="2"/>
      <c r="H618" s="2"/>
      <c r="I618" s="2"/>
    </row>
    <row r="619" spans="1:9" x14ac:dyDescent="0.25">
      <c r="A619" s="2"/>
      <c r="B619" s="2" t="s">
        <v>9</v>
      </c>
      <c r="C619" s="2" t="s">
        <v>237</v>
      </c>
      <c r="D619" s="2"/>
      <c r="E619" s="2"/>
      <c r="F619" s="2"/>
      <c r="G619" s="2"/>
      <c r="H619" s="2"/>
      <c r="I619" s="2"/>
    </row>
    <row r="620" spans="1:9" x14ac:dyDescent="0.25">
      <c r="A620" s="2"/>
      <c r="B620" s="2"/>
      <c r="C620" s="2" t="str">
        <f t="shared" ref="C620" si="198">"name = EVTOPT_B_"&amp;$L$2&amp;INDEX(S:V,MATCH(B593,S:S,0),4)</f>
        <v>name = EVTOPT_B_AVE_MARIA_hexaco_childhood.19</v>
      </c>
      <c r="D620" s="2"/>
      <c r="E620" s="2"/>
      <c r="F620" s="2"/>
      <c r="G620" s="2"/>
      <c r="H620" s="2"/>
      <c r="I620" s="2"/>
    </row>
    <row r="621" spans="1:9" x14ac:dyDescent="0.25">
      <c r="A621" s="2"/>
      <c r="B621" s="2"/>
      <c r="C621" s="2" t="s">
        <v>138</v>
      </c>
      <c r="D621" s="2"/>
      <c r="E621" s="2"/>
      <c r="F621" s="2"/>
      <c r="G621" s="2"/>
      <c r="H621" s="2"/>
      <c r="I621" s="2"/>
    </row>
    <row r="622" spans="1:9" x14ac:dyDescent="0.25">
      <c r="A622" s="2"/>
      <c r="B622" s="2"/>
      <c r="C622" s="2"/>
      <c r="D622" s="2" t="str">
        <f t="shared" ref="D622" si="199">"educator = { character_event = { id = "&amp;"AVE_MARIA_hexaco_adolescence."&amp;INDEX(S:V,MATCH(B593,S:S,0)+INDEX(S:W,MATCH(B593,S:S,0),5),4)&amp;" } }"</f>
        <v>educator = { character_event = { id = AVE_MARIA_hexaco_adolescence.24 } }</v>
      </c>
      <c r="E622" s="2"/>
      <c r="F622" s="2"/>
      <c r="G622" s="2"/>
      <c r="H622" s="2"/>
      <c r="I622" s="2"/>
    </row>
    <row r="623" spans="1:9" x14ac:dyDescent="0.25">
      <c r="A623" s="2"/>
      <c r="D623" t="s">
        <v>249</v>
      </c>
      <c r="H623" s="2"/>
      <c r="I623" s="2"/>
    </row>
    <row r="624" spans="1:9" x14ac:dyDescent="0.25">
      <c r="A624" s="2"/>
      <c r="B624" s="2"/>
      <c r="C624" s="2" t="s">
        <v>1</v>
      </c>
      <c r="D624" s="2"/>
      <c r="E624" s="2"/>
      <c r="F624" s="2"/>
      <c r="G624" s="2"/>
      <c r="H624" s="2"/>
      <c r="I624" s="2"/>
    </row>
    <row r="625" spans="1:9" x14ac:dyDescent="0.25">
      <c r="A625" s="2"/>
      <c r="B625" s="2"/>
      <c r="C625" s="2" t="s">
        <v>236</v>
      </c>
      <c r="D625" s="2"/>
      <c r="E625" s="2"/>
      <c r="F625" s="2"/>
      <c r="G625" s="2"/>
      <c r="H625" s="2"/>
      <c r="I625" s="2"/>
    </row>
    <row r="626" spans="1:9" x14ac:dyDescent="0.25">
      <c r="A626" s="2"/>
      <c r="B626" s="2"/>
      <c r="C626" s="2"/>
      <c r="D626" s="2" t="str">
        <f t="shared" ref="D626" si="200">"factor = 5"</f>
        <v>factor = 5</v>
      </c>
      <c r="E626" s="2"/>
      <c r="F626" s="2"/>
      <c r="G626" s="2"/>
      <c r="H626" s="2"/>
      <c r="I626" s="2"/>
    </row>
    <row r="627" spans="1:9" x14ac:dyDescent="0.25">
      <c r="A627" s="2"/>
      <c r="B627" s="2"/>
      <c r="C627" s="2" t="s">
        <v>1</v>
      </c>
      <c r="D627" s="2"/>
      <c r="E627" s="2"/>
      <c r="F627" s="2"/>
      <c r="G627" s="2"/>
      <c r="H627" s="2"/>
      <c r="I627" s="2"/>
    </row>
    <row r="628" spans="1:9" x14ac:dyDescent="0.25">
      <c r="A628" s="2"/>
      <c r="B628" s="2" t="s">
        <v>1</v>
      </c>
      <c r="C628" s="2"/>
      <c r="D628" s="2"/>
      <c r="E628" s="2"/>
      <c r="F628" s="2"/>
      <c r="G628" s="2"/>
      <c r="H628" s="2"/>
      <c r="I628" s="2"/>
    </row>
    <row r="629" spans="1:9" x14ac:dyDescent="0.25">
      <c r="A629" s="2" t="s">
        <v>1</v>
      </c>
      <c r="B629" s="2"/>
      <c r="C629" s="2"/>
      <c r="D629" s="2"/>
      <c r="E629" s="2"/>
      <c r="F629" s="2"/>
      <c r="G629" s="2"/>
      <c r="H629" s="2"/>
      <c r="I629" s="2"/>
    </row>
    <row r="630" spans="1:9" x14ac:dyDescent="0.25">
      <c r="A630" s="2" t="str">
        <f t="shared" ref="A630" si="201">"#"</f>
        <v>#</v>
      </c>
      <c r="B630" s="2" t="str">
        <f t="shared" ref="B630" si="202">INDEX(S:S,1+TRUNC((ROW()-1)/$M$2))</f>
        <v>Emotionality Improvement 7</v>
      </c>
      <c r="C630" s="2"/>
      <c r="D630" s="2"/>
      <c r="E630" s="2"/>
      <c r="F630" s="2"/>
      <c r="G630" s="2"/>
      <c r="H630" s="2"/>
      <c r="I630" s="2"/>
    </row>
    <row r="631" spans="1:9" x14ac:dyDescent="0.25">
      <c r="A631" s="2" t="s">
        <v>0</v>
      </c>
      <c r="B631" s="2"/>
      <c r="C631" s="2"/>
      <c r="D631" s="2"/>
      <c r="E631" s="2"/>
      <c r="F631" s="2"/>
      <c r="G631" s="2"/>
      <c r="H631" s="2"/>
      <c r="I631" s="2"/>
    </row>
    <row r="632" spans="1:9" x14ac:dyDescent="0.25">
      <c r="A632" s="2"/>
      <c r="B632" s="2" t="str">
        <f t="shared" ref="B632" si="203">"id = "&amp;$L$2&amp;INDEX(S:V,MATCH(B630,S:S,0),4)</f>
        <v>id = AVE_MARIA_hexaco_childhood.20</v>
      </c>
      <c r="C632" s="2"/>
      <c r="D632" s="2"/>
      <c r="E632" s="2"/>
      <c r="F632" s="2"/>
      <c r="G632" s="2"/>
      <c r="H632" s="2"/>
      <c r="I632" s="2"/>
    </row>
    <row r="633" spans="1:9" x14ac:dyDescent="0.25">
      <c r="A633" s="2"/>
      <c r="B633" s="2" t="str">
        <f t="shared" ref="B633" si="204">"desc = EVTDESC_"&amp;$L$2&amp;INDEX(S:V,MATCH(B630,S:S,0),4)</f>
        <v>desc = EVTDESC_AVE_MARIA_hexaco_childhood.20</v>
      </c>
      <c r="C633" s="2"/>
      <c r="D633" s="2"/>
      <c r="E633" s="2"/>
      <c r="F633" s="2"/>
      <c r="G633" s="2"/>
      <c r="H633" s="2"/>
      <c r="I633" s="2"/>
    </row>
    <row r="634" spans="1:9" x14ac:dyDescent="0.25">
      <c r="A634" s="2"/>
      <c r="B634" s="2" t="s">
        <v>115</v>
      </c>
      <c r="C634" s="2"/>
      <c r="D634" s="2"/>
      <c r="E634" s="2"/>
      <c r="F634" s="2"/>
      <c r="G634" s="2"/>
      <c r="H634" s="2"/>
      <c r="I634" s="2"/>
    </row>
    <row r="635" spans="1:9" x14ac:dyDescent="0.25">
      <c r="A635" s="2"/>
      <c r="B635" s="2" t="s">
        <v>114</v>
      </c>
      <c r="C635" s="2"/>
      <c r="D635" s="2"/>
      <c r="E635" s="2"/>
      <c r="F635" s="2"/>
      <c r="G635" s="2"/>
      <c r="H635" s="2"/>
      <c r="I635" s="2"/>
    </row>
    <row r="636" spans="1:9" x14ac:dyDescent="0.25">
      <c r="A636" s="2"/>
      <c r="B636" s="2" t="s">
        <v>116</v>
      </c>
      <c r="C636" s="2"/>
      <c r="D636" s="2"/>
      <c r="E636" s="2"/>
      <c r="F636" s="2"/>
      <c r="G636" s="2"/>
      <c r="H636" s="2"/>
      <c r="I636" s="2"/>
    </row>
    <row r="637" spans="1:9" x14ac:dyDescent="0.25">
      <c r="A637" s="2"/>
      <c r="B637" s="2"/>
      <c r="C637" s="2"/>
      <c r="D637" s="2"/>
      <c r="E637" s="2"/>
      <c r="F637" s="2"/>
      <c r="G637" s="2"/>
    </row>
    <row r="638" spans="1:9" x14ac:dyDescent="0.25">
      <c r="A638" s="2"/>
      <c r="B638" s="2" t="s">
        <v>5</v>
      </c>
      <c r="C638" s="2"/>
      <c r="D638" s="2"/>
      <c r="E638" s="2"/>
      <c r="F638" s="2"/>
      <c r="G638" s="2"/>
    </row>
    <row r="639" spans="1:9" x14ac:dyDescent="0.25">
      <c r="A639" s="2"/>
      <c r="B639" s="2"/>
      <c r="C639" s="2" t="s">
        <v>117</v>
      </c>
      <c r="D639" s="2"/>
      <c r="E639" s="2"/>
      <c r="F639" s="2"/>
      <c r="G639" s="2"/>
      <c r="H639" s="2"/>
      <c r="I639" s="2"/>
    </row>
    <row r="640" spans="1:9" x14ac:dyDescent="0.25">
      <c r="A640" s="2"/>
      <c r="B640" s="2"/>
      <c r="C640" s="2" t="s">
        <v>118</v>
      </c>
      <c r="D640" s="2"/>
      <c r="E640" s="2"/>
      <c r="F640" s="2"/>
      <c r="G640" s="2"/>
      <c r="H640" s="2"/>
      <c r="I640" s="2"/>
    </row>
    <row r="641" spans="1:9" x14ac:dyDescent="0.25">
      <c r="A641" s="2"/>
      <c r="B641" s="2"/>
      <c r="C641" s="2" t="s">
        <v>119</v>
      </c>
      <c r="D641" s="2"/>
      <c r="E641" s="2"/>
      <c r="F641" s="2"/>
      <c r="G641" s="2"/>
      <c r="H641" s="2"/>
      <c r="I641" s="2"/>
    </row>
    <row r="642" spans="1:9" x14ac:dyDescent="0.25">
      <c r="A642" s="2"/>
      <c r="B642" s="2"/>
      <c r="C642" s="2" t="s">
        <v>120</v>
      </c>
      <c r="D642" s="2"/>
      <c r="E642" s="2"/>
      <c r="F642" s="2"/>
      <c r="G642" s="2"/>
      <c r="H642" s="2"/>
      <c r="I642" s="2"/>
    </row>
    <row r="643" spans="1:9" x14ac:dyDescent="0.25">
      <c r="A643" s="2"/>
      <c r="B643" s="2"/>
      <c r="C643" s="2" t="str">
        <f t="shared" ref="C643" si="205">"has_focus = "&amp;INDEX(S:X,MATCH(B630,S:S,0),6)</f>
        <v>has_focus = focus_ch_emotionality</v>
      </c>
      <c r="D643" s="2"/>
      <c r="E643" s="2"/>
      <c r="F643" s="2"/>
      <c r="G643" s="2"/>
      <c r="H643" s="2"/>
      <c r="I643" s="2"/>
    </row>
    <row r="644" spans="1:9" x14ac:dyDescent="0.25">
      <c r="A644" s="2"/>
      <c r="B644" s="2" t="s">
        <v>1</v>
      </c>
      <c r="C644" s="2"/>
      <c r="D644" s="2"/>
      <c r="E644" s="2"/>
      <c r="F644" s="2"/>
      <c r="G644" s="2"/>
      <c r="H644" s="2"/>
      <c r="I644" s="2"/>
    </row>
    <row r="645" spans="1:9" x14ac:dyDescent="0.25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5">
      <c r="A646" s="2"/>
      <c r="B646" s="2" t="s">
        <v>9</v>
      </c>
      <c r="C646" s="2" t="s">
        <v>235</v>
      </c>
      <c r="D646" s="2"/>
      <c r="E646" s="2"/>
      <c r="F646" s="2"/>
      <c r="G646" s="2"/>
      <c r="H646" s="2"/>
      <c r="I646" s="2"/>
    </row>
    <row r="647" spans="1:9" x14ac:dyDescent="0.25">
      <c r="A647" s="2"/>
      <c r="B647" s="2"/>
      <c r="C647" s="2" t="str">
        <f t="shared" ref="C647" si="206">"name = EVTOPT_A_"&amp;$L$2&amp;INDEX(S:V,MATCH(B630,S:S,0),4)</f>
        <v>name = EVTOPT_A_AVE_MARIA_hexaco_childhood.20</v>
      </c>
      <c r="D647" s="2"/>
      <c r="E647" s="2"/>
      <c r="F647" s="2"/>
      <c r="G647" s="2"/>
    </row>
    <row r="648" spans="1:9" x14ac:dyDescent="0.25">
      <c r="A648" s="2"/>
      <c r="B648" s="2"/>
      <c r="C648" s="2" t="s">
        <v>138</v>
      </c>
      <c r="D648" s="2"/>
      <c r="E648" s="2"/>
      <c r="F648" s="2"/>
      <c r="G648" s="2"/>
      <c r="H648" s="2"/>
      <c r="I648" s="2"/>
    </row>
    <row r="649" spans="1:9" x14ac:dyDescent="0.25">
      <c r="A649" s="2"/>
      <c r="B649" s="2"/>
      <c r="C649" s="2"/>
      <c r="D649" s="2" t="str">
        <f t="shared" ref="D649" si="207">"educator = { character_event = { id = "&amp;"AVE_MARIA_hexaco_adolescence."&amp;INDEX(S:V,MATCH(B630,S:S,0)+INDEX(S:W,MATCH(B630,S:S,0),5),4)&amp;" } }"</f>
        <v>educator = { character_event = { id = AVE_MARIA_hexaco_adolescence.24 } }</v>
      </c>
      <c r="E649" s="2"/>
      <c r="F649" s="2"/>
      <c r="G649" s="2"/>
      <c r="H649" s="2"/>
      <c r="I649" s="2"/>
    </row>
    <row r="650" spans="1:9" x14ac:dyDescent="0.25">
      <c r="D650" t="s">
        <v>248</v>
      </c>
      <c r="H650" s="2"/>
      <c r="I650" s="2"/>
    </row>
    <row r="651" spans="1:9" x14ac:dyDescent="0.25">
      <c r="C651" s="2" t="s">
        <v>1</v>
      </c>
      <c r="D651" s="2"/>
      <c r="E651" s="2"/>
      <c r="F651" s="2"/>
      <c r="H651" s="2"/>
      <c r="I651" s="2"/>
    </row>
    <row r="652" spans="1:9" x14ac:dyDescent="0.25">
      <c r="A652" s="2"/>
      <c r="B652" s="2"/>
      <c r="C652" s="2" t="s">
        <v>236</v>
      </c>
      <c r="D652" s="2"/>
      <c r="E652" s="2"/>
      <c r="F652" s="2"/>
      <c r="G652" s="2"/>
      <c r="H652" s="2"/>
      <c r="I652" s="2"/>
    </row>
    <row r="653" spans="1:9" x14ac:dyDescent="0.25">
      <c r="A653" s="2"/>
      <c r="B653" s="2"/>
      <c r="C653" s="2"/>
      <c r="D653" s="2" t="str">
        <f t="shared" ref="D653" si="208">"factor = 95"</f>
        <v>factor = 95</v>
      </c>
      <c r="E653" s="2"/>
      <c r="F653" s="2"/>
      <c r="G653" s="2"/>
      <c r="H653" s="2"/>
      <c r="I653" s="2"/>
    </row>
    <row r="654" spans="1:9" x14ac:dyDescent="0.25">
      <c r="A654" s="2"/>
      <c r="B654" s="2"/>
      <c r="C654" s="2" t="s">
        <v>1</v>
      </c>
      <c r="D654" s="2"/>
      <c r="E654" s="2"/>
      <c r="F654" s="2"/>
      <c r="G654" s="2"/>
      <c r="H654" s="2"/>
      <c r="I654" s="2"/>
    </row>
    <row r="655" spans="1:9" x14ac:dyDescent="0.25">
      <c r="A655" s="2"/>
      <c r="B655" s="2" t="s">
        <v>1</v>
      </c>
      <c r="G655" s="2"/>
      <c r="H655" s="2"/>
      <c r="I655" s="2"/>
    </row>
    <row r="656" spans="1:9" x14ac:dyDescent="0.25">
      <c r="A656" s="2"/>
      <c r="B656" s="2" t="s">
        <v>9</v>
      </c>
      <c r="C656" s="2" t="s">
        <v>237</v>
      </c>
      <c r="D656" s="2"/>
      <c r="E656" s="2"/>
      <c r="F656" s="2"/>
      <c r="G656" s="2"/>
      <c r="H656" s="2"/>
      <c r="I656" s="2"/>
    </row>
    <row r="657" spans="1:9" x14ac:dyDescent="0.25">
      <c r="A657" s="2"/>
      <c r="B657" s="2"/>
      <c r="C657" s="2" t="str">
        <f t="shared" ref="C657" si="209">"name = EVTOPT_B_"&amp;$L$2&amp;INDEX(S:V,MATCH(B630,S:S,0),4)</f>
        <v>name = EVTOPT_B_AVE_MARIA_hexaco_childhood.20</v>
      </c>
      <c r="D657" s="2"/>
      <c r="E657" s="2"/>
      <c r="F657" s="2"/>
      <c r="G657" s="2"/>
      <c r="H657" s="2"/>
      <c r="I657" s="2"/>
    </row>
    <row r="658" spans="1:9" x14ac:dyDescent="0.25">
      <c r="A658" s="2"/>
      <c r="B658" s="2"/>
      <c r="C658" s="2" t="s">
        <v>138</v>
      </c>
      <c r="D658" s="2"/>
      <c r="E658" s="2"/>
      <c r="F658" s="2"/>
      <c r="G658" s="2"/>
      <c r="H658" s="2"/>
      <c r="I658" s="2"/>
    </row>
    <row r="659" spans="1:9" x14ac:dyDescent="0.25">
      <c r="A659" s="2"/>
      <c r="B659" s="2"/>
      <c r="C659" s="2"/>
      <c r="D659" s="2" t="str">
        <f t="shared" ref="D659" si="210">"educator = { character_event = { id = "&amp;"AVE_MARIA_hexaco_adolescence."&amp;INDEX(S:V,MATCH(B630,S:S,0)+INDEX(S:W,MATCH(B630,S:S,0),5),4)&amp;" } }"</f>
        <v>educator = { character_event = { id = AVE_MARIA_hexaco_adolescence.24 } }</v>
      </c>
      <c r="E659" s="2"/>
      <c r="F659" s="2"/>
      <c r="G659" s="2"/>
      <c r="H659" s="2"/>
      <c r="I659" s="2"/>
    </row>
    <row r="660" spans="1:9" x14ac:dyDescent="0.25">
      <c r="A660" s="2"/>
      <c r="D660" t="s">
        <v>249</v>
      </c>
      <c r="H660" s="2"/>
      <c r="I660" s="2"/>
    </row>
    <row r="661" spans="1:9" x14ac:dyDescent="0.25">
      <c r="A661" s="2"/>
      <c r="B661" s="2"/>
      <c r="C661" s="2" t="s">
        <v>1</v>
      </c>
      <c r="D661" s="2"/>
      <c r="E661" s="2"/>
      <c r="F661" s="2"/>
      <c r="G661" s="2"/>
      <c r="H661" s="2"/>
      <c r="I661" s="2"/>
    </row>
    <row r="662" spans="1:9" x14ac:dyDescent="0.25">
      <c r="A662" s="2"/>
      <c r="B662" s="2"/>
      <c r="C662" s="2" t="s">
        <v>236</v>
      </c>
      <c r="D662" s="2"/>
      <c r="E662" s="2"/>
      <c r="F662" s="2"/>
      <c r="G662" s="2"/>
      <c r="H662" s="2"/>
      <c r="I662" s="2"/>
    </row>
    <row r="663" spans="1:9" x14ac:dyDescent="0.25">
      <c r="A663" s="2"/>
      <c r="B663" s="2"/>
      <c r="C663" s="2"/>
      <c r="D663" s="2" t="str">
        <f t="shared" ref="D663" si="211">"factor = 5"</f>
        <v>factor = 5</v>
      </c>
      <c r="E663" s="2"/>
      <c r="F663" s="2"/>
      <c r="G663" s="2"/>
      <c r="H663" s="2"/>
      <c r="I663" s="2"/>
    </row>
    <row r="664" spans="1:9" x14ac:dyDescent="0.25">
      <c r="A664" s="2"/>
      <c r="B664" s="2"/>
      <c r="C664" s="2" t="s">
        <v>1</v>
      </c>
      <c r="D664" s="2"/>
      <c r="E664" s="2"/>
      <c r="F664" s="2"/>
      <c r="G664" s="2"/>
      <c r="H664" s="2"/>
      <c r="I664" s="2"/>
    </row>
    <row r="665" spans="1:9" x14ac:dyDescent="0.25">
      <c r="A665" s="2"/>
      <c r="B665" s="2" t="s">
        <v>1</v>
      </c>
      <c r="C665" s="2"/>
      <c r="D665" s="2"/>
      <c r="E665" s="2"/>
      <c r="F665" s="2"/>
      <c r="G665" s="2"/>
      <c r="H665" s="2"/>
      <c r="I665" s="2"/>
    </row>
    <row r="666" spans="1:9" x14ac:dyDescent="0.25">
      <c r="A666" s="2" t="s">
        <v>1</v>
      </c>
      <c r="B666" s="2"/>
      <c r="C666" s="2"/>
      <c r="D666" s="2"/>
      <c r="E666" s="2"/>
      <c r="F666" s="2"/>
      <c r="G666" s="2"/>
      <c r="H666" s="2"/>
      <c r="I666" s="2"/>
    </row>
    <row r="667" spans="1:9" x14ac:dyDescent="0.25">
      <c r="A667" s="2" t="str">
        <f t="shared" ref="A667" si="212">"#"</f>
        <v>#</v>
      </c>
      <c r="B667" s="2" t="str">
        <f t="shared" ref="B667" si="213">INDEX(S:S,1+TRUNC((ROW()-1)/$M$2))</f>
        <v>Emotionality Improvement 8</v>
      </c>
      <c r="C667" s="2"/>
      <c r="D667" s="2"/>
      <c r="E667" s="2"/>
      <c r="F667" s="2"/>
      <c r="G667" s="2"/>
      <c r="H667" s="2"/>
      <c r="I667" s="2"/>
    </row>
    <row r="668" spans="1:9" x14ac:dyDescent="0.25">
      <c r="A668" s="2" t="s">
        <v>0</v>
      </c>
      <c r="B668" s="2"/>
      <c r="C668" s="2"/>
      <c r="D668" s="2"/>
      <c r="E668" s="2"/>
      <c r="F668" s="2"/>
      <c r="G668" s="2"/>
      <c r="H668" s="2"/>
      <c r="I668" s="2"/>
    </row>
    <row r="669" spans="1:9" x14ac:dyDescent="0.25">
      <c r="A669" s="2"/>
      <c r="B669" s="2" t="str">
        <f t="shared" ref="B669" si="214">"id = "&amp;$L$2&amp;INDEX(S:V,MATCH(B667,S:S,0),4)</f>
        <v>id = AVE_MARIA_hexaco_childhood.21</v>
      </c>
      <c r="C669" s="2"/>
      <c r="D669" s="2"/>
      <c r="E669" s="2"/>
      <c r="F669" s="2"/>
      <c r="G669" s="2"/>
      <c r="H669" s="2"/>
      <c r="I669" s="2"/>
    </row>
    <row r="670" spans="1:9" x14ac:dyDescent="0.25">
      <c r="A670" s="2"/>
      <c r="B670" s="2" t="str">
        <f t="shared" ref="B670" si="215">"desc = EVTDESC_"&amp;$L$2&amp;INDEX(S:V,MATCH(B667,S:S,0),4)</f>
        <v>desc = EVTDESC_AVE_MARIA_hexaco_childhood.21</v>
      </c>
      <c r="C670" s="2"/>
      <c r="D670" s="2"/>
      <c r="E670" s="2"/>
      <c r="F670" s="2"/>
      <c r="G670" s="2"/>
      <c r="H670" s="2"/>
      <c r="I670" s="2"/>
    </row>
    <row r="671" spans="1:9" x14ac:dyDescent="0.25">
      <c r="A671" s="2"/>
      <c r="B671" s="2" t="s">
        <v>115</v>
      </c>
      <c r="C671" s="2"/>
      <c r="D671" s="2"/>
      <c r="E671" s="2"/>
      <c r="F671" s="2"/>
      <c r="G671" s="2"/>
      <c r="H671" s="2"/>
      <c r="I671" s="2"/>
    </row>
    <row r="672" spans="1:9" x14ac:dyDescent="0.25">
      <c r="A672" s="2"/>
      <c r="B672" s="2" t="s">
        <v>114</v>
      </c>
      <c r="C672" s="2"/>
      <c r="D672" s="2"/>
      <c r="E672" s="2"/>
      <c r="F672" s="2"/>
      <c r="G672" s="2"/>
      <c r="H672" s="2"/>
      <c r="I672" s="2"/>
    </row>
    <row r="673" spans="1:9" x14ac:dyDescent="0.25">
      <c r="A673" s="2"/>
      <c r="B673" s="2" t="s">
        <v>116</v>
      </c>
      <c r="C673" s="2"/>
      <c r="D673" s="2"/>
      <c r="E673" s="2"/>
      <c r="F673" s="2"/>
      <c r="G673" s="2"/>
      <c r="H673" s="2"/>
      <c r="I673" s="2"/>
    </row>
    <row r="674" spans="1:9" x14ac:dyDescent="0.25">
      <c r="A674" s="2"/>
      <c r="B674" s="2"/>
      <c r="C674" s="2"/>
      <c r="D674" s="2"/>
      <c r="E674" s="2"/>
      <c r="F674" s="2"/>
      <c r="G674" s="2"/>
    </row>
    <row r="675" spans="1:9" x14ac:dyDescent="0.25">
      <c r="A675" s="2"/>
      <c r="B675" s="2" t="s">
        <v>5</v>
      </c>
      <c r="C675" s="2"/>
      <c r="D675" s="2"/>
      <c r="E675" s="2"/>
      <c r="F675" s="2"/>
      <c r="G675" s="2"/>
    </row>
    <row r="676" spans="1:9" x14ac:dyDescent="0.25">
      <c r="A676" s="2"/>
      <c r="B676" s="2"/>
      <c r="C676" s="2" t="s">
        <v>117</v>
      </c>
      <c r="D676" s="2"/>
      <c r="E676" s="2"/>
      <c r="F676" s="2"/>
      <c r="G676" s="2"/>
      <c r="H676" s="2"/>
      <c r="I676" s="2"/>
    </row>
    <row r="677" spans="1:9" x14ac:dyDescent="0.25">
      <c r="A677" s="2"/>
      <c r="B677" s="2"/>
      <c r="C677" s="2" t="s">
        <v>118</v>
      </c>
      <c r="D677" s="2"/>
      <c r="E677" s="2"/>
      <c r="F677" s="2"/>
      <c r="G677" s="2"/>
      <c r="H677" s="2"/>
      <c r="I677" s="2"/>
    </row>
    <row r="678" spans="1:9" x14ac:dyDescent="0.25">
      <c r="A678" s="2"/>
      <c r="B678" s="2"/>
      <c r="C678" s="2" t="s">
        <v>119</v>
      </c>
      <c r="D678" s="2"/>
      <c r="E678" s="2"/>
      <c r="F678" s="2"/>
      <c r="G678" s="2"/>
      <c r="H678" s="2"/>
      <c r="I678" s="2"/>
    </row>
    <row r="679" spans="1:9" x14ac:dyDescent="0.25">
      <c r="A679" s="2"/>
      <c r="B679" s="2"/>
      <c r="C679" s="2" t="s">
        <v>120</v>
      </c>
      <c r="D679" s="2"/>
      <c r="E679" s="2"/>
      <c r="F679" s="2"/>
      <c r="G679" s="2"/>
      <c r="H679" s="2"/>
      <c r="I679" s="2"/>
    </row>
    <row r="680" spans="1:9" x14ac:dyDescent="0.25">
      <c r="A680" s="2"/>
      <c r="B680" s="2"/>
      <c r="C680" s="2" t="str">
        <f t="shared" ref="C680" si="216">"has_focus = "&amp;INDEX(S:X,MATCH(B667,S:S,0),6)</f>
        <v>has_focus = focus_ch_emotionality</v>
      </c>
      <c r="D680" s="2"/>
      <c r="E680" s="2"/>
      <c r="F680" s="2"/>
      <c r="G680" s="2"/>
      <c r="H680" s="2"/>
      <c r="I680" s="2"/>
    </row>
    <row r="681" spans="1:9" x14ac:dyDescent="0.25">
      <c r="A681" s="2"/>
      <c r="B681" s="2" t="s">
        <v>1</v>
      </c>
      <c r="C681" s="2"/>
      <c r="D681" s="2"/>
      <c r="E681" s="2"/>
      <c r="F681" s="2"/>
      <c r="G681" s="2"/>
      <c r="H681" s="2"/>
      <c r="I681" s="2"/>
    </row>
    <row r="682" spans="1:9" x14ac:dyDescent="0.25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5">
      <c r="A683" s="2"/>
      <c r="B683" s="2" t="s">
        <v>9</v>
      </c>
      <c r="C683" s="2" t="s">
        <v>235</v>
      </c>
      <c r="D683" s="2"/>
      <c r="E683" s="2"/>
      <c r="F683" s="2"/>
      <c r="G683" s="2"/>
      <c r="H683" s="2"/>
      <c r="I683" s="2"/>
    </row>
    <row r="684" spans="1:9" x14ac:dyDescent="0.25">
      <c r="A684" s="2"/>
      <c r="B684" s="2"/>
      <c r="C684" s="2" t="str">
        <f t="shared" ref="C684" si="217">"name = EVTOPT_A_"&amp;$L$2&amp;INDEX(S:V,MATCH(B667,S:S,0),4)</f>
        <v>name = EVTOPT_A_AVE_MARIA_hexaco_childhood.21</v>
      </c>
      <c r="D684" s="2"/>
      <c r="E684" s="2"/>
      <c r="F684" s="2"/>
      <c r="G684" s="2"/>
    </row>
    <row r="685" spans="1:9" x14ac:dyDescent="0.25">
      <c r="A685" s="2"/>
      <c r="B685" s="2"/>
      <c r="C685" s="2" t="s">
        <v>138</v>
      </c>
      <c r="D685" s="2"/>
      <c r="E685" s="2"/>
      <c r="F685" s="2"/>
      <c r="G685" s="2"/>
      <c r="H685" s="2"/>
      <c r="I685" s="2"/>
    </row>
    <row r="686" spans="1:9" x14ac:dyDescent="0.25">
      <c r="A686" s="2"/>
      <c r="B686" s="2"/>
      <c r="C686" s="2"/>
      <c r="D686" s="2" t="str">
        <f t="shared" ref="D686" si="218">"educator = { character_event = { id = "&amp;"AVE_MARIA_hexaco_adolescence."&amp;INDEX(S:V,MATCH(B667,S:S,0)+INDEX(S:W,MATCH(B667,S:S,0),5),4)&amp;" } }"</f>
        <v>educator = { character_event = { id = AVE_MARIA_hexaco_adolescence.24 } }</v>
      </c>
      <c r="E686" s="2"/>
      <c r="F686" s="2"/>
      <c r="G686" s="2"/>
      <c r="H686" s="2"/>
      <c r="I686" s="2"/>
    </row>
    <row r="687" spans="1:9" x14ac:dyDescent="0.25">
      <c r="D687" t="s">
        <v>248</v>
      </c>
      <c r="H687" s="2"/>
      <c r="I687" s="2"/>
    </row>
    <row r="688" spans="1:9" x14ac:dyDescent="0.25">
      <c r="C688" s="2" t="s">
        <v>1</v>
      </c>
      <c r="D688" s="2"/>
      <c r="E688" s="2"/>
      <c r="F688" s="2"/>
      <c r="H688" s="2"/>
      <c r="I688" s="2"/>
    </row>
    <row r="689" spans="1:9" x14ac:dyDescent="0.25">
      <c r="A689" s="2"/>
      <c r="B689" s="2"/>
      <c r="C689" s="2" t="s">
        <v>236</v>
      </c>
      <c r="D689" s="2"/>
      <c r="E689" s="2"/>
      <c r="F689" s="2"/>
      <c r="G689" s="2"/>
      <c r="H689" s="2"/>
      <c r="I689" s="2"/>
    </row>
    <row r="690" spans="1:9" x14ac:dyDescent="0.25">
      <c r="A690" s="2"/>
      <c r="B690" s="2"/>
      <c r="C690" s="2"/>
      <c r="D690" s="2" t="str">
        <f t="shared" ref="D690" si="219">"factor = 95"</f>
        <v>factor = 95</v>
      </c>
      <c r="E690" s="2"/>
      <c r="F690" s="2"/>
      <c r="G690" s="2"/>
      <c r="H690" s="2"/>
      <c r="I690" s="2"/>
    </row>
    <row r="691" spans="1:9" x14ac:dyDescent="0.25">
      <c r="A691" s="2"/>
      <c r="B691" s="2"/>
      <c r="C691" s="2" t="s">
        <v>1</v>
      </c>
      <c r="D691" s="2"/>
      <c r="E691" s="2"/>
      <c r="F691" s="2"/>
      <c r="G691" s="2"/>
      <c r="H691" s="2"/>
      <c r="I691" s="2"/>
    </row>
    <row r="692" spans="1:9" x14ac:dyDescent="0.25">
      <c r="A692" s="2"/>
      <c r="B692" s="2" t="s">
        <v>1</v>
      </c>
      <c r="G692" s="2"/>
      <c r="H692" s="2"/>
      <c r="I692" s="2"/>
    </row>
    <row r="693" spans="1:9" x14ac:dyDescent="0.25">
      <c r="A693" s="2"/>
      <c r="B693" s="2" t="s">
        <v>9</v>
      </c>
      <c r="C693" s="2" t="s">
        <v>237</v>
      </c>
      <c r="D693" s="2"/>
      <c r="E693" s="2"/>
      <c r="F693" s="2"/>
      <c r="G693" s="2"/>
      <c r="H693" s="2"/>
      <c r="I693" s="2"/>
    </row>
    <row r="694" spans="1:9" x14ac:dyDescent="0.25">
      <c r="A694" s="2"/>
      <c r="B694" s="2"/>
      <c r="C694" s="2" t="str">
        <f t="shared" ref="C694" si="220">"name = EVTOPT_B_"&amp;$L$2&amp;INDEX(S:V,MATCH(B667,S:S,0),4)</f>
        <v>name = EVTOPT_B_AVE_MARIA_hexaco_childhood.21</v>
      </c>
      <c r="D694" s="2"/>
      <c r="E694" s="2"/>
      <c r="F694" s="2"/>
      <c r="G694" s="2"/>
      <c r="H694" s="2"/>
      <c r="I694" s="2"/>
    </row>
    <row r="695" spans="1:9" x14ac:dyDescent="0.25">
      <c r="A695" s="2"/>
      <c r="B695" s="2"/>
      <c r="C695" s="2" t="s">
        <v>138</v>
      </c>
      <c r="D695" s="2"/>
      <c r="E695" s="2"/>
      <c r="F695" s="2"/>
      <c r="G695" s="2"/>
      <c r="H695" s="2"/>
      <c r="I695" s="2"/>
    </row>
    <row r="696" spans="1:9" x14ac:dyDescent="0.25">
      <c r="A696" s="2"/>
      <c r="B696" s="2"/>
      <c r="C696" s="2"/>
      <c r="D696" s="2" t="str">
        <f t="shared" ref="D696" si="221">"educator = { character_event = { id = "&amp;"AVE_MARIA_hexaco_adolescence."&amp;INDEX(S:V,MATCH(B667,S:S,0)+INDEX(S:W,MATCH(B667,S:S,0),5),4)&amp;" } }"</f>
        <v>educator = { character_event = { id = AVE_MARIA_hexaco_adolescence.24 } }</v>
      </c>
      <c r="E696" s="2"/>
      <c r="F696" s="2"/>
      <c r="G696" s="2"/>
      <c r="H696" s="2"/>
      <c r="I696" s="2"/>
    </row>
    <row r="697" spans="1:9" x14ac:dyDescent="0.25">
      <c r="A697" s="2"/>
      <c r="D697" t="s">
        <v>249</v>
      </c>
      <c r="H697" s="2"/>
      <c r="I697" s="2"/>
    </row>
    <row r="698" spans="1:9" x14ac:dyDescent="0.25">
      <c r="A698" s="2"/>
      <c r="B698" s="2"/>
      <c r="C698" s="2" t="s">
        <v>1</v>
      </c>
      <c r="D698" s="2"/>
      <c r="E698" s="2"/>
      <c r="F698" s="2"/>
      <c r="G698" s="2"/>
      <c r="H698" s="2"/>
      <c r="I698" s="2"/>
    </row>
    <row r="699" spans="1:9" x14ac:dyDescent="0.25">
      <c r="A699" s="2"/>
      <c r="B699" s="2"/>
      <c r="C699" s="2" t="s">
        <v>236</v>
      </c>
      <c r="D699" s="2"/>
      <c r="E699" s="2"/>
      <c r="F699" s="2"/>
      <c r="G699" s="2"/>
      <c r="H699" s="2"/>
      <c r="I699" s="2"/>
    </row>
    <row r="700" spans="1:9" x14ac:dyDescent="0.25">
      <c r="A700" s="2"/>
      <c r="B700" s="2"/>
      <c r="C700" s="2"/>
      <c r="D700" s="2" t="str">
        <f t="shared" ref="D700" si="222">"factor = 5"</f>
        <v>factor = 5</v>
      </c>
      <c r="E700" s="2"/>
      <c r="F700" s="2"/>
      <c r="G700" s="2"/>
      <c r="H700" s="2"/>
      <c r="I700" s="2"/>
    </row>
    <row r="701" spans="1:9" x14ac:dyDescent="0.25">
      <c r="A701" s="2"/>
      <c r="B701" s="2"/>
      <c r="C701" s="2" t="s">
        <v>1</v>
      </c>
      <c r="D701" s="2"/>
      <c r="E701" s="2"/>
      <c r="F701" s="2"/>
      <c r="G701" s="2"/>
      <c r="H701" s="2"/>
      <c r="I701" s="2"/>
    </row>
    <row r="702" spans="1:9" x14ac:dyDescent="0.25">
      <c r="A702" s="2"/>
      <c r="B702" s="2" t="s">
        <v>1</v>
      </c>
      <c r="C702" s="2"/>
      <c r="D702" s="2"/>
      <c r="E702" s="2"/>
      <c r="F702" s="2"/>
      <c r="G702" s="2"/>
      <c r="H702" s="2"/>
      <c r="I702" s="2"/>
    </row>
    <row r="703" spans="1:9" x14ac:dyDescent="0.25">
      <c r="A703" s="2" t="s">
        <v>1</v>
      </c>
      <c r="B703" s="2"/>
      <c r="C703" s="2"/>
      <c r="D703" s="2"/>
      <c r="E703" s="2"/>
      <c r="F703" s="2"/>
      <c r="G703" s="2"/>
      <c r="H703" s="2"/>
      <c r="I703" s="2"/>
    </row>
    <row r="704" spans="1:9" x14ac:dyDescent="0.25">
      <c r="A704" s="2" t="str">
        <f t="shared" ref="A704" si="223">"#"</f>
        <v>#</v>
      </c>
      <c r="B704" s="2" t="str">
        <f t="shared" ref="B704" si="224">INDEX(S:S,1+TRUNC((ROW()-1)/$M$2))</f>
        <v>Emotionality Improvement 9</v>
      </c>
      <c r="C704" s="2"/>
      <c r="D704" s="2"/>
      <c r="E704" s="2"/>
      <c r="F704" s="2"/>
      <c r="G704" s="2"/>
      <c r="H704" s="2"/>
      <c r="I704" s="2"/>
    </row>
    <row r="705" spans="1:9" x14ac:dyDescent="0.25">
      <c r="A705" s="2" t="s">
        <v>0</v>
      </c>
      <c r="B705" s="2"/>
      <c r="C705" s="2"/>
      <c r="D705" s="2"/>
      <c r="E705" s="2"/>
      <c r="F705" s="2"/>
      <c r="G705" s="2"/>
      <c r="H705" s="2"/>
      <c r="I705" s="2"/>
    </row>
    <row r="706" spans="1:9" x14ac:dyDescent="0.25">
      <c r="A706" s="2"/>
      <c r="B706" s="2" t="str">
        <f t="shared" ref="B706" si="225">"id = "&amp;$L$2&amp;INDEX(S:V,MATCH(B704,S:S,0),4)</f>
        <v>id = AVE_MARIA_hexaco_childhood.22</v>
      </c>
      <c r="C706" s="2"/>
      <c r="D706" s="2"/>
      <c r="E706" s="2"/>
      <c r="F706" s="2"/>
      <c r="G706" s="2"/>
      <c r="H706" s="2"/>
      <c r="I706" s="2"/>
    </row>
    <row r="707" spans="1:9" x14ac:dyDescent="0.25">
      <c r="A707" s="2"/>
      <c r="B707" s="2" t="str">
        <f t="shared" ref="B707" si="226">"desc = EVTDESC_"&amp;$L$2&amp;INDEX(S:V,MATCH(B704,S:S,0),4)</f>
        <v>desc = EVTDESC_AVE_MARIA_hexaco_childhood.22</v>
      </c>
      <c r="C707" s="2"/>
      <c r="D707" s="2"/>
      <c r="E707" s="2"/>
      <c r="F707" s="2"/>
      <c r="G707" s="2"/>
      <c r="H707" s="2"/>
      <c r="I707" s="2"/>
    </row>
    <row r="708" spans="1:9" x14ac:dyDescent="0.25">
      <c r="A708" s="2"/>
      <c r="B708" s="2" t="s">
        <v>115</v>
      </c>
      <c r="C708" s="2"/>
      <c r="D708" s="2"/>
      <c r="E708" s="2"/>
      <c r="F708" s="2"/>
      <c r="G708" s="2"/>
      <c r="H708" s="2"/>
      <c r="I708" s="2"/>
    </row>
    <row r="709" spans="1:9" x14ac:dyDescent="0.25">
      <c r="A709" s="2"/>
      <c r="B709" s="2" t="s">
        <v>114</v>
      </c>
      <c r="C709" s="2"/>
      <c r="D709" s="2"/>
      <c r="E709" s="2"/>
      <c r="F709" s="2"/>
      <c r="G709" s="2"/>
      <c r="H709" s="2"/>
      <c r="I709" s="2"/>
    </row>
    <row r="710" spans="1:9" x14ac:dyDescent="0.25">
      <c r="A710" s="2"/>
      <c r="B710" s="2" t="s">
        <v>116</v>
      </c>
      <c r="C710" s="2"/>
      <c r="D710" s="2"/>
      <c r="E710" s="2"/>
      <c r="F710" s="2"/>
      <c r="G710" s="2"/>
      <c r="H710" s="2"/>
      <c r="I710" s="2"/>
    </row>
    <row r="711" spans="1:9" x14ac:dyDescent="0.25">
      <c r="A711" s="2"/>
      <c r="B711" s="2"/>
      <c r="C711" s="2"/>
      <c r="D711" s="2"/>
      <c r="E711" s="2"/>
      <c r="F711" s="2"/>
      <c r="G711" s="2"/>
    </row>
    <row r="712" spans="1:9" x14ac:dyDescent="0.25">
      <c r="A712" s="2"/>
      <c r="B712" s="2" t="s">
        <v>5</v>
      </c>
      <c r="C712" s="2"/>
      <c r="D712" s="2"/>
      <c r="E712" s="2"/>
      <c r="F712" s="2"/>
      <c r="G712" s="2"/>
    </row>
    <row r="713" spans="1:9" x14ac:dyDescent="0.25">
      <c r="A713" s="2"/>
      <c r="B713" s="2"/>
      <c r="C713" s="2" t="s">
        <v>117</v>
      </c>
      <c r="D713" s="2"/>
      <c r="E713" s="2"/>
      <c r="F713" s="2"/>
      <c r="G713" s="2"/>
      <c r="H713" s="2"/>
      <c r="I713" s="2"/>
    </row>
    <row r="714" spans="1:9" x14ac:dyDescent="0.25">
      <c r="A714" s="2"/>
      <c r="B714" s="2"/>
      <c r="C714" s="2" t="s">
        <v>118</v>
      </c>
      <c r="D714" s="2"/>
      <c r="E714" s="2"/>
      <c r="F714" s="2"/>
      <c r="G714" s="2"/>
      <c r="H714" s="2"/>
      <c r="I714" s="2"/>
    </row>
    <row r="715" spans="1:9" x14ac:dyDescent="0.25">
      <c r="A715" s="2"/>
      <c r="B715" s="2"/>
      <c r="C715" s="2" t="s">
        <v>119</v>
      </c>
      <c r="D715" s="2"/>
      <c r="E715" s="2"/>
      <c r="F715" s="2"/>
      <c r="G715" s="2"/>
      <c r="H715" s="2"/>
      <c r="I715" s="2"/>
    </row>
    <row r="716" spans="1:9" x14ac:dyDescent="0.25">
      <c r="A716" s="2"/>
      <c r="B716" s="2"/>
      <c r="C716" s="2" t="s">
        <v>120</v>
      </c>
      <c r="D716" s="2"/>
      <c r="E716" s="2"/>
      <c r="F716" s="2"/>
      <c r="G716" s="2"/>
      <c r="H716" s="2"/>
      <c r="I716" s="2"/>
    </row>
    <row r="717" spans="1:9" x14ac:dyDescent="0.25">
      <c r="A717" s="2"/>
      <c r="B717" s="2"/>
      <c r="C717" s="2" t="str">
        <f t="shared" ref="C717" si="227">"has_focus = "&amp;INDEX(S:X,MATCH(B704,S:S,0),6)</f>
        <v>has_focus = focus_ch_emotionality</v>
      </c>
      <c r="D717" s="2"/>
      <c r="E717" s="2"/>
      <c r="F717" s="2"/>
      <c r="G717" s="2"/>
      <c r="H717" s="2"/>
      <c r="I717" s="2"/>
    </row>
    <row r="718" spans="1:9" x14ac:dyDescent="0.25">
      <c r="A718" s="2"/>
      <c r="B718" s="2" t="s">
        <v>1</v>
      </c>
      <c r="C718" s="2"/>
      <c r="D718" s="2"/>
      <c r="E718" s="2"/>
      <c r="F718" s="2"/>
      <c r="G718" s="2"/>
      <c r="H718" s="2"/>
      <c r="I718" s="2"/>
    </row>
    <row r="719" spans="1:9" x14ac:dyDescent="0.25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5">
      <c r="A720" s="2"/>
      <c r="B720" s="2" t="s">
        <v>9</v>
      </c>
      <c r="C720" s="2" t="s">
        <v>235</v>
      </c>
      <c r="D720" s="2"/>
      <c r="E720" s="2"/>
      <c r="F720" s="2"/>
      <c r="G720" s="2"/>
      <c r="H720" s="2"/>
      <c r="I720" s="2"/>
    </row>
    <row r="721" spans="1:9" x14ac:dyDescent="0.25">
      <c r="A721" s="2"/>
      <c r="B721" s="2"/>
      <c r="C721" s="2" t="str">
        <f t="shared" ref="C721" si="228">"name = EVTOPT_A_"&amp;$L$2&amp;INDEX(S:V,MATCH(B704,S:S,0),4)</f>
        <v>name = EVTOPT_A_AVE_MARIA_hexaco_childhood.22</v>
      </c>
      <c r="D721" s="2"/>
      <c r="E721" s="2"/>
      <c r="F721" s="2"/>
      <c r="G721" s="2"/>
    </row>
    <row r="722" spans="1:9" x14ac:dyDescent="0.25">
      <c r="A722" s="2"/>
      <c r="B722" s="2"/>
      <c r="C722" s="2" t="s">
        <v>138</v>
      </c>
      <c r="D722" s="2"/>
      <c r="E722" s="2"/>
      <c r="F722" s="2"/>
      <c r="G722" s="2"/>
      <c r="H722" s="2"/>
      <c r="I722" s="2"/>
    </row>
    <row r="723" spans="1:9" x14ac:dyDescent="0.25">
      <c r="A723" s="2"/>
      <c r="B723" s="2"/>
      <c r="C723" s="2"/>
      <c r="D723" s="2" t="str">
        <f t="shared" ref="D723" si="229">"educator = { character_event = { id = "&amp;"AVE_MARIA_hexaco_adolescence."&amp;INDEX(S:V,MATCH(B704,S:S,0)+INDEX(S:W,MATCH(B704,S:S,0),5),4)&amp;" } }"</f>
        <v>educator = { character_event = { id = AVE_MARIA_hexaco_adolescence.24 } }</v>
      </c>
      <c r="E723" s="2"/>
      <c r="F723" s="2"/>
      <c r="G723" s="2"/>
      <c r="H723" s="2"/>
      <c r="I723" s="2"/>
    </row>
    <row r="724" spans="1:9" x14ac:dyDescent="0.25">
      <c r="D724" t="s">
        <v>248</v>
      </c>
      <c r="H724" s="2"/>
      <c r="I724" s="2"/>
    </row>
    <row r="725" spans="1:9" x14ac:dyDescent="0.25">
      <c r="C725" s="2" t="s">
        <v>1</v>
      </c>
      <c r="D725" s="2"/>
      <c r="E725" s="2"/>
      <c r="F725" s="2"/>
      <c r="H725" s="2"/>
      <c r="I725" s="2"/>
    </row>
    <row r="726" spans="1:9" x14ac:dyDescent="0.25">
      <c r="A726" s="2"/>
      <c r="B726" s="2"/>
      <c r="C726" s="2" t="s">
        <v>236</v>
      </c>
      <c r="D726" s="2"/>
      <c r="E726" s="2"/>
      <c r="F726" s="2"/>
      <c r="G726" s="2"/>
      <c r="H726" s="2"/>
      <c r="I726" s="2"/>
    </row>
    <row r="727" spans="1:9" x14ac:dyDescent="0.25">
      <c r="A727" s="2"/>
      <c r="B727" s="2"/>
      <c r="C727" s="2"/>
      <c r="D727" s="2" t="str">
        <f t="shared" ref="D727" si="230">"factor = 95"</f>
        <v>factor = 95</v>
      </c>
      <c r="E727" s="2"/>
      <c r="F727" s="2"/>
      <c r="G727" s="2"/>
      <c r="H727" s="2"/>
      <c r="I727" s="2"/>
    </row>
    <row r="728" spans="1:9" x14ac:dyDescent="0.25">
      <c r="A728" s="2"/>
      <c r="B728" s="2"/>
      <c r="C728" s="2" t="s">
        <v>1</v>
      </c>
      <c r="D728" s="2"/>
      <c r="E728" s="2"/>
      <c r="F728" s="2"/>
      <c r="G728" s="2"/>
      <c r="H728" s="2"/>
      <c r="I728" s="2"/>
    </row>
    <row r="729" spans="1:9" x14ac:dyDescent="0.25">
      <c r="A729" s="2"/>
      <c r="B729" s="2" t="s">
        <v>1</v>
      </c>
      <c r="G729" s="2"/>
      <c r="H729" s="2"/>
      <c r="I729" s="2"/>
    </row>
    <row r="730" spans="1:9" x14ac:dyDescent="0.25">
      <c r="A730" s="2"/>
      <c r="B730" s="2" t="s">
        <v>9</v>
      </c>
      <c r="C730" s="2" t="s">
        <v>237</v>
      </c>
      <c r="D730" s="2"/>
      <c r="E730" s="2"/>
      <c r="F730" s="2"/>
      <c r="G730" s="2"/>
      <c r="H730" s="2"/>
      <c r="I730" s="2"/>
    </row>
    <row r="731" spans="1:9" x14ac:dyDescent="0.25">
      <c r="A731" s="2"/>
      <c r="B731" s="2"/>
      <c r="C731" s="2" t="str">
        <f t="shared" ref="C731" si="231">"name = EVTOPT_B_"&amp;$L$2&amp;INDEX(S:V,MATCH(B704,S:S,0),4)</f>
        <v>name = EVTOPT_B_AVE_MARIA_hexaco_childhood.22</v>
      </c>
      <c r="D731" s="2"/>
      <c r="E731" s="2"/>
      <c r="F731" s="2"/>
      <c r="G731" s="2"/>
      <c r="H731" s="2"/>
      <c r="I731" s="2"/>
    </row>
    <row r="732" spans="1:9" x14ac:dyDescent="0.25">
      <c r="A732" s="2"/>
      <c r="B732" s="2"/>
      <c r="C732" s="2" t="s">
        <v>138</v>
      </c>
      <c r="D732" s="2"/>
      <c r="E732" s="2"/>
      <c r="F732" s="2"/>
      <c r="G732" s="2"/>
      <c r="H732" s="2"/>
      <c r="I732" s="2"/>
    </row>
    <row r="733" spans="1:9" x14ac:dyDescent="0.25">
      <c r="A733" s="2"/>
      <c r="B733" s="2"/>
      <c r="C733" s="2"/>
      <c r="D733" s="2" t="str">
        <f t="shared" ref="D733" si="232">"educator = { character_event = { id = "&amp;"AVE_MARIA_hexaco_adolescence."&amp;INDEX(S:V,MATCH(B704,S:S,0)+INDEX(S:W,MATCH(B704,S:S,0),5),4)&amp;" } }"</f>
        <v>educator = { character_event = { id = AVE_MARIA_hexaco_adolescence.24 } }</v>
      </c>
      <c r="E733" s="2"/>
      <c r="F733" s="2"/>
      <c r="G733" s="2"/>
      <c r="H733" s="2"/>
      <c r="I733" s="2"/>
    </row>
    <row r="734" spans="1:9" x14ac:dyDescent="0.25">
      <c r="A734" s="2"/>
      <c r="D734" t="s">
        <v>249</v>
      </c>
      <c r="H734" s="2"/>
      <c r="I734" s="2"/>
    </row>
    <row r="735" spans="1:9" x14ac:dyDescent="0.25">
      <c r="A735" s="2"/>
      <c r="B735" s="2"/>
      <c r="C735" s="2" t="s">
        <v>1</v>
      </c>
      <c r="D735" s="2"/>
      <c r="E735" s="2"/>
      <c r="F735" s="2"/>
      <c r="G735" s="2"/>
      <c r="H735" s="2"/>
      <c r="I735" s="2"/>
    </row>
    <row r="736" spans="1:9" x14ac:dyDescent="0.25">
      <c r="A736" s="2"/>
      <c r="B736" s="2"/>
      <c r="C736" s="2" t="s">
        <v>236</v>
      </c>
      <c r="D736" s="2"/>
      <c r="E736" s="2"/>
      <c r="F736" s="2"/>
      <c r="G736" s="2"/>
      <c r="H736" s="2"/>
      <c r="I736" s="2"/>
    </row>
    <row r="737" spans="1:9" x14ac:dyDescent="0.25">
      <c r="A737" s="2"/>
      <c r="B737" s="2"/>
      <c r="C737" s="2"/>
      <c r="D737" s="2" t="str">
        <f t="shared" ref="D737" si="233">"factor = 5"</f>
        <v>factor = 5</v>
      </c>
      <c r="E737" s="2"/>
      <c r="F737" s="2"/>
      <c r="G737" s="2"/>
      <c r="H737" s="2"/>
      <c r="I737" s="2"/>
    </row>
    <row r="738" spans="1:9" x14ac:dyDescent="0.25">
      <c r="A738" s="2"/>
      <c r="B738" s="2"/>
      <c r="C738" s="2" t="s">
        <v>1</v>
      </c>
      <c r="D738" s="2"/>
      <c r="E738" s="2"/>
      <c r="F738" s="2"/>
      <c r="G738" s="2"/>
      <c r="H738" s="2"/>
      <c r="I738" s="2"/>
    </row>
    <row r="739" spans="1:9" x14ac:dyDescent="0.25">
      <c r="A739" s="2"/>
      <c r="B739" s="2" t="s">
        <v>1</v>
      </c>
      <c r="C739" s="2"/>
      <c r="D739" s="2"/>
      <c r="E739" s="2"/>
      <c r="F739" s="2"/>
      <c r="G739" s="2"/>
      <c r="H739" s="2"/>
      <c r="I739" s="2"/>
    </row>
    <row r="740" spans="1:9" x14ac:dyDescent="0.25">
      <c r="A740" s="2" t="s">
        <v>1</v>
      </c>
      <c r="B740" s="2"/>
      <c r="C740" s="2"/>
      <c r="D740" s="2"/>
      <c r="E740" s="2"/>
      <c r="F740" s="2"/>
      <c r="G740" s="2"/>
      <c r="H740" s="2"/>
      <c r="I740" s="2"/>
    </row>
    <row r="741" spans="1:9" x14ac:dyDescent="0.25">
      <c r="A741" s="2" t="str">
        <f t="shared" ref="A741" si="234">"#"</f>
        <v>#</v>
      </c>
      <c r="B741" s="2" t="str">
        <f t="shared" ref="B741" si="235">INDEX(S:S,1+TRUNC((ROW()-1)/$M$2))</f>
        <v>Emotionality Improvement 10</v>
      </c>
      <c r="C741" s="2"/>
      <c r="D741" s="2"/>
      <c r="E741" s="2"/>
      <c r="F741" s="2"/>
      <c r="G741" s="2"/>
      <c r="H741" s="2"/>
      <c r="I741" s="2"/>
    </row>
    <row r="742" spans="1:9" x14ac:dyDescent="0.25">
      <c r="A742" s="2" t="s">
        <v>0</v>
      </c>
      <c r="B742" s="2"/>
      <c r="C742" s="2"/>
      <c r="D742" s="2"/>
      <c r="E742" s="2"/>
      <c r="F742" s="2"/>
      <c r="G742" s="2"/>
      <c r="H742" s="2"/>
      <c r="I742" s="2"/>
    </row>
    <row r="743" spans="1:9" x14ac:dyDescent="0.25">
      <c r="A743" s="2"/>
      <c r="B743" s="2" t="str">
        <f t="shared" ref="B743" si="236">"id = "&amp;$L$2&amp;INDEX(S:V,MATCH(B741,S:S,0),4)</f>
        <v>id = AVE_MARIA_hexaco_childhood.23</v>
      </c>
      <c r="C743" s="2"/>
      <c r="D743" s="2"/>
      <c r="E743" s="2"/>
      <c r="F743" s="2"/>
      <c r="G743" s="2"/>
      <c r="H743" s="2"/>
      <c r="I743" s="2"/>
    </row>
    <row r="744" spans="1:9" x14ac:dyDescent="0.25">
      <c r="A744" s="2"/>
      <c r="B744" s="2" t="str">
        <f t="shared" ref="B744" si="237">"desc = EVTDESC_"&amp;$L$2&amp;INDEX(S:V,MATCH(B741,S:S,0),4)</f>
        <v>desc = EVTDESC_AVE_MARIA_hexaco_childhood.23</v>
      </c>
      <c r="C744" s="2"/>
      <c r="D744" s="2"/>
      <c r="E744" s="2"/>
      <c r="F744" s="2"/>
      <c r="G744" s="2"/>
      <c r="H744" s="2"/>
      <c r="I744" s="2"/>
    </row>
    <row r="745" spans="1:9" x14ac:dyDescent="0.25">
      <c r="A745" s="2"/>
      <c r="B745" s="2" t="s">
        <v>115</v>
      </c>
      <c r="C745" s="2"/>
      <c r="D745" s="2"/>
      <c r="E745" s="2"/>
      <c r="F745" s="2"/>
      <c r="G745" s="2"/>
      <c r="H745" s="2"/>
      <c r="I745" s="2"/>
    </row>
    <row r="746" spans="1:9" x14ac:dyDescent="0.25">
      <c r="A746" s="2"/>
      <c r="B746" s="2" t="s">
        <v>114</v>
      </c>
      <c r="C746" s="2"/>
      <c r="D746" s="2"/>
      <c r="E746" s="2"/>
      <c r="F746" s="2"/>
      <c r="G746" s="2"/>
      <c r="H746" s="2"/>
      <c r="I746" s="2"/>
    </row>
    <row r="747" spans="1:9" x14ac:dyDescent="0.25">
      <c r="A747" s="2"/>
      <c r="B747" s="2" t="s">
        <v>116</v>
      </c>
      <c r="C747" s="2"/>
      <c r="D747" s="2"/>
      <c r="E747" s="2"/>
      <c r="F747" s="2"/>
      <c r="G747" s="2"/>
      <c r="H747" s="2"/>
      <c r="I747" s="2"/>
    </row>
    <row r="748" spans="1:9" x14ac:dyDescent="0.25">
      <c r="A748" s="2"/>
      <c r="B748" s="2"/>
      <c r="C748" s="2"/>
      <c r="D748" s="2"/>
      <c r="E748" s="2"/>
      <c r="F748" s="2"/>
      <c r="G748" s="2"/>
    </row>
    <row r="749" spans="1:9" x14ac:dyDescent="0.25">
      <c r="A749" s="2"/>
      <c r="B749" s="2" t="s">
        <v>5</v>
      </c>
      <c r="C749" s="2"/>
      <c r="D749" s="2"/>
      <c r="E749" s="2"/>
      <c r="F749" s="2"/>
      <c r="G749" s="2"/>
    </row>
    <row r="750" spans="1:9" x14ac:dyDescent="0.25">
      <c r="A750" s="2"/>
      <c r="B750" s="2"/>
      <c r="C750" s="2" t="s">
        <v>117</v>
      </c>
      <c r="D750" s="2"/>
      <c r="E750" s="2"/>
      <c r="F750" s="2"/>
      <c r="G750" s="2"/>
      <c r="H750" s="2"/>
      <c r="I750" s="2"/>
    </row>
    <row r="751" spans="1:9" x14ac:dyDescent="0.25">
      <c r="A751" s="2"/>
      <c r="B751" s="2"/>
      <c r="C751" s="2" t="s">
        <v>118</v>
      </c>
      <c r="D751" s="2"/>
      <c r="E751" s="2"/>
      <c r="F751" s="2"/>
      <c r="G751" s="2"/>
      <c r="H751" s="2"/>
      <c r="I751" s="2"/>
    </row>
    <row r="752" spans="1:9" x14ac:dyDescent="0.25">
      <c r="A752" s="2"/>
      <c r="B752" s="2"/>
      <c r="C752" s="2" t="s">
        <v>119</v>
      </c>
      <c r="D752" s="2"/>
      <c r="E752" s="2"/>
      <c r="F752" s="2"/>
      <c r="G752" s="2"/>
      <c r="H752" s="2"/>
      <c r="I752" s="2"/>
    </row>
    <row r="753" spans="1:9" x14ac:dyDescent="0.25">
      <c r="A753" s="2"/>
      <c r="B753" s="2"/>
      <c r="C753" s="2" t="s">
        <v>120</v>
      </c>
      <c r="D753" s="2"/>
      <c r="E753" s="2"/>
      <c r="F753" s="2"/>
      <c r="G753" s="2"/>
      <c r="H753" s="2"/>
      <c r="I753" s="2"/>
    </row>
    <row r="754" spans="1:9" x14ac:dyDescent="0.25">
      <c r="A754" s="2"/>
      <c r="B754" s="2"/>
      <c r="C754" s="2" t="str">
        <f t="shared" ref="C754" si="238">"has_focus = "&amp;INDEX(S:X,MATCH(B741,S:S,0),6)</f>
        <v>has_focus = focus_ch_emotionality</v>
      </c>
      <c r="D754" s="2"/>
      <c r="E754" s="2"/>
      <c r="F754" s="2"/>
      <c r="G754" s="2"/>
      <c r="H754" s="2"/>
      <c r="I754" s="2"/>
    </row>
    <row r="755" spans="1:9" x14ac:dyDescent="0.25">
      <c r="A755" s="2"/>
      <c r="B755" s="2" t="s">
        <v>1</v>
      </c>
      <c r="C755" s="2"/>
      <c r="D755" s="2"/>
      <c r="E755" s="2"/>
      <c r="F755" s="2"/>
      <c r="G755" s="2"/>
      <c r="H755" s="2"/>
      <c r="I755" s="2"/>
    </row>
    <row r="756" spans="1:9" x14ac:dyDescent="0.25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5">
      <c r="A757" s="2"/>
      <c r="B757" s="2" t="s">
        <v>9</v>
      </c>
      <c r="C757" s="2" t="s">
        <v>235</v>
      </c>
      <c r="D757" s="2"/>
      <c r="E757" s="2"/>
      <c r="F757" s="2"/>
      <c r="G757" s="2"/>
      <c r="H757" s="2"/>
      <c r="I757" s="2"/>
    </row>
    <row r="758" spans="1:9" x14ac:dyDescent="0.25">
      <c r="A758" s="2"/>
      <c r="B758" s="2"/>
      <c r="C758" s="2" t="str">
        <f t="shared" ref="C758" si="239">"name = EVTOPT_A_"&amp;$L$2&amp;INDEX(S:V,MATCH(B741,S:S,0),4)</f>
        <v>name = EVTOPT_A_AVE_MARIA_hexaco_childhood.23</v>
      </c>
      <c r="D758" s="2"/>
      <c r="E758" s="2"/>
      <c r="F758" s="2"/>
      <c r="G758" s="2"/>
    </row>
    <row r="759" spans="1:9" x14ac:dyDescent="0.25">
      <c r="A759" s="2"/>
      <c r="B759" s="2"/>
      <c r="C759" s="2" t="s">
        <v>138</v>
      </c>
      <c r="D759" s="2"/>
      <c r="E759" s="2"/>
      <c r="F759" s="2"/>
      <c r="G759" s="2"/>
      <c r="H759" s="2"/>
      <c r="I759" s="2"/>
    </row>
    <row r="760" spans="1:9" x14ac:dyDescent="0.25">
      <c r="A760" s="2"/>
      <c r="B760" s="2"/>
      <c r="C760" s="2"/>
      <c r="D760" s="2" t="str">
        <f t="shared" ref="D760" si="240">"educator = { character_event = { id = "&amp;"AVE_MARIA_hexaco_adolescence."&amp;INDEX(S:V,MATCH(B741,S:S,0)+INDEX(S:W,MATCH(B741,S:S,0),5),4)&amp;" } }"</f>
        <v>educator = { character_event = { id = AVE_MARIA_hexaco_adolescence.24 } }</v>
      </c>
      <c r="E760" s="2"/>
      <c r="F760" s="2"/>
      <c r="G760" s="2"/>
      <c r="H760" s="2"/>
      <c r="I760" s="2"/>
    </row>
    <row r="761" spans="1:9" x14ac:dyDescent="0.25">
      <c r="D761" t="s">
        <v>248</v>
      </c>
      <c r="H761" s="2"/>
      <c r="I761" s="2"/>
    </row>
    <row r="762" spans="1:9" x14ac:dyDescent="0.25">
      <c r="C762" s="2" t="s">
        <v>1</v>
      </c>
      <c r="D762" s="2"/>
      <c r="E762" s="2"/>
      <c r="F762" s="2"/>
      <c r="H762" s="2"/>
      <c r="I762" s="2"/>
    </row>
    <row r="763" spans="1:9" x14ac:dyDescent="0.25">
      <c r="A763" s="2"/>
      <c r="B763" s="2"/>
      <c r="C763" s="2" t="s">
        <v>236</v>
      </c>
      <c r="D763" s="2"/>
      <c r="E763" s="2"/>
      <c r="F763" s="2"/>
      <c r="G763" s="2"/>
      <c r="H763" s="2"/>
      <c r="I763" s="2"/>
    </row>
    <row r="764" spans="1:9" x14ac:dyDescent="0.25">
      <c r="A764" s="2"/>
      <c r="B764" s="2"/>
      <c r="C764" s="2"/>
      <c r="D764" s="2" t="str">
        <f t="shared" ref="D764" si="241">"factor = 95"</f>
        <v>factor = 95</v>
      </c>
      <c r="E764" s="2"/>
      <c r="F764" s="2"/>
      <c r="G764" s="2"/>
      <c r="H764" s="2"/>
      <c r="I764" s="2"/>
    </row>
    <row r="765" spans="1:9" x14ac:dyDescent="0.25">
      <c r="A765" s="2"/>
      <c r="B765" s="2"/>
      <c r="C765" s="2" t="s">
        <v>1</v>
      </c>
      <c r="D765" s="2"/>
      <c r="E765" s="2"/>
      <c r="F765" s="2"/>
      <c r="G765" s="2"/>
      <c r="H765" s="2"/>
      <c r="I765" s="2"/>
    </row>
    <row r="766" spans="1:9" x14ac:dyDescent="0.25">
      <c r="A766" s="2"/>
      <c r="B766" s="2" t="s">
        <v>1</v>
      </c>
      <c r="G766" s="2"/>
      <c r="H766" s="2"/>
      <c r="I766" s="2"/>
    </row>
    <row r="767" spans="1:9" x14ac:dyDescent="0.25">
      <c r="A767" s="2"/>
      <c r="B767" s="2" t="s">
        <v>9</v>
      </c>
      <c r="C767" s="2" t="s">
        <v>237</v>
      </c>
      <c r="D767" s="2"/>
      <c r="E767" s="2"/>
      <c r="F767" s="2"/>
      <c r="G767" s="2"/>
      <c r="H767" s="2"/>
      <c r="I767" s="2"/>
    </row>
    <row r="768" spans="1:9" x14ac:dyDescent="0.25">
      <c r="A768" s="2"/>
      <c r="B768" s="2"/>
      <c r="C768" s="2" t="str">
        <f t="shared" ref="C768" si="242">"name = EVTOPT_B_"&amp;$L$2&amp;INDEX(S:V,MATCH(B741,S:S,0),4)</f>
        <v>name = EVTOPT_B_AVE_MARIA_hexaco_childhood.23</v>
      </c>
      <c r="D768" s="2"/>
      <c r="E768" s="2"/>
      <c r="F768" s="2"/>
      <c r="G768" s="2"/>
      <c r="H768" s="2"/>
      <c r="I768" s="2"/>
    </row>
    <row r="769" spans="1:9" x14ac:dyDescent="0.25">
      <c r="A769" s="2"/>
      <c r="B769" s="2"/>
      <c r="C769" s="2" t="s">
        <v>138</v>
      </c>
      <c r="D769" s="2"/>
      <c r="E769" s="2"/>
      <c r="F769" s="2"/>
      <c r="G769" s="2"/>
      <c r="H769" s="2"/>
      <c r="I769" s="2"/>
    </row>
    <row r="770" spans="1:9" x14ac:dyDescent="0.25">
      <c r="A770" s="2"/>
      <c r="B770" s="2"/>
      <c r="C770" s="2"/>
      <c r="D770" s="2" t="str">
        <f t="shared" ref="D770" si="243">"educator = { character_event = { id = "&amp;"AVE_MARIA_hexaco_adolescence."&amp;INDEX(S:V,MATCH(B741,S:S,0)+INDEX(S:W,MATCH(B741,S:S,0),5),4)&amp;" } }"</f>
        <v>educator = { character_event = { id = AVE_MARIA_hexaco_adolescence.24 } }</v>
      </c>
      <c r="E770" s="2"/>
      <c r="F770" s="2"/>
      <c r="G770" s="2"/>
      <c r="H770" s="2"/>
      <c r="I770" s="2"/>
    </row>
    <row r="771" spans="1:9" x14ac:dyDescent="0.25">
      <c r="A771" s="2"/>
      <c r="D771" t="s">
        <v>249</v>
      </c>
      <c r="H771" s="2"/>
      <c r="I771" s="2"/>
    </row>
    <row r="772" spans="1:9" x14ac:dyDescent="0.25">
      <c r="A772" s="2"/>
      <c r="B772" s="2"/>
      <c r="C772" s="2" t="s">
        <v>1</v>
      </c>
      <c r="D772" s="2"/>
      <c r="E772" s="2"/>
      <c r="F772" s="2"/>
      <c r="G772" s="2"/>
      <c r="H772" s="2"/>
      <c r="I772" s="2"/>
    </row>
    <row r="773" spans="1:9" x14ac:dyDescent="0.25">
      <c r="A773" s="2"/>
      <c r="B773" s="2"/>
      <c r="C773" s="2" t="s">
        <v>236</v>
      </c>
      <c r="D773" s="2"/>
      <c r="E773" s="2"/>
      <c r="F773" s="2"/>
      <c r="G773" s="2"/>
      <c r="H773" s="2"/>
      <c r="I773" s="2"/>
    </row>
    <row r="774" spans="1:9" x14ac:dyDescent="0.25">
      <c r="A774" s="2"/>
      <c r="B774" s="2"/>
      <c r="C774" s="2"/>
      <c r="D774" s="2" t="str">
        <f t="shared" ref="D774" si="244">"factor = 5"</f>
        <v>factor = 5</v>
      </c>
      <c r="E774" s="2"/>
      <c r="F774" s="2"/>
      <c r="G774" s="2"/>
      <c r="H774" s="2"/>
    </row>
    <row r="775" spans="1:9" x14ac:dyDescent="0.25">
      <c r="A775" s="2"/>
      <c r="B775" s="2"/>
      <c r="C775" s="2" t="s">
        <v>1</v>
      </c>
      <c r="D775" s="2"/>
      <c r="E775" s="2"/>
      <c r="F775" s="2"/>
      <c r="G775" s="2"/>
      <c r="H775" s="2"/>
    </row>
    <row r="776" spans="1:9" x14ac:dyDescent="0.25">
      <c r="A776" s="2"/>
      <c r="B776" s="2" t="s">
        <v>1</v>
      </c>
      <c r="C776" s="2"/>
      <c r="D776" s="2"/>
      <c r="E776" s="2"/>
      <c r="F776" s="2"/>
      <c r="G776" s="2"/>
      <c r="H776" s="2"/>
    </row>
    <row r="777" spans="1:9" x14ac:dyDescent="0.25">
      <c r="A777" s="2" t="s">
        <v>1</v>
      </c>
      <c r="B777" s="2"/>
      <c r="C777" s="2"/>
      <c r="D777" s="2"/>
      <c r="E777" s="2"/>
      <c r="F777" s="2"/>
      <c r="G777" s="2"/>
      <c r="H777" s="2"/>
      <c r="I777" s="2"/>
    </row>
    <row r="778" spans="1:9" x14ac:dyDescent="0.25">
      <c r="A778" s="2" t="str">
        <f t="shared" ref="A778" si="245">"#"</f>
        <v>#</v>
      </c>
      <c r="B778" s="2" t="str">
        <f t="shared" ref="B778" si="246">INDEX(S:S,1+TRUNC((ROW()-1)/$M$2))</f>
        <v xml:space="preserve">Emotionality Improvement </v>
      </c>
      <c r="C778" s="2"/>
      <c r="D778" s="2"/>
      <c r="E778" s="2"/>
      <c r="F778" s="2"/>
      <c r="G778" s="2"/>
      <c r="H778" s="2"/>
      <c r="I778" s="2"/>
    </row>
    <row r="779" spans="1:9" x14ac:dyDescent="0.25">
      <c r="A779" s="2" t="s">
        <v>0</v>
      </c>
      <c r="B779" s="2"/>
      <c r="C779" s="2"/>
      <c r="D779" s="2"/>
      <c r="E779" s="2"/>
      <c r="F779" s="2"/>
      <c r="G779" s="2"/>
      <c r="H779" s="2"/>
      <c r="I779" s="2"/>
    </row>
    <row r="780" spans="1:9" x14ac:dyDescent="0.25">
      <c r="A780" s="2"/>
      <c r="B780" s="2" t="str">
        <f t="shared" ref="B780" si="247">"id = "&amp;$L$2&amp;INDEX(S:V,MATCH(B778,S:S,0),4)</f>
        <v>id = AVE_MARIA_hexaco_childhood.24</v>
      </c>
      <c r="C780" s="2"/>
      <c r="D780" s="2"/>
      <c r="E780" s="2"/>
      <c r="F780" s="2"/>
      <c r="G780" s="2"/>
      <c r="I780" s="2"/>
    </row>
    <row r="781" spans="1:9" x14ac:dyDescent="0.25">
      <c r="A781" s="2"/>
      <c r="B781" s="2" t="str">
        <f t="shared" ref="B781" si="248">"desc = EVTDESC_"&amp;$L$2&amp;INDEX(S:V,MATCH(B778,S:S,0),4)</f>
        <v>desc = EVTDESC_AVE_MARIA_hexaco_childhood.24</v>
      </c>
      <c r="C781" s="2"/>
      <c r="D781" s="2"/>
      <c r="E781" s="2"/>
      <c r="F781" s="2"/>
      <c r="G781" s="2"/>
      <c r="I781" s="2"/>
    </row>
    <row r="782" spans="1:9" x14ac:dyDescent="0.25">
      <c r="A782" s="2"/>
      <c r="B782" s="2" t="s">
        <v>115</v>
      </c>
      <c r="C782" s="2"/>
      <c r="D782" s="2"/>
      <c r="E782" s="2"/>
      <c r="F782" s="2"/>
      <c r="G782" s="2"/>
      <c r="I782" s="2"/>
    </row>
    <row r="783" spans="1:9" x14ac:dyDescent="0.25">
      <c r="A783" s="2"/>
      <c r="B783" s="2" t="s">
        <v>114</v>
      </c>
      <c r="C783" s="2"/>
      <c r="D783" s="2"/>
      <c r="E783" s="2"/>
      <c r="F783" s="2"/>
      <c r="G783" s="2"/>
    </row>
    <row r="784" spans="1:9" x14ac:dyDescent="0.25">
      <c r="A784" s="2"/>
      <c r="B784" s="2" t="s">
        <v>116</v>
      </c>
      <c r="C784" s="2"/>
      <c r="D784" s="2"/>
      <c r="E784" s="2"/>
      <c r="F784" s="2"/>
      <c r="G784" s="2"/>
    </row>
    <row r="785" spans="1:9" x14ac:dyDescent="0.25">
      <c r="A785" s="2"/>
      <c r="B785" s="2"/>
      <c r="C785" s="2"/>
      <c r="D785" s="2"/>
      <c r="E785" s="2"/>
      <c r="F785" s="2"/>
      <c r="G785" s="2"/>
      <c r="I785" s="2"/>
    </row>
    <row r="786" spans="1:9" x14ac:dyDescent="0.25">
      <c r="A786" s="2"/>
      <c r="B786" s="2" t="s">
        <v>5</v>
      </c>
      <c r="C786" s="2"/>
      <c r="D786" s="2"/>
      <c r="E786" s="2"/>
      <c r="F786" s="2"/>
      <c r="G786" s="2"/>
      <c r="I786" s="2"/>
    </row>
    <row r="787" spans="1:9" x14ac:dyDescent="0.25">
      <c r="A787" s="2"/>
      <c r="B787" s="2"/>
      <c r="C787" s="2" t="s">
        <v>117</v>
      </c>
      <c r="D787" s="2"/>
      <c r="E787" s="2"/>
      <c r="F787" s="2"/>
      <c r="G787" s="2"/>
      <c r="I787" s="2"/>
    </row>
    <row r="788" spans="1:9" x14ac:dyDescent="0.25">
      <c r="A788" s="2"/>
      <c r="B788" s="2"/>
      <c r="C788" s="2" t="s">
        <v>118</v>
      </c>
      <c r="D788" s="2"/>
      <c r="E788" s="2"/>
      <c r="F788" s="2"/>
      <c r="G788" s="2"/>
      <c r="I788" s="2"/>
    </row>
    <row r="789" spans="1:9" x14ac:dyDescent="0.25">
      <c r="A789" s="2"/>
      <c r="B789" s="2"/>
      <c r="C789" s="2" t="s">
        <v>119</v>
      </c>
      <c r="D789" s="2"/>
      <c r="E789" s="2"/>
      <c r="F789" s="2"/>
      <c r="G789" s="2"/>
      <c r="H789" s="2"/>
      <c r="I789" s="2"/>
    </row>
    <row r="790" spans="1:9" x14ac:dyDescent="0.25">
      <c r="A790" s="2"/>
      <c r="B790" s="2"/>
      <c r="C790" s="2" t="s">
        <v>120</v>
      </c>
      <c r="D790" s="2"/>
      <c r="E790" s="2"/>
      <c r="F790" s="2"/>
      <c r="G790" s="2"/>
      <c r="H790" s="2"/>
      <c r="I790" s="2"/>
    </row>
    <row r="791" spans="1:9" x14ac:dyDescent="0.25">
      <c r="A791" s="2"/>
      <c r="B791" s="2"/>
      <c r="C791" s="2" t="str">
        <f t="shared" ref="C791" si="249">"has_focus = "&amp;INDEX(S:X,MATCH(B778,S:S,0),6)</f>
        <v>has_focus = focus_ch_emotionality</v>
      </c>
      <c r="D791" s="2"/>
      <c r="E791" s="2"/>
      <c r="F791" s="2"/>
      <c r="G791" s="2"/>
      <c r="H791" s="2"/>
      <c r="I791" s="2"/>
    </row>
    <row r="792" spans="1:9" x14ac:dyDescent="0.25">
      <c r="A792" s="2"/>
      <c r="B792" s="2" t="s">
        <v>1</v>
      </c>
      <c r="C792" s="2"/>
      <c r="D792" s="2"/>
      <c r="E792" s="2"/>
      <c r="F792" s="2"/>
      <c r="G792" s="2"/>
      <c r="H792" s="2"/>
      <c r="I792" s="2"/>
    </row>
    <row r="793" spans="1:9" x14ac:dyDescent="0.25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5">
      <c r="A794" s="2"/>
      <c r="B794" s="2" t="s">
        <v>9</v>
      </c>
      <c r="C794" s="2" t="s">
        <v>235</v>
      </c>
      <c r="D794" s="2"/>
      <c r="E794" s="2"/>
      <c r="F794" s="2"/>
      <c r="G794" s="2"/>
      <c r="H794" s="2"/>
      <c r="I794" s="2"/>
    </row>
    <row r="795" spans="1:9" x14ac:dyDescent="0.25">
      <c r="A795" s="2"/>
      <c r="B795" s="2"/>
      <c r="C795" s="2" t="str">
        <f t="shared" ref="C795" si="250">"name = EVTOPT_A_"&amp;$L$2&amp;INDEX(S:V,MATCH(B778,S:S,0),4)</f>
        <v>name = EVTOPT_A_AVE_MARIA_hexaco_childhood.24</v>
      </c>
      <c r="D795" s="2"/>
      <c r="E795" s="2"/>
      <c r="F795" s="2"/>
      <c r="G795" s="2"/>
      <c r="H795" s="2"/>
      <c r="I795" s="2"/>
    </row>
    <row r="796" spans="1:9" x14ac:dyDescent="0.25">
      <c r="A796" s="2"/>
      <c r="B796" s="2"/>
      <c r="C796" s="2" t="s">
        <v>138</v>
      </c>
      <c r="D796" s="2"/>
      <c r="E796" s="2"/>
      <c r="F796" s="2"/>
      <c r="G796" s="2"/>
      <c r="H796" s="2"/>
      <c r="I796" s="2"/>
    </row>
    <row r="797" spans="1:9" x14ac:dyDescent="0.25">
      <c r="A797" s="2"/>
      <c r="B797" s="2"/>
      <c r="C797" s="2"/>
      <c r="D797" s="2" t="str">
        <f t="shared" ref="D797" si="251">"educator = { character_event = { id = "&amp;"AVE_MARIA_hexaco_adolescence."&amp;INDEX(S:V,MATCH(B778,S:S,0)+INDEX(S:W,MATCH(B778,S:S,0),5),4)&amp;" } }"</f>
        <v>educator = { character_event = { id = AVE_MARIA_hexaco_adolescence.24 } }</v>
      </c>
      <c r="E797" s="2"/>
      <c r="F797" s="2"/>
      <c r="G797" s="2"/>
      <c r="H797" s="2"/>
      <c r="I797" s="2"/>
    </row>
    <row r="798" spans="1:9" x14ac:dyDescent="0.25">
      <c r="D798" t="s">
        <v>248</v>
      </c>
      <c r="H798" s="2"/>
      <c r="I798" s="2"/>
    </row>
    <row r="799" spans="1:9" x14ac:dyDescent="0.25">
      <c r="C799" s="2" t="s">
        <v>1</v>
      </c>
      <c r="D799" s="2"/>
      <c r="E799" s="2"/>
      <c r="F799" s="2"/>
      <c r="H799" s="2"/>
      <c r="I799" s="2"/>
    </row>
    <row r="800" spans="1:9" x14ac:dyDescent="0.25">
      <c r="A800" s="2"/>
      <c r="B800" s="2"/>
      <c r="C800" s="2" t="s">
        <v>236</v>
      </c>
      <c r="D800" s="2"/>
      <c r="E800" s="2"/>
      <c r="F800" s="2"/>
      <c r="G800" s="2"/>
      <c r="H800" s="2"/>
      <c r="I800" s="2"/>
    </row>
    <row r="801" spans="1:9" x14ac:dyDescent="0.25">
      <c r="A801" s="2"/>
      <c r="B801" s="2"/>
      <c r="C801" s="2"/>
      <c r="D801" s="2" t="str">
        <f t="shared" ref="D801" si="252">"factor = 95"</f>
        <v>factor = 95</v>
      </c>
      <c r="E801" s="2"/>
      <c r="F801" s="2"/>
      <c r="G801" s="2"/>
      <c r="H801" s="2"/>
      <c r="I801" s="2"/>
    </row>
    <row r="802" spans="1:9" x14ac:dyDescent="0.25">
      <c r="A802" s="2"/>
      <c r="B802" s="2"/>
      <c r="C802" s="2" t="s">
        <v>1</v>
      </c>
      <c r="D802" s="2"/>
      <c r="E802" s="2"/>
      <c r="F802" s="2"/>
      <c r="G802" s="2"/>
      <c r="H802" s="2"/>
      <c r="I802" s="2"/>
    </row>
    <row r="803" spans="1:9" x14ac:dyDescent="0.25">
      <c r="A803" s="2"/>
      <c r="B803" s="2" t="s">
        <v>1</v>
      </c>
      <c r="G803" s="2"/>
      <c r="H803" s="2"/>
      <c r="I803" s="2"/>
    </row>
    <row r="804" spans="1:9" x14ac:dyDescent="0.25">
      <c r="A804" s="2"/>
      <c r="B804" s="2" t="s">
        <v>9</v>
      </c>
      <c r="C804" s="2" t="s">
        <v>237</v>
      </c>
      <c r="D804" s="2"/>
      <c r="E804" s="2"/>
      <c r="F804" s="2"/>
      <c r="G804" s="2"/>
      <c r="H804" s="2"/>
      <c r="I804" s="2"/>
    </row>
    <row r="805" spans="1:9" x14ac:dyDescent="0.25">
      <c r="A805" s="2"/>
      <c r="B805" s="2"/>
      <c r="C805" s="2" t="str">
        <f t="shared" ref="C805" si="253">"name = EVTOPT_B_"&amp;$L$2&amp;INDEX(S:V,MATCH(B778,S:S,0),4)</f>
        <v>name = EVTOPT_B_AVE_MARIA_hexaco_childhood.24</v>
      </c>
      <c r="D805" s="2"/>
      <c r="E805" s="2"/>
      <c r="F805" s="2"/>
      <c r="G805" s="2"/>
      <c r="H805" s="2"/>
      <c r="I805" s="2"/>
    </row>
    <row r="806" spans="1:9" x14ac:dyDescent="0.25">
      <c r="A806" s="2"/>
      <c r="B806" s="2"/>
      <c r="C806" s="2" t="s">
        <v>138</v>
      </c>
      <c r="D806" s="2"/>
      <c r="E806" s="2"/>
      <c r="F806" s="2"/>
      <c r="G806" s="2"/>
      <c r="H806" s="2"/>
      <c r="I806" s="2"/>
    </row>
    <row r="807" spans="1:9" x14ac:dyDescent="0.25">
      <c r="A807" s="2"/>
      <c r="B807" s="2"/>
      <c r="C807" s="2"/>
      <c r="D807" s="2" t="str">
        <f t="shared" ref="D807" si="254">"educator = { character_event = { id = "&amp;"AVE_MARIA_hexaco_adolescence."&amp;INDEX(S:V,MATCH(B778,S:S,0)+INDEX(S:W,MATCH(B778,S:S,0),5),4)&amp;" } }"</f>
        <v>educator = { character_event = { id = AVE_MARIA_hexaco_adolescence.24 } }</v>
      </c>
      <c r="E807" s="2"/>
      <c r="F807" s="2"/>
      <c r="G807" s="2"/>
      <c r="H807" s="2"/>
      <c r="I807" s="2"/>
    </row>
    <row r="808" spans="1:9" x14ac:dyDescent="0.25">
      <c r="A808" s="2"/>
      <c r="D808" t="s">
        <v>249</v>
      </c>
      <c r="H808" s="2"/>
      <c r="I808" s="2"/>
    </row>
    <row r="809" spans="1:9" x14ac:dyDescent="0.25">
      <c r="A809" s="2"/>
      <c r="B809" s="2"/>
      <c r="C809" s="2" t="s">
        <v>1</v>
      </c>
      <c r="D809" s="2"/>
      <c r="E809" s="2"/>
      <c r="F809" s="2"/>
      <c r="G809" s="2"/>
    </row>
    <row r="810" spans="1:9" x14ac:dyDescent="0.25">
      <c r="A810" s="2"/>
      <c r="B810" s="2"/>
      <c r="C810" s="2" t="s">
        <v>236</v>
      </c>
      <c r="D810" s="2"/>
      <c r="E810" s="2"/>
      <c r="F810" s="2"/>
      <c r="G810" s="2"/>
    </row>
    <row r="811" spans="1:9" x14ac:dyDescent="0.25">
      <c r="A811" s="2"/>
      <c r="B811" s="2"/>
      <c r="C811" s="2"/>
      <c r="D811" s="2" t="str">
        <f t="shared" ref="D811" si="255">"factor = 5"</f>
        <v>factor = 5</v>
      </c>
      <c r="E811" s="2"/>
      <c r="F811" s="2"/>
      <c r="G811" s="2"/>
      <c r="H811" s="2"/>
      <c r="I811" s="2"/>
    </row>
    <row r="812" spans="1:9" x14ac:dyDescent="0.25">
      <c r="A812" s="2"/>
      <c r="B812" s="2"/>
      <c r="C812" s="2" t="s">
        <v>1</v>
      </c>
      <c r="D812" s="2"/>
      <c r="E812" s="2"/>
      <c r="F812" s="2"/>
      <c r="G812" s="2"/>
      <c r="H812" s="2"/>
      <c r="I812" s="2"/>
    </row>
    <row r="813" spans="1:9" x14ac:dyDescent="0.25">
      <c r="A813" s="2"/>
      <c r="B813" s="2" t="s">
        <v>1</v>
      </c>
      <c r="C813" s="2"/>
      <c r="D813" s="2"/>
      <c r="E813" s="2"/>
      <c r="F813" s="2"/>
      <c r="G813" s="2"/>
      <c r="H813" s="2"/>
      <c r="I813" s="2"/>
    </row>
    <row r="814" spans="1:9" x14ac:dyDescent="0.25">
      <c r="A814" s="2" t="s">
        <v>1</v>
      </c>
      <c r="B814" s="2"/>
      <c r="C814" s="2"/>
      <c r="D814" s="2"/>
      <c r="E814" s="2"/>
      <c r="F814" s="2"/>
      <c r="G814" s="2"/>
      <c r="H814" s="2"/>
      <c r="I814" s="2"/>
    </row>
    <row r="815" spans="1:9" x14ac:dyDescent="0.25">
      <c r="A815" s="2" t="str">
        <f t="shared" ref="A815" si="256">"#"</f>
        <v>#</v>
      </c>
      <c r="B815" s="2" t="str">
        <f t="shared" ref="B815" si="257">INDEX(S:S,1+TRUNC((ROW()-1)/$M$2))</f>
        <v>Extraversion Improvement 1</v>
      </c>
      <c r="C815" s="2"/>
      <c r="D815" s="2"/>
      <c r="E815" s="2"/>
      <c r="F815" s="2"/>
      <c r="G815" s="2"/>
      <c r="H815" s="2"/>
      <c r="I815" s="2"/>
    </row>
    <row r="816" spans="1:9" x14ac:dyDescent="0.25">
      <c r="A816" s="2" t="s">
        <v>0</v>
      </c>
      <c r="B816" s="2"/>
      <c r="C816" s="2"/>
      <c r="D816" s="2"/>
      <c r="E816" s="2"/>
      <c r="F816" s="2"/>
      <c r="G816" s="2"/>
      <c r="H816" s="2"/>
      <c r="I816" s="2"/>
    </row>
    <row r="817" spans="1:9" x14ac:dyDescent="0.25">
      <c r="A817" s="2"/>
      <c r="B817" s="2" t="str">
        <f t="shared" ref="B817" si="258">"id = "&amp;$L$2&amp;INDEX(S:V,MATCH(B815,S:S,0),4)</f>
        <v>id = AVE_MARIA_hexaco_childhood.25</v>
      </c>
      <c r="C817" s="2"/>
      <c r="D817" s="2"/>
      <c r="E817" s="2"/>
      <c r="F817" s="2"/>
      <c r="G817" s="2"/>
      <c r="H817" s="2"/>
      <c r="I817" s="2"/>
    </row>
    <row r="818" spans="1:9" x14ac:dyDescent="0.25">
      <c r="A818" s="2"/>
      <c r="B818" s="2" t="str">
        <f t="shared" ref="B818" si="259">"desc = EVTDESC_"&amp;$L$2&amp;INDEX(S:V,MATCH(B815,S:S,0),4)</f>
        <v>desc = EVTDESC_AVE_MARIA_hexaco_childhood.25</v>
      </c>
      <c r="C818" s="2"/>
      <c r="D818" s="2"/>
      <c r="E818" s="2"/>
      <c r="F818" s="2"/>
      <c r="G818" s="2"/>
      <c r="H818" s="2"/>
      <c r="I818" s="2"/>
    </row>
    <row r="819" spans="1:9" x14ac:dyDescent="0.25">
      <c r="A819" s="2"/>
      <c r="B819" s="2" t="s">
        <v>115</v>
      </c>
      <c r="C819" s="2"/>
      <c r="D819" s="2"/>
      <c r="E819" s="2"/>
      <c r="F819" s="2"/>
      <c r="G819" s="2"/>
    </row>
    <row r="820" spans="1:9" x14ac:dyDescent="0.25">
      <c r="A820" s="2"/>
      <c r="B820" s="2" t="s">
        <v>114</v>
      </c>
      <c r="C820" s="2"/>
      <c r="D820" s="2"/>
      <c r="E820" s="2"/>
      <c r="F820" s="2"/>
      <c r="G820" s="2"/>
      <c r="H820" s="2"/>
      <c r="I820" s="2"/>
    </row>
    <row r="821" spans="1:9" x14ac:dyDescent="0.25">
      <c r="A821" s="2"/>
      <c r="B821" s="2" t="s">
        <v>116</v>
      </c>
      <c r="C821" s="2"/>
      <c r="D821" s="2"/>
      <c r="E821" s="2"/>
      <c r="F821" s="2"/>
      <c r="G821" s="2"/>
      <c r="H821" s="2"/>
      <c r="I821" s="2"/>
    </row>
    <row r="822" spans="1:9" x14ac:dyDescent="0.25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5">
      <c r="A823" s="2"/>
      <c r="B823" s="2" t="s">
        <v>5</v>
      </c>
      <c r="C823" s="2"/>
      <c r="D823" s="2"/>
      <c r="E823" s="2"/>
      <c r="F823" s="2"/>
      <c r="G823" s="2"/>
      <c r="H823" s="2"/>
      <c r="I823" s="2"/>
    </row>
    <row r="824" spans="1:9" x14ac:dyDescent="0.25">
      <c r="A824" s="2"/>
      <c r="B824" s="2"/>
      <c r="C824" s="2" t="s">
        <v>117</v>
      </c>
      <c r="D824" s="2"/>
      <c r="E824" s="2"/>
      <c r="F824" s="2"/>
      <c r="G824" s="2"/>
      <c r="H824" s="2"/>
      <c r="I824" s="2"/>
    </row>
    <row r="825" spans="1:9" x14ac:dyDescent="0.25">
      <c r="A825" s="2"/>
      <c r="B825" s="2"/>
      <c r="C825" s="2" t="s">
        <v>118</v>
      </c>
      <c r="D825" s="2"/>
      <c r="E825" s="2"/>
      <c r="F825" s="2"/>
      <c r="G825" s="2"/>
      <c r="H825" s="2"/>
      <c r="I825" s="2"/>
    </row>
    <row r="826" spans="1:9" x14ac:dyDescent="0.25">
      <c r="A826" s="2"/>
      <c r="B826" s="2"/>
      <c r="C826" s="2" t="s">
        <v>119</v>
      </c>
      <c r="D826" s="2"/>
      <c r="E826" s="2"/>
      <c r="F826" s="2"/>
      <c r="G826" s="2"/>
      <c r="H826" s="2"/>
      <c r="I826" s="2"/>
    </row>
    <row r="827" spans="1:9" x14ac:dyDescent="0.25">
      <c r="A827" s="2"/>
      <c r="B827" s="2"/>
      <c r="C827" s="2" t="s">
        <v>120</v>
      </c>
      <c r="D827" s="2"/>
      <c r="E827" s="2"/>
      <c r="F827" s="2"/>
      <c r="G827" s="2"/>
      <c r="H827" s="2"/>
      <c r="I827" s="2"/>
    </row>
    <row r="828" spans="1:9" x14ac:dyDescent="0.25">
      <c r="A828" s="2"/>
      <c r="B828" s="2"/>
      <c r="C828" s="2" t="str">
        <f t="shared" ref="C828" si="260">"has_focus = "&amp;INDEX(S:X,MATCH(B815,S:S,0),6)</f>
        <v>has_focus = focus_ch_extraversion</v>
      </c>
      <c r="D828" s="2"/>
      <c r="E828" s="2"/>
      <c r="F828" s="2"/>
      <c r="G828" s="2"/>
      <c r="H828" s="2"/>
      <c r="I828" s="2"/>
    </row>
    <row r="829" spans="1:9" x14ac:dyDescent="0.25">
      <c r="A829" s="2"/>
      <c r="B829" s="2" t="s">
        <v>1</v>
      </c>
      <c r="C829" s="2"/>
      <c r="D829" s="2"/>
      <c r="E829" s="2"/>
      <c r="F829" s="2"/>
      <c r="G829" s="2"/>
      <c r="H829" s="2"/>
      <c r="I829" s="2"/>
    </row>
    <row r="830" spans="1:9" x14ac:dyDescent="0.25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5">
      <c r="A831" s="2"/>
      <c r="B831" s="2" t="s">
        <v>9</v>
      </c>
      <c r="C831" s="2" t="s">
        <v>235</v>
      </c>
      <c r="D831" s="2"/>
      <c r="E831" s="2"/>
      <c r="F831" s="2"/>
      <c r="G831" s="2"/>
      <c r="H831" s="2"/>
      <c r="I831" s="2"/>
    </row>
    <row r="832" spans="1:9" x14ac:dyDescent="0.25">
      <c r="A832" s="2"/>
      <c r="B832" s="2"/>
      <c r="C832" s="2" t="str">
        <f t="shared" ref="C832" si="261">"name = EVTOPT_A_"&amp;$L$2&amp;INDEX(S:V,MATCH(B815,S:S,0),4)</f>
        <v>name = EVTOPT_A_AVE_MARIA_hexaco_childhood.25</v>
      </c>
      <c r="D832" s="2"/>
      <c r="E832" s="2"/>
      <c r="F832" s="2"/>
      <c r="G832" s="2"/>
      <c r="H832" s="2"/>
      <c r="I832" s="2"/>
    </row>
    <row r="833" spans="1:9" x14ac:dyDescent="0.25">
      <c r="A833" s="2"/>
      <c r="B833" s="2"/>
      <c r="C833" s="2" t="s">
        <v>138</v>
      </c>
      <c r="D833" s="2"/>
      <c r="E833" s="2"/>
      <c r="F833" s="2"/>
      <c r="G833" s="2"/>
      <c r="H833" s="2"/>
      <c r="I833" s="2"/>
    </row>
    <row r="834" spans="1:9" x14ac:dyDescent="0.25">
      <c r="A834" s="2"/>
      <c r="B834" s="2"/>
      <c r="C834" s="2"/>
      <c r="D834" s="2" t="str">
        <f t="shared" ref="D834" si="262">"educator = { character_event = { id = "&amp;"AVE_MARIA_hexaco_adolescence."&amp;INDEX(S:V,MATCH(B815,S:S,0)+INDEX(S:W,MATCH(B815,S:S,0),5),4)&amp;" } }"</f>
        <v>educator = { character_event = { id = AVE_MARIA_hexaco_adolescence.35 } }</v>
      </c>
      <c r="E834" s="2"/>
      <c r="F834" s="2"/>
      <c r="G834" s="2"/>
      <c r="H834" s="2"/>
      <c r="I834" s="2"/>
    </row>
    <row r="835" spans="1:9" x14ac:dyDescent="0.25">
      <c r="D835" t="s">
        <v>248</v>
      </c>
      <c r="H835" s="2"/>
      <c r="I835" s="2"/>
    </row>
    <row r="836" spans="1:9" x14ac:dyDescent="0.25">
      <c r="C836" s="2" t="s">
        <v>1</v>
      </c>
      <c r="D836" s="2"/>
      <c r="E836" s="2"/>
      <c r="F836" s="2"/>
      <c r="H836" s="2"/>
      <c r="I836" s="2"/>
    </row>
    <row r="837" spans="1:9" x14ac:dyDescent="0.25">
      <c r="A837" s="2"/>
      <c r="B837" s="2"/>
      <c r="C837" s="2" t="s">
        <v>236</v>
      </c>
      <c r="D837" s="2"/>
      <c r="E837" s="2"/>
      <c r="F837" s="2"/>
      <c r="G837" s="2"/>
      <c r="H837" s="2"/>
      <c r="I837" s="2"/>
    </row>
    <row r="838" spans="1:9" x14ac:dyDescent="0.25">
      <c r="A838" s="2"/>
      <c r="B838" s="2"/>
      <c r="C838" s="2"/>
      <c r="D838" s="2" t="str">
        <f t="shared" ref="D838" si="263">"factor = 95"</f>
        <v>factor = 95</v>
      </c>
      <c r="E838" s="2"/>
      <c r="F838" s="2"/>
      <c r="G838" s="2"/>
      <c r="H838" s="2"/>
      <c r="I838" s="2"/>
    </row>
    <row r="839" spans="1:9" x14ac:dyDescent="0.25">
      <c r="A839" s="2"/>
      <c r="B839" s="2"/>
      <c r="C839" s="2" t="s">
        <v>1</v>
      </c>
      <c r="D839" s="2"/>
      <c r="E839" s="2"/>
      <c r="F839" s="2"/>
      <c r="G839" s="2"/>
      <c r="H839" s="2"/>
      <c r="I839" s="2"/>
    </row>
    <row r="840" spans="1:9" x14ac:dyDescent="0.25">
      <c r="A840" s="2"/>
      <c r="B840" s="2" t="s">
        <v>1</v>
      </c>
      <c r="G840" s="2"/>
      <c r="H840" s="2"/>
      <c r="I840" s="2"/>
    </row>
    <row r="841" spans="1:9" x14ac:dyDescent="0.25">
      <c r="A841" s="2"/>
      <c r="B841" s="2" t="s">
        <v>9</v>
      </c>
      <c r="C841" s="2" t="s">
        <v>237</v>
      </c>
      <c r="D841" s="2"/>
      <c r="E841" s="2"/>
      <c r="F841" s="2"/>
      <c r="G841" s="2"/>
      <c r="H841" s="2"/>
      <c r="I841" s="2"/>
    </row>
    <row r="842" spans="1:9" x14ac:dyDescent="0.25">
      <c r="A842" s="2"/>
      <c r="B842" s="2"/>
      <c r="C842" s="2" t="str">
        <f t="shared" ref="C842" si="264">"name = EVTOPT_B_"&amp;$L$2&amp;INDEX(S:V,MATCH(B815,S:S,0),4)</f>
        <v>name = EVTOPT_B_AVE_MARIA_hexaco_childhood.25</v>
      </c>
      <c r="D842" s="2"/>
      <c r="E842" s="2"/>
      <c r="F842" s="2"/>
      <c r="G842" s="2"/>
      <c r="H842" s="2"/>
      <c r="I842" s="2"/>
    </row>
    <row r="843" spans="1:9" x14ac:dyDescent="0.25">
      <c r="A843" s="2"/>
      <c r="B843" s="2"/>
      <c r="C843" s="2" t="s">
        <v>138</v>
      </c>
      <c r="D843" s="2"/>
      <c r="E843" s="2"/>
      <c r="F843" s="2"/>
      <c r="G843" s="2"/>
      <c r="H843" s="2"/>
      <c r="I843" s="2"/>
    </row>
    <row r="844" spans="1:9" x14ac:dyDescent="0.25">
      <c r="A844" s="2"/>
      <c r="B844" s="2"/>
      <c r="C844" s="2"/>
      <c r="D844" s="2" t="str">
        <f t="shared" ref="D844" si="265">"educator = { character_event = { id = "&amp;"AVE_MARIA_hexaco_adolescence."&amp;INDEX(S:V,MATCH(B815,S:S,0)+INDEX(S:W,MATCH(B815,S:S,0),5),4)&amp;" } }"</f>
        <v>educator = { character_event = { id = AVE_MARIA_hexaco_adolescence.35 } }</v>
      </c>
      <c r="E844" s="2"/>
      <c r="F844" s="2"/>
      <c r="G844" s="2"/>
      <c r="H844" s="2"/>
      <c r="I844" s="2"/>
    </row>
    <row r="845" spans="1:9" x14ac:dyDescent="0.25">
      <c r="A845" s="2"/>
      <c r="D845" t="s">
        <v>249</v>
      </c>
      <c r="H845" s="2"/>
      <c r="I845" s="2"/>
    </row>
    <row r="846" spans="1:9" x14ac:dyDescent="0.25">
      <c r="A846" s="2"/>
      <c r="B846" s="2"/>
      <c r="C846" s="2" t="s">
        <v>1</v>
      </c>
      <c r="D846" s="2"/>
      <c r="E846" s="2"/>
      <c r="F846" s="2"/>
      <c r="G846" s="2"/>
    </row>
    <row r="847" spans="1:9" x14ac:dyDescent="0.25">
      <c r="A847" s="2"/>
      <c r="B847" s="2"/>
      <c r="C847" s="2" t="s">
        <v>236</v>
      </c>
      <c r="D847" s="2"/>
      <c r="E847" s="2"/>
      <c r="F847" s="2"/>
      <c r="G847" s="2"/>
    </row>
    <row r="848" spans="1:9" x14ac:dyDescent="0.25">
      <c r="A848" s="2"/>
      <c r="B848" s="2"/>
      <c r="C848" s="2"/>
      <c r="D848" s="2" t="str">
        <f t="shared" ref="D848" si="266">"factor = 5"</f>
        <v>factor = 5</v>
      </c>
      <c r="E848" s="2"/>
      <c r="F848" s="2"/>
      <c r="G848" s="2"/>
      <c r="H848" s="2"/>
      <c r="I848" s="2"/>
    </row>
    <row r="849" spans="1:9" x14ac:dyDescent="0.25">
      <c r="A849" s="2"/>
      <c r="B849" s="2"/>
      <c r="C849" s="2" t="s">
        <v>1</v>
      </c>
      <c r="D849" s="2"/>
      <c r="E849" s="2"/>
      <c r="F849" s="2"/>
      <c r="G849" s="2"/>
      <c r="H849" s="2"/>
      <c r="I849" s="2"/>
    </row>
    <row r="850" spans="1:9" x14ac:dyDescent="0.25">
      <c r="A850" s="2"/>
      <c r="B850" s="2" t="s">
        <v>1</v>
      </c>
      <c r="C850" s="2"/>
      <c r="D850" s="2"/>
      <c r="E850" s="2"/>
      <c r="F850" s="2"/>
      <c r="G850" s="2"/>
      <c r="H850" s="2"/>
      <c r="I850" s="2"/>
    </row>
    <row r="851" spans="1:9" x14ac:dyDescent="0.25">
      <c r="A851" s="2" t="s">
        <v>1</v>
      </c>
      <c r="B851" s="2"/>
      <c r="C851" s="2"/>
      <c r="D851" s="2"/>
      <c r="E851" s="2"/>
      <c r="F851" s="2"/>
      <c r="G851" s="2"/>
      <c r="H851" s="2"/>
      <c r="I851" s="2"/>
    </row>
    <row r="852" spans="1:9" x14ac:dyDescent="0.25">
      <c r="A852" s="2" t="str">
        <f t="shared" ref="A852" si="267">"#"</f>
        <v>#</v>
      </c>
      <c r="B852" s="2" t="str">
        <f t="shared" ref="B852" si="268">INDEX(S:S,1+TRUNC((ROW()-1)/$M$2))</f>
        <v>Extraversion Improvement 2</v>
      </c>
      <c r="C852" s="2"/>
      <c r="D852" s="2"/>
      <c r="E852" s="2"/>
      <c r="F852" s="2"/>
      <c r="G852" s="2"/>
      <c r="H852" s="2"/>
      <c r="I852" s="2"/>
    </row>
    <row r="853" spans="1:9" x14ac:dyDescent="0.25">
      <c r="A853" s="2" t="s">
        <v>0</v>
      </c>
      <c r="B853" s="2"/>
      <c r="C853" s="2"/>
      <c r="D853" s="2"/>
      <c r="E853" s="2"/>
      <c r="F853" s="2"/>
      <c r="G853" s="2"/>
      <c r="H853" s="2"/>
      <c r="I853" s="2"/>
    </row>
    <row r="854" spans="1:9" x14ac:dyDescent="0.25">
      <c r="A854" s="2"/>
      <c r="B854" s="2" t="str">
        <f t="shared" ref="B854" si="269">"id = "&amp;$L$2&amp;INDEX(S:V,MATCH(B852,S:S,0),4)</f>
        <v>id = AVE_MARIA_hexaco_childhood.26</v>
      </c>
      <c r="C854" s="2"/>
      <c r="D854" s="2"/>
      <c r="E854" s="2"/>
      <c r="F854" s="2"/>
      <c r="G854" s="2"/>
      <c r="H854" s="2"/>
      <c r="I854" s="2"/>
    </row>
    <row r="855" spans="1:9" x14ac:dyDescent="0.25">
      <c r="A855" s="2"/>
      <c r="B855" s="2" t="str">
        <f t="shared" ref="B855" si="270">"desc = EVTDESC_"&amp;$L$2&amp;INDEX(S:V,MATCH(B852,S:S,0),4)</f>
        <v>desc = EVTDESC_AVE_MARIA_hexaco_childhood.26</v>
      </c>
      <c r="C855" s="2"/>
      <c r="D855" s="2"/>
      <c r="E855" s="2"/>
      <c r="F855" s="2"/>
      <c r="G855" s="2"/>
      <c r="H855" s="2"/>
      <c r="I855" s="2"/>
    </row>
    <row r="856" spans="1:9" x14ac:dyDescent="0.25">
      <c r="A856" s="2"/>
      <c r="B856" s="2" t="s">
        <v>115</v>
      </c>
      <c r="C856" s="2"/>
      <c r="D856" s="2"/>
      <c r="E856" s="2"/>
      <c r="F856" s="2"/>
      <c r="G856" s="2"/>
    </row>
    <row r="857" spans="1:9" x14ac:dyDescent="0.25">
      <c r="A857" s="2"/>
      <c r="B857" s="2" t="s">
        <v>114</v>
      </c>
      <c r="C857" s="2"/>
      <c r="D857" s="2"/>
      <c r="E857" s="2"/>
      <c r="F857" s="2"/>
      <c r="G857" s="2"/>
      <c r="H857" s="2"/>
      <c r="I857" s="2"/>
    </row>
    <row r="858" spans="1:9" x14ac:dyDescent="0.25">
      <c r="A858" s="2"/>
      <c r="B858" s="2" t="s">
        <v>116</v>
      </c>
      <c r="C858" s="2"/>
      <c r="D858" s="2"/>
      <c r="E858" s="2"/>
      <c r="F858" s="2"/>
      <c r="G858" s="2"/>
      <c r="H858" s="2"/>
      <c r="I858" s="2"/>
    </row>
    <row r="859" spans="1:9" x14ac:dyDescent="0.25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5">
      <c r="A860" s="2"/>
      <c r="B860" s="2" t="s">
        <v>5</v>
      </c>
      <c r="C860" s="2"/>
      <c r="D860" s="2"/>
      <c r="E860" s="2"/>
      <c r="F860" s="2"/>
      <c r="G860" s="2"/>
      <c r="H860" s="2"/>
      <c r="I860" s="2"/>
    </row>
    <row r="861" spans="1:9" x14ac:dyDescent="0.25">
      <c r="A861" s="2"/>
      <c r="B861" s="2"/>
      <c r="C861" s="2" t="s">
        <v>117</v>
      </c>
      <c r="D861" s="2"/>
      <c r="E861" s="2"/>
      <c r="F861" s="2"/>
      <c r="G861" s="2"/>
      <c r="H861" s="2"/>
      <c r="I861" s="2"/>
    </row>
    <row r="862" spans="1:9" x14ac:dyDescent="0.25">
      <c r="A862" s="2"/>
      <c r="B862" s="2"/>
      <c r="C862" s="2" t="s">
        <v>118</v>
      </c>
      <c r="D862" s="2"/>
      <c r="E862" s="2"/>
      <c r="F862" s="2"/>
      <c r="G862" s="2"/>
      <c r="H862" s="2"/>
      <c r="I862" s="2"/>
    </row>
    <row r="863" spans="1:9" x14ac:dyDescent="0.25">
      <c r="A863" s="2"/>
      <c r="B863" s="2"/>
      <c r="C863" s="2" t="s">
        <v>119</v>
      </c>
      <c r="D863" s="2"/>
      <c r="E863" s="2"/>
      <c r="F863" s="2"/>
      <c r="G863" s="2"/>
      <c r="H863" s="2"/>
      <c r="I863" s="2"/>
    </row>
    <row r="864" spans="1:9" x14ac:dyDescent="0.25">
      <c r="A864" s="2"/>
      <c r="B864" s="2"/>
      <c r="C864" s="2" t="s">
        <v>120</v>
      </c>
      <c r="D864" s="2"/>
      <c r="E864" s="2"/>
      <c r="F864" s="2"/>
      <c r="G864" s="2"/>
      <c r="H864" s="2"/>
      <c r="I864" s="2"/>
    </row>
    <row r="865" spans="1:9" x14ac:dyDescent="0.25">
      <c r="A865" s="2"/>
      <c r="B865" s="2"/>
      <c r="C865" s="2" t="str">
        <f t="shared" ref="C865" si="271">"has_focus = "&amp;INDEX(S:X,MATCH(B852,S:S,0),6)</f>
        <v>has_focus = focus_ch_extraversion</v>
      </c>
      <c r="D865" s="2"/>
      <c r="E865" s="2"/>
      <c r="F865" s="2"/>
      <c r="G865" s="2"/>
      <c r="H865" s="2"/>
      <c r="I865" s="2"/>
    </row>
    <row r="866" spans="1:9" x14ac:dyDescent="0.25">
      <c r="A866" s="2"/>
      <c r="B866" s="2" t="s">
        <v>1</v>
      </c>
      <c r="C866" s="2"/>
      <c r="D866" s="2"/>
      <c r="E866" s="2"/>
      <c r="F866" s="2"/>
      <c r="G866" s="2"/>
      <c r="H866" s="2"/>
      <c r="I866" s="2"/>
    </row>
    <row r="867" spans="1:9" x14ac:dyDescent="0.25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5">
      <c r="A868" s="2"/>
      <c r="B868" s="2" t="s">
        <v>9</v>
      </c>
      <c r="C868" s="2" t="s">
        <v>235</v>
      </c>
      <c r="D868" s="2"/>
      <c r="E868" s="2"/>
      <c r="F868" s="2"/>
      <c r="G868" s="2"/>
      <c r="H868" s="2"/>
      <c r="I868" s="2"/>
    </row>
    <row r="869" spans="1:9" x14ac:dyDescent="0.25">
      <c r="A869" s="2"/>
      <c r="B869" s="2"/>
      <c r="C869" s="2" t="str">
        <f t="shared" ref="C869" si="272">"name = EVTOPT_A_"&amp;$L$2&amp;INDEX(S:V,MATCH(B852,S:S,0),4)</f>
        <v>name = EVTOPT_A_AVE_MARIA_hexaco_childhood.26</v>
      </c>
      <c r="D869" s="2"/>
      <c r="E869" s="2"/>
      <c r="F869" s="2"/>
      <c r="G869" s="2"/>
      <c r="H869" s="2"/>
      <c r="I869" s="2"/>
    </row>
    <row r="870" spans="1:9" x14ac:dyDescent="0.25">
      <c r="A870" s="2"/>
      <c r="B870" s="2"/>
      <c r="C870" s="2" t="s">
        <v>138</v>
      </c>
      <c r="D870" s="2"/>
      <c r="E870" s="2"/>
      <c r="F870" s="2"/>
      <c r="G870" s="2"/>
      <c r="H870" s="2"/>
      <c r="I870" s="2"/>
    </row>
    <row r="871" spans="1:9" x14ac:dyDescent="0.25">
      <c r="A871" s="2"/>
      <c r="B871" s="2"/>
      <c r="C871" s="2"/>
      <c r="D871" s="2" t="str">
        <f t="shared" ref="D871" si="273">"educator = { character_event = { id = "&amp;"AVE_MARIA_hexaco_adolescence."&amp;INDEX(S:V,MATCH(B852,S:S,0)+INDEX(S:W,MATCH(B852,S:S,0),5),4)&amp;" } }"</f>
        <v>educator = { character_event = { id = AVE_MARIA_hexaco_adolescence.35 } }</v>
      </c>
      <c r="E871" s="2"/>
      <c r="F871" s="2"/>
      <c r="G871" s="2"/>
      <c r="H871" s="2"/>
      <c r="I871" s="2"/>
    </row>
    <row r="872" spans="1:9" x14ac:dyDescent="0.25">
      <c r="D872" t="s">
        <v>248</v>
      </c>
      <c r="H872" s="2"/>
      <c r="I872" s="2"/>
    </row>
    <row r="873" spans="1:9" x14ac:dyDescent="0.25">
      <c r="C873" s="2" t="s">
        <v>1</v>
      </c>
      <c r="D873" s="2"/>
      <c r="E873" s="2"/>
      <c r="F873" s="2"/>
      <c r="H873" s="2"/>
      <c r="I873" s="2"/>
    </row>
    <row r="874" spans="1:9" x14ac:dyDescent="0.25">
      <c r="A874" s="2"/>
      <c r="B874" s="2"/>
      <c r="C874" s="2" t="s">
        <v>236</v>
      </c>
      <c r="D874" s="2"/>
      <c r="E874" s="2"/>
      <c r="F874" s="2"/>
      <c r="G874" s="2"/>
      <c r="H874" s="2"/>
      <c r="I874" s="2"/>
    </row>
    <row r="875" spans="1:9" x14ac:dyDescent="0.25">
      <c r="A875" s="2"/>
      <c r="B875" s="2"/>
      <c r="C875" s="2"/>
      <c r="D875" s="2" t="str">
        <f t="shared" ref="D875" si="274">"factor = 95"</f>
        <v>factor = 95</v>
      </c>
      <c r="E875" s="2"/>
      <c r="F875" s="2"/>
      <c r="G875" s="2"/>
      <c r="H875" s="2"/>
      <c r="I875" s="2"/>
    </row>
    <row r="876" spans="1:9" x14ac:dyDescent="0.25">
      <c r="A876" s="2"/>
      <c r="B876" s="2"/>
      <c r="C876" s="2" t="s">
        <v>1</v>
      </c>
      <c r="D876" s="2"/>
      <c r="E876" s="2"/>
      <c r="F876" s="2"/>
      <c r="G876" s="2"/>
      <c r="H876" s="2"/>
      <c r="I876" s="2"/>
    </row>
    <row r="877" spans="1:9" x14ac:dyDescent="0.25">
      <c r="A877" s="2"/>
      <c r="B877" s="2" t="s">
        <v>1</v>
      </c>
      <c r="G877" s="2"/>
      <c r="H877" s="2"/>
      <c r="I877" s="2"/>
    </row>
    <row r="878" spans="1:9" x14ac:dyDescent="0.25">
      <c r="A878" s="2"/>
      <c r="B878" s="2" t="s">
        <v>9</v>
      </c>
      <c r="C878" s="2" t="s">
        <v>237</v>
      </c>
      <c r="D878" s="2"/>
      <c r="E878" s="2"/>
      <c r="F878" s="2"/>
      <c r="G878" s="2"/>
      <c r="H878" s="2"/>
      <c r="I878" s="2"/>
    </row>
    <row r="879" spans="1:9" x14ac:dyDescent="0.25">
      <c r="A879" s="2"/>
      <c r="B879" s="2"/>
      <c r="C879" s="2" t="str">
        <f t="shared" ref="C879" si="275">"name = EVTOPT_B_"&amp;$L$2&amp;INDEX(S:V,MATCH(B852,S:S,0),4)</f>
        <v>name = EVTOPT_B_AVE_MARIA_hexaco_childhood.26</v>
      </c>
      <c r="D879" s="2"/>
      <c r="E879" s="2"/>
      <c r="F879" s="2"/>
      <c r="G879" s="2"/>
      <c r="H879" s="2"/>
      <c r="I879" s="2"/>
    </row>
    <row r="880" spans="1:9" x14ac:dyDescent="0.25">
      <c r="A880" s="2"/>
      <c r="B880" s="2"/>
      <c r="C880" s="2" t="s">
        <v>138</v>
      </c>
      <c r="D880" s="2"/>
      <c r="E880" s="2"/>
      <c r="F880" s="2"/>
      <c r="G880" s="2"/>
      <c r="H880" s="2"/>
      <c r="I880" s="2"/>
    </row>
    <row r="881" spans="1:9" x14ac:dyDescent="0.25">
      <c r="A881" s="2"/>
      <c r="B881" s="2"/>
      <c r="C881" s="2"/>
      <c r="D881" s="2" t="str">
        <f t="shared" ref="D881" si="276">"educator = { character_event = { id = "&amp;"AVE_MARIA_hexaco_adolescence."&amp;INDEX(S:V,MATCH(B852,S:S,0)+INDEX(S:W,MATCH(B852,S:S,0),5),4)&amp;" } }"</f>
        <v>educator = { character_event = { id = AVE_MARIA_hexaco_adolescence.35 } }</v>
      </c>
      <c r="E881" s="2"/>
      <c r="F881" s="2"/>
      <c r="G881" s="2"/>
      <c r="H881" s="2"/>
      <c r="I881" s="2"/>
    </row>
    <row r="882" spans="1:9" x14ac:dyDescent="0.25">
      <c r="A882" s="2"/>
      <c r="D882" t="s">
        <v>249</v>
      </c>
      <c r="H882" s="2"/>
      <c r="I882" s="2"/>
    </row>
    <row r="883" spans="1:9" x14ac:dyDescent="0.25">
      <c r="A883" s="2"/>
      <c r="B883" s="2"/>
      <c r="C883" s="2" t="s">
        <v>1</v>
      </c>
      <c r="D883" s="2"/>
      <c r="E883" s="2"/>
      <c r="F883" s="2"/>
      <c r="G883" s="2"/>
    </row>
    <row r="884" spans="1:9" x14ac:dyDescent="0.25">
      <c r="A884" s="2"/>
      <c r="B884" s="2"/>
      <c r="C884" s="2" t="s">
        <v>236</v>
      </c>
      <c r="D884" s="2"/>
      <c r="E884" s="2"/>
      <c r="F884" s="2"/>
      <c r="G884" s="2"/>
    </row>
    <row r="885" spans="1:9" x14ac:dyDescent="0.25">
      <c r="A885" s="2"/>
      <c r="B885" s="2"/>
      <c r="C885" s="2"/>
      <c r="D885" s="2" t="str">
        <f t="shared" ref="D885" si="277">"factor = 5"</f>
        <v>factor = 5</v>
      </c>
      <c r="E885" s="2"/>
      <c r="F885" s="2"/>
      <c r="G885" s="2"/>
      <c r="H885" s="2"/>
      <c r="I885" s="2"/>
    </row>
    <row r="886" spans="1:9" x14ac:dyDescent="0.25">
      <c r="A886" s="2"/>
      <c r="B886" s="2"/>
      <c r="C886" s="2" t="s">
        <v>1</v>
      </c>
      <c r="D886" s="2"/>
      <c r="E886" s="2"/>
      <c r="F886" s="2"/>
      <c r="G886" s="2"/>
      <c r="H886" s="2"/>
      <c r="I886" s="2"/>
    </row>
    <row r="887" spans="1:9" x14ac:dyDescent="0.25">
      <c r="A887" s="2"/>
      <c r="B887" s="2" t="s">
        <v>1</v>
      </c>
      <c r="C887" s="2"/>
      <c r="D887" s="2"/>
      <c r="E887" s="2"/>
      <c r="F887" s="2"/>
      <c r="G887" s="2"/>
      <c r="H887" s="2"/>
      <c r="I887" s="2"/>
    </row>
    <row r="888" spans="1:9" x14ac:dyDescent="0.25">
      <c r="A888" s="2" t="s">
        <v>1</v>
      </c>
      <c r="B888" s="2"/>
      <c r="C888" s="2"/>
      <c r="D888" s="2"/>
      <c r="E888" s="2"/>
      <c r="F888" s="2"/>
      <c r="G888" s="2"/>
      <c r="H888" s="2"/>
      <c r="I888" s="2"/>
    </row>
    <row r="889" spans="1:9" x14ac:dyDescent="0.25">
      <c r="A889" s="2" t="str">
        <f t="shared" ref="A889" si="278">"#"</f>
        <v>#</v>
      </c>
      <c r="B889" s="2" t="str">
        <f t="shared" ref="B889" si="279">INDEX(S:S,1+TRUNC((ROW()-1)/$M$2))</f>
        <v>Extraversion Improvement 3</v>
      </c>
      <c r="C889" s="2"/>
      <c r="D889" s="2"/>
      <c r="E889" s="2"/>
      <c r="F889" s="2"/>
      <c r="G889" s="2"/>
      <c r="H889" s="2"/>
      <c r="I889" s="2"/>
    </row>
    <row r="890" spans="1:9" x14ac:dyDescent="0.25">
      <c r="A890" s="2" t="s">
        <v>0</v>
      </c>
      <c r="B890" s="2"/>
      <c r="C890" s="2"/>
      <c r="D890" s="2"/>
      <c r="E890" s="2"/>
      <c r="F890" s="2"/>
      <c r="G890" s="2"/>
      <c r="H890" s="2"/>
      <c r="I890" s="2"/>
    </row>
    <row r="891" spans="1:9" x14ac:dyDescent="0.25">
      <c r="A891" s="2"/>
      <c r="B891" s="2" t="str">
        <f t="shared" ref="B891" si="280">"id = "&amp;$L$2&amp;INDEX(S:V,MATCH(B889,S:S,0),4)</f>
        <v>id = AVE_MARIA_hexaco_childhood.27</v>
      </c>
      <c r="C891" s="2"/>
      <c r="D891" s="2"/>
      <c r="E891" s="2"/>
      <c r="F891" s="2"/>
      <c r="G891" s="2"/>
      <c r="H891" s="2"/>
      <c r="I891" s="2"/>
    </row>
    <row r="892" spans="1:9" x14ac:dyDescent="0.25">
      <c r="A892" s="2"/>
      <c r="B892" s="2" t="str">
        <f t="shared" ref="B892" si="281">"desc = EVTDESC_"&amp;$L$2&amp;INDEX(S:V,MATCH(B889,S:S,0),4)</f>
        <v>desc = EVTDESC_AVE_MARIA_hexaco_childhood.27</v>
      </c>
      <c r="C892" s="2"/>
      <c r="D892" s="2"/>
      <c r="E892" s="2"/>
      <c r="F892" s="2"/>
      <c r="G892" s="2"/>
      <c r="H892" s="2"/>
      <c r="I892" s="2"/>
    </row>
    <row r="893" spans="1:9" x14ac:dyDescent="0.25">
      <c r="A893" s="2"/>
      <c r="B893" s="2" t="s">
        <v>115</v>
      </c>
      <c r="C893" s="2"/>
      <c r="D893" s="2"/>
      <c r="E893" s="2"/>
      <c r="F893" s="2"/>
      <c r="G893" s="2"/>
    </row>
    <row r="894" spans="1:9" x14ac:dyDescent="0.25">
      <c r="A894" s="2"/>
      <c r="B894" s="2" t="s">
        <v>114</v>
      </c>
      <c r="C894" s="2"/>
      <c r="D894" s="2"/>
      <c r="E894" s="2"/>
      <c r="F894" s="2"/>
      <c r="G894" s="2"/>
      <c r="H894" s="2"/>
      <c r="I894" s="2"/>
    </row>
    <row r="895" spans="1:9" x14ac:dyDescent="0.25">
      <c r="A895" s="2"/>
      <c r="B895" s="2" t="s">
        <v>116</v>
      </c>
      <c r="C895" s="2"/>
      <c r="D895" s="2"/>
      <c r="E895" s="2"/>
      <c r="F895" s="2"/>
      <c r="G895" s="2"/>
      <c r="H895" s="2"/>
      <c r="I895" s="2"/>
    </row>
    <row r="896" spans="1:9" x14ac:dyDescent="0.25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5">
      <c r="A897" s="2"/>
      <c r="B897" s="2" t="s">
        <v>5</v>
      </c>
      <c r="C897" s="2"/>
      <c r="D897" s="2"/>
      <c r="E897" s="2"/>
      <c r="F897" s="2"/>
      <c r="G897" s="2"/>
      <c r="H897" s="2"/>
      <c r="I897" s="2"/>
    </row>
    <row r="898" spans="1:9" x14ac:dyDescent="0.25">
      <c r="A898" s="2"/>
      <c r="B898" s="2"/>
      <c r="C898" s="2" t="s">
        <v>117</v>
      </c>
      <c r="D898" s="2"/>
      <c r="E898" s="2"/>
      <c r="F898" s="2"/>
      <c r="G898" s="2"/>
      <c r="H898" s="2"/>
      <c r="I898" s="2"/>
    </row>
    <row r="899" spans="1:9" x14ac:dyDescent="0.25">
      <c r="A899" s="2"/>
      <c r="B899" s="2"/>
      <c r="C899" s="2" t="s">
        <v>118</v>
      </c>
      <c r="D899" s="2"/>
      <c r="E899" s="2"/>
      <c r="F899" s="2"/>
      <c r="G899" s="2"/>
      <c r="H899" s="2"/>
      <c r="I899" s="2"/>
    </row>
    <row r="900" spans="1:9" x14ac:dyDescent="0.25">
      <c r="A900" s="2"/>
      <c r="B900" s="2"/>
      <c r="C900" s="2" t="s">
        <v>119</v>
      </c>
      <c r="D900" s="2"/>
      <c r="E900" s="2"/>
      <c r="F900" s="2"/>
      <c r="G900" s="2"/>
      <c r="H900" s="2"/>
      <c r="I900" s="2"/>
    </row>
    <row r="901" spans="1:9" x14ac:dyDescent="0.25">
      <c r="A901" s="2"/>
      <c r="B901" s="2"/>
      <c r="C901" s="2" t="s">
        <v>120</v>
      </c>
      <c r="D901" s="2"/>
      <c r="E901" s="2"/>
      <c r="F901" s="2"/>
      <c r="G901" s="2"/>
      <c r="H901" s="2"/>
      <c r="I901" s="2"/>
    </row>
    <row r="902" spans="1:9" x14ac:dyDescent="0.25">
      <c r="A902" s="2"/>
      <c r="B902" s="2"/>
      <c r="C902" s="2" t="str">
        <f t="shared" ref="C902" si="282">"has_focus = "&amp;INDEX(S:X,MATCH(B889,S:S,0),6)</f>
        <v>has_focus = focus_ch_extraversion</v>
      </c>
      <c r="D902" s="2"/>
      <c r="E902" s="2"/>
      <c r="F902" s="2"/>
      <c r="G902" s="2"/>
      <c r="H902" s="2"/>
      <c r="I902" s="2"/>
    </row>
    <row r="903" spans="1:9" x14ac:dyDescent="0.25">
      <c r="A903" s="2"/>
      <c r="B903" s="2" t="s">
        <v>1</v>
      </c>
      <c r="C903" s="2"/>
      <c r="D903" s="2"/>
      <c r="E903" s="2"/>
      <c r="F903" s="2"/>
      <c r="G903" s="2"/>
      <c r="H903" s="2"/>
      <c r="I903" s="2"/>
    </row>
    <row r="904" spans="1:9" x14ac:dyDescent="0.25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25">
      <c r="A905" s="2"/>
      <c r="B905" s="2" t="s">
        <v>9</v>
      </c>
      <c r="C905" s="2" t="s">
        <v>235</v>
      </c>
      <c r="D905" s="2"/>
      <c r="E905" s="2"/>
      <c r="F905" s="2"/>
      <c r="G905" s="2"/>
      <c r="H905" s="2"/>
      <c r="I905" s="2"/>
    </row>
    <row r="906" spans="1:9" x14ac:dyDescent="0.25">
      <c r="A906" s="2"/>
      <c r="B906" s="2"/>
      <c r="C906" s="2" t="str">
        <f t="shared" ref="C906" si="283">"name = EVTOPT_A_"&amp;$L$2&amp;INDEX(S:V,MATCH(B889,S:S,0),4)</f>
        <v>name = EVTOPT_A_AVE_MARIA_hexaco_childhood.27</v>
      </c>
      <c r="D906" s="2"/>
      <c r="E906" s="2"/>
      <c r="F906" s="2"/>
      <c r="G906" s="2"/>
      <c r="H906" s="2"/>
      <c r="I906" s="2"/>
    </row>
    <row r="907" spans="1:9" x14ac:dyDescent="0.25">
      <c r="A907" s="2"/>
      <c r="B907" s="2"/>
      <c r="C907" s="2" t="s">
        <v>138</v>
      </c>
      <c r="D907" s="2"/>
      <c r="E907" s="2"/>
      <c r="F907" s="2"/>
      <c r="G907" s="2"/>
      <c r="H907" s="2"/>
      <c r="I907" s="2"/>
    </row>
    <row r="908" spans="1:9" x14ac:dyDescent="0.25">
      <c r="A908" s="2"/>
      <c r="B908" s="2"/>
      <c r="C908" s="2"/>
      <c r="D908" s="2" t="str">
        <f t="shared" ref="D908" si="284">"educator = { character_event = { id = "&amp;"AVE_MARIA_hexaco_adolescence."&amp;INDEX(S:V,MATCH(B889,S:S,0)+INDEX(S:W,MATCH(B889,S:S,0),5),4)&amp;" } }"</f>
        <v>educator = { character_event = { id = AVE_MARIA_hexaco_adolescence.35 } }</v>
      </c>
      <c r="E908" s="2"/>
      <c r="F908" s="2"/>
      <c r="G908" s="2"/>
      <c r="H908" s="2"/>
      <c r="I908" s="2"/>
    </row>
    <row r="909" spans="1:9" x14ac:dyDescent="0.25">
      <c r="D909" t="s">
        <v>248</v>
      </c>
      <c r="H909" s="2"/>
      <c r="I909" s="2"/>
    </row>
    <row r="910" spans="1:9" x14ac:dyDescent="0.25">
      <c r="C910" s="2" t="s">
        <v>1</v>
      </c>
      <c r="D910" s="2"/>
      <c r="E910" s="2"/>
      <c r="F910" s="2"/>
      <c r="H910" s="2"/>
      <c r="I910" s="2"/>
    </row>
    <row r="911" spans="1:9" x14ac:dyDescent="0.25">
      <c r="A911" s="2"/>
      <c r="B911" s="2"/>
      <c r="C911" s="2" t="s">
        <v>236</v>
      </c>
      <c r="D911" s="2"/>
      <c r="E911" s="2"/>
      <c r="F911" s="2"/>
      <c r="G911" s="2"/>
      <c r="H911" s="2"/>
      <c r="I911" s="2"/>
    </row>
    <row r="912" spans="1:9" x14ac:dyDescent="0.25">
      <c r="A912" s="2"/>
      <c r="B912" s="2"/>
      <c r="C912" s="2"/>
      <c r="D912" s="2" t="str">
        <f t="shared" ref="D912" si="285">"factor = 95"</f>
        <v>factor = 95</v>
      </c>
      <c r="E912" s="2"/>
      <c r="F912" s="2"/>
      <c r="G912" s="2"/>
      <c r="H912" s="2"/>
      <c r="I912" s="2"/>
    </row>
    <row r="913" spans="1:9" x14ac:dyDescent="0.25">
      <c r="A913" s="2"/>
      <c r="B913" s="2"/>
      <c r="C913" s="2" t="s">
        <v>1</v>
      </c>
      <c r="D913" s="2"/>
      <c r="E913" s="2"/>
      <c r="F913" s="2"/>
      <c r="G913" s="2"/>
      <c r="H913" s="2"/>
      <c r="I913" s="2"/>
    </row>
    <row r="914" spans="1:9" x14ac:dyDescent="0.25">
      <c r="A914" s="2"/>
      <c r="B914" s="2" t="s">
        <v>1</v>
      </c>
      <c r="G914" s="2"/>
      <c r="H914" s="2"/>
      <c r="I914" s="2"/>
    </row>
    <row r="915" spans="1:9" x14ac:dyDescent="0.25">
      <c r="A915" s="2"/>
      <c r="B915" s="2" t="s">
        <v>9</v>
      </c>
      <c r="C915" s="2" t="s">
        <v>237</v>
      </c>
      <c r="D915" s="2"/>
      <c r="E915" s="2"/>
      <c r="F915" s="2"/>
      <c r="G915" s="2"/>
      <c r="H915" s="2"/>
      <c r="I915" s="2"/>
    </row>
    <row r="916" spans="1:9" x14ac:dyDescent="0.25">
      <c r="A916" s="2"/>
      <c r="B916" s="2"/>
      <c r="C916" s="2" t="str">
        <f t="shared" ref="C916" si="286">"name = EVTOPT_B_"&amp;$L$2&amp;INDEX(S:V,MATCH(B889,S:S,0),4)</f>
        <v>name = EVTOPT_B_AVE_MARIA_hexaco_childhood.27</v>
      </c>
      <c r="D916" s="2"/>
      <c r="E916" s="2"/>
      <c r="F916" s="2"/>
      <c r="G916" s="2"/>
      <c r="H916" s="2"/>
      <c r="I916" s="2"/>
    </row>
    <row r="917" spans="1:9" x14ac:dyDescent="0.25">
      <c r="A917" s="2"/>
      <c r="B917" s="2"/>
      <c r="C917" s="2" t="s">
        <v>138</v>
      </c>
      <c r="D917" s="2"/>
      <c r="E917" s="2"/>
      <c r="F917" s="2"/>
      <c r="G917" s="2"/>
      <c r="H917" s="2"/>
      <c r="I917" s="2"/>
    </row>
    <row r="918" spans="1:9" x14ac:dyDescent="0.25">
      <c r="A918" s="2"/>
      <c r="B918" s="2"/>
      <c r="C918" s="2"/>
      <c r="D918" s="2" t="str">
        <f t="shared" ref="D918" si="287">"educator = { character_event = { id = "&amp;"AVE_MARIA_hexaco_adolescence."&amp;INDEX(S:V,MATCH(B889,S:S,0)+INDEX(S:W,MATCH(B889,S:S,0),5),4)&amp;" } }"</f>
        <v>educator = { character_event = { id = AVE_MARIA_hexaco_adolescence.35 } }</v>
      </c>
      <c r="E918" s="2"/>
      <c r="F918" s="2"/>
      <c r="G918" s="2"/>
      <c r="H918" s="2"/>
      <c r="I918" s="2"/>
    </row>
    <row r="919" spans="1:9" x14ac:dyDescent="0.25">
      <c r="A919" s="2"/>
      <c r="D919" t="s">
        <v>249</v>
      </c>
      <c r="H919" s="2"/>
      <c r="I919" s="2"/>
    </row>
    <row r="920" spans="1:9" x14ac:dyDescent="0.25">
      <c r="A920" s="2"/>
      <c r="B920" s="2"/>
      <c r="C920" s="2" t="s">
        <v>1</v>
      </c>
      <c r="D920" s="2"/>
      <c r="E920" s="2"/>
      <c r="F920" s="2"/>
      <c r="G920" s="2"/>
    </row>
    <row r="921" spans="1:9" x14ac:dyDescent="0.25">
      <c r="A921" s="2"/>
      <c r="B921" s="2"/>
      <c r="C921" s="2" t="s">
        <v>236</v>
      </c>
      <c r="D921" s="2"/>
      <c r="E921" s="2"/>
      <c r="F921" s="2"/>
      <c r="G921" s="2"/>
    </row>
    <row r="922" spans="1:9" x14ac:dyDescent="0.25">
      <c r="A922" s="2"/>
      <c r="B922" s="2"/>
      <c r="C922" s="2"/>
      <c r="D922" s="2" t="str">
        <f t="shared" ref="D922" si="288">"factor = 5"</f>
        <v>factor = 5</v>
      </c>
      <c r="E922" s="2"/>
      <c r="F922" s="2"/>
      <c r="G922" s="2"/>
      <c r="H922" s="2"/>
      <c r="I922" s="2"/>
    </row>
    <row r="923" spans="1:9" x14ac:dyDescent="0.25">
      <c r="A923" s="2"/>
      <c r="B923" s="2"/>
      <c r="C923" s="2" t="s">
        <v>1</v>
      </c>
      <c r="D923" s="2"/>
      <c r="E923" s="2"/>
      <c r="F923" s="2"/>
      <c r="G923" s="2"/>
      <c r="H923" s="2"/>
      <c r="I923" s="2"/>
    </row>
    <row r="924" spans="1:9" x14ac:dyDescent="0.25">
      <c r="A924" s="2"/>
      <c r="B924" s="2" t="s">
        <v>1</v>
      </c>
      <c r="C924" s="2"/>
      <c r="D924" s="2"/>
      <c r="E924" s="2"/>
      <c r="F924" s="2"/>
      <c r="G924" s="2"/>
      <c r="H924" s="2"/>
      <c r="I924" s="2"/>
    </row>
    <row r="925" spans="1:9" x14ac:dyDescent="0.25">
      <c r="A925" s="2" t="s">
        <v>1</v>
      </c>
      <c r="B925" s="2"/>
      <c r="C925" s="2"/>
      <c r="D925" s="2"/>
      <c r="E925" s="2"/>
      <c r="F925" s="2"/>
      <c r="G925" s="2"/>
      <c r="H925" s="2"/>
      <c r="I925" s="2"/>
    </row>
    <row r="926" spans="1:9" x14ac:dyDescent="0.25">
      <c r="A926" s="2" t="str">
        <f t="shared" ref="A926" si="289">"#"</f>
        <v>#</v>
      </c>
      <c r="B926" s="2" t="str">
        <f t="shared" ref="B926" si="290">INDEX(S:S,1+TRUNC((ROW()-1)/$M$2))</f>
        <v>Extraversion Improvement 4</v>
      </c>
      <c r="C926" s="2"/>
      <c r="D926" s="2"/>
      <c r="E926" s="2"/>
      <c r="F926" s="2"/>
      <c r="G926" s="2"/>
      <c r="H926" s="2"/>
      <c r="I926" s="2"/>
    </row>
    <row r="927" spans="1:9" x14ac:dyDescent="0.25">
      <c r="A927" s="2" t="s">
        <v>0</v>
      </c>
      <c r="B927" s="2"/>
      <c r="C927" s="2"/>
      <c r="D927" s="2"/>
      <c r="E927" s="2"/>
      <c r="F927" s="2"/>
      <c r="G927" s="2"/>
      <c r="H927" s="2"/>
      <c r="I927" s="2"/>
    </row>
    <row r="928" spans="1:9" x14ac:dyDescent="0.25">
      <c r="A928" s="2"/>
      <c r="B928" s="2" t="str">
        <f t="shared" ref="B928" si="291">"id = "&amp;$L$2&amp;INDEX(S:V,MATCH(B926,S:S,0),4)</f>
        <v>id = AVE_MARIA_hexaco_childhood.28</v>
      </c>
      <c r="C928" s="2"/>
      <c r="D928" s="2"/>
      <c r="E928" s="2"/>
      <c r="F928" s="2"/>
      <c r="G928" s="2"/>
      <c r="H928" s="2"/>
      <c r="I928" s="2"/>
    </row>
    <row r="929" spans="1:9" x14ac:dyDescent="0.25">
      <c r="A929" s="2"/>
      <c r="B929" s="2" t="str">
        <f t="shared" ref="B929" si="292">"desc = EVTDESC_"&amp;$L$2&amp;INDEX(S:V,MATCH(B926,S:S,0),4)</f>
        <v>desc = EVTDESC_AVE_MARIA_hexaco_childhood.28</v>
      </c>
      <c r="C929" s="2"/>
      <c r="D929" s="2"/>
      <c r="E929" s="2"/>
      <c r="F929" s="2"/>
      <c r="G929" s="2"/>
      <c r="H929" s="2"/>
      <c r="I929" s="2"/>
    </row>
    <row r="930" spans="1:9" x14ac:dyDescent="0.25">
      <c r="A930" s="2"/>
      <c r="B930" s="2" t="s">
        <v>115</v>
      </c>
      <c r="C930" s="2"/>
      <c r="D930" s="2"/>
      <c r="E930" s="2"/>
      <c r="F930" s="2"/>
      <c r="G930" s="2"/>
    </row>
    <row r="931" spans="1:9" x14ac:dyDescent="0.25">
      <c r="A931" s="2"/>
      <c r="B931" s="2" t="s">
        <v>114</v>
      </c>
      <c r="C931" s="2"/>
      <c r="D931" s="2"/>
      <c r="E931" s="2"/>
      <c r="F931" s="2"/>
      <c r="G931" s="2"/>
      <c r="H931" s="2"/>
      <c r="I931" s="2"/>
    </row>
    <row r="932" spans="1:9" x14ac:dyDescent="0.25">
      <c r="A932" s="2"/>
      <c r="B932" s="2" t="s">
        <v>116</v>
      </c>
      <c r="C932" s="2"/>
      <c r="D932" s="2"/>
      <c r="E932" s="2"/>
      <c r="F932" s="2"/>
      <c r="G932" s="2"/>
      <c r="H932" s="2"/>
      <c r="I932" s="2"/>
    </row>
    <row r="933" spans="1:9" x14ac:dyDescent="0.25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5">
      <c r="A934" s="2"/>
      <c r="B934" s="2" t="s">
        <v>5</v>
      </c>
      <c r="C934" s="2"/>
      <c r="D934" s="2"/>
      <c r="E934" s="2"/>
      <c r="F934" s="2"/>
      <c r="G934" s="2"/>
      <c r="H934" s="2"/>
      <c r="I934" s="2"/>
    </row>
    <row r="935" spans="1:9" x14ac:dyDescent="0.25">
      <c r="A935" s="2"/>
      <c r="B935" s="2"/>
      <c r="C935" s="2" t="s">
        <v>117</v>
      </c>
      <c r="D935" s="2"/>
      <c r="E935" s="2"/>
      <c r="F935" s="2"/>
      <c r="G935" s="2"/>
      <c r="H935" s="2"/>
      <c r="I935" s="2"/>
    </row>
    <row r="936" spans="1:9" x14ac:dyDescent="0.25">
      <c r="A936" s="2"/>
      <c r="B936" s="2"/>
      <c r="C936" s="2" t="s">
        <v>118</v>
      </c>
      <c r="D936" s="2"/>
      <c r="E936" s="2"/>
      <c r="F936" s="2"/>
      <c r="G936" s="2"/>
      <c r="H936" s="2"/>
      <c r="I936" s="2"/>
    </row>
    <row r="937" spans="1:9" x14ac:dyDescent="0.25">
      <c r="A937" s="2"/>
      <c r="B937" s="2"/>
      <c r="C937" s="2" t="s">
        <v>119</v>
      </c>
      <c r="D937" s="2"/>
      <c r="E937" s="2"/>
      <c r="F937" s="2"/>
      <c r="G937" s="2"/>
      <c r="H937" s="2"/>
      <c r="I937" s="2"/>
    </row>
    <row r="938" spans="1:9" x14ac:dyDescent="0.25">
      <c r="A938" s="2"/>
      <c r="B938" s="2"/>
      <c r="C938" s="2" t="s">
        <v>120</v>
      </c>
      <c r="D938" s="2"/>
      <c r="E938" s="2"/>
      <c r="F938" s="2"/>
      <c r="G938" s="2"/>
      <c r="H938" s="2"/>
      <c r="I938" s="2"/>
    </row>
    <row r="939" spans="1:9" x14ac:dyDescent="0.25">
      <c r="A939" s="2"/>
      <c r="B939" s="2"/>
      <c r="C939" s="2" t="str">
        <f t="shared" ref="C939" si="293">"has_focus = "&amp;INDEX(S:X,MATCH(B926,S:S,0),6)</f>
        <v>has_focus = focus_ch_extraversion</v>
      </c>
      <c r="D939" s="2"/>
      <c r="E939" s="2"/>
      <c r="F939" s="2"/>
      <c r="G939" s="2"/>
      <c r="H939" s="2"/>
      <c r="I939" s="2"/>
    </row>
    <row r="940" spans="1:9" x14ac:dyDescent="0.25">
      <c r="A940" s="2"/>
      <c r="B940" s="2" t="s">
        <v>1</v>
      </c>
      <c r="C940" s="2"/>
      <c r="D940" s="2"/>
      <c r="E940" s="2"/>
      <c r="F940" s="2"/>
      <c r="G940" s="2"/>
      <c r="H940" s="2"/>
      <c r="I940" s="2"/>
    </row>
    <row r="941" spans="1:9" x14ac:dyDescent="0.25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25">
      <c r="A942" s="2"/>
      <c r="B942" s="2" t="s">
        <v>9</v>
      </c>
      <c r="C942" s="2" t="s">
        <v>235</v>
      </c>
      <c r="D942" s="2"/>
      <c r="E942" s="2"/>
      <c r="F942" s="2"/>
      <c r="G942" s="2"/>
      <c r="H942" s="2"/>
      <c r="I942" s="2"/>
    </row>
    <row r="943" spans="1:9" x14ac:dyDescent="0.25">
      <c r="A943" s="2"/>
      <c r="B943" s="2"/>
      <c r="C943" s="2" t="str">
        <f t="shared" ref="C943" si="294">"name = EVTOPT_A_"&amp;$L$2&amp;INDEX(S:V,MATCH(B926,S:S,0),4)</f>
        <v>name = EVTOPT_A_AVE_MARIA_hexaco_childhood.28</v>
      </c>
      <c r="D943" s="2"/>
      <c r="E943" s="2"/>
      <c r="F943" s="2"/>
      <c r="G943" s="2"/>
      <c r="H943" s="2"/>
      <c r="I943" s="2"/>
    </row>
    <row r="944" spans="1:9" x14ac:dyDescent="0.25">
      <c r="A944" s="2"/>
      <c r="B944" s="2"/>
      <c r="C944" s="2" t="s">
        <v>138</v>
      </c>
      <c r="D944" s="2"/>
      <c r="E944" s="2"/>
      <c r="F944" s="2"/>
      <c r="G944" s="2"/>
      <c r="H944" s="2"/>
      <c r="I944" s="2"/>
    </row>
    <row r="945" spans="1:9" x14ac:dyDescent="0.25">
      <c r="A945" s="2"/>
      <c r="B945" s="2"/>
      <c r="C945" s="2"/>
      <c r="D945" s="2" t="str">
        <f t="shared" ref="D945" si="295">"educator = { character_event = { id = "&amp;"AVE_MARIA_hexaco_adolescence."&amp;INDEX(S:V,MATCH(B926,S:S,0)+INDEX(S:W,MATCH(B926,S:S,0),5),4)&amp;" } }"</f>
        <v>educator = { character_event = { id = AVE_MARIA_hexaco_adolescence.35 } }</v>
      </c>
      <c r="E945" s="2"/>
      <c r="F945" s="2"/>
      <c r="G945" s="2"/>
      <c r="H945" s="2"/>
      <c r="I945" s="2"/>
    </row>
    <row r="946" spans="1:9" x14ac:dyDescent="0.25">
      <c r="D946" t="s">
        <v>248</v>
      </c>
      <c r="H946" s="2"/>
      <c r="I946" s="2"/>
    </row>
    <row r="947" spans="1:9" x14ac:dyDescent="0.25">
      <c r="C947" s="2" t="s">
        <v>1</v>
      </c>
      <c r="D947" s="2"/>
      <c r="E947" s="2"/>
      <c r="F947" s="2"/>
      <c r="H947" s="2"/>
      <c r="I947" s="2"/>
    </row>
    <row r="948" spans="1:9" x14ac:dyDescent="0.25">
      <c r="A948" s="2"/>
      <c r="B948" s="2"/>
      <c r="C948" s="2" t="s">
        <v>236</v>
      </c>
      <c r="D948" s="2"/>
      <c r="E948" s="2"/>
      <c r="F948" s="2"/>
      <c r="G948" s="2"/>
      <c r="H948" s="2"/>
      <c r="I948" s="2"/>
    </row>
    <row r="949" spans="1:9" x14ac:dyDescent="0.25">
      <c r="A949" s="2"/>
      <c r="B949" s="2"/>
      <c r="C949" s="2"/>
      <c r="D949" s="2" t="str">
        <f t="shared" ref="D949" si="296">"factor = 95"</f>
        <v>factor = 95</v>
      </c>
      <c r="E949" s="2"/>
      <c r="F949" s="2"/>
      <c r="G949" s="2"/>
      <c r="H949" s="2"/>
      <c r="I949" s="2"/>
    </row>
    <row r="950" spans="1:9" x14ac:dyDescent="0.25">
      <c r="A950" s="2"/>
      <c r="B950" s="2"/>
      <c r="C950" s="2" t="s">
        <v>1</v>
      </c>
      <c r="D950" s="2"/>
      <c r="E950" s="2"/>
      <c r="F950" s="2"/>
      <c r="G950" s="2"/>
      <c r="H950" s="2"/>
      <c r="I950" s="2"/>
    </row>
    <row r="951" spans="1:9" x14ac:dyDescent="0.25">
      <c r="A951" s="2"/>
      <c r="B951" s="2" t="s">
        <v>1</v>
      </c>
      <c r="G951" s="2"/>
      <c r="H951" s="2"/>
      <c r="I951" s="2"/>
    </row>
    <row r="952" spans="1:9" x14ac:dyDescent="0.25">
      <c r="A952" s="2"/>
      <c r="B952" s="2" t="s">
        <v>9</v>
      </c>
      <c r="C952" s="2" t="s">
        <v>237</v>
      </c>
      <c r="D952" s="2"/>
      <c r="E952" s="2"/>
      <c r="F952" s="2"/>
      <c r="G952" s="2"/>
      <c r="H952" s="2"/>
      <c r="I952" s="2"/>
    </row>
    <row r="953" spans="1:9" x14ac:dyDescent="0.25">
      <c r="A953" s="2"/>
      <c r="B953" s="2"/>
      <c r="C953" s="2" t="str">
        <f t="shared" ref="C953" si="297">"name = EVTOPT_B_"&amp;$L$2&amp;INDEX(S:V,MATCH(B926,S:S,0),4)</f>
        <v>name = EVTOPT_B_AVE_MARIA_hexaco_childhood.28</v>
      </c>
      <c r="D953" s="2"/>
      <c r="E953" s="2"/>
      <c r="F953" s="2"/>
      <c r="G953" s="2"/>
      <c r="H953" s="2"/>
      <c r="I953" s="2"/>
    </row>
    <row r="954" spans="1:9" x14ac:dyDescent="0.25">
      <c r="A954" s="2"/>
      <c r="B954" s="2"/>
      <c r="C954" s="2" t="s">
        <v>138</v>
      </c>
      <c r="D954" s="2"/>
      <c r="E954" s="2"/>
      <c r="F954" s="2"/>
      <c r="G954" s="2"/>
      <c r="H954" s="2"/>
      <c r="I954" s="2"/>
    </row>
    <row r="955" spans="1:9" x14ac:dyDescent="0.25">
      <c r="A955" s="2"/>
      <c r="B955" s="2"/>
      <c r="C955" s="2"/>
      <c r="D955" s="2" t="str">
        <f t="shared" ref="D955" si="298">"educator = { character_event = { id = "&amp;"AVE_MARIA_hexaco_adolescence."&amp;INDEX(S:V,MATCH(B926,S:S,0)+INDEX(S:W,MATCH(B926,S:S,0),5),4)&amp;" } }"</f>
        <v>educator = { character_event = { id = AVE_MARIA_hexaco_adolescence.35 } }</v>
      </c>
      <c r="E955" s="2"/>
      <c r="F955" s="2"/>
      <c r="G955" s="2"/>
      <c r="H955" s="2"/>
      <c r="I955" s="2"/>
    </row>
    <row r="956" spans="1:9" x14ac:dyDescent="0.25">
      <c r="A956" s="2"/>
      <c r="D956" t="s">
        <v>249</v>
      </c>
      <c r="H956" s="2"/>
      <c r="I956" s="2"/>
    </row>
    <row r="957" spans="1:9" x14ac:dyDescent="0.25">
      <c r="A957" s="2"/>
      <c r="B957" s="2"/>
      <c r="C957" s="2" t="s">
        <v>1</v>
      </c>
      <c r="D957" s="2"/>
      <c r="E957" s="2"/>
      <c r="F957" s="2"/>
      <c r="G957" s="2"/>
    </row>
    <row r="958" spans="1:9" x14ac:dyDescent="0.25">
      <c r="A958" s="2"/>
      <c r="B958" s="2"/>
      <c r="C958" s="2" t="s">
        <v>236</v>
      </c>
      <c r="D958" s="2"/>
      <c r="E958" s="2"/>
      <c r="F958" s="2"/>
      <c r="G958" s="2"/>
    </row>
    <row r="959" spans="1:9" x14ac:dyDescent="0.25">
      <c r="A959" s="2"/>
      <c r="B959" s="2"/>
      <c r="C959" s="2"/>
      <c r="D959" s="2" t="str">
        <f t="shared" ref="D959" si="299">"factor = 5"</f>
        <v>factor = 5</v>
      </c>
      <c r="E959" s="2"/>
      <c r="F959" s="2"/>
      <c r="G959" s="2"/>
      <c r="H959" s="2"/>
      <c r="I959" s="2"/>
    </row>
    <row r="960" spans="1:9" x14ac:dyDescent="0.25">
      <c r="A960" s="2"/>
      <c r="B960" s="2"/>
      <c r="C960" s="2" t="s">
        <v>1</v>
      </c>
      <c r="D960" s="2"/>
      <c r="E960" s="2"/>
      <c r="F960" s="2"/>
      <c r="G960" s="2"/>
      <c r="H960" s="2"/>
      <c r="I960" s="2"/>
    </row>
    <row r="961" spans="1:9" x14ac:dyDescent="0.25">
      <c r="A961" s="2"/>
      <c r="B961" s="2" t="s">
        <v>1</v>
      </c>
      <c r="C961" s="2"/>
      <c r="D961" s="2"/>
      <c r="E961" s="2"/>
      <c r="F961" s="2"/>
      <c r="G961" s="2"/>
      <c r="H961" s="2"/>
      <c r="I961" s="2"/>
    </row>
    <row r="962" spans="1:9" x14ac:dyDescent="0.25">
      <c r="A962" s="2" t="s">
        <v>1</v>
      </c>
      <c r="B962" s="2"/>
      <c r="C962" s="2"/>
      <c r="D962" s="2"/>
      <c r="E962" s="2"/>
      <c r="F962" s="2"/>
      <c r="G962" s="2"/>
      <c r="H962" s="2"/>
      <c r="I962" s="2"/>
    </row>
    <row r="963" spans="1:9" x14ac:dyDescent="0.25">
      <c r="A963" s="2" t="str">
        <f t="shared" ref="A963" si="300">"#"</f>
        <v>#</v>
      </c>
      <c r="B963" s="2" t="str">
        <f t="shared" ref="B963" si="301">INDEX(S:S,1+TRUNC((ROW()-1)/$M$2))</f>
        <v>Extraversion Improvement 5</v>
      </c>
      <c r="C963" s="2"/>
      <c r="D963" s="2"/>
      <c r="E963" s="2"/>
      <c r="F963" s="2"/>
      <c r="G963" s="2"/>
      <c r="H963" s="2"/>
      <c r="I963" s="2"/>
    </row>
    <row r="964" spans="1:9" x14ac:dyDescent="0.25">
      <c r="A964" s="2" t="s">
        <v>0</v>
      </c>
      <c r="B964" s="2"/>
      <c r="C964" s="2"/>
      <c r="D964" s="2"/>
      <c r="E964" s="2"/>
      <c r="F964" s="2"/>
      <c r="G964" s="2"/>
      <c r="H964" s="2"/>
      <c r="I964" s="2"/>
    </row>
    <row r="965" spans="1:9" x14ac:dyDescent="0.25">
      <c r="A965" s="2"/>
      <c r="B965" s="2" t="str">
        <f t="shared" ref="B965" si="302">"id = "&amp;$L$2&amp;INDEX(S:V,MATCH(B963,S:S,0),4)</f>
        <v>id = AVE_MARIA_hexaco_childhood.29</v>
      </c>
      <c r="C965" s="2"/>
      <c r="D965" s="2"/>
      <c r="E965" s="2"/>
      <c r="F965" s="2"/>
      <c r="G965" s="2"/>
      <c r="H965" s="2"/>
      <c r="I965" s="2"/>
    </row>
    <row r="966" spans="1:9" x14ac:dyDescent="0.25">
      <c r="A966" s="2"/>
      <c r="B966" s="2" t="str">
        <f t="shared" ref="B966" si="303">"desc = EVTDESC_"&amp;$L$2&amp;INDEX(S:V,MATCH(B963,S:S,0),4)</f>
        <v>desc = EVTDESC_AVE_MARIA_hexaco_childhood.29</v>
      </c>
      <c r="C966" s="2"/>
      <c r="D966" s="2"/>
      <c r="E966" s="2"/>
      <c r="F966" s="2"/>
      <c r="G966" s="2"/>
      <c r="H966" s="2"/>
      <c r="I966" s="2"/>
    </row>
    <row r="967" spans="1:9" x14ac:dyDescent="0.25">
      <c r="A967" s="2"/>
      <c r="B967" s="2" t="s">
        <v>115</v>
      </c>
      <c r="C967" s="2"/>
      <c r="D967" s="2"/>
      <c r="E967" s="2"/>
      <c r="F967" s="2"/>
      <c r="G967" s="2"/>
    </row>
    <row r="968" spans="1:9" x14ac:dyDescent="0.25">
      <c r="A968" s="2"/>
      <c r="B968" s="2" t="s">
        <v>114</v>
      </c>
      <c r="C968" s="2"/>
      <c r="D968" s="2"/>
      <c r="E968" s="2"/>
      <c r="F968" s="2"/>
      <c r="G968" s="2"/>
      <c r="H968" s="2"/>
      <c r="I968" s="2"/>
    </row>
    <row r="969" spans="1:9" x14ac:dyDescent="0.25">
      <c r="A969" s="2"/>
      <c r="B969" s="2" t="s">
        <v>116</v>
      </c>
      <c r="C969" s="2"/>
      <c r="D969" s="2"/>
      <c r="E969" s="2"/>
      <c r="F969" s="2"/>
      <c r="G969" s="2"/>
      <c r="H969" s="2"/>
      <c r="I969" s="2"/>
    </row>
    <row r="970" spans="1:9" x14ac:dyDescent="0.25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25">
      <c r="A971" s="2"/>
      <c r="B971" s="2" t="s">
        <v>5</v>
      </c>
      <c r="C971" s="2"/>
      <c r="D971" s="2"/>
      <c r="E971" s="2"/>
      <c r="F971" s="2"/>
      <c r="G971" s="2"/>
      <c r="H971" s="2"/>
      <c r="I971" s="2"/>
    </row>
    <row r="972" spans="1:9" x14ac:dyDescent="0.25">
      <c r="A972" s="2"/>
      <c r="B972" s="2"/>
      <c r="C972" s="2" t="s">
        <v>117</v>
      </c>
      <c r="D972" s="2"/>
      <c r="E972" s="2"/>
      <c r="F972" s="2"/>
      <c r="G972" s="2"/>
      <c r="H972" s="2"/>
      <c r="I972" s="2"/>
    </row>
    <row r="973" spans="1:9" x14ac:dyDescent="0.25">
      <c r="A973" s="2"/>
      <c r="B973" s="2"/>
      <c r="C973" s="2" t="s">
        <v>118</v>
      </c>
      <c r="D973" s="2"/>
      <c r="E973" s="2"/>
      <c r="F973" s="2"/>
      <c r="G973" s="2"/>
      <c r="H973" s="2"/>
      <c r="I973" s="2"/>
    </row>
    <row r="974" spans="1:9" x14ac:dyDescent="0.25">
      <c r="A974" s="2"/>
      <c r="B974" s="2"/>
      <c r="C974" s="2" t="s">
        <v>119</v>
      </c>
      <c r="D974" s="2"/>
      <c r="E974" s="2"/>
      <c r="F974" s="2"/>
      <c r="G974" s="2"/>
      <c r="H974" s="2"/>
      <c r="I974" s="2"/>
    </row>
    <row r="975" spans="1:9" x14ac:dyDescent="0.25">
      <c r="A975" s="2"/>
      <c r="B975" s="2"/>
      <c r="C975" s="2" t="s">
        <v>120</v>
      </c>
      <c r="D975" s="2"/>
      <c r="E975" s="2"/>
      <c r="F975" s="2"/>
      <c r="G975" s="2"/>
      <c r="H975" s="2"/>
      <c r="I975" s="2"/>
    </row>
    <row r="976" spans="1:9" x14ac:dyDescent="0.25">
      <c r="A976" s="2"/>
      <c r="B976" s="2"/>
      <c r="C976" s="2" t="str">
        <f t="shared" ref="C976" si="304">"has_focus = "&amp;INDEX(S:X,MATCH(B963,S:S,0),6)</f>
        <v>has_focus = focus_ch_extraversion</v>
      </c>
      <c r="D976" s="2"/>
      <c r="E976" s="2"/>
      <c r="F976" s="2"/>
      <c r="G976" s="2"/>
      <c r="H976" s="2"/>
      <c r="I976" s="2"/>
    </row>
    <row r="977" spans="1:9" x14ac:dyDescent="0.25">
      <c r="A977" s="2"/>
      <c r="B977" s="2" t="s">
        <v>1</v>
      </c>
      <c r="C977" s="2"/>
      <c r="D977" s="2"/>
      <c r="E977" s="2"/>
      <c r="F977" s="2"/>
      <c r="G977" s="2"/>
      <c r="H977" s="2"/>
      <c r="I977" s="2"/>
    </row>
    <row r="978" spans="1:9" x14ac:dyDescent="0.25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25">
      <c r="A979" s="2"/>
      <c r="B979" s="2" t="s">
        <v>9</v>
      </c>
      <c r="C979" s="2" t="s">
        <v>235</v>
      </c>
      <c r="D979" s="2"/>
      <c r="E979" s="2"/>
      <c r="F979" s="2"/>
      <c r="G979" s="2"/>
      <c r="H979" s="2"/>
      <c r="I979" s="2"/>
    </row>
    <row r="980" spans="1:9" x14ac:dyDescent="0.25">
      <c r="A980" s="2"/>
      <c r="B980" s="2"/>
      <c r="C980" s="2" t="str">
        <f t="shared" ref="C980" si="305">"name = EVTOPT_A_"&amp;$L$2&amp;INDEX(S:V,MATCH(B963,S:S,0),4)</f>
        <v>name = EVTOPT_A_AVE_MARIA_hexaco_childhood.29</v>
      </c>
      <c r="D980" s="2"/>
      <c r="E980" s="2"/>
      <c r="F980" s="2"/>
      <c r="G980" s="2"/>
      <c r="H980" s="2"/>
      <c r="I980" s="2"/>
    </row>
    <row r="981" spans="1:9" x14ac:dyDescent="0.25">
      <c r="A981" s="2"/>
      <c r="B981" s="2"/>
      <c r="C981" s="2" t="s">
        <v>138</v>
      </c>
      <c r="D981" s="2"/>
      <c r="E981" s="2"/>
      <c r="F981" s="2"/>
      <c r="G981" s="2"/>
      <c r="H981" s="2"/>
      <c r="I981" s="2"/>
    </row>
    <row r="982" spans="1:9" x14ac:dyDescent="0.25">
      <c r="A982" s="2"/>
      <c r="B982" s="2"/>
      <c r="C982" s="2"/>
      <c r="D982" s="2" t="str">
        <f t="shared" ref="D982" si="306">"educator = { character_event = { id = "&amp;"AVE_MARIA_hexaco_adolescence."&amp;INDEX(S:V,MATCH(B963,S:S,0)+INDEX(S:W,MATCH(B963,S:S,0),5),4)&amp;" } }"</f>
        <v>educator = { character_event = { id = AVE_MARIA_hexaco_adolescence.35 } }</v>
      </c>
      <c r="E982" s="2"/>
      <c r="F982" s="2"/>
      <c r="G982" s="2"/>
      <c r="H982" s="2"/>
      <c r="I982" s="2"/>
    </row>
    <row r="983" spans="1:9" x14ac:dyDescent="0.25">
      <c r="D983" t="s">
        <v>248</v>
      </c>
      <c r="H983" s="2"/>
      <c r="I983" s="2"/>
    </row>
    <row r="984" spans="1:9" x14ac:dyDescent="0.25">
      <c r="C984" s="2" t="s">
        <v>1</v>
      </c>
      <c r="D984" s="2"/>
      <c r="E984" s="2"/>
      <c r="F984" s="2"/>
      <c r="H984" s="2"/>
      <c r="I984" s="2"/>
    </row>
    <row r="985" spans="1:9" x14ac:dyDescent="0.25">
      <c r="A985" s="2"/>
      <c r="B985" s="2"/>
      <c r="C985" s="2" t="s">
        <v>236</v>
      </c>
      <c r="D985" s="2"/>
      <c r="E985" s="2"/>
      <c r="F985" s="2"/>
      <c r="G985" s="2"/>
      <c r="H985" s="2"/>
      <c r="I985" s="2"/>
    </row>
    <row r="986" spans="1:9" x14ac:dyDescent="0.25">
      <c r="A986" s="2"/>
      <c r="B986" s="2"/>
      <c r="C986" s="2"/>
      <c r="D986" s="2" t="str">
        <f t="shared" ref="D986" si="307">"factor = 95"</f>
        <v>factor = 95</v>
      </c>
      <c r="E986" s="2"/>
      <c r="F986" s="2"/>
      <c r="G986" s="2"/>
      <c r="H986" s="2"/>
      <c r="I986" s="2"/>
    </row>
    <row r="987" spans="1:9" x14ac:dyDescent="0.25">
      <c r="A987" s="2"/>
      <c r="B987" s="2"/>
      <c r="C987" s="2" t="s">
        <v>1</v>
      </c>
      <c r="D987" s="2"/>
      <c r="E987" s="2"/>
      <c r="F987" s="2"/>
      <c r="G987" s="2"/>
      <c r="H987" s="2"/>
      <c r="I987" s="2"/>
    </row>
    <row r="988" spans="1:9" x14ac:dyDescent="0.25">
      <c r="A988" s="2"/>
      <c r="B988" s="2" t="s">
        <v>1</v>
      </c>
      <c r="G988" s="2"/>
      <c r="H988" s="2"/>
      <c r="I988" s="2"/>
    </row>
    <row r="989" spans="1:9" x14ac:dyDescent="0.25">
      <c r="A989" s="2"/>
      <c r="B989" s="2" t="s">
        <v>9</v>
      </c>
      <c r="C989" s="2" t="s">
        <v>237</v>
      </c>
      <c r="D989" s="2"/>
      <c r="E989" s="2"/>
      <c r="F989" s="2"/>
      <c r="G989" s="2"/>
      <c r="H989" s="2"/>
      <c r="I989" s="2"/>
    </row>
    <row r="990" spans="1:9" x14ac:dyDescent="0.25">
      <c r="A990" s="2"/>
      <c r="B990" s="2"/>
      <c r="C990" s="2" t="str">
        <f t="shared" ref="C990" si="308">"name = EVTOPT_B_"&amp;$L$2&amp;INDEX(S:V,MATCH(B963,S:S,0),4)</f>
        <v>name = EVTOPT_B_AVE_MARIA_hexaco_childhood.29</v>
      </c>
      <c r="D990" s="2"/>
      <c r="E990" s="2"/>
      <c r="F990" s="2"/>
      <c r="G990" s="2"/>
      <c r="H990" s="2"/>
      <c r="I990" s="2"/>
    </row>
    <row r="991" spans="1:9" x14ac:dyDescent="0.25">
      <c r="A991" s="2"/>
      <c r="B991" s="2"/>
      <c r="C991" s="2" t="s">
        <v>138</v>
      </c>
      <c r="D991" s="2"/>
      <c r="E991" s="2"/>
      <c r="F991" s="2"/>
      <c r="G991" s="2"/>
      <c r="H991" s="2"/>
      <c r="I991" s="2"/>
    </row>
    <row r="992" spans="1:9" x14ac:dyDescent="0.25">
      <c r="A992" s="2"/>
      <c r="B992" s="2"/>
      <c r="C992" s="2"/>
      <c r="D992" s="2" t="str">
        <f t="shared" ref="D992" si="309">"educator = { character_event = { id = "&amp;"AVE_MARIA_hexaco_adolescence."&amp;INDEX(S:V,MATCH(B963,S:S,0)+INDEX(S:W,MATCH(B963,S:S,0),5),4)&amp;" } }"</f>
        <v>educator = { character_event = { id = AVE_MARIA_hexaco_adolescence.35 } }</v>
      </c>
      <c r="E992" s="2"/>
      <c r="F992" s="2"/>
      <c r="G992" s="2"/>
      <c r="H992" s="2"/>
      <c r="I992" s="2"/>
    </row>
    <row r="993" spans="1:9" x14ac:dyDescent="0.25">
      <c r="A993" s="2"/>
      <c r="D993" t="s">
        <v>249</v>
      </c>
      <c r="H993" s="2"/>
      <c r="I993" s="2"/>
    </row>
    <row r="994" spans="1:9" x14ac:dyDescent="0.25">
      <c r="A994" s="2"/>
      <c r="B994" s="2"/>
      <c r="C994" s="2" t="s">
        <v>1</v>
      </c>
      <c r="D994" s="2"/>
      <c r="E994" s="2"/>
      <c r="F994" s="2"/>
      <c r="G994" s="2"/>
    </row>
    <row r="995" spans="1:9" x14ac:dyDescent="0.25">
      <c r="A995" s="2"/>
      <c r="B995" s="2"/>
      <c r="C995" s="2" t="s">
        <v>236</v>
      </c>
      <c r="D995" s="2"/>
      <c r="E995" s="2"/>
      <c r="F995" s="2"/>
      <c r="G995" s="2"/>
    </row>
    <row r="996" spans="1:9" x14ac:dyDescent="0.25">
      <c r="A996" s="2"/>
      <c r="B996" s="2"/>
      <c r="C996" s="2"/>
      <c r="D996" s="2" t="str">
        <f t="shared" ref="D996" si="310">"factor = 5"</f>
        <v>factor = 5</v>
      </c>
      <c r="E996" s="2"/>
      <c r="F996" s="2"/>
      <c r="G996" s="2"/>
      <c r="H996" s="2"/>
      <c r="I996" s="2"/>
    </row>
    <row r="997" spans="1:9" x14ac:dyDescent="0.25">
      <c r="A997" s="2"/>
      <c r="B997" s="2"/>
      <c r="C997" s="2" t="s">
        <v>1</v>
      </c>
      <c r="D997" s="2"/>
      <c r="E997" s="2"/>
      <c r="F997" s="2"/>
      <c r="G997" s="2"/>
      <c r="H997" s="2"/>
      <c r="I997" s="2"/>
    </row>
    <row r="998" spans="1:9" x14ac:dyDescent="0.25">
      <c r="A998" s="2"/>
      <c r="B998" s="2" t="s">
        <v>1</v>
      </c>
      <c r="C998" s="2"/>
      <c r="D998" s="2"/>
      <c r="E998" s="2"/>
      <c r="F998" s="2"/>
      <c r="G998" s="2"/>
      <c r="H998" s="2"/>
      <c r="I998" s="2"/>
    </row>
    <row r="999" spans="1:9" x14ac:dyDescent="0.25">
      <c r="A999" s="2" t="s">
        <v>1</v>
      </c>
      <c r="B999" s="2"/>
      <c r="C999" s="2"/>
      <c r="D999" s="2"/>
      <c r="E999" s="2"/>
      <c r="F999" s="2"/>
      <c r="G999" s="2"/>
      <c r="H999" s="2"/>
      <c r="I999" s="2"/>
    </row>
    <row r="1000" spans="1:9" x14ac:dyDescent="0.25">
      <c r="A1000" s="2" t="str">
        <f t="shared" ref="A1000" si="311">"#"</f>
        <v>#</v>
      </c>
      <c r="B1000" s="2" t="str">
        <f t="shared" ref="B1000" si="312">INDEX(S:S,1+TRUNC((ROW()-1)/$M$2))</f>
        <v>Extraversion Improvement 6</v>
      </c>
      <c r="C1000" s="2"/>
      <c r="D1000" s="2"/>
      <c r="E1000" s="2"/>
      <c r="F1000" s="2"/>
      <c r="G1000" s="2"/>
      <c r="H1000" s="2"/>
      <c r="I1000" s="2"/>
    </row>
    <row r="1001" spans="1:9" x14ac:dyDescent="0.25">
      <c r="A1001" s="2" t="s">
        <v>0</v>
      </c>
      <c r="B1001" s="2"/>
      <c r="C1001" s="2"/>
      <c r="D1001" s="2"/>
      <c r="E1001" s="2"/>
      <c r="F1001" s="2"/>
      <c r="G1001" s="2"/>
      <c r="H1001" s="2"/>
      <c r="I1001" s="2"/>
    </row>
    <row r="1002" spans="1:9" x14ac:dyDescent="0.25">
      <c r="A1002" s="2"/>
      <c r="B1002" s="2" t="str">
        <f t="shared" ref="B1002" si="313">"id = "&amp;$L$2&amp;INDEX(S:V,MATCH(B1000,S:S,0),4)</f>
        <v>id = AVE_MARIA_hexaco_childhood.30</v>
      </c>
      <c r="C1002" s="2"/>
      <c r="D1002" s="2"/>
      <c r="E1002" s="2"/>
      <c r="F1002" s="2"/>
      <c r="G1002" s="2"/>
      <c r="H1002" s="2"/>
      <c r="I1002" s="2"/>
    </row>
    <row r="1003" spans="1:9" x14ac:dyDescent="0.25">
      <c r="A1003" s="2"/>
      <c r="B1003" s="2" t="str">
        <f t="shared" ref="B1003" si="314">"desc = EVTDESC_"&amp;$L$2&amp;INDEX(S:V,MATCH(B1000,S:S,0),4)</f>
        <v>desc = EVTDESC_AVE_MARIA_hexaco_childhood.30</v>
      </c>
      <c r="C1003" s="2"/>
      <c r="D1003" s="2"/>
      <c r="E1003" s="2"/>
      <c r="F1003" s="2"/>
      <c r="G1003" s="2"/>
      <c r="H1003" s="2"/>
      <c r="I1003" s="2"/>
    </row>
    <row r="1004" spans="1:9" x14ac:dyDescent="0.25">
      <c r="A1004" s="2"/>
      <c r="B1004" s="2" t="s">
        <v>115</v>
      </c>
      <c r="C1004" s="2"/>
      <c r="D1004" s="2"/>
      <c r="E1004" s="2"/>
      <c r="F1004" s="2"/>
      <c r="G1004" s="2"/>
    </row>
    <row r="1005" spans="1:9" x14ac:dyDescent="0.25">
      <c r="A1005" s="2"/>
      <c r="B1005" s="2" t="s">
        <v>114</v>
      </c>
      <c r="C1005" s="2"/>
      <c r="D1005" s="2"/>
      <c r="E1005" s="2"/>
      <c r="F1005" s="2"/>
      <c r="G1005" s="2"/>
      <c r="H1005" s="2"/>
      <c r="I1005" s="2"/>
    </row>
    <row r="1006" spans="1:9" x14ac:dyDescent="0.25">
      <c r="A1006" s="2"/>
      <c r="B1006" s="2" t="s">
        <v>116</v>
      </c>
      <c r="C1006" s="2"/>
      <c r="D1006" s="2"/>
      <c r="E1006" s="2"/>
      <c r="F1006" s="2"/>
      <c r="G1006" s="2"/>
      <c r="H1006" s="2"/>
      <c r="I1006" s="2"/>
    </row>
    <row r="1007" spans="1:9" x14ac:dyDescent="0.25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25">
      <c r="A1008" s="2"/>
      <c r="B1008" s="2" t="s">
        <v>5</v>
      </c>
      <c r="C1008" s="2"/>
      <c r="D1008" s="2"/>
      <c r="E1008" s="2"/>
      <c r="F1008" s="2"/>
      <c r="G1008" s="2"/>
      <c r="H1008" s="2"/>
      <c r="I1008" s="2"/>
    </row>
    <row r="1009" spans="1:9" x14ac:dyDescent="0.25">
      <c r="A1009" s="2"/>
      <c r="B1009" s="2"/>
      <c r="C1009" s="2" t="s">
        <v>117</v>
      </c>
      <c r="D1009" s="2"/>
      <c r="E1009" s="2"/>
      <c r="F1009" s="2"/>
      <c r="G1009" s="2"/>
      <c r="H1009" s="2"/>
      <c r="I1009" s="2"/>
    </row>
    <row r="1010" spans="1:9" x14ac:dyDescent="0.25">
      <c r="A1010" s="2"/>
      <c r="B1010" s="2"/>
      <c r="C1010" s="2" t="s">
        <v>118</v>
      </c>
      <c r="D1010" s="2"/>
      <c r="E1010" s="2"/>
      <c r="F1010" s="2"/>
      <c r="G1010" s="2"/>
      <c r="H1010" s="2"/>
      <c r="I1010" s="2"/>
    </row>
    <row r="1011" spans="1:9" x14ac:dyDescent="0.25">
      <c r="A1011" s="2"/>
      <c r="B1011" s="2"/>
      <c r="C1011" s="2" t="s">
        <v>119</v>
      </c>
      <c r="D1011" s="2"/>
      <c r="E1011" s="2"/>
      <c r="F1011" s="2"/>
      <c r="G1011" s="2"/>
      <c r="H1011" s="2"/>
      <c r="I1011" s="2"/>
    </row>
    <row r="1012" spans="1:9" x14ac:dyDescent="0.25">
      <c r="A1012" s="2"/>
      <c r="B1012" s="2"/>
      <c r="C1012" s="2" t="s">
        <v>120</v>
      </c>
      <c r="D1012" s="2"/>
      <c r="E1012" s="2"/>
      <c r="F1012" s="2"/>
      <c r="G1012" s="2"/>
      <c r="H1012" s="2"/>
      <c r="I1012" s="2"/>
    </row>
    <row r="1013" spans="1:9" x14ac:dyDescent="0.25">
      <c r="A1013" s="2"/>
      <c r="B1013" s="2"/>
      <c r="C1013" s="2" t="str">
        <f t="shared" ref="C1013" si="315">"has_focus = "&amp;INDEX(S:X,MATCH(B1000,S:S,0),6)</f>
        <v>has_focus = focus_ch_extraversion</v>
      </c>
      <c r="D1013" s="2"/>
      <c r="E1013" s="2"/>
      <c r="F1013" s="2"/>
      <c r="G1013" s="2"/>
      <c r="H1013" s="2"/>
      <c r="I1013" s="2"/>
    </row>
    <row r="1014" spans="1:9" x14ac:dyDescent="0.25">
      <c r="A1014" s="2"/>
      <c r="B1014" s="2" t="s">
        <v>1</v>
      </c>
      <c r="C1014" s="2"/>
      <c r="D1014" s="2"/>
      <c r="E1014" s="2"/>
      <c r="F1014" s="2"/>
      <c r="G1014" s="2"/>
      <c r="H1014" s="2"/>
      <c r="I1014" s="2"/>
    </row>
    <row r="1015" spans="1:9" x14ac:dyDescent="0.25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25">
      <c r="A1016" s="2"/>
      <c r="B1016" s="2" t="s">
        <v>9</v>
      </c>
      <c r="C1016" s="2" t="s">
        <v>235</v>
      </c>
      <c r="D1016" s="2"/>
      <c r="E1016" s="2"/>
      <c r="F1016" s="2"/>
      <c r="G1016" s="2"/>
      <c r="H1016" s="2"/>
      <c r="I1016" s="2"/>
    </row>
    <row r="1017" spans="1:9" x14ac:dyDescent="0.25">
      <c r="A1017" s="2"/>
      <c r="B1017" s="2"/>
      <c r="C1017" s="2" t="str">
        <f t="shared" ref="C1017" si="316">"name = EVTOPT_A_"&amp;$L$2&amp;INDEX(S:V,MATCH(B1000,S:S,0),4)</f>
        <v>name = EVTOPT_A_AVE_MARIA_hexaco_childhood.30</v>
      </c>
      <c r="D1017" s="2"/>
      <c r="E1017" s="2"/>
      <c r="F1017" s="2"/>
      <c r="G1017" s="2"/>
      <c r="H1017" s="2"/>
      <c r="I1017" s="2"/>
    </row>
    <row r="1018" spans="1:9" x14ac:dyDescent="0.25">
      <c r="A1018" s="2"/>
      <c r="B1018" s="2"/>
      <c r="C1018" s="2" t="s">
        <v>138</v>
      </c>
      <c r="D1018" s="2"/>
      <c r="E1018" s="2"/>
      <c r="F1018" s="2"/>
      <c r="G1018" s="2"/>
      <c r="H1018" s="2"/>
      <c r="I1018" s="2"/>
    </row>
    <row r="1019" spans="1:9" x14ac:dyDescent="0.25">
      <c r="A1019" s="2"/>
      <c r="B1019" s="2"/>
      <c r="C1019" s="2"/>
      <c r="D1019" s="2" t="str">
        <f t="shared" ref="D1019" si="317">"educator = { character_event = { id = "&amp;"AVE_MARIA_hexaco_adolescence."&amp;INDEX(S:V,MATCH(B1000,S:S,0)+INDEX(S:W,MATCH(B1000,S:S,0),5),4)&amp;" } }"</f>
        <v>educator = { character_event = { id = AVE_MARIA_hexaco_adolescence.35 } }</v>
      </c>
      <c r="E1019" s="2"/>
      <c r="F1019" s="2"/>
      <c r="G1019" s="2"/>
      <c r="H1019" s="2"/>
      <c r="I1019" s="2"/>
    </row>
    <row r="1020" spans="1:9" x14ac:dyDescent="0.25">
      <c r="D1020" t="s">
        <v>248</v>
      </c>
      <c r="H1020" s="2"/>
      <c r="I1020" s="2"/>
    </row>
    <row r="1021" spans="1:9" x14ac:dyDescent="0.25">
      <c r="C1021" s="2" t="s">
        <v>1</v>
      </c>
      <c r="D1021" s="2"/>
      <c r="E1021" s="2"/>
      <c r="F1021" s="2"/>
      <c r="H1021" s="2"/>
      <c r="I1021" s="2"/>
    </row>
    <row r="1022" spans="1:9" x14ac:dyDescent="0.25">
      <c r="A1022" s="2"/>
      <c r="B1022" s="2"/>
      <c r="C1022" s="2" t="s">
        <v>236</v>
      </c>
      <c r="D1022" s="2"/>
      <c r="E1022" s="2"/>
      <c r="F1022" s="2"/>
      <c r="G1022" s="2"/>
      <c r="H1022" s="2"/>
      <c r="I1022" s="2"/>
    </row>
    <row r="1023" spans="1:9" x14ac:dyDescent="0.25">
      <c r="A1023" s="2"/>
      <c r="B1023" s="2"/>
      <c r="C1023" s="2"/>
      <c r="D1023" s="2" t="str">
        <f t="shared" ref="D1023" si="318">"factor = 95"</f>
        <v>factor = 95</v>
      </c>
      <c r="E1023" s="2"/>
      <c r="F1023" s="2"/>
      <c r="G1023" s="2"/>
      <c r="H1023" s="2"/>
      <c r="I1023" s="2"/>
    </row>
    <row r="1024" spans="1:9" x14ac:dyDescent="0.25">
      <c r="A1024" s="2"/>
      <c r="B1024" s="2"/>
      <c r="C1024" s="2" t="s">
        <v>1</v>
      </c>
      <c r="D1024" s="2"/>
      <c r="E1024" s="2"/>
      <c r="F1024" s="2"/>
      <c r="G1024" s="2"/>
      <c r="H1024" s="2"/>
      <c r="I1024" s="2"/>
    </row>
    <row r="1025" spans="1:9" x14ac:dyDescent="0.25">
      <c r="A1025" s="2"/>
      <c r="B1025" s="2" t="s">
        <v>1</v>
      </c>
      <c r="G1025" s="2"/>
      <c r="H1025" s="2"/>
      <c r="I1025" s="2"/>
    </row>
    <row r="1026" spans="1:9" x14ac:dyDescent="0.25">
      <c r="A1026" s="2"/>
      <c r="B1026" s="2" t="s">
        <v>9</v>
      </c>
      <c r="C1026" s="2" t="s">
        <v>237</v>
      </c>
      <c r="D1026" s="2"/>
      <c r="E1026" s="2"/>
      <c r="F1026" s="2"/>
      <c r="G1026" s="2"/>
      <c r="H1026" s="2"/>
      <c r="I1026" s="2"/>
    </row>
    <row r="1027" spans="1:9" x14ac:dyDescent="0.25">
      <c r="A1027" s="2"/>
      <c r="B1027" s="2"/>
      <c r="C1027" s="2" t="str">
        <f t="shared" ref="C1027" si="319">"name = EVTOPT_B_"&amp;$L$2&amp;INDEX(S:V,MATCH(B1000,S:S,0),4)</f>
        <v>name = EVTOPT_B_AVE_MARIA_hexaco_childhood.30</v>
      </c>
      <c r="D1027" s="2"/>
      <c r="E1027" s="2"/>
      <c r="F1027" s="2"/>
      <c r="G1027" s="2"/>
      <c r="H1027" s="2"/>
      <c r="I1027" s="2"/>
    </row>
    <row r="1028" spans="1:9" x14ac:dyDescent="0.25">
      <c r="A1028" s="2"/>
      <c r="B1028" s="2"/>
      <c r="C1028" s="2" t="s">
        <v>138</v>
      </c>
      <c r="D1028" s="2"/>
      <c r="E1028" s="2"/>
      <c r="F1028" s="2"/>
      <c r="G1028" s="2"/>
      <c r="H1028" s="2"/>
      <c r="I1028" s="2"/>
    </row>
    <row r="1029" spans="1:9" x14ac:dyDescent="0.25">
      <c r="A1029" s="2"/>
      <c r="B1029" s="2"/>
      <c r="C1029" s="2"/>
      <c r="D1029" s="2" t="str">
        <f t="shared" ref="D1029" si="320">"educator = { character_event = { id = "&amp;"AVE_MARIA_hexaco_adolescence."&amp;INDEX(S:V,MATCH(B1000,S:S,0)+INDEX(S:W,MATCH(B1000,S:S,0),5),4)&amp;" } }"</f>
        <v>educator = { character_event = { id = AVE_MARIA_hexaco_adolescence.35 } }</v>
      </c>
      <c r="E1029" s="2"/>
      <c r="F1029" s="2"/>
      <c r="G1029" s="2"/>
      <c r="H1029" s="2"/>
      <c r="I1029" s="2"/>
    </row>
    <row r="1030" spans="1:9" x14ac:dyDescent="0.25">
      <c r="A1030" s="2"/>
      <c r="D1030" t="s">
        <v>249</v>
      </c>
      <c r="H1030" s="2"/>
      <c r="I1030" s="2"/>
    </row>
    <row r="1031" spans="1:9" x14ac:dyDescent="0.25">
      <c r="A1031" s="2"/>
      <c r="B1031" s="2"/>
      <c r="C1031" s="2" t="s">
        <v>1</v>
      </c>
      <c r="D1031" s="2"/>
      <c r="E1031" s="2"/>
      <c r="F1031" s="2"/>
      <c r="G1031" s="2"/>
    </row>
    <row r="1032" spans="1:9" x14ac:dyDescent="0.25">
      <c r="A1032" s="2"/>
      <c r="B1032" s="2"/>
      <c r="C1032" s="2" t="s">
        <v>236</v>
      </c>
      <c r="D1032" s="2"/>
      <c r="E1032" s="2"/>
      <c r="F1032" s="2"/>
      <c r="G1032" s="2"/>
    </row>
    <row r="1033" spans="1:9" x14ac:dyDescent="0.25">
      <c r="A1033" s="2"/>
      <c r="B1033" s="2"/>
      <c r="C1033" s="2"/>
      <c r="D1033" s="2" t="str">
        <f t="shared" ref="D1033" si="321">"factor = 5"</f>
        <v>factor = 5</v>
      </c>
      <c r="E1033" s="2"/>
      <c r="F1033" s="2"/>
      <c r="G1033" s="2"/>
      <c r="H1033" s="2"/>
      <c r="I1033" s="2"/>
    </row>
    <row r="1034" spans="1:9" x14ac:dyDescent="0.25">
      <c r="A1034" s="2"/>
      <c r="B1034" s="2"/>
      <c r="C1034" s="2" t="s">
        <v>1</v>
      </c>
      <c r="D1034" s="2"/>
      <c r="E1034" s="2"/>
      <c r="F1034" s="2"/>
      <c r="G1034" s="2"/>
      <c r="H1034" s="2"/>
      <c r="I1034" s="2"/>
    </row>
    <row r="1035" spans="1:9" x14ac:dyDescent="0.25">
      <c r="A1035" s="2"/>
      <c r="B1035" s="2" t="s">
        <v>1</v>
      </c>
      <c r="C1035" s="2"/>
      <c r="D1035" s="2"/>
      <c r="E1035" s="2"/>
      <c r="F1035" s="2"/>
      <c r="G1035" s="2"/>
      <c r="H1035" s="2"/>
      <c r="I1035" s="2"/>
    </row>
    <row r="1036" spans="1:9" x14ac:dyDescent="0.25">
      <c r="A1036" s="2" t="s">
        <v>1</v>
      </c>
      <c r="B1036" s="2"/>
      <c r="C1036" s="2"/>
      <c r="D1036" s="2"/>
      <c r="E1036" s="2"/>
      <c r="F1036" s="2"/>
      <c r="G1036" s="2"/>
      <c r="H1036" s="2"/>
      <c r="I1036" s="2"/>
    </row>
    <row r="1037" spans="1:9" x14ac:dyDescent="0.25">
      <c r="A1037" s="2" t="str">
        <f t="shared" ref="A1037" si="322">"#"</f>
        <v>#</v>
      </c>
      <c r="B1037" s="2" t="str">
        <f t="shared" ref="B1037" si="323">INDEX(S:S,1+TRUNC((ROW()-1)/$M$2))</f>
        <v>Extraversion Improvement 7</v>
      </c>
      <c r="C1037" s="2"/>
      <c r="D1037" s="2"/>
      <c r="E1037" s="2"/>
      <c r="F1037" s="2"/>
      <c r="G1037" s="2"/>
      <c r="H1037" s="2"/>
      <c r="I1037" s="2"/>
    </row>
    <row r="1038" spans="1:9" x14ac:dyDescent="0.25">
      <c r="A1038" s="2" t="s">
        <v>0</v>
      </c>
      <c r="B1038" s="2"/>
      <c r="C1038" s="2"/>
      <c r="D1038" s="2"/>
      <c r="E1038" s="2"/>
      <c r="F1038" s="2"/>
      <c r="G1038" s="2"/>
      <c r="H1038" s="2"/>
      <c r="I1038" s="2"/>
    </row>
    <row r="1039" spans="1:9" x14ac:dyDescent="0.25">
      <c r="A1039" s="2"/>
      <c r="B1039" s="2" t="str">
        <f t="shared" ref="B1039" si="324">"id = "&amp;$L$2&amp;INDEX(S:V,MATCH(B1037,S:S,0),4)</f>
        <v>id = AVE_MARIA_hexaco_childhood.31</v>
      </c>
      <c r="C1039" s="2"/>
      <c r="D1039" s="2"/>
      <c r="E1039" s="2"/>
      <c r="F1039" s="2"/>
      <c r="G1039" s="2"/>
      <c r="H1039" s="2"/>
      <c r="I1039" s="2"/>
    </row>
    <row r="1040" spans="1:9" x14ac:dyDescent="0.25">
      <c r="A1040" s="2"/>
      <c r="B1040" s="2" t="str">
        <f t="shared" ref="B1040" si="325">"desc = EVTDESC_"&amp;$L$2&amp;INDEX(S:V,MATCH(B1037,S:S,0),4)</f>
        <v>desc = EVTDESC_AVE_MARIA_hexaco_childhood.31</v>
      </c>
      <c r="C1040" s="2"/>
      <c r="D1040" s="2"/>
      <c r="E1040" s="2"/>
      <c r="F1040" s="2"/>
      <c r="G1040" s="2"/>
      <c r="H1040" s="2"/>
      <c r="I1040" s="2"/>
    </row>
    <row r="1041" spans="1:9" x14ac:dyDescent="0.25">
      <c r="A1041" s="2"/>
      <c r="B1041" s="2" t="s">
        <v>115</v>
      </c>
      <c r="C1041" s="2"/>
      <c r="D1041" s="2"/>
      <c r="E1041" s="2"/>
      <c r="F1041" s="2"/>
      <c r="G1041" s="2"/>
    </row>
    <row r="1042" spans="1:9" x14ac:dyDescent="0.25">
      <c r="A1042" s="2"/>
      <c r="B1042" s="2" t="s">
        <v>114</v>
      </c>
      <c r="C1042" s="2"/>
      <c r="D1042" s="2"/>
      <c r="E1042" s="2"/>
      <c r="F1042" s="2"/>
      <c r="G1042" s="2"/>
      <c r="H1042" s="2"/>
      <c r="I1042" s="2"/>
    </row>
    <row r="1043" spans="1:9" x14ac:dyDescent="0.25">
      <c r="A1043" s="2"/>
      <c r="B1043" s="2" t="s">
        <v>116</v>
      </c>
      <c r="C1043" s="2"/>
      <c r="D1043" s="2"/>
      <c r="E1043" s="2"/>
      <c r="F1043" s="2"/>
      <c r="G1043" s="2"/>
      <c r="H1043" s="2"/>
      <c r="I1043" s="2"/>
    </row>
    <row r="1044" spans="1:9" x14ac:dyDescent="0.25">
      <c r="A1044" s="2"/>
      <c r="B1044" s="2"/>
      <c r="C1044" s="2"/>
      <c r="D1044" s="2"/>
      <c r="E1044" s="2"/>
      <c r="F1044" s="2"/>
      <c r="G1044" s="2"/>
      <c r="H1044" s="2"/>
      <c r="I1044" s="2"/>
    </row>
    <row r="1045" spans="1:9" x14ac:dyDescent="0.25">
      <c r="A1045" s="2"/>
      <c r="B1045" s="2" t="s">
        <v>5</v>
      </c>
      <c r="C1045" s="2"/>
      <c r="D1045" s="2"/>
      <c r="E1045" s="2"/>
      <c r="F1045" s="2"/>
      <c r="G1045" s="2"/>
      <c r="H1045" s="2"/>
      <c r="I1045" s="2"/>
    </row>
    <row r="1046" spans="1:9" x14ac:dyDescent="0.25">
      <c r="A1046" s="2"/>
      <c r="B1046" s="2"/>
      <c r="C1046" s="2" t="s">
        <v>117</v>
      </c>
      <c r="D1046" s="2"/>
      <c r="E1046" s="2"/>
      <c r="F1046" s="2"/>
      <c r="G1046" s="2"/>
      <c r="H1046" s="2"/>
      <c r="I1046" s="2"/>
    </row>
    <row r="1047" spans="1:9" x14ac:dyDescent="0.25">
      <c r="A1047" s="2"/>
      <c r="B1047" s="2"/>
      <c r="C1047" s="2" t="s">
        <v>118</v>
      </c>
      <c r="D1047" s="2"/>
      <c r="E1047" s="2"/>
      <c r="F1047" s="2"/>
      <c r="G1047" s="2"/>
      <c r="H1047" s="2"/>
      <c r="I1047" s="2"/>
    </row>
    <row r="1048" spans="1:9" x14ac:dyDescent="0.25">
      <c r="A1048" s="2"/>
      <c r="B1048" s="2"/>
      <c r="C1048" s="2" t="s">
        <v>119</v>
      </c>
      <c r="D1048" s="2"/>
      <c r="E1048" s="2"/>
      <c r="F1048" s="2"/>
      <c r="G1048" s="2"/>
      <c r="H1048" s="2"/>
      <c r="I1048" s="2"/>
    </row>
    <row r="1049" spans="1:9" x14ac:dyDescent="0.25">
      <c r="A1049" s="2"/>
      <c r="B1049" s="2"/>
      <c r="C1049" s="2" t="s">
        <v>120</v>
      </c>
      <c r="D1049" s="2"/>
      <c r="E1049" s="2"/>
      <c r="F1049" s="2"/>
      <c r="G1049" s="2"/>
      <c r="H1049" s="2"/>
      <c r="I1049" s="2"/>
    </row>
    <row r="1050" spans="1:9" x14ac:dyDescent="0.25">
      <c r="A1050" s="2"/>
      <c r="B1050" s="2"/>
      <c r="C1050" s="2" t="str">
        <f t="shared" ref="C1050" si="326">"has_focus = "&amp;INDEX(S:X,MATCH(B1037,S:S,0),6)</f>
        <v>has_focus = focus_ch_extraversion</v>
      </c>
      <c r="D1050" s="2"/>
      <c r="E1050" s="2"/>
      <c r="F1050" s="2"/>
      <c r="G1050" s="2"/>
      <c r="H1050" s="2"/>
      <c r="I1050" s="2"/>
    </row>
    <row r="1051" spans="1:9" x14ac:dyDescent="0.25">
      <c r="A1051" s="2"/>
      <c r="B1051" s="2" t="s">
        <v>1</v>
      </c>
      <c r="C1051" s="2"/>
      <c r="D1051" s="2"/>
      <c r="E1051" s="2"/>
      <c r="F1051" s="2"/>
      <c r="G1051" s="2"/>
      <c r="H1051" s="2"/>
      <c r="I1051" s="2"/>
    </row>
    <row r="1052" spans="1:9" x14ac:dyDescent="0.25">
      <c r="A1052" s="2"/>
      <c r="B1052" s="2"/>
      <c r="C1052" s="2"/>
      <c r="D1052" s="2"/>
      <c r="E1052" s="2"/>
      <c r="F1052" s="2"/>
      <c r="G1052" s="2"/>
      <c r="H1052" s="2"/>
      <c r="I1052" s="2"/>
    </row>
    <row r="1053" spans="1:9" x14ac:dyDescent="0.25">
      <c r="A1053" s="2"/>
      <c r="B1053" s="2" t="s">
        <v>9</v>
      </c>
      <c r="C1053" s="2" t="s">
        <v>235</v>
      </c>
      <c r="D1053" s="2"/>
      <c r="E1053" s="2"/>
      <c r="F1053" s="2"/>
      <c r="G1053" s="2"/>
      <c r="H1053" s="2"/>
      <c r="I1053" s="2"/>
    </row>
    <row r="1054" spans="1:9" x14ac:dyDescent="0.25">
      <c r="A1054" s="2"/>
      <c r="B1054" s="2"/>
      <c r="C1054" s="2" t="str">
        <f t="shared" ref="C1054" si="327">"name = EVTOPT_A_"&amp;$L$2&amp;INDEX(S:V,MATCH(B1037,S:S,0),4)</f>
        <v>name = EVTOPT_A_AVE_MARIA_hexaco_childhood.31</v>
      </c>
      <c r="D1054" s="2"/>
      <c r="E1054" s="2"/>
      <c r="F1054" s="2"/>
      <c r="G1054" s="2"/>
      <c r="H1054" s="2"/>
      <c r="I1054" s="2"/>
    </row>
    <row r="1055" spans="1:9" x14ac:dyDescent="0.25">
      <c r="A1055" s="2"/>
      <c r="B1055" s="2"/>
      <c r="C1055" s="2" t="s">
        <v>138</v>
      </c>
      <c r="D1055" s="2"/>
      <c r="E1055" s="2"/>
      <c r="F1055" s="2"/>
      <c r="G1055" s="2"/>
      <c r="H1055" s="2"/>
      <c r="I1055" s="2"/>
    </row>
    <row r="1056" spans="1:9" x14ac:dyDescent="0.25">
      <c r="A1056" s="2"/>
      <c r="B1056" s="2"/>
      <c r="C1056" s="2"/>
      <c r="D1056" s="2" t="str">
        <f t="shared" ref="D1056" si="328">"educator = { character_event = { id = "&amp;"AVE_MARIA_hexaco_adolescence."&amp;INDEX(S:V,MATCH(B1037,S:S,0)+INDEX(S:W,MATCH(B1037,S:S,0),5),4)&amp;" } }"</f>
        <v>educator = { character_event = { id = AVE_MARIA_hexaco_adolescence.35 } }</v>
      </c>
      <c r="E1056" s="2"/>
      <c r="F1056" s="2"/>
      <c r="G1056" s="2"/>
      <c r="H1056" s="2"/>
      <c r="I1056" s="2"/>
    </row>
    <row r="1057" spans="1:9" x14ac:dyDescent="0.25">
      <c r="D1057" t="s">
        <v>248</v>
      </c>
      <c r="H1057" s="2"/>
      <c r="I1057" s="2"/>
    </row>
    <row r="1058" spans="1:9" x14ac:dyDescent="0.25">
      <c r="C1058" s="2" t="s">
        <v>1</v>
      </c>
      <c r="D1058" s="2"/>
      <c r="E1058" s="2"/>
      <c r="F1058" s="2"/>
      <c r="H1058" s="2"/>
      <c r="I1058" s="2"/>
    </row>
    <row r="1059" spans="1:9" x14ac:dyDescent="0.25">
      <c r="A1059" s="2"/>
      <c r="B1059" s="2"/>
      <c r="C1059" s="2" t="s">
        <v>236</v>
      </c>
      <c r="D1059" s="2"/>
      <c r="E1059" s="2"/>
      <c r="F1059" s="2"/>
      <c r="G1059" s="2"/>
      <c r="H1059" s="2"/>
      <c r="I1059" s="2"/>
    </row>
    <row r="1060" spans="1:9" x14ac:dyDescent="0.25">
      <c r="A1060" s="2"/>
      <c r="B1060" s="2"/>
      <c r="C1060" s="2"/>
      <c r="D1060" s="2" t="str">
        <f t="shared" ref="D1060" si="329">"factor = 95"</f>
        <v>factor = 95</v>
      </c>
      <c r="E1060" s="2"/>
      <c r="F1060" s="2"/>
      <c r="G1060" s="2"/>
      <c r="H1060" s="2"/>
      <c r="I1060" s="2"/>
    </row>
    <row r="1061" spans="1:9" x14ac:dyDescent="0.25">
      <c r="A1061" s="2"/>
      <c r="B1061" s="2"/>
      <c r="C1061" s="2" t="s">
        <v>1</v>
      </c>
      <c r="D1061" s="2"/>
      <c r="E1061" s="2"/>
      <c r="F1061" s="2"/>
      <c r="G1061" s="2"/>
      <c r="H1061" s="2"/>
      <c r="I1061" s="2"/>
    </row>
    <row r="1062" spans="1:9" x14ac:dyDescent="0.25">
      <c r="A1062" s="2"/>
      <c r="B1062" s="2" t="s">
        <v>1</v>
      </c>
      <c r="G1062" s="2"/>
      <c r="H1062" s="2"/>
      <c r="I1062" s="2"/>
    </row>
    <row r="1063" spans="1:9" x14ac:dyDescent="0.25">
      <c r="A1063" s="2"/>
      <c r="B1063" s="2" t="s">
        <v>9</v>
      </c>
      <c r="C1063" s="2" t="s">
        <v>237</v>
      </c>
      <c r="D1063" s="2"/>
      <c r="E1063" s="2"/>
      <c r="F1063" s="2"/>
      <c r="G1063" s="2"/>
      <c r="H1063" s="2"/>
      <c r="I1063" s="2"/>
    </row>
    <row r="1064" spans="1:9" x14ac:dyDescent="0.25">
      <c r="A1064" s="2"/>
      <c r="B1064" s="2"/>
      <c r="C1064" s="2" t="str">
        <f t="shared" ref="C1064" si="330">"name = EVTOPT_B_"&amp;$L$2&amp;INDEX(S:V,MATCH(B1037,S:S,0),4)</f>
        <v>name = EVTOPT_B_AVE_MARIA_hexaco_childhood.31</v>
      </c>
      <c r="D1064" s="2"/>
      <c r="E1064" s="2"/>
      <c r="F1064" s="2"/>
      <c r="G1064" s="2"/>
      <c r="H1064" s="2"/>
      <c r="I1064" s="2"/>
    </row>
    <row r="1065" spans="1:9" x14ac:dyDescent="0.25">
      <c r="A1065" s="2"/>
      <c r="B1065" s="2"/>
      <c r="C1065" s="2" t="s">
        <v>138</v>
      </c>
      <c r="D1065" s="2"/>
      <c r="E1065" s="2"/>
      <c r="F1065" s="2"/>
      <c r="G1065" s="2"/>
      <c r="H1065" s="2"/>
      <c r="I1065" s="2"/>
    </row>
    <row r="1066" spans="1:9" x14ac:dyDescent="0.25">
      <c r="A1066" s="2"/>
      <c r="B1066" s="2"/>
      <c r="C1066" s="2"/>
      <c r="D1066" s="2" t="str">
        <f t="shared" ref="D1066" si="331">"educator = { character_event = { id = "&amp;"AVE_MARIA_hexaco_adolescence."&amp;INDEX(S:V,MATCH(B1037,S:S,0)+INDEX(S:W,MATCH(B1037,S:S,0),5),4)&amp;" } }"</f>
        <v>educator = { character_event = { id = AVE_MARIA_hexaco_adolescence.35 } }</v>
      </c>
      <c r="E1066" s="2"/>
      <c r="F1066" s="2"/>
      <c r="G1066" s="2"/>
      <c r="H1066" s="2"/>
      <c r="I1066" s="2"/>
    </row>
    <row r="1067" spans="1:9" x14ac:dyDescent="0.25">
      <c r="A1067" s="2"/>
      <c r="D1067" t="s">
        <v>249</v>
      </c>
      <c r="H1067" s="2"/>
      <c r="I1067" s="2"/>
    </row>
    <row r="1068" spans="1:9" x14ac:dyDescent="0.25">
      <c r="A1068" s="2"/>
      <c r="B1068" s="2"/>
      <c r="C1068" s="2" t="s">
        <v>1</v>
      </c>
      <c r="D1068" s="2"/>
      <c r="E1068" s="2"/>
      <c r="F1068" s="2"/>
      <c r="G1068" s="2"/>
    </row>
    <row r="1069" spans="1:9" x14ac:dyDescent="0.25">
      <c r="A1069" s="2"/>
      <c r="B1069" s="2"/>
      <c r="C1069" s="2" t="s">
        <v>236</v>
      </c>
      <c r="D1069" s="2"/>
      <c r="E1069" s="2"/>
      <c r="F1069" s="2"/>
      <c r="G1069" s="2"/>
    </row>
    <row r="1070" spans="1:9" x14ac:dyDescent="0.25">
      <c r="A1070" s="2"/>
      <c r="B1070" s="2"/>
      <c r="C1070" s="2"/>
      <c r="D1070" s="2" t="str">
        <f t="shared" ref="D1070" si="332">"factor = 5"</f>
        <v>factor = 5</v>
      </c>
      <c r="E1070" s="2"/>
      <c r="F1070" s="2"/>
      <c r="G1070" s="2"/>
      <c r="H1070" s="2"/>
      <c r="I1070" s="2"/>
    </row>
    <row r="1071" spans="1:9" x14ac:dyDescent="0.25">
      <c r="A1071" s="2"/>
      <c r="B1071" s="2"/>
      <c r="C1071" s="2" t="s">
        <v>1</v>
      </c>
      <c r="D1071" s="2"/>
      <c r="E1071" s="2"/>
      <c r="F1071" s="2"/>
      <c r="G1071" s="2"/>
      <c r="H1071" s="2"/>
      <c r="I1071" s="2"/>
    </row>
    <row r="1072" spans="1:9" x14ac:dyDescent="0.25">
      <c r="A1072" s="2"/>
      <c r="B1072" s="2" t="s">
        <v>1</v>
      </c>
      <c r="C1072" s="2"/>
      <c r="D1072" s="2"/>
      <c r="E1072" s="2"/>
      <c r="F1072" s="2"/>
      <c r="G1072" s="2"/>
      <c r="H1072" s="2"/>
      <c r="I1072" s="2"/>
    </row>
    <row r="1073" spans="1:9" x14ac:dyDescent="0.25">
      <c r="A1073" s="2" t="s">
        <v>1</v>
      </c>
      <c r="B1073" s="2"/>
      <c r="C1073" s="2"/>
      <c r="D1073" s="2"/>
      <c r="E1073" s="2"/>
      <c r="F1073" s="2"/>
      <c r="G1073" s="2"/>
      <c r="H1073" s="2"/>
      <c r="I1073" s="2"/>
    </row>
    <row r="1074" spans="1:9" x14ac:dyDescent="0.25">
      <c r="A1074" s="2" t="str">
        <f t="shared" ref="A1074" si="333">"#"</f>
        <v>#</v>
      </c>
      <c r="B1074" s="2" t="str">
        <f t="shared" ref="B1074" si="334">INDEX(S:S,1+TRUNC((ROW()-1)/$M$2))</f>
        <v>Extraversion Improvement 8</v>
      </c>
      <c r="C1074" s="2"/>
      <c r="D1074" s="2"/>
      <c r="E1074" s="2"/>
      <c r="F1074" s="2"/>
      <c r="G1074" s="2"/>
      <c r="H1074" s="2"/>
      <c r="I1074" s="2"/>
    </row>
    <row r="1075" spans="1:9" x14ac:dyDescent="0.25">
      <c r="A1075" s="2" t="s">
        <v>0</v>
      </c>
      <c r="B1075" s="2"/>
      <c r="C1075" s="2"/>
      <c r="D1075" s="2"/>
      <c r="E1075" s="2"/>
      <c r="F1075" s="2"/>
      <c r="G1075" s="2"/>
      <c r="H1075" s="2"/>
      <c r="I1075" s="2"/>
    </row>
    <row r="1076" spans="1:9" x14ac:dyDescent="0.25">
      <c r="A1076" s="2"/>
      <c r="B1076" s="2" t="str">
        <f t="shared" ref="B1076" si="335">"id = "&amp;$L$2&amp;INDEX(S:V,MATCH(B1074,S:S,0),4)</f>
        <v>id = AVE_MARIA_hexaco_childhood.32</v>
      </c>
      <c r="C1076" s="2"/>
      <c r="D1076" s="2"/>
      <c r="E1076" s="2"/>
      <c r="F1076" s="2"/>
      <c r="G1076" s="2"/>
      <c r="H1076" s="2"/>
      <c r="I1076" s="2"/>
    </row>
    <row r="1077" spans="1:9" x14ac:dyDescent="0.25">
      <c r="A1077" s="2"/>
      <c r="B1077" s="2" t="str">
        <f t="shared" ref="B1077" si="336">"desc = EVTDESC_"&amp;$L$2&amp;INDEX(S:V,MATCH(B1074,S:S,0),4)</f>
        <v>desc = EVTDESC_AVE_MARIA_hexaco_childhood.32</v>
      </c>
      <c r="C1077" s="2"/>
      <c r="D1077" s="2"/>
      <c r="E1077" s="2"/>
      <c r="F1077" s="2"/>
      <c r="G1077" s="2"/>
      <c r="H1077" s="2"/>
      <c r="I1077" s="2"/>
    </row>
    <row r="1078" spans="1:9" x14ac:dyDescent="0.25">
      <c r="A1078" s="2"/>
      <c r="B1078" s="2" t="s">
        <v>115</v>
      </c>
      <c r="C1078" s="2"/>
      <c r="D1078" s="2"/>
      <c r="E1078" s="2"/>
      <c r="F1078" s="2"/>
      <c r="G1078" s="2"/>
    </row>
    <row r="1079" spans="1:9" x14ac:dyDescent="0.25">
      <c r="A1079" s="2"/>
      <c r="B1079" s="2" t="s">
        <v>114</v>
      </c>
      <c r="C1079" s="2"/>
      <c r="D1079" s="2"/>
      <c r="E1079" s="2"/>
      <c r="F1079" s="2"/>
      <c r="G1079" s="2"/>
      <c r="H1079" s="2"/>
      <c r="I1079" s="2"/>
    </row>
    <row r="1080" spans="1:9" x14ac:dyDescent="0.25">
      <c r="A1080" s="2"/>
      <c r="B1080" s="2" t="s">
        <v>116</v>
      </c>
      <c r="C1080" s="2"/>
      <c r="D1080" s="2"/>
      <c r="E1080" s="2"/>
      <c r="F1080" s="2"/>
      <c r="G1080" s="2"/>
      <c r="H1080" s="2"/>
      <c r="I1080" s="2"/>
    </row>
    <row r="1081" spans="1:9" x14ac:dyDescent="0.25">
      <c r="A1081" s="2"/>
      <c r="B1081" s="2"/>
      <c r="C1081" s="2"/>
      <c r="D1081" s="2"/>
      <c r="E1081" s="2"/>
      <c r="F1081" s="2"/>
      <c r="G1081" s="2"/>
      <c r="H1081" s="2"/>
      <c r="I1081" s="2"/>
    </row>
    <row r="1082" spans="1:9" x14ac:dyDescent="0.25">
      <c r="A1082" s="2"/>
      <c r="B1082" s="2" t="s">
        <v>5</v>
      </c>
      <c r="C1082" s="2"/>
      <c r="D1082" s="2"/>
      <c r="E1082" s="2"/>
      <c r="F1082" s="2"/>
      <c r="G1082" s="2"/>
      <c r="H1082" s="2"/>
      <c r="I1082" s="2"/>
    </row>
    <row r="1083" spans="1:9" x14ac:dyDescent="0.25">
      <c r="A1083" s="2"/>
      <c r="B1083" s="2"/>
      <c r="C1083" s="2" t="s">
        <v>117</v>
      </c>
      <c r="D1083" s="2"/>
      <c r="E1083" s="2"/>
      <c r="F1083" s="2"/>
      <c r="G1083" s="2"/>
      <c r="H1083" s="2"/>
      <c r="I1083" s="2"/>
    </row>
    <row r="1084" spans="1:9" x14ac:dyDescent="0.25">
      <c r="A1084" s="2"/>
      <c r="B1084" s="2"/>
      <c r="C1084" s="2" t="s">
        <v>118</v>
      </c>
      <c r="D1084" s="2"/>
      <c r="E1084" s="2"/>
      <c r="F1084" s="2"/>
      <c r="G1084" s="2"/>
      <c r="H1084" s="2"/>
      <c r="I1084" s="2"/>
    </row>
    <row r="1085" spans="1:9" x14ac:dyDescent="0.25">
      <c r="A1085" s="2"/>
      <c r="B1085" s="2"/>
      <c r="C1085" s="2" t="s">
        <v>119</v>
      </c>
      <c r="D1085" s="2"/>
      <c r="E1085" s="2"/>
      <c r="F1085" s="2"/>
      <c r="G1085" s="2"/>
      <c r="H1085" s="2"/>
      <c r="I1085" s="2"/>
    </row>
    <row r="1086" spans="1:9" x14ac:dyDescent="0.25">
      <c r="A1086" s="2"/>
      <c r="B1086" s="2"/>
      <c r="C1086" s="2" t="s">
        <v>120</v>
      </c>
      <c r="D1086" s="2"/>
      <c r="E1086" s="2"/>
      <c r="F1086" s="2"/>
      <c r="G1086" s="2"/>
      <c r="H1086" s="2"/>
      <c r="I1086" s="2"/>
    </row>
    <row r="1087" spans="1:9" x14ac:dyDescent="0.25">
      <c r="A1087" s="2"/>
      <c r="B1087" s="2"/>
      <c r="C1087" s="2" t="str">
        <f t="shared" ref="C1087" si="337">"has_focus = "&amp;INDEX(S:X,MATCH(B1074,S:S,0),6)</f>
        <v>has_focus = focus_ch_extraversion</v>
      </c>
      <c r="D1087" s="2"/>
      <c r="E1087" s="2"/>
      <c r="F1087" s="2"/>
      <c r="G1087" s="2"/>
      <c r="H1087" s="2"/>
      <c r="I1087" s="2"/>
    </row>
    <row r="1088" spans="1:9" x14ac:dyDescent="0.25">
      <c r="A1088" s="2"/>
      <c r="B1088" s="2" t="s">
        <v>1</v>
      </c>
      <c r="C1088" s="2"/>
      <c r="D1088" s="2"/>
      <c r="E1088" s="2"/>
      <c r="F1088" s="2"/>
      <c r="G1088" s="2"/>
      <c r="H1088" s="2"/>
      <c r="I1088" s="2"/>
    </row>
    <row r="1089" spans="1:9" x14ac:dyDescent="0.25">
      <c r="A1089" s="2"/>
      <c r="B1089" s="2"/>
      <c r="C1089" s="2"/>
      <c r="D1089" s="2"/>
      <c r="E1089" s="2"/>
      <c r="F1089" s="2"/>
      <c r="G1089" s="2"/>
      <c r="H1089" s="2"/>
      <c r="I1089" s="2"/>
    </row>
    <row r="1090" spans="1:9" x14ac:dyDescent="0.25">
      <c r="A1090" s="2"/>
      <c r="B1090" s="2" t="s">
        <v>9</v>
      </c>
      <c r="C1090" s="2" t="s">
        <v>235</v>
      </c>
      <c r="D1090" s="2"/>
      <c r="E1090" s="2"/>
      <c r="F1090" s="2"/>
      <c r="G1090" s="2"/>
      <c r="H1090" s="2"/>
      <c r="I1090" s="2"/>
    </row>
    <row r="1091" spans="1:9" x14ac:dyDescent="0.25">
      <c r="A1091" s="2"/>
      <c r="B1091" s="2"/>
      <c r="C1091" s="2" t="str">
        <f t="shared" ref="C1091" si="338">"name = EVTOPT_A_"&amp;$L$2&amp;INDEX(S:V,MATCH(B1074,S:S,0),4)</f>
        <v>name = EVTOPT_A_AVE_MARIA_hexaco_childhood.32</v>
      </c>
      <c r="D1091" s="2"/>
      <c r="E1091" s="2"/>
      <c r="F1091" s="2"/>
      <c r="G1091" s="2"/>
      <c r="H1091" s="2"/>
      <c r="I1091" s="2"/>
    </row>
    <row r="1092" spans="1:9" x14ac:dyDescent="0.25">
      <c r="A1092" s="2"/>
      <c r="B1092" s="2"/>
      <c r="C1092" s="2" t="s">
        <v>138</v>
      </c>
      <c r="D1092" s="2"/>
      <c r="E1092" s="2"/>
      <c r="F1092" s="2"/>
      <c r="G1092" s="2"/>
      <c r="H1092" s="2"/>
      <c r="I1092" s="2"/>
    </row>
    <row r="1093" spans="1:9" x14ac:dyDescent="0.25">
      <c r="A1093" s="2"/>
      <c r="B1093" s="2"/>
      <c r="C1093" s="2"/>
      <c r="D1093" s="2" t="str">
        <f t="shared" ref="D1093" si="339">"educator = { character_event = { id = "&amp;"AVE_MARIA_hexaco_adolescence."&amp;INDEX(S:V,MATCH(B1074,S:S,0)+INDEX(S:W,MATCH(B1074,S:S,0),5),4)&amp;" } }"</f>
        <v>educator = { character_event = { id = AVE_MARIA_hexaco_adolescence.35 } }</v>
      </c>
      <c r="E1093" s="2"/>
      <c r="F1093" s="2"/>
      <c r="G1093" s="2"/>
      <c r="H1093" s="2"/>
      <c r="I1093" s="2"/>
    </row>
    <row r="1094" spans="1:9" x14ac:dyDescent="0.25">
      <c r="D1094" t="s">
        <v>248</v>
      </c>
      <c r="H1094" s="2"/>
      <c r="I1094" s="2"/>
    </row>
    <row r="1095" spans="1:9" x14ac:dyDescent="0.25">
      <c r="C1095" s="2" t="s">
        <v>1</v>
      </c>
      <c r="D1095" s="2"/>
      <c r="E1095" s="2"/>
      <c r="F1095" s="2"/>
      <c r="H1095" s="2"/>
      <c r="I1095" s="2"/>
    </row>
    <row r="1096" spans="1:9" x14ac:dyDescent="0.25">
      <c r="A1096" s="2"/>
      <c r="B1096" s="2"/>
      <c r="C1096" s="2" t="s">
        <v>236</v>
      </c>
      <c r="D1096" s="2"/>
      <c r="E1096" s="2"/>
      <c r="F1096" s="2"/>
      <c r="G1096" s="2"/>
      <c r="H1096" s="2"/>
      <c r="I1096" s="2"/>
    </row>
    <row r="1097" spans="1:9" x14ac:dyDescent="0.25">
      <c r="A1097" s="2"/>
      <c r="B1097" s="2"/>
      <c r="C1097" s="2"/>
      <c r="D1097" s="2" t="str">
        <f t="shared" ref="D1097" si="340">"factor = 95"</f>
        <v>factor = 95</v>
      </c>
      <c r="E1097" s="2"/>
      <c r="F1097" s="2"/>
      <c r="G1097" s="2"/>
      <c r="H1097" s="2"/>
      <c r="I1097" s="2"/>
    </row>
    <row r="1098" spans="1:9" x14ac:dyDescent="0.25">
      <c r="A1098" s="2"/>
      <c r="B1098" s="2"/>
      <c r="C1098" s="2" t="s">
        <v>1</v>
      </c>
      <c r="D1098" s="2"/>
      <c r="E1098" s="2"/>
      <c r="F1098" s="2"/>
      <c r="G1098" s="2"/>
      <c r="H1098" s="2"/>
      <c r="I1098" s="2"/>
    </row>
    <row r="1099" spans="1:9" x14ac:dyDescent="0.25">
      <c r="A1099" s="2"/>
      <c r="B1099" s="2" t="s">
        <v>1</v>
      </c>
      <c r="G1099" s="2"/>
      <c r="H1099" s="2"/>
      <c r="I1099" s="2"/>
    </row>
    <row r="1100" spans="1:9" x14ac:dyDescent="0.25">
      <c r="A1100" s="2"/>
      <c r="B1100" s="2" t="s">
        <v>9</v>
      </c>
      <c r="C1100" s="2" t="s">
        <v>237</v>
      </c>
      <c r="D1100" s="2"/>
      <c r="E1100" s="2"/>
      <c r="F1100" s="2"/>
      <c r="G1100" s="2"/>
      <c r="H1100" s="2"/>
      <c r="I1100" s="2"/>
    </row>
    <row r="1101" spans="1:9" x14ac:dyDescent="0.25">
      <c r="A1101" s="2"/>
      <c r="B1101" s="2"/>
      <c r="C1101" s="2" t="str">
        <f t="shared" ref="C1101" si="341">"name = EVTOPT_B_"&amp;$L$2&amp;INDEX(S:V,MATCH(B1074,S:S,0),4)</f>
        <v>name = EVTOPT_B_AVE_MARIA_hexaco_childhood.32</v>
      </c>
      <c r="D1101" s="2"/>
      <c r="E1101" s="2"/>
      <c r="F1101" s="2"/>
      <c r="G1101" s="2"/>
      <c r="H1101" s="2"/>
      <c r="I1101" s="2"/>
    </row>
    <row r="1102" spans="1:9" x14ac:dyDescent="0.25">
      <c r="A1102" s="2"/>
      <c r="B1102" s="2"/>
      <c r="C1102" s="2" t="s">
        <v>138</v>
      </c>
      <c r="D1102" s="2"/>
      <c r="E1102" s="2"/>
      <c r="F1102" s="2"/>
      <c r="G1102" s="2"/>
      <c r="H1102" s="2"/>
      <c r="I1102" s="2"/>
    </row>
    <row r="1103" spans="1:9" x14ac:dyDescent="0.25">
      <c r="A1103" s="2"/>
      <c r="B1103" s="2"/>
      <c r="C1103" s="2"/>
      <c r="D1103" s="2" t="str">
        <f t="shared" ref="D1103" si="342">"educator = { character_event = { id = "&amp;"AVE_MARIA_hexaco_adolescence."&amp;INDEX(S:V,MATCH(B1074,S:S,0)+INDEX(S:W,MATCH(B1074,S:S,0),5),4)&amp;" } }"</f>
        <v>educator = { character_event = { id = AVE_MARIA_hexaco_adolescence.35 } }</v>
      </c>
      <c r="E1103" s="2"/>
      <c r="F1103" s="2"/>
      <c r="G1103" s="2"/>
      <c r="H1103" s="2"/>
      <c r="I1103" s="2"/>
    </row>
    <row r="1104" spans="1:9" x14ac:dyDescent="0.25">
      <c r="A1104" s="2"/>
      <c r="D1104" t="s">
        <v>249</v>
      </c>
      <c r="H1104" s="2"/>
      <c r="I1104" s="2"/>
    </row>
    <row r="1105" spans="1:9" x14ac:dyDescent="0.25">
      <c r="A1105" s="2"/>
      <c r="B1105" s="2"/>
      <c r="C1105" s="2" t="s">
        <v>1</v>
      </c>
      <c r="D1105" s="2"/>
      <c r="E1105" s="2"/>
      <c r="F1105" s="2"/>
      <c r="G1105" s="2"/>
    </row>
    <row r="1106" spans="1:9" x14ac:dyDescent="0.25">
      <c r="A1106" s="2"/>
      <c r="B1106" s="2"/>
      <c r="C1106" s="2" t="s">
        <v>236</v>
      </c>
      <c r="D1106" s="2"/>
      <c r="E1106" s="2"/>
      <c r="F1106" s="2"/>
      <c r="G1106" s="2"/>
    </row>
    <row r="1107" spans="1:9" x14ac:dyDescent="0.25">
      <c r="A1107" s="2"/>
      <c r="B1107" s="2"/>
      <c r="C1107" s="2"/>
      <c r="D1107" s="2" t="str">
        <f t="shared" ref="D1107" si="343">"factor = 5"</f>
        <v>factor = 5</v>
      </c>
      <c r="E1107" s="2"/>
      <c r="F1107" s="2"/>
      <c r="G1107" s="2"/>
      <c r="H1107" s="2"/>
      <c r="I1107" s="2"/>
    </row>
    <row r="1108" spans="1:9" x14ac:dyDescent="0.25">
      <c r="A1108" s="2"/>
      <c r="B1108" s="2"/>
      <c r="C1108" s="2" t="s">
        <v>1</v>
      </c>
      <c r="D1108" s="2"/>
      <c r="E1108" s="2"/>
      <c r="F1108" s="2"/>
      <c r="G1108" s="2"/>
      <c r="H1108" s="2"/>
      <c r="I1108" s="2"/>
    </row>
    <row r="1109" spans="1:9" x14ac:dyDescent="0.25">
      <c r="A1109" s="2"/>
      <c r="B1109" s="2" t="s">
        <v>1</v>
      </c>
      <c r="C1109" s="2"/>
      <c r="D1109" s="2"/>
      <c r="E1109" s="2"/>
      <c r="F1109" s="2"/>
      <c r="G1109" s="2"/>
      <c r="H1109" s="2"/>
      <c r="I1109" s="2"/>
    </row>
    <row r="1110" spans="1:9" x14ac:dyDescent="0.25">
      <c r="A1110" s="2" t="s">
        <v>1</v>
      </c>
      <c r="B1110" s="2"/>
      <c r="C1110" s="2"/>
      <c r="D1110" s="2"/>
      <c r="E1110" s="2"/>
      <c r="F1110" s="2"/>
      <c r="G1110" s="2"/>
      <c r="H1110" s="2"/>
      <c r="I1110" s="2"/>
    </row>
    <row r="1111" spans="1:9" x14ac:dyDescent="0.25">
      <c r="A1111" s="2" t="str">
        <f t="shared" ref="A1111" si="344">"#"</f>
        <v>#</v>
      </c>
      <c r="B1111" s="2" t="str">
        <f t="shared" ref="B1111" si="345">INDEX(S:S,1+TRUNC((ROW()-1)/$M$2))</f>
        <v>Extraversion Improvement 9</v>
      </c>
      <c r="C1111" s="2"/>
      <c r="D1111" s="2"/>
      <c r="E1111" s="2"/>
      <c r="F1111" s="2"/>
      <c r="G1111" s="2"/>
      <c r="H1111" s="2"/>
      <c r="I1111" s="2"/>
    </row>
    <row r="1112" spans="1:9" x14ac:dyDescent="0.25">
      <c r="A1112" s="2" t="s">
        <v>0</v>
      </c>
      <c r="B1112" s="2"/>
      <c r="C1112" s="2"/>
      <c r="D1112" s="2"/>
      <c r="E1112" s="2"/>
      <c r="F1112" s="2"/>
      <c r="G1112" s="2"/>
      <c r="H1112" s="2"/>
      <c r="I1112" s="2"/>
    </row>
    <row r="1113" spans="1:9" x14ac:dyDescent="0.25">
      <c r="A1113" s="2"/>
      <c r="B1113" s="2" t="str">
        <f t="shared" ref="B1113" si="346">"id = "&amp;$L$2&amp;INDEX(S:V,MATCH(B1111,S:S,0),4)</f>
        <v>id = AVE_MARIA_hexaco_childhood.33</v>
      </c>
      <c r="C1113" s="2"/>
      <c r="D1113" s="2"/>
      <c r="E1113" s="2"/>
      <c r="F1113" s="2"/>
      <c r="G1113" s="2"/>
      <c r="H1113" s="2"/>
      <c r="I1113" s="2"/>
    </row>
    <row r="1114" spans="1:9" x14ac:dyDescent="0.25">
      <c r="A1114" s="2"/>
      <c r="B1114" s="2" t="str">
        <f t="shared" ref="B1114" si="347">"desc = EVTDESC_"&amp;$L$2&amp;INDEX(S:V,MATCH(B1111,S:S,0),4)</f>
        <v>desc = EVTDESC_AVE_MARIA_hexaco_childhood.33</v>
      </c>
      <c r="C1114" s="2"/>
      <c r="D1114" s="2"/>
      <c r="E1114" s="2"/>
      <c r="F1114" s="2"/>
      <c r="G1114" s="2"/>
      <c r="H1114" s="2"/>
      <c r="I1114" s="2"/>
    </row>
    <row r="1115" spans="1:9" x14ac:dyDescent="0.25">
      <c r="A1115" s="2"/>
      <c r="B1115" s="2" t="s">
        <v>115</v>
      </c>
      <c r="C1115" s="2"/>
      <c r="D1115" s="2"/>
      <c r="E1115" s="2"/>
      <c r="F1115" s="2"/>
      <c r="G1115" s="2"/>
    </row>
    <row r="1116" spans="1:9" x14ac:dyDescent="0.25">
      <c r="A1116" s="2"/>
      <c r="B1116" s="2" t="s">
        <v>114</v>
      </c>
      <c r="C1116" s="2"/>
      <c r="D1116" s="2"/>
      <c r="E1116" s="2"/>
      <c r="F1116" s="2"/>
      <c r="G1116" s="2"/>
      <c r="H1116" s="2"/>
      <c r="I1116" s="2"/>
    </row>
    <row r="1117" spans="1:9" x14ac:dyDescent="0.25">
      <c r="A1117" s="2"/>
      <c r="B1117" s="2" t="s">
        <v>116</v>
      </c>
      <c r="C1117" s="2"/>
      <c r="D1117" s="2"/>
      <c r="E1117" s="2"/>
      <c r="F1117" s="2"/>
      <c r="G1117" s="2"/>
      <c r="H1117" s="2"/>
      <c r="I1117" s="2"/>
    </row>
    <row r="1118" spans="1:9" x14ac:dyDescent="0.25">
      <c r="A1118" s="2"/>
      <c r="B1118" s="2"/>
      <c r="C1118" s="2"/>
      <c r="D1118" s="2"/>
      <c r="E1118" s="2"/>
      <c r="F1118" s="2"/>
      <c r="G1118" s="2"/>
      <c r="H1118" s="2"/>
      <c r="I1118" s="2"/>
    </row>
    <row r="1119" spans="1:9" x14ac:dyDescent="0.25">
      <c r="A1119" s="2"/>
      <c r="B1119" s="2" t="s">
        <v>5</v>
      </c>
      <c r="C1119" s="2"/>
      <c r="D1119" s="2"/>
      <c r="E1119" s="2"/>
      <c r="F1119" s="2"/>
      <c r="G1119" s="2"/>
      <c r="H1119" s="2"/>
      <c r="I1119" s="2"/>
    </row>
    <row r="1120" spans="1:9" x14ac:dyDescent="0.25">
      <c r="A1120" s="2"/>
      <c r="B1120" s="2"/>
      <c r="C1120" s="2" t="s">
        <v>117</v>
      </c>
      <c r="D1120" s="2"/>
      <c r="E1120" s="2"/>
      <c r="F1120" s="2"/>
      <c r="G1120" s="2"/>
      <c r="H1120" s="2"/>
      <c r="I1120" s="2"/>
    </row>
    <row r="1121" spans="1:9" x14ac:dyDescent="0.25">
      <c r="A1121" s="2"/>
      <c r="B1121" s="2"/>
      <c r="C1121" s="2" t="s">
        <v>118</v>
      </c>
      <c r="D1121" s="2"/>
      <c r="E1121" s="2"/>
      <c r="F1121" s="2"/>
      <c r="G1121" s="2"/>
      <c r="H1121" s="2"/>
      <c r="I1121" s="2"/>
    </row>
    <row r="1122" spans="1:9" x14ac:dyDescent="0.25">
      <c r="A1122" s="2"/>
      <c r="B1122" s="2"/>
      <c r="C1122" s="2" t="s">
        <v>119</v>
      </c>
      <c r="D1122" s="2"/>
      <c r="E1122" s="2"/>
      <c r="F1122" s="2"/>
      <c r="G1122" s="2"/>
      <c r="H1122" s="2"/>
      <c r="I1122" s="2"/>
    </row>
    <row r="1123" spans="1:9" x14ac:dyDescent="0.25">
      <c r="A1123" s="2"/>
      <c r="B1123" s="2"/>
      <c r="C1123" s="2" t="s">
        <v>120</v>
      </c>
      <c r="D1123" s="2"/>
      <c r="E1123" s="2"/>
      <c r="F1123" s="2"/>
      <c r="G1123" s="2"/>
      <c r="H1123" s="2"/>
      <c r="I1123" s="2"/>
    </row>
    <row r="1124" spans="1:9" x14ac:dyDescent="0.25">
      <c r="A1124" s="2"/>
      <c r="B1124" s="2"/>
      <c r="C1124" s="2" t="str">
        <f t="shared" ref="C1124" si="348">"has_focus = "&amp;INDEX(S:X,MATCH(B1111,S:S,0),6)</f>
        <v>has_focus = focus_ch_extraversion</v>
      </c>
      <c r="D1124" s="2"/>
      <c r="E1124" s="2"/>
      <c r="F1124" s="2"/>
      <c r="G1124" s="2"/>
      <c r="H1124" s="2"/>
      <c r="I1124" s="2"/>
    </row>
    <row r="1125" spans="1:9" x14ac:dyDescent="0.25">
      <c r="A1125" s="2"/>
      <c r="B1125" s="2" t="s">
        <v>1</v>
      </c>
      <c r="C1125" s="2"/>
      <c r="D1125" s="2"/>
      <c r="E1125" s="2"/>
      <c r="F1125" s="2"/>
      <c r="G1125" s="2"/>
      <c r="H1125" s="2"/>
      <c r="I1125" s="2"/>
    </row>
    <row r="1126" spans="1:9" x14ac:dyDescent="0.25">
      <c r="A1126" s="2"/>
      <c r="B1126" s="2"/>
      <c r="C1126" s="2"/>
      <c r="D1126" s="2"/>
      <c r="E1126" s="2"/>
      <c r="F1126" s="2"/>
      <c r="G1126" s="2"/>
      <c r="H1126" s="2"/>
      <c r="I1126" s="2"/>
    </row>
    <row r="1127" spans="1:9" x14ac:dyDescent="0.25">
      <c r="A1127" s="2"/>
      <c r="B1127" s="2" t="s">
        <v>9</v>
      </c>
      <c r="C1127" s="2" t="s">
        <v>235</v>
      </c>
      <c r="D1127" s="2"/>
      <c r="E1127" s="2"/>
      <c r="F1127" s="2"/>
      <c r="G1127" s="2"/>
      <c r="H1127" s="2"/>
      <c r="I1127" s="2"/>
    </row>
    <row r="1128" spans="1:9" x14ac:dyDescent="0.25">
      <c r="A1128" s="2"/>
      <c r="B1128" s="2"/>
      <c r="C1128" s="2" t="str">
        <f t="shared" ref="C1128" si="349">"name = EVTOPT_A_"&amp;$L$2&amp;INDEX(S:V,MATCH(B1111,S:S,0),4)</f>
        <v>name = EVTOPT_A_AVE_MARIA_hexaco_childhood.33</v>
      </c>
      <c r="D1128" s="2"/>
      <c r="E1128" s="2"/>
      <c r="F1128" s="2"/>
      <c r="G1128" s="2"/>
      <c r="H1128" s="2"/>
      <c r="I1128" s="2"/>
    </row>
    <row r="1129" spans="1:9" x14ac:dyDescent="0.25">
      <c r="A1129" s="2"/>
      <c r="B1129" s="2"/>
      <c r="C1129" s="2" t="s">
        <v>138</v>
      </c>
      <c r="D1129" s="2"/>
      <c r="E1129" s="2"/>
      <c r="F1129" s="2"/>
      <c r="G1129" s="2"/>
      <c r="H1129" s="2"/>
      <c r="I1129" s="2"/>
    </row>
    <row r="1130" spans="1:9" x14ac:dyDescent="0.25">
      <c r="A1130" s="2"/>
      <c r="B1130" s="2"/>
      <c r="C1130" s="2"/>
      <c r="D1130" s="2" t="str">
        <f t="shared" ref="D1130" si="350">"educator = { character_event = { id = "&amp;"AVE_MARIA_hexaco_adolescence."&amp;INDEX(S:V,MATCH(B1111,S:S,0)+INDEX(S:W,MATCH(B1111,S:S,0),5),4)&amp;" } }"</f>
        <v>educator = { character_event = { id = AVE_MARIA_hexaco_adolescence.35 } }</v>
      </c>
      <c r="E1130" s="2"/>
      <c r="F1130" s="2"/>
      <c r="G1130" s="2"/>
      <c r="H1130" s="2"/>
      <c r="I1130" s="2"/>
    </row>
    <row r="1131" spans="1:9" x14ac:dyDescent="0.25">
      <c r="D1131" t="s">
        <v>248</v>
      </c>
      <c r="H1131" s="2"/>
      <c r="I1131" s="2"/>
    </row>
    <row r="1132" spans="1:9" x14ac:dyDescent="0.25">
      <c r="C1132" s="2" t="s">
        <v>1</v>
      </c>
      <c r="D1132" s="2"/>
      <c r="E1132" s="2"/>
      <c r="F1132" s="2"/>
      <c r="H1132" s="2"/>
      <c r="I1132" s="2"/>
    </row>
    <row r="1133" spans="1:9" x14ac:dyDescent="0.25">
      <c r="A1133" s="2"/>
      <c r="B1133" s="2"/>
      <c r="C1133" s="2" t="s">
        <v>236</v>
      </c>
      <c r="D1133" s="2"/>
      <c r="E1133" s="2"/>
      <c r="F1133" s="2"/>
      <c r="G1133" s="2"/>
      <c r="H1133" s="2"/>
      <c r="I1133" s="2"/>
    </row>
    <row r="1134" spans="1:9" x14ac:dyDescent="0.25">
      <c r="A1134" s="2"/>
      <c r="B1134" s="2"/>
      <c r="C1134" s="2"/>
      <c r="D1134" s="2" t="str">
        <f t="shared" ref="D1134" si="351">"factor = 95"</f>
        <v>factor = 95</v>
      </c>
      <c r="E1134" s="2"/>
      <c r="F1134" s="2"/>
      <c r="G1134" s="2"/>
      <c r="H1134" s="2"/>
      <c r="I1134" s="2"/>
    </row>
    <row r="1135" spans="1:9" x14ac:dyDescent="0.25">
      <c r="A1135" s="2"/>
      <c r="B1135" s="2"/>
      <c r="C1135" s="2" t="s">
        <v>1</v>
      </c>
      <c r="D1135" s="2"/>
      <c r="E1135" s="2"/>
      <c r="F1135" s="2"/>
      <c r="G1135" s="2"/>
      <c r="H1135" s="2"/>
      <c r="I1135" s="2"/>
    </row>
    <row r="1136" spans="1:9" x14ac:dyDescent="0.25">
      <c r="A1136" s="2"/>
      <c r="B1136" s="2" t="s">
        <v>1</v>
      </c>
      <c r="G1136" s="2"/>
      <c r="H1136" s="2"/>
      <c r="I1136" s="2"/>
    </row>
    <row r="1137" spans="1:9" x14ac:dyDescent="0.25">
      <c r="A1137" s="2"/>
      <c r="B1137" s="2" t="s">
        <v>9</v>
      </c>
      <c r="C1137" s="2" t="s">
        <v>237</v>
      </c>
      <c r="D1137" s="2"/>
      <c r="E1137" s="2"/>
      <c r="F1137" s="2"/>
      <c r="G1137" s="2"/>
      <c r="H1137" s="2"/>
      <c r="I1137" s="2"/>
    </row>
    <row r="1138" spans="1:9" x14ac:dyDescent="0.25">
      <c r="A1138" s="2"/>
      <c r="B1138" s="2"/>
      <c r="C1138" s="2" t="str">
        <f t="shared" ref="C1138" si="352">"name = EVTOPT_B_"&amp;$L$2&amp;INDEX(S:V,MATCH(B1111,S:S,0),4)</f>
        <v>name = EVTOPT_B_AVE_MARIA_hexaco_childhood.33</v>
      </c>
      <c r="D1138" s="2"/>
      <c r="E1138" s="2"/>
      <c r="F1138" s="2"/>
      <c r="G1138" s="2"/>
      <c r="H1138" s="2"/>
      <c r="I1138" s="2"/>
    </row>
    <row r="1139" spans="1:9" x14ac:dyDescent="0.25">
      <c r="A1139" s="2"/>
      <c r="B1139" s="2"/>
      <c r="C1139" s="2" t="s">
        <v>138</v>
      </c>
      <c r="D1139" s="2"/>
      <c r="E1139" s="2"/>
      <c r="F1139" s="2"/>
      <c r="G1139" s="2"/>
      <c r="H1139" s="2"/>
      <c r="I1139" s="2"/>
    </row>
    <row r="1140" spans="1:9" x14ac:dyDescent="0.25">
      <c r="A1140" s="2"/>
      <c r="B1140" s="2"/>
      <c r="C1140" s="2"/>
      <c r="D1140" s="2" t="str">
        <f t="shared" ref="D1140" si="353">"educator = { character_event = { id = "&amp;"AVE_MARIA_hexaco_adolescence."&amp;INDEX(S:V,MATCH(B1111,S:S,0)+INDEX(S:W,MATCH(B1111,S:S,0),5),4)&amp;" } }"</f>
        <v>educator = { character_event = { id = AVE_MARIA_hexaco_adolescence.35 } }</v>
      </c>
      <c r="E1140" s="2"/>
      <c r="F1140" s="2"/>
      <c r="G1140" s="2"/>
      <c r="H1140" s="2"/>
      <c r="I1140" s="2"/>
    </row>
    <row r="1141" spans="1:9" x14ac:dyDescent="0.25">
      <c r="A1141" s="2"/>
      <c r="D1141" t="s">
        <v>249</v>
      </c>
      <c r="H1141" s="2"/>
      <c r="I1141" s="2"/>
    </row>
    <row r="1142" spans="1:9" x14ac:dyDescent="0.25">
      <c r="A1142" s="2"/>
      <c r="B1142" s="2"/>
      <c r="C1142" s="2" t="s">
        <v>1</v>
      </c>
      <c r="D1142" s="2"/>
      <c r="E1142" s="2"/>
      <c r="F1142" s="2"/>
      <c r="G1142" s="2"/>
    </row>
    <row r="1143" spans="1:9" x14ac:dyDescent="0.25">
      <c r="A1143" s="2"/>
      <c r="B1143" s="2"/>
      <c r="C1143" s="2" t="s">
        <v>236</v>
      </c>
      <c r="D1143" s="2"/>
      <c r="E1143" s="2"/>
      <c r="F1143" s="2"/>
      <c r="G1143" s="2"/>
    </row>
    <row r="1144" spans="1:9" x14ac:dyDescent="0.25">
      <c r="A1144" s="2"/>
      <c r="B1144" s="2"/>
      <c r="C1144" s="2"/>
      <c r="D1144" s="2" t="str">
        <f t="shared" ref="D1144" si="354">"factor = 5"</f>
        <v>factor = 5</v>
      </c>
      <c r="E1144" s="2"/>
      <c r="F1144" s="2"/>
      <c r="G1144" s="2"/>
      <c r="H1144" s="2"/>
      <c r="I1144" s="2"/>
    </row>
    <row r="1145" spans="1:9" x14ac:dyDescent="0.25">
      <c r="A1145" s="2"/>
      <c r="B1145" s="2"/>
      <c r="C1145" s="2" t="s">
        <v>1</v>
      </c>
      <c r="D1145" s="2"/>
      <c r="E1145" s="2"/>
      <c r="F1145" s="2"/>
      <c r="G1145" s="2"/>
      <c r="H1145" s="2"/>
      <c r="I1145" s="2"/>
    </row>
    <row r="1146" spans="1:9" x14ac:dyDescent="0.25">
      <c r="A1146" s="2"/>
      <c r="B1146" s="2" t="s">
        <v>1</v>
      </c>
      <c r="C1146" s="2"/>
      <c r="D1146" s="2"/>
      <c r="E1146" s="2"/>
      <c r="F1146" s="2"/>
      <c r="G1146" s="2"/>
      <c r="H1146" s="2"/>
      <c r="I1146" s="2"/>
    </row>
    <row r="1147" spans="1:9" x14ac:dyDescent="0.25">
      <c r="A1147" s="2" t="s">
        <v>1</v>
      </c>
      <c r="B1147" s="2"/>
      <c r="C1147" s="2"/>
      <c r="D1147" s="2"/>
      <c r="E1147" s="2"/>
      <c r="F1147" s="2"/>
      <c r="G1147" s="2"/>
      <c r="H1147" s="2"/>
      <c r="I1147" s="2"/>
    </row>
    <row r="1148" spans="1:9" x14ac:dyDescent="0.25">
      <c r="A1148" s="2" t="str">
        <f t="shared" ref="A1148" si="355">"#"</f>
        <v>#</v>
      </c>
      <c r="B1148" s="2" t="str">
        <f t="shared" ref="B1148" si="356">INDEX(S:S,1+TRUNC((ROW()-1)/$M$2))</f>
        <v>Extraversion Improvement 10</v>
      </c>
      <c r="C1148" s="2"/>
      <c r="D1148" s="2"/>
      <c r="E1148" s="2"/>
      <c r="F1148" s="2"/>
      <c r="G1148" s="2"/>
      <c r="H1148" s="2"/>
      <c r="I1148" s="2"/>
    </row>
    <row r="1149" spans="1:9" x14ac:dyDescent="0.25">
      <c r="A1149" s="2" t="s">
        <v>0</v>
      </c>
      <c r="B1149" s="2"/>
      <c r="C1149" s="2"/>
      <c r="D1149" s="2"/>
      <c r="E1149" s="2"/>
      <c r="F1149" s="2"/>
      <c r="G1149" s="2"/>
      <c r="H1149" s="2"/>
      <c r="I1149" s="2"/>
    </row>
    <row r="1150" spans="1:9" x14ac:dyDescent="0.25">
      <c r="A1150" s="2"/>
      <c r="B1150" s="2" t="str">
        <f t="shared" ref="B1150" si="357">"id = "&amp;$L$2&amp;INDEX(S:V,MATCH(B1148,S:S,0),4)</f>
        <v>id = AVE_MARIA_hexaco_childhood.34</v>
      </c>
      <c r="C1150" s="2"/>
      <c r="D1150" s="2"/>
      <c r="E1150" s="2"/>
      <c r="F1150" s="2"/>
      <c r="G1150" s="2"/>
      <c r="H1150" s="2"/>
      <c r="I1150" s="2"/>
    </row>
    <row r="1151" spans="1:9" x14ac:dyDescent="0.25">
      <c r="A1151" s="2"/>
      <c r="B1151" s="2" t="str">
        <f t="shared" ref="B1151" si="358">"desc = EVTDESC_"&amp;$L$2&amp;INDEX(S:V,MATCH(B1148,S:S,0),4)</f>
        <v>desc = EVTDESC_AVE_MARIA_hexaco_childhood.34</v>
      </c>
      <c r="C1151" s="2"/>
      <c r="D1151" s="2"/>
      <c r="E1151" s="2"/>
      <c r="F1151" s="2"/>
      <c r="G1151" s="2"/>
      <c r="H1151" s="2"/>
      <c r="I1151" s="2"/>
    </row>
    <row r="1152" spans="1:9" x14ac:dyDescent="0.25">
      <c r="A1152" s="2"/>
      <c r="B1152" s="2" t="s">
        <v>115</v>
      </c>
      <c r="C1152" s="2"/>
      <c r="D1152" s="2"/>
      <c r="E1152" s="2"/>
      <c r="F1152" s="2"/>
      <c r="G1152" s="2"/>
    </row>
    <row r="1153" spans="1:9" x14ac:dyDescent="0.25">
      <c r="A1153" s="2"/>
      <c r="B1153" s="2" t="s">
        <v>114</v>
      </c>
      <c r="C1153" s="2"/>
      <c r="D1153" s="2"/>
      <c r="E1153" s="2"/>
      <c r="F1153" s="2"/>
      <c r="G1153" s="2"/>
      <c r="H1153" s="2"/>
      <c r="I1153" s="2"/>
    </row>
    <row r="1154" spans="1:9" x14ac:dyDescent="0.25">
      <c r="A1154" s="2"/>
      <c r="B1154" s="2" t="s">
        <v>116</v>
      </c>
      <c r="C1154" s="2"/>
      <c r="D1154" s="2"/>
      <c r="E1154" s="2"/>
      <c r="F1154" s="2"/>
      <c r="G1154" s="2"/>
      <c r="H1154" s="2"/>
      <c r="I1154" s="2"/>
    </row>
    <row r="1155" spans="1:9" x14ac:dyDescent="0.25">
      <c r="A1155" s="2"/>
      <c r="B1155" s="2"/>
      <c r="C1155" s="2"/>
      <c r="D1155" s="2"/>
      <c r="E1155" s="2"/>
      <c r="F1155" s="2"/>
      <c r="G1155" s="2"/>
      <c r="H1155" s="2"/>
      <c r="I1155" s="2"/>
    </row>
    <row r="1156" spans="1:9" x14ac:dyDescent="0.25">
      <c r="A1156" s="2"/>
      <c r="B1156" s="2" t="s">
        <v>5</v>
      </c>
      <c r="C1156" s="2"/>
      <c r="D1156" s="2"/>
      <c r="E1156" s="2"/>
      <c r="F1156" s="2"/>
      <c r="G1156" s="2"/>
      <c r="H1156" s="2"/>
      <c r="I1156" s="2"/>
    </row>
    <row r="1157" spans="1:9" x14ac:dyDescent="0.25">
      <c r="A1157" s="2"/>
      <c r="B1157" s="2"/>
      <c r="C1157" s="2" t="s">
        <v>117</v>
      </c>
      <c r="D1157" s="2"/>
      <c r="E1157" s="2"/>
      <c r="F1157" s="2"/>
      <c r="G1157" s="2"/>
      <c r="H1157" s="2"/>
      <c r="I1157" s="2"/>
    </row>
    <row r="1158" spans="1:9" x14ac:dyDescent="0.25">
      <c r="A1158" s="2"/>
      <c r="B1158" s="2"/>
      <c r="C1158" s="2" t="s">
        <v>118</v>
      </c>
      <c r="D1158" s="2"/>
      <c r="E1158" s="2"/>
      <c r="F1158" s="2"/>
      <c r="G1158" s="2"/>
      <c r="H1158" s="2"/>
      <c r="I1158" s="2"/>
    </row>
    <row r="1159" spans="1:9" x14ac:dyDescent="0.25">
      <c r="A1159" s="2"/>
      <c r="B1159" s="2"/>
      <c r="C1159" s="2" t="s">
        <v>119</v>
      </c>
      <c r="D1159" s="2"/>
      <c r="E1159" s="2"/>
      <c r="F1159" s="2"/>
      <c r="G1159" s="2"/>
      <c r="H1159" s="2"/>
      <c r="I1159" s="2"/>
    </row>
    <row r="1160" spans="1:9" x14ac:dyDescent="0.25">
      <c r="A1160" s="2"/>
      <c r="B1160" s="2"/>
      <c r="C1160" s="2" t="s">
        <v>120</v>
      </c>
      <c r="D1160" s="2"/>
      <c r="E1160" s="2"/>
      <c r="F1160" s="2"/>
      <c r="G1160" s="2"/>
      <c r="H1160" s="2"/>
      <c r="I1160" s="2"/>
    </row>
    <row r="1161" spans="1:9" x14ac:dyDescent="0.25">
      <c r="A1161" s="2"/>
      <c r="B1161" s="2"/>
      <c r="C1161" s="2" t="str">
        <f t="shared" ref="C1161" si="359">"has_focus = "&amp;INDEX(S:X,MATCH(B1148,S:S,0),6)</f>
        <v>has_focus = focus_ch_extraversion</v>
      </c>
      <c r="D1161" s="2"/>
      <c r="E1161" s="2"/>
      <c r="F1161" s="2"/>
      <c r="G1161" s="2"/>
      <c r="H1161" s="2"/>
      <c r="I1161" s="2"/>
    </row>
    <row r="1162" spans="1:9" x14ac:dyDescent="0.25">
      <c r="A1162" s="2"/>
      <c r="B1162" s="2" t="s">
        <v>1</v>
      </c>
      <c r="C1162" s="2"/>
      <c r="D1162" s="2"/>
      <c r="E1162" s="2"/>
      <c r="F1162" s="2"/>
      <c r="G1162" s="2"/>
      <c r="H1162" s="2"/>
      <c r="I1162" s="2"/>
    </row>
    <row r="1163" spans="1:9" x14ac:dyDescent="0.25">
      <c r="A1163" s="2"/>
      <c r="B1163" s="2"/>
      <c r="C1163" s="2"/>
      <c r="D1163" s="2"/>
      <c r="E1163" s="2"/>
      <c r="F1163" s="2"/>
      <c r="G1163" s="2"/>
      <c r="H1163" s="2"/>
      <c r="I1163" s="2"/>
    </row>
    <row r="1164" spans="1:9" x14ac:dyDescent="0.25">
      <c r="A1164" s="2"/>
      <c r="B1164" s="2" t="s">
        <v>9</v>
      </c>
      <c r="C1164" s="2" t="s">
        <v>235</v>
      </c>
      <c r="D1164" s="2"/>
      <c r="E1164" s="2"/>
      <c r="F1164" s="2"/>
      <c r="G1164" s="2"/>
      <c r="H1164" s="2"/>
      <c r="I1164" s="2"/>
    </row>
    <row r="1165" spans="1:9" x14ac:dyDescent="0.25">
      <c r="A1165" s="2"/>
      <c r="B1165" s="2"/>
      <c r="C1165" s="2" t="str">
        <f t="shared" ref="C1165" si="360">"name = EVTOPT_A_"&amp;$L$2&amp;INDEX(S:V,MATCH(B1148,S:S,0),4)</f>
        <v>name = EVTOPT_A_AVE_MARIA_hexaco_childhood.34</v>
      </c>
      <c r="D1165" s="2"/>
      <c r="E1165" s="2"/>
      <c r="F1165" s="2"/>
      <c r="G1165" s="2"/>
      <c r="H1165" s="2"/>
      <c r="I1165" s="2"/>
    </row>
    <row r="1166" spans="1:9" x14ac:dyDescent="0.25">
      <c r="A1166" s="2"/>
      <c r="B1166" s="2"/>
      <c r="C1166" s="2" t="s">
        <v>138</v>
      </c>
      <c r="D1166" s="2"/>
      <c r="E1166" s="2"/>
      <c r="F1166" s="2"/>
      <c r="G1166" s="2"/>
      <c r="H1166" s="2"/>
      <c r="I1166" s="2"/>
    </row>
    <row r="1167" spans="1:9" x14ac:dyDescent="0.25">
      <c r="A1167" s="2"/>
      <c r="B1167" s="2"/>
      <c r="C1167" s="2"/>
      <c r="D1167" s="2" t="str">
        <f t="shared" ref="D1167" si="361">"educator = { character_event = { id = "&amp;"AVE_MARIA_hexaco_adolescence."&amp;INDEX(S:V,MATCH(B1148,S:S,0)+INDEX(S:W,MATCH(B1148,S:S,0),5),4)&amp;" } }"</f>
        <v>educator = { character_event = { id = AVE_MARIA_hexaco_adolescence.35 } }</v>
      </c>
      <c r="E1167" s="2"/>
      <c r="F1167" s="2"/>
      <c r="G1167" s="2"/>
      <c r="H1167" s="2"/>
      <c r="I1167" s="2"/>
    </row>
    <row r="1168" spans="1:9" x14ac:dyDescent="0.25">
      <c r="D1168" t="s">
        <v>248</v>
      </c>
      <c r="H1168" s="2"/>
    </row>
    <row r="1169" spans="1:9" x14ac:dyDescent="0.25">
      <c r="C1169" s="2" t="s">
        <v>1</v>
      </c>
      <c r="D1169" s="2"/>
      <c r="E1169" s="2"/>
      <c r="F1169" s="2"/>
      <c r="H1169" s="2"/>
    </row>
    <row r="1170" spans="1:9" x14ac:dyDescent="0.25">
      <c r="A1170" s="2"/>
      <c r="B1170" s="2"/>
      <c r="C1170" s="2" t="s">
        <v>236</v>
      </c>
      <c r="D1170" s="2"/>
      <c r="E1170" s="2"/>
      <c r="F1170" s="2"/>
      <c r="G1170" s="2"/>
      <c r="H1170" s="2"/>
    </row>
    <row r="1171" spans="1:9" x14ac:dyDescent="0.25">
      <c r="A1171" s="2"/>
      <c r="B1171" s="2"/>
      <c r="C1171" s="2"/>
      <c r="D1171" s="2" t="str">
        <f t="shared" ref="D1171" si="362">"factor = 95"</f>
        <v>factor = 95</v>
      </c>
      <c r="E1171" s="2"/>
      <c r="F1171" s="2"/>
      <c r="G1171" s="2"/>
      <c r="H1171" s="2"/>
      <c r="I1171" s="2"/>
    </row>
    <row r="1172" spans="1:9" x14ac:dyDescent="0.25">
      <c r="A1172" s="2"/>
      <c r="B1172" s="2"/>
      <c r="C1172" s="2" t="s">
        <v>1</v>
      </c>
      <c r="D1172" s="2"/>
      <c r="E1172" s="2"/>
      <c r="F1172" s="2"/>
      <c r="G1172" s="2"/>
      <c r="H1172" s="2"/>
      <c r="I1172" s="2"/>
    </row>
    <row r="1173" spans="1:9" x14ac:dyDescent="0.25">
      <c r="A1173" s="2"/>
      <c r="B1173" s="2" t="s">
        <v>1</v>
      </c>
      <c r="G1173" s="2"/>
      <c r="H1173" s="2"/>
      <c r="I1173" s="2"/>
    </row>
    <row r="1174" spans="1:9" x14ac:dyDescent="0.25">
      <c r="A1174" s="2"/>
      <c r="B1174" s="2" t="s">
        <v>9</v>
      </c>
      <c r="C1174" s="2" t="s">
        <v>237</v>
      </c>
      <c r="D1174" s="2"/>
      <c r="E1174" s="2"/>
      <c r="F1174" s="2"/>
      <c r="G1174" s="2"/>
      <c r="I1174" s="2"/>
    </row>
    <row r="1175" spans="1:9" x14ac:dyDescent="0.25">
      <c r="A1175" s="2"/>
      <c r="B1175" s="2"/>
      <c r="C1175" s="2" t="str">
        <f t="shared" ref="C1175" si="363">"name = EVTOPT_B_"&amp;$L$2&amp;INDEX(S:V,MATCH(B1148,S:S,0),4)</f>
        <v>name = EVTOPT_B_AVE_MARIA_hexaco_childhood.34</v>
      </c>
      <c r="D1175" s="2"/>
      <c r="E1175" s="2"/>
      <c r="F1175" s="2"/>
      <c r="G1175" s="2"/>
      <c r="I1175" s="2"/>
    </row>
    <row r="1176" spans="1:9" x14ac:dyDescent="0.25">
      <c r="A1176" s="2"/>
      <c r="B1176" s="2"/>
      <c r="C1176" s="2" t="s">
        <v>138</v>
      </c>
      <c r="D1176" s="2"/>
      <c r="E1176" s="2"/>
      <c r="F1176" s="2"/>
      <c r="G1176" s="2"/>
      <c r="I1176" s="2"/>
    </row>
    <row r="1177" spans="1:9" x14ac:dyDescent="0.25">
      <c r="A1177" s="2"/>
      <c r="B1177" s="2"/>
      <c r="C1177" s="2"/>
      <c r="D1177" s="2" t="str">
        <f t="shared" ref="D1177" si="364">"educator = { character_event = { id = "&amp;"AVE_MARIA_hexaco_adolescence."&amp;INDEX(S:V,MATCH(B1148,S:S,0)+INDEX(S:W,MATCH(B1148,S:S,0),5),4)&amp;" } }"</f>
        <v>educator = { character_event = { id = AVE_MARIA_hexaco_adolescence.35 } }</v>
      </c>
      <c r="E1177" s="2"/>
      <c r="F1177" s="2"/>
      <c r="G1177" s="2"/>
    </row>
    <row r="1178" spans="1:9" x14ac:dyDescent="0.25">
      <c r="A1178" s="2"/>
      <c r="D1178" t="s">
        <v>249</v>
      </c>
    </row>
    <row r="1179" spans="1:9" x14ac:dyDescent="0.25">
      <c r="A1179" s="2"/>
      <c r="B1179" s="2"/>
      <c r="C1179" s="2" t="s">
        <v>1</v>
      </c>
      <c r="D1179" s="2"/>
      <c r="E1179" s="2"/>
      <c r="F1179" s="2"/>
      <c r="G1179" s="2"/>
      <c r="I1179" s="2"/>
    </row>
    <row r="1180" spans="1:9" x14ac:dyDescent="0.25">
      <c r="A1180" s="2"/>
      <c r="B1180" s="2"/>
      <c r="C1180" s="2" t="s">
        <v>236</v>
      </c>
      <c r="D1180" s="2"/>
      <c r="E1180" s="2"/>
      <c r="F1180" s="2"/>
      <c r="G1180" s="2"/>
      <c r="I1180" s="2"/>
    </row>
    <row r="1181" spans="1:9" x14ac:dyDescent="0.25">
      <c r="A1181" s="2"/>
      <c r="B1181" s="2"/>
      <c r="C1181" s="2"/>
      <c r="D1181" s="2" t="str">
        <f t="shared" ref="D1181" si="365">"factor = 5"</f>
        <v>factor = 5</v>
      </c>
      <c r="E1181" s="2"/>
      <c r="F1181" s="2"/>
      <c r="G1181" s="2"/>
      <c r="I1181" s="2"/>
    </row>
    <row r="1182" spans="1:9" x14ac:dyDescent="0.25">
      <c r="A1182" s="2"/>
      <c r="B1182" s="2"/>
      <c r="C1182" s="2" t="s">
        <v>1</v>
      </c>
      <c r="D1182" s="2"/>
      <c r="E1182" s="2"/>
      <c r="F1182" s="2"/>
      <c r="G1182" s="2"/>
      <c r="I1182" s="2"/>
    </row>
    <row r="1183" spans="1:9" x14ac:dyDescent="0.25">
      <c r="A1183" s="2"/>
      <c r="B1183" s="2" t="s">
        <v>1</v>
      </c>
      <c r="C1183" s="2"/>
      <c r="D1183" s="2"/>
      <c r="E1183" s="2"/>
      <c r="F1183" s="2"/>
      <c r="G1183" s="2"/>
      <c r="H1183" s="2"/>
      <c r="I1183" s="2"/>
    </row>
    <row r="1184" spans="1:9" x14ac:dyDescent="0.25">
      <c r="A1184" s="2" t="s">
        <v>1</v>
      </c>
      <c r="B1184" s="2"/>
      <c r="C1184" s="2"/>
      <c r="D1184" s="2"/>
      <c r="E1184" s="2"/>
      <c r="F1184" s="2"/>
      <c r="G1184" s="2"/>
      <c r="H1184" s="2"/>
      <c r="I1184" s="2"/>
    </row>
    <row r="1185" spans="1:9" x14ac:dyDescent="0.25">
      <c r="A1185" s="2" t="str">
        <f t="shared" ref="A1185" si="366">"#"</f>
        <v>#</v>
      </c>
      <c r="B1185" s="2" t="str">
        <f t="shared" ref="B1185" si="367">INDEX(S:S,1+TRUNC((ROW()-1)/$M$2))</f>
        <v xml:space="preserve">Extraversion Improvement </v>
      </c>
      <c r="C1185" s="2"/>
      <c r="D1185" s="2"/>
      <c r="E1185" s="2"/>
      <c r="F1185" s="2"/>
      <c r="G1185" s="2"/>
      <c r="H1185" s="2"/>
      <c r="I1185" s="2"/>
    </row>
    <row r="1186" spans="1:9" x14ac:dyDescent="0.25">
      <c r="A1186" s="2" t="s">
        <v>0</v>
      </c>
      <c r="B1186" s="2"/>
      <c r="C1186" s="2"/>
      <c r="D1186" s="2"/>
      <c r="E1186" s="2"/>
      <c r="F1186" s="2"/>
      <c r="G1186" s="2"/>
      <c r="H1186" s="2"/>
      <c r="I1186" s="2"/>
    </row>
    <row r="1187" spans="1:9" x14ac:dyDescent="0.25">
      <c r="A1187" s="2"/>
      <c r="B1187" s="2" t="str">
        <f t="shared" ref="B1187" si="368">"id = "&amp;$L$2&amp;INDEX(S:V,MATCH(B1185,S:S,0),4)</f>
        <v>id = AVE_MARIA_hexaco_childhood.35</v>
      </c>
      <c r="C1187" s="2"/>
      <c r="D1187" s="2"/>
      <c r="E1187" s="2"/>
      <c r="F1187" s="2"/>
      <c r="G1187" s="2"/>
      <c r="H1187" s="2"/>
      <c r="I1187" s="2"/>
    </row>
    <row r="1188" spans="1:9" x14ac:dyDescent="0.25">
      <c r="A1188" s="2"/>
      <c r="B1188" s="2" t="str">
        <f t="shared" ref="B1188" si="369">"desc = EVTDESC_"&amp;$L$2&amp;INDEX(S:V,MATCH(B1185,S:S,0),4)</f>
        <v>desc = EVTDESC_AVE_MARIA_hexaco_childhood.35</v>
      </c>
      <c r="C1188" s="2"/>
      <c r="D1188" s="2"/>
      <c r="E1188" s="2"/>
      <c r="F1188" s="2"/>
      <c r="G1188" s="2"/>
      <c r="H1188" s="2"/>
      <c r="I1188" s="2"/>
    </row>
    <row r="1189" spans="1:9" x14ac:dyDescent="0.25">
      <c r="A1189" s="2"/>
      <c r="B1189" s="2" t="s">
        <v>115</v>
      </c>
      <c r="C1189" s="2"/>
      <c r="D1189" s="2"/>
      <c r="E1189" s="2"/>
      <c r="F1189" s="2"/>
      <c r="G1189" s="2"/>
      <c r="H1189" s="2"/>
      <c r="I1189" s="2"/>
    </row>
    <row r="1190" spans="1:9" x14ac:dyDescent="0.25">
      <c r="A1190" s="2"/>
      <c r="B1190" s="2" t="s">
        <v>114</v>
      </c>
      <c r="C1190" s="2"/>
      <c r="D1190" s="2"/>
      <c r="E1190" s="2"/>
      <c r="F1190" s="2"/>
      <c r="G1190" s="2"/>
      <c r="H1190" s="2"/>
      <c r="I1190" s="2"/>
    </row>
    <row r="1191" spans="1:9" x14ac:dyDescent="0.25">
      <c r="A1191" s="2"/>
      <c r="B1191" s="2" t="s">
        <v>116</v>
      </c>
      <c r="C1191" s="2"/>
      <c r="D1191" s="2"/>
      <c r="E1191" s="2"/>
      <c r="F1191" s="2"/>
      <c r="G1191" s="2"/>
      <c r="H1191" s="2"/>
      <c r="I1191" s="2"/>
    </row>
    <row r="1192" spans="1:9" x14ac:dyDescent="0.25">
      <c r="A1192" s="2"/>
      <c r="B1192" s="2"/>
      <c r="C1192" s="2"/>
      <c r="D1192" s="2"/>
      <c r="E1192" s="2"/>
      <c r="F1192" s="2"/>
      <c r="G1192" s="2"/>
      <c r="H1192" s="2"/>
      <c r="I1192" s="2"/>
    </row>
    <row r="1193" spans="1:9" x14ac:dyDescent="0.25">
      <c r="A1193" s="2"/>
      <c r="B1193" s="2" t="s">
        <v>5</v>
      </c>
      <c r="C1193" s="2"/>
      <c r="D1193" s="2"/>
      <c r="E1193" s="2"/>
      <c r="F1193" s="2"/>
      <c r="G1193" s="2"/>
      <c r="H1193" s="2"/>
      <c r="I1193" s="2"/>
    </row>
    <row r="1194" spans="1:9" x14ac:dyDescent="0.25">
      <c r="A1194" s="2"/>
      <c r="B1194" s="2"/>
      <c r="C1194" s="2" t="s">
        <v>117</v>
      </c>
      <c r="D1194" s="2"/>
      <c r="E1194" s="2"/>
      <c r="F1194" s="2"/>
      <c r="G1194" s="2"/>
      <c r="H1194" s="2"/>
      <c r="I1194" s="2"/>
    </row>
    <row r="1195" spans="1:9" x14ac:dyDescent="0.25">
      <c r="A1195" s="2"/>
      <c r="B1195" s="2"/>
      <c r="C1195" s="2" t="s">
        <v>118</v>
      </c>
      <c r="D1195" s="2"/>
      <c r="E1195" s="2"/>
      <c r="F1195" s="2"/>
      <c r="G1195" s="2"/>
      <c r="H1195" s="2"/>
      <c r="I1195" s="2"/>
    </row>
    <row r="1196" spans="1:9" x14ac:dyDescent="0.25">
      <c r="A1196" s="2"/>
      <c r="B1196" s="2"/>
      <c r="C1196" s="2" t="s">
        <v>119</v>
      </c>
      <c r="D1196" s="2"/>
      <c r="E1196" s="2"/>
      <c r="F1196" s="2"/>
      <c r="G1196" s="2"/>
      <c r="H1196" s="2"/>
      <c r="I1196" s="2"/>
    </row>
    <row r="1197" spans="1:9" x14ac:dyDescent="0.25">
      <c r="A1197" s="2"/>
      <c r="B1197" s="2"/>
      <c r="C1197" s="2" t="s">
        <v>120</v>
      </c>
      <c r="D1197" s="2"/>
      <c r="E1197" s="2"/>
      <c r="F1197" s="2"/>
      <c r="G1197" s="2"/>
      <c r="H1197" s="2"/>
      <c r="I1197" s="2"/>
    </row>
    <row r="1198" spans="1:9" x14ac:dyDescent="0.25">
      <c r="A1198" s="2"/>
      <c r="B1198" s="2"/>
      <c r="C1198" s="2" t="str">
        <f t="shared" ref="C1198" si="370">"has_focus = "&amp;INDEX(S:X,MATCH(B1185,S:S,0),6)</f>
        <v>has_focus = focus_ch_extraversion</v>
      </c>
      <c r="D1198" s="2"/>
      <c r="E1198" s="2"/>
      <c r="F1198" s="2"/>
      <c r="G1198" s="2"/>
      <c r="H1198" s="2"/>
      <c r="I1198" s="2"/>
    </row>
    <row r="1199" spans="1:9" x14ac:dyDescent="0.25">
      <c r="A1199" s="2"/>
      <c r="B1199" s="2" t="s">
        <v>1</v>
      </c>
      <c r="C1199" s="2"/>
      <c r="D1199" s="2"/>
      <c r="E1199" s="2"/>
      <c r="F1199" s="2"/>
      <c r="G1199" s="2"/>
      <c r="H1199" s="2"/>
      <c r="I1199" s="2"/>
    </row>
    <row r="1200" spans="1:9" x14ac:dyDescent="0.25">
      <c r="A1200" s="2"/>
      <c r="B1200" s="2"/>
      <c r="C1200" s="2"/>
      <c r="D1200" s="2"/>
      <c r="E1200" s="2"/>
      <c r="F1200" s="2"/>
      <c r="G1200" s="2"/>
      <c r="H1200" s="2"/>
      <c r="I1200" s="2"/>
    </row>
    <row r="1201" spans="1:9" x14ac:dyDescent="0.25">
      <c r="A1201" s="2"/>
      <c r="B1201" s="2" t="s">
        <v>9</v>
      </c>
      <c r="C1201" s="2" t="s">
        <v>235</v>
      </c>
      <c r="D1201" s="2"/>
      <c r="E1201" s="2"/>
      <c r="F1201" s="2"/>
      <c r="G1201" s="2"/>
      <c r="H1201" s="2"/>
      <c r="I1201" s="2"/>
    </row>
    <row r="1202" spans="1:9" x14ac:dyDescent="0.25">
      <c r="A1202" s="2"/>
      <c r="B1202" s="2"/>
      <c r="C1202" s="2" t="str">
        <f t="shared" ref="C1202" si="371">"name = EVTOPT_A_"&amp;$L$2&amp;INDEX(S:V,MATCH(B1185,S:S,0),4)</f>
        <v>name = EVTOPT_A_AVE_MARIA_hexaco_childhood.35</v>
      </c>
      <c r="D1202" s="2"/>
      <c r="E1202" s="2"/>
      <c r="F1202" s="2"/>
      <c r="G1202" s="2"/>
      <c r="H1202" s="2"/>
      <c r="I1202" s="2"/>
    </row>
    <row r="1203" spans="1:9" x14ac:dyDescent="0.25">
      <c r="A1203" s="2"/>
      <c r="B1203" s="2"/>
      <c r="C1203" s="2" t="s">
        <v>138</v>
      </c>
      <c r="D1203" s="2"/>
      <c r="E1203" s="2"/>
      <c r="F1203" s="2"/>
      <c r="G1203" s="2"/>
    </row>
    <row r="1204" spans="1:9" x14ac:dyDescent="0.25">
      <c r="A1204" s="2"/>
      <c r="B1204" s="2"/>
      <c r="C1204" s="2"/>
      <c r="D1204" s="2" t="str">
        <f t="shared" ref="D1204" si="372">"educator = { character_event = { id = "&amp;"AVE_MARIA_hexaco_adolescence."&amp;INDEX(S:V,MATCH(B1185,S:S,0)+INDEX(S:W,MATCH(B1185,S:S,0),5),4)&amp;" } }"</f>
        <v>educator = { character_event = { id = AVE_MARIA_hexaco_adolescence.35 } }</v>
      </c>
      <c r="E1204" s="2"/>
      <c r="F1204" s="2"/>
      <c r="G1204" s="2"/>
    </row>
    <row r="1205" spans="1:9" x14ac:dyDescent="0.25">
      <c r="D1205" t="s">
        <v>248</v>
      </c>
      <c r="H1205" s="2"/>
      <c r="I1205" s="2"/>
    </row>
    <row r="1206" spans="1:9" x14ac:dyDescent="0.25">
      <c r="C1206" s="2" t="s">
        <v>1</v>
      </c>
      <c r="D1206" s="2"/>
      <c r="E1206" s="2"/>
      <c r="F1206" s="2"/>
      <c r="H1206" s="2"/>
      <c r="I1206" s="2"/>
    </row>
    <row r="1207" spans="1:9" x14ac:dyDescent="0.25">
      <c r="A1207" s="2"/>
      <c r="B1207" s="2"/>
      <c r="C1207" s="2" t="s">
        <v>236</v>
      </c>
      <c r="D1207" s="2"/>
      <c r="E1207" s="2"/>
      <c r="F1207" s="2"/>
      <c r="G1207" s="2"/>
      <c r="H1207" s="2"/>
      <c r="I1207" s="2"/>
    </row>
    <row r="1208" spans="1:9" x14ac:dyDescent="0.25">
      <c r="A1208" s="2"/>
      <c r="B1208" s="2"/>
      <c r="C1208" s="2"/>
      <c r="D1208" s="2" t="str">
        <f t="shared" ref="D1208" si="373">"factor = 95"</f>
        <v>factor = 95</v>
      </c>
      <c r="E1208" s="2"/>
      <c r="F1208" s="2"/>
      <c r="G1208" s="2"/>
      <c r="H1208" s="2"/>
      <c r="I1208" s="2"/>
    </row>
    <row r="1209" spans="1:9" x14ac:dyDescent="0.25">
      <c r="A1209" s="2"/>
      <c r="B1209" s="2"/>
      <c r="C1209" s="2" t="s">
        <v>1</v>
      </c>
      <c r="D1209" s="2"/>
      <c r="E1209" s="2"/>
      <c r="F1209" s="2"/>
      <c r="G1209" s="2"/>
      <c r="H1209" s="2"/>
      <c r="I1209" s="2"/>
    </row>
    <row r="1210" spans="1:9" x14ac:dyDescent="0.25">
      <c r="A1210" s="2"/>
      <c r="B1210" s="2" t="s">
        <v>1</v>
      </c>
      <c r="G1210" s="2"/>
      <c r="H1210" s="2"/>
      <c r="I1210" s="2"/>
    </row>
    <row r="1211" spans="1:9" x14ac:dyDescent="0.25">
      <c r="A1211" s="2"/>
      <c r="B1211" s="2" t="s">
        <v>9</v>
      </c>
      <c r="C1211" s="2" t="s">
        <v>237</v>
      </c>
      <c r="D1211" s="2"/>
      <c r="E1211" s="2"/>
      <c r="F1211" s="2"/>
      <c r="G1211" s="2"/>
      <c r="H1211" s="2"/>
      <c r="I1211" s="2"/>
    </row>
    <row r="1212" spans="1:9" x14ac:dyDescent="0.25">
      <c r="A1212" s="2"/>
      <c r="B1212" s="2"/>
      <c r="C1212" s="2" t="str">
        <f t="shared" ref="C1212" si="374">"name = EVTOPT_B_"&amp;$L$2&amp;INDEX(S:V,MATCH(B1185,S:S,0),4)</f>
        <v>name = EVTOPT_B_AVE_MARIA_hexaco_childhood.35</v>
      </c>
      <c r="D1212" s="2"/>
      <c r="E1212" s="2"/>
      <c r="F1212" s="2"/>
      <c r="G1212" s="2"/>
      <c r="H1212" s="2"/>
      <c r="I1212" s="2"/>
    </row>
    <row r="1213" spans="1:9" x14ac:dyDescent="0.25">
      <c r="A1213" s="2"/>
      <c r="B1213" s="2"/>
      <c r="C1213" s="2" t="s">
        <v>138</v>
      </c>
      <c r="D1213" s="2"/>
      <c r="E1213" s="2"/>
      <c r="F1213" s="2"/>
      <c r="G1213" s="2"/>
    </row>
    <row r="1214" spans="1:9" x14ac:dyDescent="0.25">
      <c r="A1214" s="2"/>
      <c r="B1214" s="2"/>
      <c r="C1214" s="2"/>
      <c r="D1214" s="2" t="str">
        <f t="shared" ref="D1214" si="375">"educator = { character_event = { id = "&amp;"AVE_MARIA_hexaco_adolescence."&amp;INDEX(S:V,MATCH(B1185,S:S,0)+INDEX(S:W,MATCH(B1185,S:S,0),5),4)&amp;" } }"</f>
        <v>educator = { character_event = { id = AVE_MARIA_hexaco_adolescence.35 } }</v>
      </c>
      <c r="E1214" s="2"/>
      <c r="F1214" s="2"/>
      <c r="G1214" s="2"/>
      <c r="H1214" s="2"/>
      <c r="I1214" s="2"/>
    </row>
    <row r="1215" spans="1:9" x14ac:dyDescent="0.25">
      <c r="A1215" s="2"/>
      <c r="D1215" t="s">
        <v>249</v>
      </c>
      <c r="H1215" s="2"/>
      <c r="I1215" s="2"/>
    </row>
    <row r="1216" spans="1:9" x14ac:dyDescent="0.25">
      <c r="A1216" s="2"/>
      <c r="B1216" s="2"/>
      <c r="C1216" s="2" t="s">
        <v>1</v>
      </c>
      <c r="D1216" s="2"/>
      <c r="E1216" s="2"/>
      <c r="F1216" s="2"/>
      <c r="G1216" s="2"/>
      <c r="H1216" s="2"/>
      <c r="I1216" s="2"/>
    </row>
    <row r="1217" spans="1:9" x14ac:dyDescent="0.25">
      <c r="A1217" s="2"/>
      <c r="B1217" s="2"/>
      <c r="C1217" s="2" t="s">
        <v>236</v>
      </c>
      <c r="D1217" s="2"/>
      <c r="E1217" s="2"/>
      <c r="F1217" s="2"/>
      <c r="G1217" s="2"/>
      <c r="H1217" s="2"/>
      <c r="I1217" s="2"/>
    </row>
    <row r="1218" spans="1:9" x14ac:dyDescent="0.25">
      <c r="A1218" s="2"/>
      <c r="B1218" s="2"/>
      <c r="C1218" s="2"/>
      <c r="D1218" s="2" t="str">
        <f t="shared" ref="D1218" si="376">"factor = 5"</f>
        <v>factor = 5</v>
      </c>
      <c r="E1218" s="2"/>
      <c r="F1218" s="2"/>
      <c r="G1218" s="2"/>
      <c r="H1218" s="2"/>
      <c r="I1218" s="2"/>
    </row>
    <row r="1219" spans="1:9" x14ac:dyDescent="0.25">
      <c r="A1219" s="2"/>
      <c r="B1219" s="2"/>
      <c r="C1219" s="2" t="s">
        <v>1</v>
      </c>
      <c r="D1219" s="2"/>
      <c r="E1219" s="2"/>
      <c r="F1219" s="2"/>
      <c r="G1219" s="2"/>
      <c r="H1219" s="2"/>
      <c r="I1219" s="2"/>
    </row>
    <row r="1220" spans="1:9" x14ac:dyDescent="0.25">
      <c r="A1220" s="2"/>
      <c r="B1220" s="2" t="s">
        <v>1</v>
      </c>
      <c r="C1220" s="2"/>
      <c r="D1220" s="2"/>
      <c r="E1220" s="2"/>
      <c r="F1220" s="2"/>
      <c r="G1220" s="2"/>
      <c r="H1220" s="2"/>
      <c r="I1220" s="2"/>
    </row>
    <row r="1221" spans="1:9" x14ac:dyDescent="0.25">
      <c r="A1221" s="2" t="s">
        <v>1</v>
      </c>
      <c r="B1221" s="2"/>
      <c r="C1221" s="2"/>
      <c r="D1221" s="2"/>
      <c r="E1221" s="2"/>
      <c r="F1221" s="2"/>
      <c r="G1221" s="2"/>
      <c r="H1221" s="2"/>
      <c r="I1221" s="2"/>
    </row>
    <row r="1222" spans="1:9" x14ac:dyDescent="0.25">
      <c r="A1222" s="2" t="str">
        <f t="shared" ref="A1222" si="377">"#"</f>
        <v>#</v>
      </c>
      <c r="B1222" s="2" t="str">
        <f t="shared" ref="B1222" si="378">INDEX(S:S,1+TRUNC((ROW()-1)/$M$2))</f>
        <v>Agreeableness Improvement 1</v>
      </c>
      <c r="C1222" s="2"/>
      <c r="D1222" s="2"/>
      <c r="E1222" s="2"/>
      <c r="F1222" s="2"/>
      <c r="G1222" s="2"/>
      <c r="H1222" s="2"/>
      <c r="I1222" s="2"/>
    </row>
    <row r="1223" spans="1:9" x14ac:dyDescent="0.25">
      <c r="A1223" s="2" t="s">
        <v>0</v>
      </c>
      <c r="B1223" s="2"/>
      <c r="C1223" s="2"/>
      <c r="D1223" s="2"/>
      <c r="E1223" s="2"/>
      <c r="F1223" s="2"/>
      <c r="G1223" s="2"/>
      <c r="H1223" s="2"/>
      <c r="I1223" s="2"/>
    </row>
    <row r="1224" spans="1:9" x14ac:dyDescent="0.25">
      <c r="A1224" s="2"/>
      <c r="B1224" s="2" t="str">
        <f t="shared" ref="B1224" si="379">"id = "&amp;$L$2&amp;INDEX(S:V,MATCH(B1222,S:S,0),4)</f>
        <v>id = AVE_MARIA_hexaco_childhood.36</v>
      </c>
      <c r="C1224" s="2"/>
      <c r="D1224" s="2"/>
      <c r="E1224" s="2"/>
      <c r="F1224" s="2"/>
      <c r="G1224" s="2"/>
      <c r="H1224" s="2"/>
      <c r="I1224" s="2"/>
    </row>
    <row r="1225" spans="1:9" x14ac:dyDescent="0.25">
      <c r="A1225" s="2"/>
      <c r="B1225" s="2" t="str">
        <f t="shared" ref="B1225" si="380">"desc = EVTDESC_"&amp;$L$2&amp;INDEX(S:V,MATCH(B1222,S:S,0),4)</f>
        <v>desc = EVTDESC_AVE_MARIA_hexaco_childhood.36</v>
      </c>
      <c r="C1225" s="2"/>
      <c r="D1225" s="2"/>
      <c r="E1225" s="2"/>
      <c r="F1225" s="2"/>
      <c r="G1225" s="2"/>
      <c r="H1225" s="2"/>
      <c r="I1225" s="2"/>
    </row>
    <row r="1226" spans="1:9" x14ac:dyDescent="0.25">
      <c r="A1226" s="2"/>
      <c r="B1226" s="2" t="s">
        <v>115</v>
      </c>
      <c r="C1226" s="2"/>
      <c r="D1226" s="2"/>
      <c r="E1226" s="2"/>
      <c r="F1226" s="2"/>
      <c r="G1226" s="2"/>
      <c r="H1226" s="2"/>
      <c r="I1226" s="2"/>
    </row>
    <row r="1227" spans="1:9" x14ac:dyDescent="0.25">
      <c r="A1227" s="2"/>
      <c r="B1227" s="2" t="s">
        <v>114</v>
      </c>
      <c r="C1227" s="2"/>
      <c r="D1227" s="2"/>
      <c r="E1227" s="2"/>
      <c r="F1227" s="2"/>
      <c r="G1227" s="2"/>
      <c r="H1227" s="2"/>
      <c r="I1227" s="2"/>
    </row>
    <row r="1228" spans="1:9" x14ac:dyDescent="0.25">
      <c r="A1228" s="2"/>
      <c r="B1228" s="2" t="s">
        <v>116</v>
      </c>
      <c r="C1228" s="2"/>
      <c r="D1228" s="2"/>
      <c r="E1228" s="2"/>
      <c r="F1228" s="2"/>
      <c r="G1228" s="2"/>
      <c r="H1228" s="2"/>
      <c r="I1228" s="2"/>
    </row>
    <row r="1229" spans="1:9" x14ac:dyDescent="0.25">
      <c r="A1229" s="2"/>
      <c r="B1229" s="2"/>
      <c r="C1229" s="2"/>
      <c r="D1229" s="2"/>
      <c r="E1229" s="2"/>
      <c r="F1229" s="2"/>
      <c r="G1229" s="2"/>
      <c r="H1229" s="2"/>
      <c r="I1229" s="2"/>
    </row>
    <row r="1230" spans="1:9" x14ac:dyDescent="0.25">
      <c r="A1230" s="2"/>
      <c r="B1230" s="2" t="s">
        <v>5</v>
      </c>
      <c r="C1230" s="2"/>
      <c r="D1230" s="2"/>
      <c r="E1230" s="2"/>
      <c r="F1230" s="2"/>
      <c r="G1230" s="2"/>
      <c r="H1230" s="2"/>
      <c r="I1230" s="2"/>
    </row>
    <row r="1231" spans="1:9" x14ac:dyDescent="0.25">
      <c r="A1231" s="2"/>
      <c r="B1231" s="2"/>
      <c r="C1231" s="2" t="s">
        <v>117</v>
      </c>
      <c r="D1231" s="2"/>
      <c r="E1231" s="2"/>
      <c r="F1231" s="2"/>
      <c r="G1231" s="2"/>
      <c r="H1231" s="2"/>
      <c r="I1231" s="2"/>
    </row>
    <row r="1232" spans="1:9" x14ac:dyDescent="0.25">
      <c r="A1232" s="2"/>
      <c r="B1232" s="2"/>
      <c r="C1232" s="2" t="s">
        <v>118</v>
      </c>
      <c r="D1232" s="2"/>
      <c r="E1232" s="2"/>
      <c r="F1232" s="2"/>
      <c r="G1232" s="2"/>
      <c r="H1232" s="2"/>
      <c r="I1232" s="2"/>
    </row>
    <row r="1233" spans="1:9" x14ac:dyDescent="0.25">
      <c r="A1233" s="2"/>
      <c r="B1233" s="2"/>
      <c r="C1233" s="2" t="s">
        <v>119</v>
      </c>
      <c r="D1233" s="2"/>
      <c r="E1233" s="2"/>
      <c r="F1233" s="2"/>
      <c r="G1233" s="2"/>
      <c r="H1233" s="2"/>
      <c r="I1233" s="2"/>
    </row>
    <row r="1234" spans="1:9" x14ac:dyDescent="0.25">
      <c r="A1234" s="2"/>
      <c r="B1234" s="2"/>
      <c r="C1234" s="2" t="s">
        <v>120</v>
      </c>
      <c r="D1234" s="2"/>
      <c r="E1234" s="2"/>
      <c r="F1234" s="2"/>
      <c r="G1234" s="2"/>
      <c r="H1234" s="2"/>
      <c r="I1234" s="2"/>
    </row>
    <row r="1235" spans="1:9" x14ac:dyDescent="0.25">
      <c r="A1235" s="2"/>
      <c r="B1235" s="2"/>
      <c r="C1235" s="2" t="str">
        <f t="shared" ref="C1235" si="381">"has_focus = "&amp;INDEX(S:X,MATCH(B1222,S:S,0),6)</f>
        <v>has_focus = focus_ch_agreeableness</v>
      </c>
      <c r="D1235" s="2"/>
      <c r="E1235" s="2"/>
      <c r="F1235" s="2"/>
      <c r="G1235" s="2"/>
      <c r="H1235" s="2"/>
      <c r="I1235" s="2"/>
    </row>
    <row r="1236" spans="1:9" x14ac:dyDescent="0.25">
      <c r="A1236" s="2"/>
      <c r="B1236" s="2" t="s">
        <v>1</v>
      </c>
      <c r="C1236" s="2"/>
      <c r="D1236" s="2"/>
      <c r="E1236" s="2"/>
      <c r="F1236" s="2"/>
      <c r="G1236" s="2"/>
      <c r="H1236" s="2"/>
      <c r="I1236" s="2"/>
    </row>
    <row r="1237" spans="1:9" x14ac:dyDescent="0.25">
      <c r="A1237" s="2"/>
      <c r="B1237" s="2"/>
      <c r="C1237" s="2"/>
      <c r="D1237" s="2"/>
      <c r="E1237" s="2"/>
      <c r="F1237" s="2"/>
      <c r="G1237" s="2"/>
      <c r="H1237" s="2"/>
      <c r="I1237" s="2"/>
    </row>
    <row r="1238" spans="1:9" x14ac:dyDescent="0.25">
      <c r="A1238" s="2"/>
      <c r="B1238" s="2" t="s">
        <v>9</v>
      </c>
      <c r="C1238" s="2" t="s">
        <v>235</v>
      </c>
      <c r="D1238" s="2"/>
      <c r="E1238" s="2"/>
      <c r="F1238" s="2"/>
      <c r="G1238" s="2"/>
      <c r="H1238" s="2"/>
      <c r="I1238" s="2"/>
    </row>
    <row r="1239" spans="1:9" x14ac:dyDescent="0.25">
      <c r="A1239" s="2"/>
      <c r="B1239" s="2"/>
      <c r="C1239" s="2" t="str">
        <f t="shared" ref="C1239" si="382">"name = EVTOPT_A_"&amp;$L$2&amp;INDEX(S:V,MATCH(B1222,S:S,0),4)</f>
        <v>name = EVTOPT_A_AVE_MARIA_hexaco_childhood.36</v>
      </c>
      <c r="D1239" s="2"/>
      <c r="E1239" s="2"/>
      <c r="F1239" s="2"/>
      <c r="G1239" s="2"/>
      <c r="H1239" s="2"/>
      <c r="I1239" s="2"/>
    </row>
    <row r="1240" spans="1:9" x14ac:dyDescent="0.25">
      <c r="A1240" s="2"/>
      <c r="B1240" s="2"/>
      <c r="C1240" s="2" t="s">
        <v>138</v>
      </c>
      <c r="D1240" s="2"/>
      <c r="E1240" s="2"/>
      <c r="F1240" s="2"/>
      <c r="G1240" s="2"/>
    </row>
    <row r="1241" spans="1:9" x14ac:dyDescent="0.25">
      <c r="A1241" s="2"/>
      <c r="B1241" s="2"/>
      <c r="C1241" s="2"/>
      <c r="D1241" s="2" t="str">
        <f t="shared" ref="D1241" si="383">"educator = { character_event = { id = "&amp;"AVE_MARIA_hexaco_adolescence."&amp;INDEX(S:V,MATCH(B1222,S:S,0)+INDEX(S:W,MATCH(B1222,S:S,0),5),4)&amp;" } }"</f>
        <v>educator = { character_event = { id = AVE_MARIA_hexaco_adolescence.46 } }</v>
      </c>
      <c r="E1241" s="2"/>
      <c r="F1241" s="2"/>
      <c r="G1241" s="2"/>
    </row>
    <row r="1242" spans="1:9" x14ac:dyDescent="0.25">
      <c r="D1242" t="s">
        <v>248</v>
      </c>
      <c r="H1242" s="2"/>
      <c r="I1242" s="2"/>
    </row>
    <row r="1243" spans="1:9" x14ac:dyDescent="0.25">
      <c r="C1243" s="2" t="s">
        <v>1</v>
      </c>
      <c r="D1243" s="2"/>
      <c r="E1243" s="2"/>
      <c r="F1243" s="2"/>
      <c r="H1243" s="2"/>
      <c r="I1243" s="2"/>
    </row>
    <row r="1244" spans="1:9" x14ac:dyDescent="0.25">
      <c r="A1244" s="2"/>
      <c r="B1244" s="2"/>
      <c r="C1244" s="2" t="s">
        <v>236</v>
      </c>
      <c r="D1244" s="2"/>
      <c r="E1244" s="2"/>
      <c r="F1244" s="2"/>
      <c r="G1244" s="2"/>
      <c r="H1244" s="2"/>
      <c r="I1244" s="2"/>
    </row>
    <row r="1245" spans="1:9" x14ac:dyDescent="0.25">
      <c r="A1245" s="2"/>
      <c r="B1245" s="2"/>
      <c r="C1245" s="2"/>
      <c r="D1245" s="2" t="str">
        <f t="shared" ref="D1245" si="384">"factor = 95"</f>
        <v>factor = 95</v>
      </c>
      <c r="E1245" s="2"/>
      <c r="F1245" s="2"/>
      <c r="G1245" s="2"/>
      <c r="H1245" s="2"/>
      <c r="I1245" s="2"/>
    </row>
    <row r="1246" spans="1:9" x14ac:dyDescent="0.25">
      <c r="A1246" s="2"/>
      <c r="B1246" s="2"/>
      <c r="C1246" s="2" t="s">
        <v>1</v>
      </c>
      <c r="D1246" s="2"/>
      <c r="E1246" s="2"/>
      <c r="F1246" s="2"/>
      <c r="G1246" s="2"/>
      <c r="H1246" s="2"/>
      <c r="I1246" s="2"/>
    </row>
    <row r="1247" spans="1:9" x14ac:dyDescent="0.25">
      <c r="A1247" s="2"/>
      <c r="B1247" s="2" t="s">
        <v>1</v>
      </c>
      <c r="G1247" s="2"/>
      <c r="H1247" s="2"/>
      <c r="I1247" s="2"/>
    </row>
    <row r="1248" spans="1:9" x14ac:dyDescent="0.25">
      <c r="A1248" s="2"/>
      <c r="B1248" s="2" t="s">
        <v>9</v>
      </c>
      <c r="C1248" s="2" t="s">
        <v>237</v>
      </c>
      <c r="D1248" s="2"/>
      <c r="E1248" s="2"/>
      <c r="F1248" s="2"/>
      <c r="G1248" s="2"/>
      <c r="H1248" s="2"/>
      <c r="I1248" s="2"/>
    </row>
    <row r="1249" spans="1:9" x14ac:dyDescent="0.25">
      <c r="A1249" s="2"/>
      <c r="B1249" s="2"/>
      <c r="C1249" s="2" t="str">
        <f t="shared" ref="C1249" si="385">"name = EVTOPT_B_"&amp;$L$2&amp;INDEX(S:V,MATCH(B1222,S:S,0),4)</f>
        <v>name = EVTOPT_B_AVE_MARIA_hexaco_childhood.36</v>
      </c>
      <c r="D1249" s="2"/>
      <c r="E1249" s="2"/>
      <c r="F1249" s="2"/>
      <c r="G1249" s="2"/>
      <c r="H1249" s="2"/>
      <c r="I1249" s="2"/>
    </row>
    <row r="1250" spans="1:9" x14ac:dyDescent="0.25">
      <c r="A1250" s="2"/>
      <c r="B1250" s="2"/>
      <c r="C1250" s="2" t="s">
        <v>138</v>
      </c>
      <c r="D1250" s="2"/>
      <c r="E1250" s="2"/>
      <c r="F1250" s="2"/>
      <c r="G1250" s="2"/>
    </row>
    <row r="1251" spans="1:9" x14ac:dyDescent="0.25">
      <c r="A1251" s="2"/>
      <c r="B1251" s="2"/>
      <c r="C1251" s="2"/>
      <c r="D1251" s="2" t="str">
        <f t="shared" ref="D1251" si="386">"educator = { character_event = { id = "&amp;"AVE_MARIA_hexaco_adolescence."&amp;INDEX(S:V,MATCH(B1222,S:S,0)+INDEX(S:W,MATCH(B1222,S:S,0),5),4)&amp;" } }"</f>
        <v>educator = { character_event = { id = AVE_MARIA_hexaco_adolescence.46 } }</v>
      </c>
      <c r="E1251" s="2"/>
      <c r="F1251" s="2"/>
      <c r="G1251" s="2"/>
      <c r="H1251" s="2"/>
      <c r="I1251" s="2"/>
    </row>
    <row r="1252" spans="1:9" x14ac:dyDescent="0.25">
      <c r="A1252" s="2"/>
      <c r="D1252" t="s">
        <v>249</v>
      </c>
      <c r="H1252" s="2"/>
      <c r="I1252" s="2"/>
    </row>
    <row r="1253" spans="1:9" x14ac:dyDescent="0.25">
      <c r="A1253" s="2"/>
      <c r="B1253" s="2"/>
      <c r="C1253" s="2" t="s">
        <v>1</v>
      </c>
      <c r="D1253" s="2"/>
      <c r="E1253" s="2"/>
      <c r="F1253" s="2"/>
      <c r="G1253" s="2"/>
      <c r="H1253" s="2"/>
      <c r="I1253" s="2"/>
    </row>
    <row r="1254" spans="1:9" x14ac:dyDescent="0.25">
      <c r="A1254" s="2"/>
      <c r="B1254" s="2"/>
      <c r="C1254" s="2" t="s">
        <v>236</v>
      </c>
      <c r="D1254" s="2"/>
      <c r="E1254" s="2"/>
      <c r="F1254" s="2"/>
      <c r="G1254" s="2"/>
      <c r="H1254" s="2"/>
      <c r="I1254" s="2"/>
    </row>
    <row r="1255" spans="1:9" x14ac:dyDescent="0.25">
      <c r="A1255" s="2"/>
      <c r="B1255" s="2"/>
      <c r="C1255" s="2"/>
      <c r="D1255" s="2" t="str">
        <f t="shared" ref="D1255" si="387">"factor = 5"</f>
        <v>factor = 5</v>
      </c>
      <c r="E1255" s="2"/>
      <c r="F1255" s="2"/>
      <c r="G1255" s="2"/>
      <c r="H1255" s="2"/>
      <c r="I1255" s="2"/>
    </row>
    <row r="1256" spans="1:9" x14ac:dyDescent="0.25">
      <c r="A1256" s="2"/>
      <c r="B1256" s="2"/>
      <c r="C1256" s="2" t="s">
        <v>1</v>
      </c>
      <c r="D1256" s="2"/>
      <c r="E1256" s="2"/>
      <c r="F1256" s="2"/>
      <c r="G1256" s="2"/>
      <c r="H1256" s="2"/>
      <c r="I1256" s="2"/>
    </row>
    <row r="1257" spans="1:9" x14ac:dyDescent="0.25">
      <c r="A1257" s="2"/>
      <c r="B1257" s="2" t="s">
        <v>1</v>
      </c>
      <c r="C1257" s="2"/>
      <c r="D1257" s="2"/>
      <c r="E1257" s="2"/>
      <c r="F1257" s="2"/>
      <c r="G1257" s="2"/>
      <c r="H1257" s="2"/>
      <c r="I1257" s="2"/>
    </row>
    <row r="1258" spans="1:9" x14ac:dyDescent="0.25">
      <c r="A1258" s="2" t="s">
        <v>1</v>
      </c>
      <c r="B1258" s="2"/>
      <c r="C1258" s="2"/>
      <c r="D1258" s="2"/>
      <c r="E1258" s="2"/>
      <c r="F1258" s="2"/>
      <c r="G1258" s="2"/>
      <c r="H1258" s="2"/>
      <c r="I1258" s="2"/>
    </row>
    <row r="1259" spans="1:9" x14ac:dyDescent="0.25">
      <c r="A1259" s="2" t="str">
        <f t="shared" ref="A1259" si="388">"#"</f>
        <v>#</v>
      </c>
      <c r="B1259" s="2" t="str">
        <f t="shared" ref="B1259" si="389">INDEX(S:S,1+TRUNC((ROW()-1)/$M$2))</f>
        <v>Agreeableness Improvement 2</v>
      </c>
      <c r="C1259" s="2"/>
      <c r="D1259" s="2"/>
      <c r="E1259" s="2"/>
      <c r="F1259" s="2"/>
      <c r="G1259" s="2"/>
      <c r="H1259" s="2"/>
      <c r="I1259" s="2"/>
    </row>
    <row r="1260" spans="1:9" x14ac:dyDescent="0.25">
      <c r="A1260" s="2" t="s">
        <v>0</v>
      </c>
      <c r="B1260" s="2"/>
      <c r="C1260" s="2"/>
      <c r="D1260" s="2"/>
      <c r="E1260" s="2"/>
      <c r="F1260" s="2"/>
      <c r="G1260" s="2"/>
      <c r="H1260" s="2"/>
      <c r="I1260" s="2"/>
    </row>
    <row r="1261" spans="1:9" x14ac:dyDescent="0.25">
      <c r="A1261" s="2"/>
      <c r="B1261" s="2" t="str">
        <f t="shared" ref="B1261" si="390">"id = "&amp;$L$2&amp;INDEX(S:V,MATCH(B1259,S:S,0),4)</f>
        <v>id = AVE_MARIA_hexaco_childhood.37</v>
      </c>
      <c r="C1261" s="2"/>
      <c r="D1261" s="2"/>
      <c r="E1261" s="2"/>
      <c r="F1261" s="2"/>
      <c r="G1261" s="2"/>
      <c r="H1261" s="2"/>
      <c r="I1261" s="2"/>
    </row>
    <row r="1262" spans="1:9" x14ac:dyDescent="0.25">
      <c r="A1262" s="2"/>
      <c r="B1262" s="2" t="str">
        <f t="shared" ref="B1262" si="391">"desc = EVTDESC_"&amp;$L$2&amp;INDEX(S:V,MATCH(B1259,S:S,0),4)</f>
        <v>desc = EVTDESC_AVE_MARIA_hexaco_childhood.37</v>
      </c>
      <c r="C1262" s="2"/>
      <c r="D1262" s="2"/>
      <c r="E1262" s="2"/>
      <c r="F1262" s="2"/>
      <c r="G1262" s="2"/>
      <c r="H1262" s="2"/>
      <c r="I1262" s="2"/>
    </row>
    <row r="1263" spans="1:9" x14ac:dyDescent="0.25">
      <c r="A1263" s="2"/>
      <c r="B1263" s="2" t="s">
        <v>115</v>
      </c>
      <c r="C1263" s="2"/>
      <c r="D1263" s="2"/>
      <c r="E1263" s="2"/>
      <c r="F1263" s="2"/>
      <c r="G1263" s="2"/>
      <c r="H1263" s="2"/>
      <c r="I1263" s="2"/>
    </row>
    <row r="1264" spans="1:9" x14ac:dyDescent="0.25">
      <c r="A1264" s="2"/>
      <c r="B1264" s="2" t="s">
        <v>114</v>
      </c>
      <c r="C1264" s="2"/>
      <c r="D1264" s="2"/>
      <c r="E1264" s="2"/>
      <c r="F1264" s="2"/>
      <c r="G1264" s="2"/>
      <c r="H1264" s="2"/>
      <c r="I1264" s="2"/>
    </row>
    <row r="1265" spans="1:9" x14ac:dyDescent="0.25">
      <c r="A1265" s="2"/>
      <c r="B1265" s="2" t="s">
        <v>116</v>
      </c>
      <c r="C1265" s="2"/>
      <c r="D1265" s="2"/>
      <c r="E1265" s="2"/>
      <c r="F1265" s="2"/>
      <c r="G1265" s="2"/>
      <c r="H1265" s="2"/>
      <c r="I1265" s="2"/>
    </row>
    <row r="1266" spans="1:9" x14ac:dyDescent="0.25">
      <c r="A1266" s="2"/>
      <c r="B1266" s="2"/>
      <c r="C1266" s="2"/>
      <c r="D1266" s="2"/>
      <c r="E1266" s="2"/>
      <c r="F1266" s="2"/>
      <c r="G1266" s="2"/>
      <c r="H1266" s="2"/>
      <c r="I1266" s="2"/>
    </row>
    <row r="1267" spans="1:9" x14ac:dyDescent="0.25">
      <c r="A1267" s="2"/>
      <c r="B1267" s="2" t="s">
        <v>5</v>
      </c>
      <c r="C1267" s="2"/>
      <c r="D1267" s="2"/>
      <c r="E1267" s="2"/>
      <c r="F1267" s="2"/>
      <c r="G1267" s="2"/>
      <c r="H1267" s="2"/>
      <c r="I1267" s="2"/>
    </row>
    <row r="1268" spans="1:9" x14ac:dyDescent="0.25">
      <c r="A1268" s="2"/>
      <c r="B1268" s="2"/>
      <c r="C1268" s="2" t="s">
        <v>117</v>
      </c>
      <c r="D1268" s="2"/>
      <c r="E1268" s="2"/>
      <c r="F1268" s="2"/>
      <c r="G1268" s="2"/>
      <c r="H1268" s="2"/>
      <c r="I1268" s="2"/>
    </row>
    <row r="1269" spans="1:9" x14ac:dyDescent="0.25">
      <c r="A1269" s="2"/>
      <c r="B1269" s="2"/>
      <c r="C1269" s="2" t="s">
        <v>118</v>
      </c>
      <c r="D1269" s="2"/>
      <c r="E1269" s="2"/>
      <c r="F1269" s="2"/>
      <c r="G1269" s="2"/>
      <c r="H1269" s="2"/>
      <c r="I1269" s="2"/>
    </row>
    <row r="1270" spans="1:9" x14ac:dyDescent="0.25">
      <c r="A1270" s="2"/>
      <c r="B1270" s="2"/>
      <c r="C1270" s="2" t="s">
        <v>119</v>
      </c>
      <c r="D1270" s="2"/>
      <c r="E1270" s="2"/>
      <c r="F1270" s="2"/>
      <c r="G1270" s="2"/>
      <c r="H1270" s="2"/>
      <c r="I1270" s="2"/>
    </row>
    <row r="1271" spans="1:9" x14ac:dyDescent="0.25">
      <c r="A1271" s="2"/>
      <c r="B1271" s="2"/>
      <c r="C1271" s="2" t="s">
        <v>120</v>
      </c>
      <c r="D1271" s="2"/>
      <c r="E1271" s="2"/>
      <c r="F1271" s="2"/>
      <c r="G1271" s="2"/>
      <c r="H1271" s="2"/>
      <c r="I1271" s="2"/>
    </row>
    <row r="1272" spans="1:9" x14ac:dyDescent="0.25">
      <c r="A1272" s="2"/>
      <c r="B1272" s="2"/>
      <c r="C1272" s="2" t="str">
        <f t="shared" ref="C1272" si="392">"has_focus = "&amp;INDEX(S:X,MATCH(B1259,S:S,0),6)</f>
        <v>has_focus = focus_ch_agreeableness</v>
      </c>
      <c r="D1272" s="2"/>
      <c r="E1272" s="2"/>
      <c r="F1272" s="2"/>
      <c r="G1272" s="2"/>
      <c r="H1272" s="2"/>
      <c r="I1272" s="2"/>
    </row>
    <row r="1273" spans="1:9" x14ac:dyDescent="0.25">
      <c r="A1273" s="2"/>
      <c r="B1273" s="2" t="s">
        <v>1</v>
      </c>
      <c r="C1273" s="2"/>
      <c r="D1273" s="2"/>
      <c r="E1273" s="2"/>
      <c r="F1273" s="2"/>
      <c r="G1273" s="2"/>
      <c r="H1273" s="2"/>
      <c r="I1273" s="2"/>
    </row>
    <row r="1274" spans="1:9" x14ac:dyDescent="0.25">
      <c r="A1274" s="2"/>
      <c r="B1274" s="2"/>
      <c r="C1274" s="2"/>
      <c r="D1274" s="2"/>
      <c r="E1274" s="2"/>
      <c r="F1274" s="2"/>
      <c r="G1274" s="2"/>
      <c r="H1274" s="2"/>
      <c r="I1274" s="2"/>
    </row>
    <row r="1275" spans="1:9" x14ac:dyDescent="0.25">
      <c r="A1275" s="2"/>
      <c r="B1275" s="2" t="s">
        <v>9</v>
      </c>
      <c r="C1275" s="2" t="s">
        <v>235</v>
      </c>
      <c r="D1275" s="2"/>
      <c r="E1275" s="2"/>
      <c r="F1275" s="2"/>
      <c r="G1275" s="2"/>
      <c r="H1275" s="2"/>
      <c r="I1275" s="2"/>
    </row>
    <row r="1276" spans="1:9" x14ac:dyDescent="0.25">
      <c r="A1276" s="2"/>
      <c r="B1276" s="2"/>
      <c r="C1276" s="2" t="str">
        <f t="shared" ref="C1276" si="393">"name = EVTOPT_A_"&amp;$L$2&amp;INDEX(S:V,MATCH(B1259,S:S,0),4)</f>
        <v>name = EVTOPT_A_AVE_MARIA_hexaco_childhood.37</v>
      </c>
      <c r="D1276" s="2"/>
      <c r="E1276" s="2"/>
      <c r="F1276" s="2"/>
      <c r="G1276" s="2"/>
      <c r="H1276" s="2"/>
      <c r="I1276" s="2"/>
    </row>
    <row r="1277" spans="1:9" x14ac:dyDescent="0.25">
      <c r="A1277" s="2"/>
      <c r="B1277" s="2"/>
      <c r="C1277" s="2" t="s">
        <v>138</v>
      </c>
      <c r="D1277" s="2"/>
      <c r="E1277" s="2"/>
      <c r="F1277" s="2"/>
      <c r="G1277" s="2"/>
    </row>
    <row r="1278" spans="1:9" x14ac:dyDescent="0.25">
      <c r="A1278" s="2"/>
      <c r="B1278" s="2"/>
      <c r="C1278" s="2"/>
      <c r="D1278" s="2" t="str">
        <f t="shared" ref="D1278" si="394">"educator = { character_event = { id = "&amp;"AVE_MARIA_hexaco_adolescence."&amp;INDEX(S:V,MATCH(B1259,S:S,0)+INDEX(S:W,MATCH(B1259,S:S,0),5),4)&amp;" } }"</f>
        <v>educator = { character_event = { id = AVE_MARIA_hexaco_adolescence.46 } }</v>
      </c>
      <c r="E1278" s="2"/>
      <c r="F1278" s="2"/>
      <c r="G1278" s="2"/>
    </row>
    <row r="1279" spans="1:9" x14ac:dyDescent="0.25">
      <c r="D1279" t="s">
        <v>248</v>
      </c>
      <c r="H1279" s="2"/>
      <c r="I1279" s="2"/>
    </row>
    <row r="1280" spans="1:9" x14ac:dyDescent="0.25">
      <c r="C1280" s="2" t="s">
        <v>1</v>
      </c>
      <c r="D1280" s="2"/>
      <c r="E1280" s="2"/>
      <c r="F1280" s="2"/>
      <c r="H1280" s="2"/>
      <c r="I1280" s="2"/>
    </row>
    <row r="1281" spans="1:9" x14ac:dyDescent="0.25">
      <c r="A1281" s="2"/>
      <c r="B1281" s="2"/>
      <c r="C1281" s="2" t="s">
        <v>236</v>
      </c>
      <c r="D1281" s="2"/>
      <c r="E1281" s="2"/>
      <c r="F1281" s="2"/>
      <c r="G1281" s="2"/>
      <c r="H1281" s="2"/>
      <c r="I1281" s="2"/>
    </row>
    <row r="1282" spans="1:9" x14ac:dyDescent="0.25">
      <c r="A1282" s="2"/>
      <c r="B1282" s="2"/>
      <c r="C1282" s="2"/>
      <c r="D1282" s="2" t="str">
        <f t="shared" ref="D1282" si="395">"factor = 95"</f>
        <v>factor = 95</v>
      </c>
      <c r="E1282" s="2"/>
      <c r="F1282" s="2"/>
      <c r="G1282" s="2"/>
      <c r="H1282" s="2"/>
      <c r="I1282" s="2"/>
    </row>
    <row r="1283" spans="1:9" x14ac:dyDescent="0.25">
      <c r="A1283" s="2"/>
      <c r="B1283" s="2"/>
      <c r="C1283" s="2" t="s">
        <v>1</v>
      </c>
      <c r="D1283" s="2"/>
      <c r="E1283" s="2"/>
      <c r="F1283" s="2"/>
      <c r="G1283" s="2"/>
      <c r="H1283" s="2"/>
      <c r="I1283" s="2"/>
    </row>
    <row r="1284" spans="1:9" x14ac:dyDescent="0.25">
      <c r="A1284" s="2"/>
      <c r="B1284" s="2" t="s">
        <v>1</v>
      </c>
      <c r="G1284" s="2"/>
      <c r="H1284" s="2"/>
      <c r="I1284" s="2"/>
    </row>
    <row r="1285" spans="1:9" x14ac:dyDescent="0.25">
      <c r="A1285" s="2"/>
      <c r="B1285" s="2" t="s">
        <v>9</v>
      </c>
      <c r="C1285" s="2" t="s">
        <v>237</v>
      </c>
      <c r="D1285" s="2"/>
      <c r="E1285" s="2"/>
      <c r="F1285" s="2"/>
      <c r="G1285" s="2"/>
      <c r="H1285" s="2"/>
      <c r="I1285" s="2"/>
    </row>
    <row r="1286" spans="1:9" x14ac:dyDescent="0.25">
      <c r="A1286" s="2"/>
      <c r="B1286" s="2"/>
      <c r="C1286" s="2" t="str">
        <f t="shared" ref="C1286" si="396">"name = EVTOPT_B_"&amp;$L$2&amp;INDEX(S:V,MATCH(B1259,S:S,0),4)</f>
        <v>name = EVTOPT_B_AVE_MARIA_hexaco_childhood.37</v>
      </c>
      <c r="D1286" s="2"/>
      <c r="E1286" s="2"/>
      <c r="F1286" s="2"/>
      <c r="G1286" s="2"/>
      <c r="H1286" s="2"/>
      <c r="I1286" s="2"/>
    </row>
    <row r="1287" spans="1:9" x14ac:dyDescent="0.25">
      <c r="A1287" s="2"/>
      <c r="B1287" s="2"/>
      <c r="C1287" s="2" t="s">
        <v>138</v>
      </c>
      <c r="D1287" s="2"/>
      <c r="E1287" s="2"/>
      <c r="F1287" s="2"/>
      <c r="G1287" s="2"/>
    </row>
    <row r="1288" spans="1:9" x14ac:dyDescent="0.25">
      <c r="A1288" s="2"/>
      <c r="B1288" s="2"/>
      <c r="C1288" s="2"/>
      <c r="D1288" s="2" t="str">
        <f t="shared" ref="D1288" si="397">"educator = { character_event = { id = "&amp;"AVE_MARIA_hexaco_adolescence."&amp;INDEX(S:V,MATCH(B1259,S:S,0)+INDEX(S:W,MATCH(B1259,S:S,0),5),4)&amp;" } }"</f>
        <v>educator = { character_event = { id = AVE_MARIA_hexaco_adolescence.46 } }</v>
      </c>
      <c r="E1288" s="2"/>
      <c r="F1288" s="2"/>
      <c r="G1288" s="2"/>
      <c r="H1288" s="2"/>
      <c r="I1288" s="2"/>
    </row>
    <row r="1289" spans="1:9" x14ac:dyDescent="0.25">
      <c r="A1289" s="2"/>
      <c r="D1289" t="s">
        <v>249</v>
      </c>
      <c r="H1289" s="2"/>
      <c r="I1289" s="2"/>
    </row>
    <row r="1290" spans="1:9" x14ac:dyDescent="0.25">
      <c r="A1290" s="2"/>
      <c r="B1290" s="2"/>
      <c r="C1290" s="2" t="s">
        <v>1</v>
      </c>
      <c r="D1290" s="2"/>
      <c r="E1290" s="2"/>
      <c r="F1290" s="2"/>
      <c r="G1290" s="2"/>
      <c r="H1290" s="2"/>
      <c r="I1290" s="2"/>
    </row>
    <row r="1291" spans="1:9" x14ac:dyDescent="0.25">
      <c r="A1291" s="2"/>
      <c r="B1291" s="2"/>
      <c r="C1291" s="2" t="s">
        <v>236</v>
      </c>
      <c r="D1291" s="2"/>
      <c r="E1291" s="2"/>
      <c r="F1291" s="2"/>
      <c r="G1291" s="2"/>
      <c r="H1291" s="2"/>
      <c r="I1291" s="2"/>
    </row>
    <row r="1292" spans="1:9" x14ac:dyDescent="0.25">
      <c r="A1292" s="2"/>
      <c r="B1292" s="2"/>
      <c r="C1292" s="2"/>
      <c r="D1292" s="2" t="str">
        <f t="shared" ref="D1292" si="398">"factor = 5"</f>
        <v>factor = 5</v>
      </c>
      <c r="E1292" s="2"/>
      <c r="F1292" s="2"/>
      <c r="G1292" s="2"/>
      <c r="H1292" s="2"/>
      <c r="I1292" s="2"/>
    </row>
    <row r="1293" spans="1:9" x14ac:dyDescent="0.25">
      <c r="A1293" s="2"/>
      <c r="B1293" s="2"/>
      <c r="C1293" s="2" t="s">
        <v>1</v>
      </c>
      <c r="D1293" s="2"/>
      <c r="E1293" s="2"/>
      <c r="F1293" s="2"/>
      <c r="G1293" s="2"/>
      <c r="H1293" s="2"/>
      <c r="I1293" s="2"/>
    </row>
    <row r="1294" spans="1:9" x14ac:dyDescent="0.25">
      <c r="A1294" s="2"/>
      <c r="B1294" s="2" t="s">
        <v>1</v>
      </c>
      <c r="C1294" s="2"/>
      <c r="D1294" s="2"/>
      <c r="E1294" s="2"/>
      <c r="F1294" s="2"/>
      <c r="G1294" s="2"/>
      <c r="H1294" s="2"/>
      <c r="I1294" s="2"/>
    </row>
    <row r="1295" spans="1:9" x14ac:dyDescent="0.25">
      <c r="A1295" s="2" t="s">
        <v>1</v>
      </c>
      <c r="B1295" s="2"/>
      <c r="C1295" s="2"/>
      <c r="D1295" s="2"/>
      <c r="E1295" s="2"/>
      <c r="F1295" s="2"/>
      <c r="G1295" s="2"/>
      <c r="H1295" s="2"/>
      <c r="I1295" s="2"/>
    </row>
    <row r="1296" spans="1:9" x14ac:dyDescent="0.25">
      <c r="A1296" s="2" t="str">
        <f t="shared" ref="A1296" si="399">"#"</f>
        <v>#</v>
      </c>
      <c r="B1296" s="2" t="str">
        <f t="shared" ref="B1296" si="400">INDEX(S:S,1+TRUNC((ROW()-1)/$M$2))</f>
        <v>Agreeableness Improvement 3</v>
      </c>
      <c r="C1296" s="2"/>
      <c r="D1296" s="2"/>
      <c r="E1296" s="2"/>
      <c r="F1296" s="2"/>
      <c r="G1296" s="2"/>
      <c r="H1296" s="2"/>
      <c r="I1296" s="2"/>
    </row>
    <row r="1297" spans="1:9" x14ac:dyDescent="0.25">
      <c r="A1297" s="2" t="s">
        <v>0</v>
      </c>
      <c r="B1297" s="2"/>
      <c r="C1297" s="2"/>
      <c r="D1297" s="2"/>
      <c r="E1297" s="2"/>
      <c r="F1297" s="2"/>
      <c r="G1297" s="2"/>
      <c r="H1297" s="2"/>
      <c r="I1297" s="2"/>
    </row>
    <row r="1298" spans="1:9" x14ac:dyDescent="0.25">
      <c r="A1298" s="2"/>
      <c r="B1298" s="2" t="str">
        <f t="shared" ref="B1298" si="401">"id = "&amp;$L$2&amp;INDEX(S:V,MATCH(B1296,S:S,0),4)</f>
        <v>id = AVE_MARIA_hexaco_childhood.38</v>
      </c>
      <c r="C1298" s="2"/>
      <c r="D1298" s="2"/>
      <c r="E1298" s="2"/>
      <c r="F1298" s="2"/>
      <c r="G1298" s="2"/>
      <c r="H1298" s="2"/>
      <c r="I1298" s="2"/>
    </row>
    <row r="1299" spans="1:9" x14ac:dyDescent="0.25">
      <c r="A1299" s="2"/>
      <c r="B1299" s="2" t="str">
        <f t="shared" ref="B1299" si="402">"desc = EVTDESC_"&amp;$L$2&amp;INDEX(S:V,MATCH(B1296,S:S,0),4)</f>
        <v>desc = EVTDESC_AVE_MARIA_hexaco_childhood.38</v>
      </c>
      <c r="C1299" s="2"/>
      <c r="D1299" s="2"/>
      <c r="E1299" s="2"/>
      <c r="F1299" s="2"/>
      <c r="G1299" s="2"/>
      <c r="H1299" s="2"/>
      <c r="I1299" s="2"/>
    </row>
    <row r="1300" spans="1:9" x14ac:dyDescent="0.25">
      <c r="A1300" s="2"/>
      <c r="B1300" s="2" t="s">
        <v>115</v>
      </c>
      <c r="C1300" s="2"/>
      <c r="D1300" s="2"/>
      <c r="E1300" s="2"/>
      <c r="F1300" s="2"/>
      <c r="G1300" s="2"/>
      <c r="H1300" s="2"/>
      <c r="I1300" s="2"/>
    </row>
    <row r="1301" spans="1:9" x14ac:dyDescent="0.25">
      <c r="A1301" s="2"/>
      <c r="B1301" s="2" t="s">
        <v>114</v>
      </c>
      <c r="C1301" s="2"/>
      <c r="D1301" s="2"/>
      <c r="E1301" s="2"/>
      <c r="F1301" s="2"/>
      <c r="G1301" s="2"/>
      <c r="H1301" s="2"/>
      <c r="I1301" s="2"/>
    </row>
    <row r="1302" spans="1:9" x14ac:dyDescent="0.25">
      <c r="A1302" s="2"/>
      <c r="B1302" s="2" t="s">
        <v>116</v>
      </c>
      <c r="C1302" s="2"/>
      <c r="D1302" s="2"/>
      <c r="E1302" s="2"/>
      <c r="F1302" s="2"/>
      <c r="G1302" s="2"/>
      <c r="H1302" s="2"/>
      <c r="I1302" s="2"/>
    </row>
    <row r="1303" spans="1:9" x14ac:dyDescent="0.25">
      <c r="A1303" s="2"/>
      <c r="B1303" s="2"/>
      <c r="C1303" s="2"/>
      <c r="D1303" s="2"/>
      <c r="E1303" s="2"/>
      <c r="F1303" s="2"/>
      <c r="G1303" s="2"/>
      <c r="H1303" s="2"/>
      <c r="I1303" s="2"/>
    </row>
    <row r="1304" spans="1:9" x14ac:dyDescent="0.25">
      <c r="A1304" s="2"/>
      <c r="B1304" s="2" t="s">
        <v>5</v>
      </c>
      <c r="C1304" s="2"/>
      <c r="D1304" s="2"/>
      <c r="E1304" s="2"/>
      <c r="F1304" s="2"/>
      <c r="G1304" s="2"/>
      <c r="H1304" s="2"/>
      <c r="I1304" s="2"/>
    </row>
    <row r="1305" spans="1:9" x14ac:dyDescent="0.25">
      <c r="A1305" s="2"/>
      <c r="B1305" s="2"/>
      <c r="C1305" s="2" t="s">
        <v>117</v>
      </c>
      <c r="D1305" s="2"/>
      <c r="E1305" s="2"/>
      <c r="F1305" s="2"/>
      <c r="G1305" s="2"/>
      <c r="H1305" s="2"/>
      <c r="I1305" s="2"/>
    </row>
    <row r="1306" spans="1:9" x14ac:dyDescent="0.25">
      <c r="A1306" s="2"/>
      <c r="B1306" s="2"/>
      <c r="C1306" s="2" t="s">
        <v>118</v>
      </c>
      <c r="D1306" s="2"/>
      <c r="E1306" s="2"/>
      <c r="F1306" s="2"/>
      <c r="G1306" s="2"/>
      <c r="H1306" s="2"/>
      <c r="I1306" s="2"/>
    </row>
    <row r="1307" spans="1:9" x14ac:dyDescent="0.25">
      <c r="A1307" s="2"/>
      <c r="B1307" s="2"/>
      <c r="C1307" s="2" t="s">
        <v>119</v>
      </c>
      <c r="D1307" s="2"/>
      <c r="E1307" s="2"/>
      <c r="F1307" s="2"/>
      <c r="G1307" s="2"/>
      <c r="H1307" s="2"/>
      <c r="I1307" s="2"/>
    </row>
    <row r="1308" spans="1:9" x14ac:dyDescent="0.25">
      <c r="A1308" s="2"/>
      <c r="B1308" s="2"/>
      <c r="C1308" s="2" t="s">
        <v>120</v>
      </c>
      <c r="D1308" s="2"/>
      <c r="E1308" s="2"/>
      <c r="F1308" s="2"/>
      <c r="G1308" s="2"/>
      <c r="H1308" s="2"/>
      <c r="I1308" s="2"/>
    </row>
    <row r="1309" spans="1:9" x14ac:dyDescent="0.25">
      <c r="A1309" s="2"/>
      <c r="B1309" s="2"/>
      <c r="C1309" s="2" t="str">
        <f t="shared" ref="C1309" si="403">"has_focus = "&amp;INDEX(S:X,MATCH(B1296,S:S,0),6)</f>
        <v>has_focus = focus_ch_agreeableness</v>
      </c>
      <c r="D1309" s="2"/>
      <c r="E1309" s="2"/>
      <c r="F1309" s="2"/>
      <c r="G1309" s="2"/>
      <c r="H1309" s="2"/>
      <c r="I1309" s="2"/>
    </row>
    <row r="1310" spans="1:9" x14ac:dyDescent="0.25">
      <c r="A1310" s="2"/>
      <c r="B1310" s="2" t="s">
        <v>1</v>
      </c>
      <c r="C1310" s="2"/>
      <c r="D1310" s="2"/>
      <c r="E1310" s="2"/>
      <c r="F1310" s="2"/>
      <c r="G1310" s="2"/>
      <c r="H1310" s="2"/>
      <c r="I1310" s="2"/>
    </row>
    <row r="1311" spans="1:9" x14ac:dyDescent="0.25">
      <c r="A1311" s="2"/>
      <c r="B1311" s="2"/>
      <c r="C1311" s="2"/>
      <c r="D1311" s="2"/>
      <c r="E1311" s="2"/>
      <c r="F1311" s="2"/>
      <c r="G1311" s="2"/>
      <c r="H1311" s="2"/>
      <c r="I1311" s="2"/>
    </row>
    <row r="1312" spans="1:9" x14ac:dyDescent="0.25">
      <c r="A1312" s="2"/>
      <c r="B1312" s="2" t="s">
        <v>9</v>
      </c>
      <c r="C1312" s="2" t="s">
        <v>235</v>
      </c>
      <c r="D1312" s="2"/>
      <c r="E1312" s="2"/>
      <c r="F1312" s="2"/>
      <c r="G1312" s="2"/>
      <c r="H1312" s="2"/>
      <c r="I1312" s="2"/>
    </row>
    <row r="1313" spans="1:9" x14ac:dyDescent="0.25">
      <c r="A1313" s="2"/>
      <c r="B1313" s="2"/>
      <c r="C1313" s="2" t="str">
        <f t="shared" ref="C1313" si="404">"name = EVTOPT_A_"&amp;$L$2&amp;INDEX(S:V,MATCH(B1296,S:S,0),4)</f>
        <v>name = EVTOPT_A_AVE_MARIA_hexaco_childhood.38</v>
      </c>
      <c r="D1313" s="2"/>
      <c r="E1313" s="2"/>
      <c r="F1313" s="2"/>
      <c r="G1313" s="2"/>
      <c r="H1313" s="2"/>
      <c r="I1313" s="2"/>
    </row>
    <row r="1314" spans="1:9" x14ac:dyDescent="0.25">
      <c r="A1314" s="2"/>
      <c r="B1314" s="2"/>
      <c r="C1314" s="2" t="s">
        <v>138</v>
      </c>
      <c r="D1314" s="2"/>
      <c r="E1314" s="2"/>
      <c r="F1314" s="2"/>
      <c r="G1314" s="2"/>
    </row>
    <row r="1315" spans="1:9" x14ac:dyDescent="0.25">
      <c r="A1315" s="2"/>
      <c r="B1315" s="2"/>
      <c r="C1315" s="2"/>
      <c r="D1315" s="2" t="str">
        <f t="shared" ref="D1315" si="405">"educator = { character_event = { id = "&amp;"AVE_MARIA_hexaco_adolescence."&amp;INDEX(S:V,MATCH(B1296,S:S,0)+INDEX(S:W,MATCH(B1296,S:S,0),5),4)&amp;" } }"</f>
        <v>educator = { character_event = { id = AVE_MARIA_hexaco_adolescence.46 } }</v>
      </c>
      <c r="E1315" s="2"/>
      <c r="F1315" s="2"/>
      <c r="G1315" s="2"/>
    </row>
    <row r="1316" spans="1:9" x14ac:dyDescent="0.25">
      <c r="D1316" t="s">
        <v>248</v>
      </c>
      <c r="H1316" s="2"/>
      <c r="I1316" s="2"/>
    </row>
    <row r="1317" spans="1:9" x14ac:dyDescent="0.25">
      <c r="C1317" s="2" t="s">
        <v>1</v>
      </c>
      <c r="D1317" s="2"/>
      <c r="E1317" s="2"/>
      <c r="F1317" s="2"/>
      <c r="H1317" s="2"/>
      <c r="I1317" s="2"/>
    </row>
    <row r="1318" spans="1:9" x14ac:dyDescent="0.25">
      <c r="A1318" s="2"/>
      <c r="B1318" s="2"/>
      <c r="C1318" s="2" t="s">
        <v>236</v>
      </c>
      <c r="D1318" s="2"/>
      <c r="E1318" s="2"/>
      <c r="F1318" s="2"/>
      <c r="G1318" s="2"/>
      <c r="H1318" s="2"/>
      <c r="I1318" s="2"/>
    </row>
    <row r="1319" spans="1:9" x14ac:dyDescent="0.25">
      <c r="A1319" s="2"/>
      <c r="B1319" s="2"/>
      <c r="C1319" s="2"/>
      <c r="D1319" s="2" t="str">
        <f t="shared" ref="D1319" si="406">"factor = 95"</f>
        <v>factor = 95</v>
      </c>
      <c r="E1319" s="2"/>
      <c r="F1319" s="2"/>
      <c r="G1319" s="2"/>
      <c r="H1319" s="2"/>
      <c r="I1319" s="2"/>
    </row>
    <row r="1320" spans="1:9" x14ac:dyDescent="0.25">
      <c r="A1320" s="2"/>
      <c r="B1320" s="2"/>
      <c r="C1320" s="2" t="s">
        <v>1</v>
      </c>
      <c r="D1320" s="2"/>
      <c r="E1320" s="2"/>
      <c r="F1320" s="2"/>
      <c r="G1320" s="2"/>
      <c r="H1320" s="2"/>
      <c r="I1320" s="2"/>
    </row>
    <row r="1321" spans="1:9" x14ac:dyDescent="0.25">
      <c r="A1321" s="2"/>
      <c r="B1321" s="2" t="s">
        <v>1</v>
      </c>
      <c r="G1321" s="2"/>
      <c r="H1321" s="2"/>
      <c r="I1321" s="2"/>
    </row>
    <row r="1322" spans="1:9" x14ac:dyDescent="0.25">
      <c r="A1322" s="2"/>
      <c r="B1322" s="2" t="s">
        <v>9</v>
      </c>
      <c r="C1322" s="2" t="s">
        <v>237</v>
      </c>
      <c r="D1322" s="2"/>
      <c r="E1322" s="2"/>
      <c r="F1322" s="2"/>
      <c r="G1322" s="2"/>
      <c r="H1322" s="2"/>
      <c r="I1322" s="2"/>
    </row>
    <row r="1323" spans="1:9" x14ac:dyDescent="0.25">
      <c r="A1323" s="2"/>
      <c r="B1323" s="2"/>
      <c r="C1323" s="2" t="str">
        <f t="shared" ref="C1323" si="407">"name = EVTOPT_B_"&amp;$L$2&amp;INDEX(S:V,MATCH(B1296,S:S,0),4)</f>
        <v>name = EVTOPT_B_AVE_MARIA_hexaco_childhood.38</v>
      </c>
      <c r="D1323" s="2"/>
      <c r="E1323" s="2"/>
      <c r="F1323" s="2"/>
      <c r="G1323" s="2"/>
      <c r="H1323" s="2"/>
      <c r="I1323" s="2"/>
    </row>
    <row r="1324" spans="1:9" x14ac:dyDescent="0.25">
      <c r="A1324" s="2"/>
      <c r="B1324" s="2"/>
      <c r="C1324" s="2" t="s">
        <v>138</v>
      </c>
      <c r="D1324" s="2"/>
      <c r="E1324" s="2"/>
      <c r="F1324" s="2"/>
      <c r="G1324" s="2"/>
    </row>
    <row r="1325" spans="1:9" x14ac:dyDescent="0.25">
      <c r="A1325" s="2"/>
      <c r="B1325" s="2"/>
      <c r="C1325" s="2"/>
      <c r="D1325" s="2" t="str">
        <f t="shared" ref="D1325" si="408">"educator = { character_event = { id = "&amp;"AVE_MARIA_hexaco_adolescence."&amp;INDEX(S:V,MATCH(B1296,S:S,0)+INDEX(S:W,MATCH(B1296,S:S,0),5),4)&amp;" } }"</f>
        <v>educator = { character_event = { id = AVE_MARIA_hexaco_adolescence.46 } }</v>
      </c>
      <c r="E1325" s="2"/>
      <c r="F1325" s="2"/>
      <c r="G1325" s="2"/>
      <c r="H1325" s="2"/>
      <c r="I1325" s="2"/>
    </row>
    <row r="1326" spans="1:9" x14ac:dyDescent="0.25">
      <c r="A1326" s="2"/>
      <c r="D1326" t="s">
        <v>249</v>
      </c>
      <c r="H1326" s="2"/>
      <c r="I1326" s="2"/>
    </row>
    <row r="1327" spans="1:9" x14ac:dyDescent="0.25">
      <c r="A1327" s="2"/>
      <c r="B1327" s="2"/>
      <c r="C1327" s="2" t="s">
        <v>1</v>
      </c>
      <c r="D1327" s="2"/>
      <c r="E1327" s="2"/>
      <c r="F1327" s="2"/>
      <c r="G1327" s="2"/>
      <c r="H1327" s="2"/>
      <c r="I1327" s="2"/>
    </row>
    <row r="1328" spans="1:9" x14ac:dyDescent="0.25">
      <c r="A1328" s="2"/>
      <c r="B1328" s="2"/>
      <c r="C1328" s="2" t="s">
        <v>236</v>
      </c>
      <c r="D1328" s="2"/>
      <c r="E1328" s="2"/>
      <c r="F1328" s="2"/>
      <c r="G1328" s="2"/>
      <c r="H1328" s="2"/>
      <c r="I1328" s="2"/>
    </row>
    <row r="1329" spans="1:9" x14ac:dyDescent="0.25">
      <c r="A1329" s="2"/>
      <c r="B1329" s="2"/>
      <c r="C1329" s="2"/>
      <c r="D1329" s="2" t="str">
        <f t="shared" ref="D1329" si="409">"factor = 5"</f>
        <v>factor = 5</v>
      </c>
      <c r="E1329" s="2"/>
      <c r="F1329" s="2"/>
      <c r="G1329" s="2"/>
      <c r="H1329" s="2"/>
      <c r="I1329" s="2"/>
    </row>
    <row r="1330" spans="1:9" x14ac:dyDescent="0.25">
      <c r="A1330" s="2"/>
      <c r="B1330" s="2"/>
      <c r="C1330" s="2" t="s">
        <v>1</v>
      </c>
      <c r="D1330" s="2"/>
      <c r="E1330" s="2"/>
      <c r="F1330" s="2"/>
      <c r="G1330" s="2"/>
      <c r="H1330" s="2"/>
      <c r="I1330" s="2"/>
    </row>
    <row r="1331" spans="1:9" x14ac:dyDescent="0.25">
      <c r="A1331" s="2"/>
      <c r="B1331" s="2" t="s">
        <v>1</v>
      </c>
      <c r="C1331" s="2"/>
      <c r="D1331" s="2"/>
      <c r="E1331" s="2"/>
      <c r="F1331" s="2"/>
      <c r="G1331" s="2"/>
      <c r="H1331" s="2"/>
      <c r="I1331" s="2"/>
    </row>
    <row r="1332" spans="1:9" x14ac:dyDescent="0.25">
      <c r="A1332" s="2" t="s">
        <v>1</v>
      </c>
      <c r="B1332" s="2"/>
      <c r="C1332" s="2"/>
      <c r="D1332" s="2"/>
      <c r="E1332" s="2"/>
      <c r="F1332" s="2"/>
      <c r="G1332" s="2"/>
      <c r="H1332" s="2"/>
      <c r="I1332" s="2"/>
    </row>
    <row r="1333" spans="1:9" x14ac:dyDescent="0.25">
      <c r="A1333" s="2" t="str">
        <f t="shared" ref="A1333" si="410">"#"</f>
        <v>#</v>
      </c>
      <c r="B1333" s="2" t="str">
        <f t="shared" ref="B1333" si="411">INDEX(S:S,1+TRUNC((ROW()-1)/$M$2))</f>
        <v>Agreeableness Improvement 4</v>
      </c>
      <c r="C1333" s="2"/>
      <c r="D1333" s="2"/>
      <c r="E1333" s="2"/>
      <c r="F1333" s="2"/>
      <c r="G1333" s="2"/>
      <c r="H1333" s="2"/>
      <c r="I1333" s="2"/>
    </row>
    <row r="1334" spans="1:9" x14ac:dyDescent="0.25">
      <c r="A1334" s="2" t="s">
        <v>0</v>
      </c>
      <c r="B1334" s="2"/>
      <c r="C1334" s="2"/>
      <c r="D1334" s="2"/>
      <c r="E1334" s="2"/>
      <c r="F1334" s="2"/>
      <c r="G1334" s="2"/>
      <c r="H1334" s="2"/>
      <c r="I1334" s="2"/>
    </row>
    <row r="1335" spans="1:9" x14ac:dyDescent="0.25">
      <c r="A1335" s="2"/>
      <c r="B1335" s="2" t="str">
        <f t="shared" ref="B1335" si="412">"id = "&amp;$L$2&amp;INDEX(S:V,MATCH(B1333,S:S,0),4)</f>
        <v>id = AVE_MARIA_hexaco_childhood.39</v>
      </c>
      <c r="C1335" s="2"/>
      <c r="D1335" s="2"/>
      <c r="E1335" s="2"/>
      <c r="F1335" s="2"/>
      <c r="G1335" s="2"/>
      <c r="H1335" s="2"/>
      <c r="I1335" s="2"/>
    </row>
    <row r="1336" spans="1:9" x14ac:dyDescent="0.25">
      <c r="A1336" s="2"/>
      <c r="B1336" s="2" t="str">
        <f t="shared" ref="B1336" si="413">"desc = EVTDESC_"&amp;$L$2&amp;INDEX(S:V,MATCH(B1333,S:S,0),4)</f>
        <v>desc = EVTDESC_AVE_MARIA_hexaco_childhood.39</v>
      </c>
      <c r="C1336" s="2"/>
      <c r="D1336" s="2"/>
      <c r="E1336" s="2"/>
      <c r="F1336" s="2"/>
      <c r="G1336" s="2"/>
      <c r="H1336" s="2"/>
      <c r="I1336" s="2"/>
    </row>
    <row r="1337" spans="1:9" x14ac:dyDescent="0.25">
      <c r="A1337" s="2"/>
      <c r="B1337" s="2" t="s">
        <v>115</v>
      </c>
      <c r="C1337" s="2"/>
      <c r="D1337" s="2"/>
      <c r="E1337" s="2"/>
      <c r="F1337" s="2"/>
      <c r="G1337" s="2"/>
      <c r="H1337" s="2"/>
      <c r="I1337" s="2"/>
    </row>
    <row r="1338" spans="1:9" x14ac:dyDescent="0.25">
      <c r="A1338" s="2"/>
      <c r="B1338" s="2" t="s">
        <v>114</v>
      </c>
      <c r="C1338" s="2"/>
      <c r="D1338" s="2"/>
      <c r="E1338" s="2"/>
      <c r="F1338" s="2"/>
      <c r="G1338" s="2"/>
      <c r="H1338" s="2"/>
      <c r="I1338" s="2"/>
    </row>
    <row r="1339" spans="1:9" x14ac:dyDescent="0.25">
      <c r="A1339" s="2"/>
      <c r="B1339" s="2" t="s">
        <v>116</v>
      </c>
      <c r="C1339" s="2"/>
      <c r="D1339" s="2"/>
      <c r="E1339" s="2"/>
      <c r="F1339" s="2"/>
      <c r="G1339" s="2"/>
      <c r="H1339" s="2"/>
      <c r="I1339" s="2"/>
    </row>
    <row r="1340" spans="1:9" x14ac:dyDescent="0.25">
      <c r="A1340" s="2"/>
      <c r="B1340" s="2"/>
      <c r="C1340" s="2"/>
      <c r="D1340" s="2"/>
      <c r="E1340" s="2"/>
      <c r="F1340" s="2"/>
      <c r="G1340" s="2"/>
      <c r="H1340" s="2"/>
      <c r="I1340" s="2"/>
    </row>
    <row r="1341" spans="1:9" x14ac:dyDescent="0.25">
      <c r="A1341" s="2"/>
      <c r="B1341" s="2" t="s">
        <v>5</v>
      </c>
      <c r="C1341" s="2"/>
      <c r="D1341" s="2"/>
      <c r="E1341" s="2"/>
      <c r="F1341" s="2"/>
      <c r="G1341" s="2"/>
      <c r="H1341" s="2"/>
      <c r="I1341" s="2"/>
    </row>
    <row r="1342" spans="1:9" x14ac:dyDescent="0.25">
      <c r="A1342" s="2"/>
      <c r="B1342" s="2"/>
      <c r="C1342" s="2" t="s">
        <v>117</v>
      </c>
      <c r="D1342" s="2"/>
      <c r="E1342" s="2"/>
      <c r="F1342" s="2"/>
      <c r="G1342" s="2"/>
      <c r="H1342" s="2"/>
      <c r="I1342" s="2"/>
    </row>
    <row r="1343" spans="1:9" x14ac:dyDescent="0.25">
      <c r="A1343" s="2"/>
      <c r="B1343" s="2"/>
      <c r="C1343" s="2" t="s">
        <v>118</v>
      </c>
      <c r="D1343" s="2"/>
      <c r="E1343" s="2"/>
      <c r="F1343" s="2"/>
      <c r="G1343" s="2"/>
      <c r="H1343" s="2"/>
      <c r="I1343" s="2"/>
    </row>
    <row r="1344" spans="1:9" x14ac:dyDescent="0.25">
      <c r="A1344" s="2"/>
      <c r="B1344" s="2"/>
      <c r="C1344" s="2" t="s">
        <v>119</v>
      </c>
      <c r="D1344" s="2"/>
      <c r="E1344" s="2"/>
      <c r="F1344" s="2"/>
      <c r="G1344" s="2"/>
      <c r="H1344" s="2"/>
      <c r="I1344" s="2"/>
    </row>
    <row r="1345" spans="1:9" x14ac:dyDescent="0.25">
      <c r="A1345" s="2"/>
      <c r="B1345" s="2"/>
      <c r="C1345" s="2" t="s">
        <v>120</v>
      </c>
      <c r="D1345" s="2"/>
      <c r="E1345" s="2"/>
      <c r="F1345" s="2"/>
      <c r="G1345" s="2"/>
      <c r="H1345" s="2"/>
      <c r="I1345" s="2"/>
    </row>
    <row r="1346" spans="1:9" x14ac:dyDescent="0.25">
      <c r="A1346" s="2"/>
      <c r="B1346" s="2"/>
      <c r="C1346" s="2" t="str">
        <f t="shared" ref="C1346" si="414">"has_focus = "&amp;INDEX(S:X,MATCH(B1333,S:S,0),6)</f>
        <v>has_focus = focus_ch_agreeableness</v>
      </c>
      <c r="D1346" s="2"/>
      <c r="E1346" s="2"/>
      <c r="F1346" s="2"/>
      <c r="G1346" s="2"/>
      <c r="H1346" s="2"/>
      <c r="I1346" s="2"/>
    </row>
    <row r="1347" spans="1:9" x14ac:dyDescent="0.25">
      <c r="A1347" s="2"/>
      <c r="B1347" s="2" t="s">
        <v>1</v>
      </c>
      <c r="C1347" s="2"/>
      <c r="D1347" s="2"/>
      <c r="E1347" s="2"/>
      <c r="F1347" s="2"/>
      <c r="G1347" s="2"/>
      <c r="H1347" s="2"/>
      <c r="I1347" s="2"/>
    </row>
    <row r="1348" spans="1:9" x14ac:dyDescent="0.25">
      <c r="A1348" s="2"/>
      <c r="B1348" s="2"/>
      <c r="C1348" s="2"/>
      <c r="D1348" s="2"/>
      <c r="E1348" s="2"/>
      <c r="F1348" s="2"/>
      <c r="G1348" s="2"/>
      <c r="H1348" s="2"/>
      <c r="I1348" s="2"/>
    </row>
    <row r="1349" spans="1:9" x14ac:dyDescent="0.25">
      <c r="A1349" s="2"/>
      <c r="B1349" s="2" t="s">
        <v>9</v>
      </c>
      <c r="C1349" s="2" t="s">
        <v>235</v>
      </c>
      <c r="D1349" s="2"/>
      <c r="E1349" s="2"/>
      <c r="F1349" s="2"/>
      <c r="G1349" s="2"/>
      <c r="H1349" s="2"/>
      <c r="I1349" s="2"/>
    </row>
    <row r="1350" spans="1:9" x14ac:dyDescent="0.25">
      <c r="A1350" s="2"/>
      <c r="B1350" s="2"/>
      <c r="C1350" s="2" t="str">
        <f t="shared" ref="C1350" si="415">"name = EVTOPT_A_"&amp;$L$2&amp;INDEX(S:V,MATCH(B1333,S:S,0),4)</f>
        <v>name = EVTOPT_A_AVE_MARIA_hexaco_childhood.39</v>
      </c>
      <c r="D1350" s="2"/>
      <c r="E1350" s="2"/>
      <c r="F1350" s="2"/>
      <c r="G1350" s="2"/>
      <c r="H1350" s="2"/>
      <c r="I1350" s="2"/>
    </row>
    <row r="1351" spans="1:9" x14ac:dyDescent="0.25">
      <c r="A1351" s="2"/>
      <c r="B1351" s="2"/>
      <c r="C1351" s="2" t="s">
        <v>138</v>
      </c>
      <c r="D1351" s="2"/>
      <c r="E1351" s="2"/>
      <c r="F1351" s="2"/>
      <c r="G1351" s="2"/>
    </row>
    <row r="1352" spans="1:9" x14ac:dyDescent="0.25">
      <c r="A1352" s="2"/>
      <c r="B1352" s="2"/>
      <c r="C1352" s="2"/>
      <c r="D1352" s="2" t="str">
        <f t="shared" ref="D1352" si="416">"educator = { character_event = { id = "&amp;"AVE_MARIA_hexaco_adolescence."&amp;INDEX(S:V,MATCH(B1333,S:S,0)+INDEX(S:W,MATCH(B1333,S:S,0),5),4)&amp;" } }"</f>
        <v>educator = { character_event = { id = AVE_MARIA_hexaco_adolescence.46 } }</v>
      </c>
      <c r="E1352" s="2"/>
      <c r="F1352" s="2"/>
      <c r="G1352" s="2"/>
    </row>
    <row r="1353" spans="1:9" x14ac:dyDescent="0.25">
      <c r="D1353" t="s">
        <v>248</v>
      </c>
      <c r="H1353" s="2"/>
      <c r="I1353" s="2"/>
    </row>
    <row r="1354" spans="1:9" x14ac:dyDescent="0.25">
      <c r="C1354" s="2" t="s">
        <v>1</v>
      </c>
      <c r="D1354" s="2"/>
      <c r="E1354" s="2"/>
      <c r="F1354" s="2"/>
      <c r="H1354" s="2"/>
      <c r="I1354" s="2"/>
    </row>
    <row r="1355" spans="1:9" x14ac:dyDescent="0.25">
      <c r="A1355" s="2"/>
      <c r="B1355" s="2"/>
      <c r="C1355" s="2" t="s">
        <v>236</v>
      </c>
      <c r="D1355" s="2"/>
      <c r="E1355" s="2"/>
      <c r="F1355" s="2"/>
      <c r="G1355" s="2"/>
      <c r="H1355" s="2"/>
      <c r="I1355" s="2"/>
    </row>
    <row r="1356" spans="1:9" x14ac:dyDescent="0.25">
      <c r="A1356" s="2"/>
      <c r="B1356" s="2"/>
      <c r="C1356" s="2"/>
      <c r="D1356" s="2" t="str">
        <f t="shared" ref="D1356" si="417">"factor = 95"</f>
        <v>factor = 95</v>
      </c>
      <c r="E1356" s="2"/>
      <c r="F1356" s="2"/>
      <c r="G1356" s="2"/>
      <c r="H1356" s="2"/>
      <c r="I1356" s="2"/>
    </row>
    <row r="1357" spans="1:9" x14ac:dyDescent="0.25">
      <c r="A1357" s="2"/>
      <c r="B1357" s="2"/>
      <c r="C1357" s="2" t="s">
        <v>1</v>
      </c>
      <c r="D1357" s="2"/>
      <c r="E1357" s="2"/>
      <c r="F1357" s="2"/>
      <c r="G1357" s="2"/>
      <c r="H1357" s="2"/>
      <c r="I1357" s="2"/>
    </row>
    <row r="1358" spans="1:9" x14ac:dyDescent="0.25">
      <c r="A1358" s="2"/>
      <c r="B1358" s="2" t="s">
        <v>1</v>
      </c>
      <c r="G1358" s="2"/>
      <c r="H1358" s="2"/>
      <c r="I1358" s="2"/>
    </row>
    <row r="1359" spans="1:9" x14ac:dyDescent="0.25">
      <c r="A1359" s="2"/>
      <c r="B1359" s="2" t="s">
        <v>9</v>
      </c>
      <c r="C1359" s="2" t="s">
        <v>237</v>
      </c>
      <c r="D1359" s="2"/>
      <c r="E1359" s="2"/>
      <c r="F1359" s="2"/>
      <c r="G1359" s="2"/>
      <c r="H1359" s="2"/>
      <c r="I1359" s="2"/>
    </row>
    <row r="1360" spans="1:9" x14ac:dyDescent="0.25">
      <c r="A1360" s="2"/>
      <c r="B1360" s="2"/>
      <c r="C1360" s="2" t="str">
        <f t="shared" ref="C1360" si="418">"name = EVTOPT_B_"&amp;$L$2&amp;INDEX(S:V,MATCH(B1333,S:S,0),4)</f>
        <v>name = EVTOPT_B_AVE_MARIA_hexaco_childhood.39</v>
      </c>
      <c r="D1360" s="2"/>
      <c r="E1360" s="2"/>
      <c r="F1360" s="2"/>
      <c r="G1360" s="2"/>
      <c r="H1360" s="2"/>
      <c r="I1360" s="2"/>
    </row>
    <row r="1361" spans="1:9" x14ac:dyDescent="0.25">
      <c r="A1361" s="2"/>
      <c r="B1361" s="2"/>
      <c r="C1361" s="2" t="s">
        <v>138</v>
      </c>
      <c r="D1361" s="2"/>
      <c r="E1361" s="2"/>
      <c r="F1361" s="2"/>
      <c r="G1361" s="2"/>
    </row>
    <row r="1362" spans="1:9" x14ac:dyDescent="0.25">
      <c r="A1362" s="2"/>
      <c r="B1362" s="2"/>
      <c r="C1362" s="2"/>
      <c r="D1362" s="2" t="str">
        <f t="shared" ref="D1362" si="419">"educator = { character_event = { id = "&amp;"AVE_MARIA_hexaco_adolescence."&amp;INDEX(S:V,MATCH(B1333,S:S,0)+INDEX(S:W,MATCH(B1333,S:S,0),5),4)&amp;" } }"</f>
        <v>educator = { character_event = { id = AVE_MARIA_hexaco_adolescence.46 } }</v>
      </c>
      <c r="E1362" s="2"/>
      <c r="F1362" s="2"/>
      <c r="G1362" s="2"/>
      <c r="H1362" s="2"/>
      <c r="I1362" s="2"/>
    </row>
    <row r="1363" spans="1:9" x14ac:dyDescent="0.25">
      <c r="A1363" s="2"/>
      <c r="D1363" t="s">
        <v>249</v>
      </c>
      <c r="H1363" s="2"/>
      <c r="I1363" s="2"/>
    </row>
    <row r="1364" spans="1:9" x14ac:dyDescent="0.25">
      <c r="A1364" s="2"/>
      <c r="B1364" s="2"/>
      <c r="C1364" s="2" t="s">
        <v>1</v>
      </c>
      <c r="D1364" s="2"/>
      <c r="E1364" s="2"/>
      <c r="F1364" s="2"/>
      <c r="G1364" s="2"/>
      <c r="H1364" s="2"/>
      <c r="I1364" s="2"/>
    </row>
    <row r="1365" spans="1:9" x14ac:dyDescent="0.25">
      <c r="A1365" s="2"/>
      <c r="B1365" s="2"/>
      <c r="C1365" s="2" t="s">
        <v>236</v>
      </c>
      <c r="D1365" s="2"/>
      <c r="E1365" s="2"/>
      <c r="F1365" s="2"/>
      <c r="G1365" s="2"/>
      <c r="H1365" s="2"/>
      <c r="I1365" s="2"/>
    </row>
    <row r="1366" spans="1:9" x14ac:dyDescent="0.25">
      <c r="A1366" s="2"/>
      <c r="B1366" s="2"/>
      <c r="C1366" s="2"/>
      <c r="D1366" s="2" t="str">
        <f t="shared" ref="D1366" si="420">"factor = 5"</f>
        <v>factor = 5</v>
      </c>
      <c r="E1366" s="2"/>
      <c r="F1366" s="2"/>
      <c r="G1366" s="2"/>
      <c r="H1366" s="2"/>
      <c r="I1366" s="2"/>
    </row>
    <row r="1367" spans="1:9" x14ac:dyDescent="0.25">
      <c r="A1367" s="2"/>
      <c r="B1367" s="2"/>
      <c r="C1367" s="2" t="s">
        <v>1</v>
      </c>
      <c r="D1367" s="2"/>
      <c r="E1367" s="2"/>
      <c r="F1367" s="2"/>
      <c r="G1367" s="2"/>
      <c r="H1367" s="2"/>
      <c r="I1367" s="2"/>
    </row>
    <row r="1368" spans="1:9" x14ac:dyDescent="0.25">
      <c r="A1368" s="2"/>
      <c r="B1368" s="2" t="s">
        <v>1</v>
      </c>
      <c r="C1368" s="2"/>
      <c r="D1368" s="2"/>
      <c r="E1368" s="2"/>
      <c r="F1368" s="2"/>
      <c r="G1368" s="2"/>
      <c r="H1368" s="2"/>
      <c r="I1368" s="2"/>
    </row>
    <row r="1369" spans="1:9" x14ac:dyDescent="0.25">
      <c r="A1369" s="2" t="s">
        <v>1</v>
      </c>
      <c r="B1369" s="2"/>
      <c r="C1369" s="2"/>
      <c r="D1369" s="2"/>
      <c r="E1369" s="2"/>
      <c r="F1369" s="2"/>
      <c r="G1369" s="2"/>
      <c r="H1369" s="2"/>
      <c r="I1369" s="2"/>
    </row>
    <row r="1370" spans="1:9" x14ac:dyDescent="0.25">
      <c r="A1370" s="2" t="str">
        <f t="shared" ref="A1370" si="421">"#"</f>
        <v>#</v>
      </c>
      <c r="B1370" s="2" t="str">
        <f t="shared" ref="B1370" si="422">INDEX(S:S,1+TRUNC((ROW()-1)/$M$2))</f>
        <v>Agreeableness Improvement 5</v>
      </c>
      <c r="C1370" s="2"/>
      <c r="D1370" s="2"/>
      <c r="E1370" s="2"/>
      <c r="F1370" s="2"/>
      <c r="G1370" s="2"/>
      <c r="H1370" s="2"/>
      <c r="I1370" s="2"/>
    </row>
    <row r="1371" spans="1:9" x14ac:dyDescent="0.25">
      <c r="A1371" s="2" t="s">
        <v>0</v>
      </c>
      <c r="B1371" s="2"/>
      <c r="C1371" s="2"/>
      <c r="D1371" s="2"/>
      <c r="E1371" s="2"/>
      <c r="F1371" s="2"/>
      <c r="G1371" s="2"/>
      <c r="H1371" s="2"/>
      <c r="I1371" s="2"/>
    </row>
    <row r="1372" spans="1:9" x14ac:dyDescent="0.25">
      <c r="A1372" s="2"/>
      <c r="B1372" s="2" t="str">
        <f t="shared" ref="B1372" si="423">"id = "&amp;$L$2&amp;INDEX(S:V,MATCH(B1370,S:S,0),4)</f>
        <v>id = AVE_MARIA_hexaco_childhood.40</v>
      </c>
      <c r="C1372" s="2"/>
      <c r="D1372" s="2"/>
      <c r="E1372" s="2"/>
      <c r="F1372" s="2"/>
      <c r="G1372" s="2"/>
      <c r="H1372" s="2"/>
      <c r="I1372" s="2"/>
    </row>
    <row r="1373" spans="1:9" x14ac:dyDescent="0.25">
      <c r="A1373" s="2"/>
      <c r="B1373" s="2" t="str">
        <f t="shared" ref="B1373" si="424">"desc = EVTDESC_"&amp;$L$2&amp;INDEX(S:V,MATCH(B1370,S:S,0),4)</f>
        <v>desc = EVTDESC_AVE_MARIA_hexaco_childhood.40</v>
      </c>
      <c r="C1373" s="2"/>
      <c r="D1373" s="2"/>
      <c r="E1373" s="2"/>
      <c r="F1373" s="2"/>
      <c r="G1373" s="2"/>
      <c r="H1373" s="2"/>
      <c r="I1373" s="2"/>
    </row>
    <row r="1374" spans="1:9" x14ac:dyDescent="0.25">
      <c r="A1374" s="2"/>
      <c r="B1374" s="2" t="s">
        <v>115</v>
      </c>
      <c r="C1374" s="2"/>
      <c r="D1374" s="2"/>
      <c r="E1374" s="2"/>
      <c r="F1374" s="2"/>
      <c r="G1374" s="2"/>
      <c r="H1374" s="2"/>
      <c r="I1374" s="2"/>
    </row>
    <row r="1375" spans="1:9" x14ac:dyDescent="0.25">
      <c r="A1375" s="2"/>
      <c r="B1375" s="2" t="s">
        <v>114</v>
      </c>
      <c r="C1375" s="2"/>
      <c r="D1375" s="2"/>
      <c r="E1375" s="2"/>
      <c r="F1375" s="2"/>
      <c r="G1375" s="2"/>
      <c r="H1375" s="2"/>
      <c r="I1375" s="2"/>
    </row>
    <row r="1376" spans="1:9" x14ac:dyDescent="0.25">
      <c r="A1376" s="2"/>
      <c r="B1376" s="2" t="s">
        <v>116</v>
      </c>
      <c r="C1376" s="2"/>
      <c r="D1376" s="2"/>
      <c r="E1376" s="2"/>
      <c r="F1376" s="2"/>
      <c r="G1376" s="2"/>
      <c r="H1376" s="2"/>
      <c r="I1376" s="2"/>
    </row>
    <row r="1377" spans="1:9" x14ac:dyDescent="0.25">
      <c r="A1377" s="2"/>
      <c r="B1377" s="2"/>
      <c r="C1377" s="2"/>
      <c r="D1377" s="2"/>
      <c r="E1377" s="2"/>
      <c r="F1377" s="2"/>
      <c r="G1377" s="2"/>
      <c r="H1377" s="2"/>
      <c r="I1377" s="2"/>
    </row>
    <row r="1378" spans="1:9" x14ac:dyDescent="0.25">
      <c r="A1378" s="2"/>
      <c r="B1378" s="2" t="s">
        <v>5</v>
      </c>
      <c r="C1378" s="2"/>
      <c r="D1378" s="2"/>
      <c r="E1378" s="2"/>
      <c r="F1378" s="2"/>
      <c r="G1378" s="2"/>
      <c r="H1378" s="2"/>
      <c r="I1378" s="2"/>
    </row>
    <row r="1379" spans="1:9" x14ac:dyDescent="0.25">
      <c r="A1379" s="2"/>
      <c r="B1379" s="2"/>
      <c r="C1379" s="2" t="s">
        <v>117</v>
      </c>
      <c r="D1379" s="2"/>
      <c r="E1379" s="2"/>
      <c r="F1379" s="2"/>
      <c r="G1379" s="2"/>
      <c r="H1379" s="2"/>
      <c r="I1379" s="2"/>
    </row>
    <row r="1380" spans="1:9" x14ac:dyDescent="0.25">
      <c r="A1380" s="2"/>
      <c r="B1380" s="2"/>
      <c r="C1380" s="2" t="s">
        <v>118</v>
      </c>
      <c r="D1380" s="2"/>
      <c r="E1380" s="2"/>
      <c r="F1380" s="2"/>
      <c r="G1380" s="2"/>
      <c r="H1380" s="2"/>
      <c r="I1380" s="2"/>
    </row>
    <row r="1381" spans="1:9" x14ac:dyDescent="0.25">
      <c r="A1381" s="2"/>
      <c r="B1381" s="2"/>
      <c r="C1381" s="2" t="s">
        <v>119</v>
      </c>
      <c r="D1381" s="2"/>
      <c r="E1381" s="2"/>
      <c r="F1381" s="2"/>
      <c r="G1381" s="2"/>
      <c r="H1381" s="2"/>
      <c r="I1381" s="2"/>
    </row>
    <row r="1382" spans="1:9" x14ac:dyDescent="0.25">
      <c r="A1382" s="2"/>
      <c r="B1382" s="2"/>
      <c r="C1382" s="2" t="s">
        <v>120</v>
      </c>
      <c r="D1382" s="2"/>
      <c r="E1382" s="2"/>
      <c r="F1382" s="2"/>
      <c r="G1382" s="2"/>
      <c r="H1382" s="2"/>
      <c r="I1382" s="2"/>
    </row>
    <row r="1383" spans="1:9" x14ac:dyDescent="0.25">
      <c r="A1383" s="2"/>
      <c r="B1383" s="2"/>
      <c r="C1383" s="2" t="str">
        <f t="shared" ref="C1383" si="425">"has_focus = "&amp;INDEX(S:X,MATCH(B1370,S:S,0),6)</f>
        <v>has_focus = focus_ch_agreeableness</v>
      </c>
      <c r="D1383" s="2"/>
      <c r="E1383" s="2"/>
      <c r="F1383" s="2"/>
      <c r="G1383" s="2"/>
      <c r="H1383" s="2"/>
      <c r="I1383" s="2"/>
    </row>
    <row r="1384" spans="1:9" x14ac:dyDescent="0.25">
      <c r="A1384" s="2"/>
      <c r="B1384" s="2" t="s">
        <v>1</v>
      </c>
      <c r="C1384" s="2"/>
      <c r="D1384" s="2"/>
      <c r="E1384" s="2"/>
      <c r="F1384" s="2"/>
      <c r="G1384" s="2"/>
      <c r="H1384" s="2"/>
      <c r="I1384" s="2"/>
    </row>
    <row r="1385" spans="1:9" x14ac:dyDescent="0.25">
      <c r="A1385" s="2"/>
      <c r="B1385" s="2"/>
      <c r="C1385" s="2"/>
      <c r="D1385" s="2"/>
      <c r="E1385" s="2"/>
      <c r="F1385" s="2"/>
      <c r="G1385" s="2"/>
      <c r="H1385" s="2"/>
      <c r="I1385" s="2"/>
    </row>
    <row r="1386" spans="1:9" x14ac:dyDescent="0.25">
      <c r="A1386" s="2"/>
      <c r="B1386" s="2" t="s">
        <v>9</v>
      </c>
      <c r="C1386" s="2" t="s">
        <v>235</v>
      </c>
      <c r="D1386" s="2"/>
      <c r="E1386" s="2"/>
      <c r="F1386" s="2"/>
      <c r="G1386" s="2"/>
      <c r="H1386" s="2"/>
      <c r="I1386" s="2"/>
    </row>
    <row r="1387" spans="1:9" x14ac:dyDescent="0.25">
      <c r="A1387" s="2"/>
      <c r="B1387" s="2"/>
      <c r="C1387" s="2" t="str">
        <f t="shared" ref="C1387" si="426">"name = EVTOPT_A_"&amp;$L$2&amp;INDEX(S:V,MATCH(B1370,S:S,0),4)</f>
        <v>name = EVTOPT_A_AVE_MARIA_hexaco_childhood.40</v>
      </c>
      <c r="D1387" s="2"/>
      <c r="E1387" s="2"/>
      <c r="F1387" s="2"/>
      <c r="G1387" s="2"/>
      <c r="H1387" s="2"/>
      <c r="I1387" s="2"/>
    </row>
    <row r="1388" spans="1:9" x14ac:dyDescent="0.25">
      <c r="A1388" s="2"/>
      <c r="B1388" s="2"/>
      <c r="C1388" s="2" t="s">
        <v>138</v>
      </c>
      <c r="D1388" s="2"/>
      <c r="E1388" s="2"/>
      <c r="F1388" s="2"/>
      <c r="G1388" s="2"/>
    </row>
    <row r="1389" spans="1:9" x14ac:dyDescent="0.25">
      <c r="A1389" s="2"/>
      <c r="B1389" s="2"/>
      <c r="C1389" s="2"/>
      <c r="D1389" s="2" t="str">
        <f t="shared" ref="D1389" si="427">"educator = { character_event = { id = "&amp;"AVE_MARIA_hexaco_adolescence."&amp;INDEX(S:V,MATCH(B1370,S:S,0)+INDEX(S:W,MATCH(B1370,S:S,0),5),4)&amp;" } }"</f>
        <v>educator = { character_event = { id = AVE_MARIA_hexaco_adolescence.46 } }</v>
      </c>
      <c r="E1389" s="2"/>
      <c r="F1389" s="2"/>
      <c r="G1389" s="2"/>
    </row>
    <row r="1390" spans="1:9" x14ac:dyDescent="0.25">
      <c r="D1390" t="s">
        <v>248</v>
      </c>
      <c r="H1390" s="2"/>
      <c r="I1390" s="2"/>
    </row>
    <row r="1391" spans="1:9" x14ac:dyDescent="0.25">
      <c r="C1391" s="2" t="s">
        <v>1</v>
      </c>
      <c r="D1391" s="2"/>
      <c r="E1391" s="2"/>
      <c r="F1391" s="2"/>
      <c r="H1391" s="2"/>
      <c r="I1391" s="2"/>
    </row>
    <row r="1392" spans="1:9" x14ac:dyDescent="0.25">
      <c r="A1392" s="2"/>
      <c r="B1392" s="2"/>
      <c r="C1392" s="2" t="s">
        <v>236</v>
      </c>
      <c r="D1392" s="2"/>
      <c r="E1392" s="2"/>
      <c r="F1392" s="2"/>
      <c r="G1392" s="2"/>
      <c r="H1392" s="2"/>
      <c r="I1392" s="2"/>
    </row>
    <row r="1393" spans="1:9" x14ac:dyDescent="0.25">
      <c r="A1393" s="2"/>
      <c r="B1393" s="2"/>
      <c r="C1393" s="2"/>
      <c r="D1393" s="2" t="str">
        <f t="shared" ref="D1393" si="428">"factor = 95"</f>
        <v>factor = 95</v>
      </c>
      <c r="E1393" s="2"/>
      <c r="F1393" s="2"/>
      <c r="G1393" s="2"/>
      <c r="H1393" s="2"/>
      <c r="I1393" s="2"/>
    </row>
    <row r="1394" spans="1:9" x14ac:dyDescent="0.25">
      <c r="A1394" s="2"/>
      <c r="B1394" s="2"/>
      <c r="C1394" s="2" t="s">
        <v>1</v>
      </c>
      <c r="D1394" s="2"/>
      <c r="E1394" s="2"/>
      <c r="F1394" s="2"/>
      <c r="G1394" s="2"/>
      <c r="H1394" s="2"/>
      <c r="I1394" s="2"/>
    </row>
    <row r="1395" spans="1:9" x14ac:dyDescent="0.25">
      <c r="A1395" s="2"/>
      <c r="B1395" s="2" t="s">
        <v>1</v>
      </c>
      <c r="G1395" s="2"/>
      <c r="H1395" s="2"/>
      <c r="I1395" s="2"/>
    </row>
    <row r="1396" spans="1:9" x14ac:dyDescent="0.25">
      <c r="A1396" s="2"/>
      <c r="B1396" s="2" t="s">
        <v>9</v>
      </c>
      <c r="C1396" s="2" t="s">
        <v>237</v>
      </c>
      <c r="D1396" s="2"/>
      <c r="E1396" s="2"/>
      <c r="F1396" s="2"/>
      <c r="G1396" s="2"/>
      <c r="H1396" s="2"/>
      <c r="I1396" s="2"/>
    </row>
    <row r="1397" spans="1:9" x14ac:dyDescent="0.25">
      <c r="A1397" s="2"/>
      <c r="B1397" s="2"/>
      <c r="C1397" s="2" t="str">
        <f t="shared" ref="C1397" si="429">"name = EVTOPT_B_"&amp;$L$2&amp;INDEX(S:V,MATCH(B1370,S:S,0),4)</f>
        <v>name = EVTOPT_B_AVE_MARIA_hexaco_childhood.40</v>
      </c>
      <c r="D1397" s="2"/>
      <c r="E1397" s="2"/>
      <c r="F1397" s="2"/>
      <c r="G1397" s="2"/>
      <c r="H1397" s="2"/>
      <c r="I1397" s="2"/>
    </row>
    <row r="1398" spans="1:9" x14ac:dyDescent="0.25">
      <c r="A1398" s="2"/>
      <c r="B1398" s="2"/>
      <c r="C1398" s="2" t="s">
        <v>138</v>
      </c>
      <c r="D1398" s="2"/>
      <c r="E1398" s="2"/>
      <c r="F1398" s="2"/>
      <c r="G1398" s="2"/>
    </row>
    <row r="1399" spans="1:9" x14ac:dyDescent="0.25">
      <c r="A1399" s="2"/>
      <c r="B1399" s="2"/>
      <c r="C1399" s="2"/>
      <c r="D1399" s="2" t="str">
        <f t="shared" ref="D1399" si="430">"educator = { character_event = { id = "&amp;"AVE_MARIA_hexaco_adolescence."&amp;INDEX(S:V,MATCH(B1370,S:S,0)+INDEX(S:W,MATCH(B1370,S:S,0),5),4)&amp;" } }"</f>
        <v>educator = { character_event = { id = AVE_MARIA_hexaco_adolescence.46 } }</v>
      </c>
      <c r="E1399" s="2"/>
      <c r="F1399" s="2"/>
      <c r="G1399" s="2"/>
      <c r="H1399" s="2"/>
      <c r="I1399" s="2"/>
    </row>
    <row r="1400" spans="1:9" x14ac:dyDescent="0.25">
      <c r="A1400" s="2"/>
      <c r="D1400" t="s">
        <v>249</v>
      </c>
      <c r="H1400" s="2"/>
      <c r="I1400" s="2"/>
    </row>
    <row r="1401" spans="1:9" x14ac:dyDescent="0.25">
      <c r="A1401" s="2"/>
      <c r="B1401" s="2"/>
      <c r="C1401" s="2" t="s">
        <v>1</v>
      </c>
      <c r="D1401" s="2"/>
      <c r="E1401" s="2"/>
      <c r="F1401" s="2"/>
      <c r="G1401" s="2"/>
      <c r="H1401" s="2"/>
      <c r="I1401" s="2"/>
    </row>
    <row r="1402" spans="1:9" x14ac:dyDescent="0.25">
      <c r="A1402" s="2"/>
      <c r="B1402" s="2"/>
      <c r="C1402" s="2" t="s">
        <v>236</v>
      </c>
      <c r="D1402" s="2"/>
      <c r="E1402" s="2"/>
      <c r="F1402" s="2"/>
      <c r="G1402" s="2"/>
      <c r="H1402" s="2"/>
      <c r="I1402" s="2"/>
    </row>
    <row r="1403" spans="1:9" x14ac:dyDescent="0.25">
      <c r="A1403" s="2"/>
      <c r="B1403" s="2"/>
      <c r="C1403" s="2"/>
      <c r="D1403" s="2" t="str">
        <f t="shared" ref="D1403" si="431">"factor = 5"</f>
        <v>factor = 5</v>
      </c>
      <c r="E1403" s="2"/>
      <c r="F1403" s="2"/>
      <c r="G1403" s="2"/>
      <c r="H1403" s="2"/>
      <c r="I1403" s="2"/>
    </row>
    <row r="1404" spans="1:9" x14ac:dyDescent="0.25">
      <c r="A1404" s="2"/>
      <c r="B1404" s="2"/>
      <c r="C1404" s="2" t="s">
        <v>1</v>
      </c>
      <c r="D1404" s="2"/>
      <c r="E1404" s="2"/>
      <c r="F1404" s="2"/>
      <c r="G1404" s="2"/>
      <c r="H1404" s="2"/>
      <c r="I1404" s="2"/>
    </row>
    <row r="1405" spans="1:9" x14ac:dyDescent="0.25">
      <c r="A1405" s="2"/>
      <c r="B1405" s="2" t="s">
        <v>1</v>
      </c>
      <c r="C1405" s="2"/>
      <c r="D1405" s="2"/>
      <c r="E1405" s="2"/>
      <c r="F1405" s="2"/>
      <c r="G1405" s="2"/>
      <c r="H1405" s="2"/>
      <c r="I1405" s="2"/>
    </row>
    <row r="1406" spans="1:9" x14ac:dyDescent="0.25">
      <c r="A1406" s="2" t="s">
        <v>1</v>
      </c>
      <c r="B1406" s="2"/>
      <c r="C1406" s="2"/>
      <c r="D1406" s="2"/>
      <c r="E1406" s="2"/>
      <c r="F1406" s="2"/>
      <c r="G1406" s="2"/>
      <c r="H1406" s="2"/>
      <c r="I1406" s="2"/>
    </row>
    <row r="1407" spans="1:9" x14ac:dyDescent="0.25">
      <c r="A1407" s="2" t="str">
        <f t="shared" ref="A1407" si="432">"#"</f>
        <v>#</v>
      </c>
      <c r="B1407" s="2" t="str">
        <f t="shared" ref="B1407" si="433">INDEX(S:S,1+TRUNC((ROW()-1)/$M$2))</f>
        <v>Agreeableness Improvement 6</v>
      </c>
      <c r="C1407" s="2"/>
      <c r="D1407" s="2"/>
      <c r="E1407" s="2"/>
      <c r="F1407" s="2"/>
      <c r="G1407" s="2"/>
      <c r="H1407" s="2"/>
      <c r="I1407" s="2"/>
    </row>
    <row r="1408" spans="1:9" x14ac:dyDescent="0.25">
      <c r="A1408" s="2" t="s">
        <v>0</v>
      </c>
      <c r="B1408" s="2"/>
      <c r="C1408" s="2"/>
      <c r="D1408" s="2"/>
      <c r="E1408" s="2"/>
      <c r="F1408" s="2"/>
      <c r="G1408" s="2"/>
      <c r="H1408" s="2"/>
      <c r="I1408" s="2"/>
    </row>
    <row r="1409" spans="1:9" x14ac:dyDescent="0.25">
      <c r="A1409" s="2"/>
      <c r="B1409" s="2" t="str">
        <f t="shared" ref="B1409" si="434">"id = "&amp;$L$2&amp;INDEX(S:V,MATCH(B1407,S:S,0),4)</f>
        <v>id = AVE_MARIA_hexaco_childhood.41</v>
      </c>
      <c r="C1409" s="2"/>
      <c r="D1409" s="2"/>
      <c r="E1409" s="2"/>
      <c r="F1409" s="2"/>
      <c r="G1409" s="2"/>
      <c r="H1409" s="2"/>
      <c r="I1409" s="2"/>
    </row>
    <row r="1410" spans="1:9" x14ac:dyDescent="0.25">
      <c r="A1410" s="2"/>
      <c r="B1410" s="2" t="str">
        <f t="shared" ref="B1410" si="435">"desc = EVTDESC_"&amp;$L$2&amp;INDEX(S:V,MATCH(B1407,S:S,0),4)</f>
        <v>desc = EVTDESC_AVE_MARIA_hexaco_childhood.41</v>
      </c>
      <c r="C1410" s="2"/>
      <c r="D1410" s="2"/>
      <c r="E1410" s="2"/>
      <c r="F1410" s="2"/>
      <c r="G1410" s="2"/>
      <c r="H1410" s="2"/>
      <c r="I1410" s="2"/>
    </row>
    <row r="1411" spans="1:9" x14ac:dyDescent="0.25">
      <c r="A1411" s="2"/>
      <c r="B1411" s="2" t="s">
        <v>115</v>
      </c>
      <c r="C1411" s="2"/>
      <c r="D1411" s="2"/>
      <c r="E1411" s="2"/>
      <c r="F1411" s="2"/>
      <c r="G1411" s="2"/>
      <c r="H1411" s="2"/>
      <c r="I1411" s="2"/>
    </row>
    <row r="1412" spans="1:9" x14ac:dyDescent="0.25">
      <c r="A1412" s="2"/>
      <c r="B1412" s="2" t="s">
        <v>114</v>
      </c>
      <c r="C1412" s="2"/>
      <c r="D1412" s="2"/>
      <c r="E1412" s="2"/>
      <c r="F1412" s="2"/>
      <c r="G1412" s="2"/>
      <c r="H1412" s="2"/>
      <c r="I1412" s="2"/>
    </row>
    <row r="1413" spans="1:9" x14ac:dyDescent="0.25">
      <c r="A1413" s="2"/>
      <c r="B1413" s="2" t="s">
        <v>116</v>
      </c>
      <c r="C1413" s="2"/>
      <c r="D1413" s="2"/>
      <c r="E1413" s="2"/>
      <c r="F1413" s="2"/>
      <c r="G1413" s="2"/>
      <c r="H1413" s="2"/>
      <c r="I1413" s="2"/>
    </row>
    <row r="1414" spans="1:9" x14ac:dyDescent="0.25">
      <c r="A1414" s="2"/>
      <c r="B1414" s="2"/>
      <c r="C1414" s="2"/>
      <c r="D1414" s="2"/>
      <c r="E1414" s="2"/>
      <c r="F1414" s="2"/>
      <c r="G1414" s="2"/>
      <c r="H1414" s="2"/>
      <c r="I1414" s="2"/>
    </row>
    <row r="1415" spans="1:9" x14ac:dyDescent="0.25">
      <c r="A1415" s="2"/>
      <c r="B1415" s="2" t="s">
        <v>5</v>
      </c>
      <c r="C1415" s="2"/>
      <c r="D1415" s="2"/>
      <c r="E1415" s="2"/>
      <c r="F1415" s="2"/>
      <c r="G1415" s="2"/>
      <c r="H1415" s="2"/>
      <c r="I1415" s="2"/>
    </row>
    <row r="1416" spans="1:9" x14ac:dyDescent="0.25">
      <c r="A1416" s="2"/>
      <c r="B1416" s="2"/>
      <c r="C1416" s="2" t="s">
        <v>117</v>
      </c>
      <c r="D1416" s="2"/>
      <c r="E1416" s="2"/>
      <c r="F1416" s="2"/>
      <c r="G1416" s="2"/>
      <c r="H1416" s="2"/>
      <c r="I1416" s="2"/>
    </row>
    <row r="1417" spans="1:9" x14ac:dyDescent="0.25">
      <c r="A1417" s="2"/>
      <c r="B1417" s="2"/>
      <c r="C1417" s="2" t="s">
        <v>118</v>
      </c>
      <c r="D1417" s="2"/>
      <c r="E1417" s="2"/>
      <c r="F1417" s="2"/>
      <c r="G1417" s="2"/>
      <c r="H1417" s="2"/>
      <c r="I1417" s="2"/>
    </row>
    <row r="1418" spans="1:9" x14ac:dyDescent="0.25">
      <c r="A1418" s="2"/>
      <c r="B1418" s="2"/>
      <c r="C1418" s="2" t="s">
        <v>119</v>
      </c>
      <c r="D1418" s="2"/>
      <c r="E1418" s="2"/>
      <c r="F1418" s="2"/>
      <c r="G1418" s="2"/>
      <c r="H1418" s="2"/>
      <c r="I1418" s="2"/>
    </row>
    <row r="1419" spans="1:9" x14ac:dyDescent="0.25">
      <c r="A1419" s="2"/>
      <c r="B1419" s="2"/>
      <c r="C1419" s="2" t="s">
        <v>120</v>
      </c>
      <c r="D1419" s="2"/>
      <c r="E1419" s="2"/>
      <c r="F1419" s="2"/>
      <c r="G1419" s="2"/>
      <c r="H1419" s="2"/>
      <c r="I1419" s="2"/>
    </row>
    <row r="1420" spans="1:9" x14ac:dyDescent="0.25">
      <c r="A1420" s="2"/>
      <c r="B1420" s="2"/>
      <c r="C1420" s="2" t="str">
        <f t="shared" ref="C1420" si="436">"has_focus = "&amp;INDEX(S:X,MATCH(B1407,S:S,0),6)</f>
        <v>has_focus = focus_ch_agreeableness</v>
      </c>
      <c r="D1420" s="2"/>
      <c r="E1420" s="2"/>
      <c r="F1420" s="2"/>
      <c r="G1420" s="2"/>
      <c r="H1420" s="2"/>
      <c r="I1420" s="2"/>
    </row>
    <row r="1421" spans="1:9" x14ac:dyDescent="0.25">
      <c r="A1421" s="2"/>
      <c r="B1421" s="2" t="s">
        <v>1</v>
      </c>
      <c r="C1421" s="2"/>
      <c r="D1421" s="2"/>
      <c r="E1421" s="2"/>
      <c r="F1421" s="2"/>
      <c r="G1421" s="2"/>
      <c r="H1421" s="2"/>
      <c r="I1421" s="2"/>
    </row>
    <row r="1422" spans="1:9" x14ac:dyDescent="0.25">
      <c r="A1422" s="2"/>
      <c r="B1422" s="2"/>
      <c r="C1422" s="2"/>
      <c r="D1422" s="2"/>
      <c r="E1422" s="2"/>
      <c r="F1422" s="2"/>
      <c r="G1422" s="2"/>
      <c r="H1422" s="2"/>
      <c r="I1422" s="2"/>
    </row>
    <row r="1423" spans="1:9" x14ac:dyDescent="0.25">
      <c r="A1423" s="2"/>
      <c r="B1423" s="2" t="s">
        <v>9</v>
      </c>
      <c r="C1423" s="2" t="s">
        <v>235</v>
      </c>
      <c r="D1423" s="2"/>
      <c r="E1423" s="2"/>
      <c r="F1423" s="2"/>
      <c r="G1423" s="2"/>
      <c r="H1423" s="2"/>
      <c r="I1423" s="2"/>
    </row>
    <row r="1424" spans="1:9" x14ac:dyDescent="0.25">
      <c r="A1424" s="2"/>
      <c r="B1424" s="2"/>
      <c r="C1424" s="2" t="str">
        <f t="shared" ref="C1424" si="437">"name = EVTOPT_A_"&amp;$L$2&amp;INDEX(S:V,MATCH(B1407,S:S,0),4)</f>
        <v>name = EVTOPT_A_AVE_MARIA_hexaco_childhood.41</v>
      </c>
      <c r="D1424" s="2"/>
      <c r="E1424" s="2"/>
      <c r="F1424" s="2"/>
      <c r="G1424" s="2"/>
      <c r="H1424" s="2"/>
      <c r="I1424" s="2"/>
    </row>
    <row r="1425" spans="1:9" x14ac:dyDescent="0.25">
      <c r="A1425" s="2"/>
      <c r="B1425" s="2"/>
      <c r="C1425" s="2" t="s">
        <v>138</v>
      </c>
      <c r="D1425" s="2"/>
      <c r="E1425" s="2"/>
      <c r="F1425" s="2"/>
      <c r="G1425" s="2"/>
    </row>
    <row r="1426" spans="1:9" x14ac:dyDescent="0.25">
      <c r="A1426" s="2"/>
      <c r="B1426" s="2"/>
      <c r="C1426" s="2"/>
      <c r="D1426" s="2" t="str">
        <f t="shared" ref="D1426" si="438">"educator = { character_event = { id = "&amp;"AVE_MARIA_hexaco_adolescence."&amp;INDEX(S:V,MATCH(B1407,S:S,0)+INDEX(S:W,MATCH(B1407,S:S,0),5),4)&amp;" } }"</f>
        <v>educator = { character_event = { id = AVE_MARIA_hexaco_adolescence.46 } }</v>
      </c>
      <c r="E1426" s="2"/>
      <c r="F1426" s="2"/>
      <c r="G1426" s="2"/>
    </row>
    <row r="1427" spans="1:9" x14ac:dyDescent="0.25">
      <c r="D1427" t="s">
        <v>248</v>
      </c>
      <c r="H1427" s="2"/>
      <c r="I1427" s="2"/>
    </row>
    <row r="1428" spans="1:9" x14ac:dyDescent="0.25">
      <c r="C1428" s="2" t="s">
        <v>1</v>
      </c>
      <c r="D1428" s="2"/>
      <c r="E1428" s="2"/>
      <c r="F1428" s="2"/>
      <c r="H1428" s="2"/>
      <c r="I1428" s="2"/>
    </row>
    <row r="1429" spans="1:9" x14ac:dyDescent="0.25">
      <c r="A1429" s="2"/>
      <c r="B1429" s="2"/>
      <c r="C1429" s="2" t="s">
        <v>236</v>
      </c>
      <c r="D1429" s="2"/>
      <c r="E1429" s="2"/>
      <c r="F1429" s="2"/>
      <c r="G1429" s="2"/>
      <c r="H1429" s="2"/>
      <c r="I1429" s="2"/>
    </row>
    <row r="1430" spans="1:9" x14ac:dyDescent="0.25">
      <c r="A1430" s="2"/>
      <c r="B1430" s="2"/>
      <c r="C1430" s="2"/>
      <c r="D1430" s="2" t="str">
        <f t="shared" ref="D1430" si="439">"factor = 95"</f>
        <v>factor = 95</v>
      </c>
      <c r="E1430" s="2"/>
      <c r="F1430" s="2"/>
      <c r="G1430" s="2"/>
      <c r="H1430" s="2"/>
      <c r="I1430" s="2"/>
    </row>
    <row r="1431" spans="1:9" x14ac:dyDescent="0.25">
      <c r="A1431" s="2"/>
      <c r="B1431" s="2"/>
      <c r="C1431" s="2" t="s">
        <v>1</v>
      </c>
      <c r="D1431" s="2"/>
      <c r="E1431" s="2"/>
      <c r="F1431" s="2"/>
      <c r="G1431" s="2"/>
      <c r="H1431" s="2"/>
      <c r="I1431" s="2"/>
    </row>
    <row r="1432" spans="1:9" x14ac:dyDescent="0.25">
      <c r="A1432" s="2"/>
      <c r="B1432" s="2" t="s">
        <v>1</v>
      </c>
      <c r="G1432" s="2"/>
      <c r="H1432" s="2"/>
      <c r="I1432" s="2"/>
    </row>
    <row r="1433" spans="1:9" x14ac:dyDescent="0.25">
      <c r="A1433" s="2"/>
      <c r="B1433" s="2" t="s">
        <v>9</v>
      </c>
      <c r="C1433" s="2" t="s">
        <v>237</v>
      </c>
      <c r="D1433" s="2"/>
      <c r="E1433" s="2"/>
      <c r="F1433" s="2"/>
      <c r="G1433" s="2"/>
      <c r="H1433" s="2"/>
      <c r="I1433" s="2"/>
    </row>
    <row r="1434" spans="1:9" x14ac:dyDescent="0.25">
      <c r="A1434" s="2"/>
      <c r="B1434" s="2"/>
      <c r="C1434" s="2" t="str">
        <f t="shared" ref="C1434" si="440">"name = EVTOPT_B_"&amp;$L$2&amp;INDEX(S:V,MATCH(B1407,S:S,0),4)</f>
        <v>name = EVTOPT_B_AVE_MARIA_hexaco_childhood.41</v>
      </c>
      <c r="D1434" s="2"/>
      <c r="E1434" s="2"/>
      <c r="F1434" s="2"/>
      <c r="G1434" s="2"/>
      <c r="H1434" s="2"/>
      <c r="I1434" s="2"/>
    </row>
    <row r="1435" spans="1:9" x14ac:dyDescent="0.25">
      <c r="A1435" s="2"/>
      <c r="B1435" s="2"/>
      <c r="C1435" s="2" t="s">
        <v>138</v>
      </c>
      <c r="D1435" s="2"/>
      <c r="E1435" s="2"/>
      <c r="F1435" s="2"/>
      <c r="G1435" s="2"/>
    </row>
    <row r="1436" spans="1:9" x14ac:dyDescent="0.25">
      <c r="A1436" s="2"/>
      <c r="B1436" s="2"/>
      <c r="C1436" s="2"/>
      <c r="D1436" s="2" t="str">
        <f t="shared" ref="D1436" si="441">"educator = { character_event = { id = "&amp;"AVE_MARIA_hexaco_adolescence."&amp;INDEX(S:V,MATCH(B1407,S:S,0)+INDEX(S:W,MATCH(B1407,S:S,0),5),4)&amp;" } }"</f>
        <v>educator = { character_event = { id = AVE_MARIA_hexaco_adolescence.46 } }</v>
      </c>
      <c r="E1436" s="2"/>
      <c r="F1436" s="2"/>
      <c r="G1436" s="2"/>
      <c r="H1436" s="2"/>
      <c r="I1436" s="2"/>
    </row>
    <row r="1437" spans="1:9" x14ac:dyDescent="0.25">
      <c r="A1437" s="2"/>
      <c r="D1437" t="s">
        <v>249</v>
      </c>
      <c r="H1437" s="2"/>
      <c r="I1437" s="2"/>
    </row>
    <row r="1438" spans="1:9" x14ac:dyDescent="0.25">
      <c r="A1438" s="2"/>
      <c r="B1438" s="2"/>
      <c r="C1438" s="2" t="s">
        <v>1</v>
      </c>
      <c r="D1438" s="2"/>
      <c r="E1438" s="2"/>
      <c r="F1438" s="2"/>
      <c r="G1438" s="2"/>
      <c r="H1438" s="2"/>
      <c r="I1438" s="2"/>
    </row>
    <row r="1439" spans="1:9" x14ac:dyDescent="0.25">
      <c r="A1439" s="2"/>
      <c r="B1439" s="2"/>
      <c r="C1439" s="2" t="s">
        <v>236</v>
      </c>
      <c r="D1439" s="2"/>
      <c r="E1439" s="2"/>
      <c r="F1439" s="2"/>
      <c r="G1439" s="2"/>
      <c r="H1439" s="2"/>
      <c r="I1439" s="2"/>
    </row>
    <row r="1440" spans="1:9" x14ac:dyDescent="0.25">
      <c r="A1440" s="2"/>
      <c r="B1440" s="2"/>
      <c r="C1440" s="2"/>
      <c r="D1440" s="2" t="str">
        <f t="shared" ref="D1440" si="442">"factor = 5"</f>
        <v>factor = 5</v>
      </c>
      <c r="E1440" s="2"/>
      <c r="F1440" s="2"/>
      <c r="G1440" s="2"/>
      <c r="H1440" s="2"/>
      <c r="I1440" s="2"/>
    </row>
    <row r="1441" spans="1:9" x14ac:dyDescent="0.25">
      <c r="A1441" s="2"/>
      <c r="B1441" s="2"/>
      <c r="C1441" s="2" t="s">
        <v>1</v>
      </c>
      <c r="D1441" s="2"/>
      <c r="E1441" s="2"/>
      <c r="F1441" s="2"/>
      <c r="G1441" s="2"/>
      <c r="H1441" s="2"/>
      <c r="I1441" s="2"/>
    </row>
    <row r="1442" spans="1:9" x14ac:dyDescent="0.25">
      <c r="A1442" s="2"/>
      <c r="B1442" s="2" t="s">
        <v>1</v>
      </c>
      <c r="C1442" s="2"/>
      <c r="D1442" s="2"/>
      <c r="E1442" s="2"/>
      <c r="F1442" s="2"/>
      <c r="G1442" s="2"/>
      <c r="H1442" s="2"/>
      <c r="I1442" s="2"/>
    </row>
    <row r="1443" spans="1:9" x14ac:dyDescent="0.25">
      <c r="A1443" s="2" t="s">
        <v>1</v>
      </c>
      <c r="B1443" s="2"/>
      <c r="C1443" s="2"/>
      <c r="D1443" s="2"/>
      <c r="E1443" s="2"/>
      <c r="F1443" s="2"/>
      <c r="G1443" s="2"/>
      <c r="H1443" s="2"/>
      <c r="I1443" s="2"/>
    </row>
    <row r="1444" spans="1:9" x14ac:dyDescent="0.25">
      <c r="A1444" s="2" t="str">
        <f t="shared" ref="A1444" si="443">"#"</f>
        <v>#</v>
      </c>
      <c r="B1444" s="2" t="str">
        <f t="shared" ref="B1444" si="444">INDEX(S:S,1+TRUNC((ROW()-1)/$M$2))</f>
        <v>Agreeableness Improvement 7</v>
      </c>
      <c r="C1444" s="2"/>
      <c r="D1444" s="2"/>
      <c r="E1444" s="2"/>
      <c r="F1444" s="2"/>
      <c r="G1444" s="2"/>
      <c r="H1444" s="2"/>
      <c r="I1444" s="2"/>
    </row>
    <row r="1445" spans="1:9" x14ac:dyDescent="0.25">
      <c r="A1445" s="2" t="s">
        <v>0</v>
      </c>
      <c r="B1445" s="2"/>
      <c r="C1445" s="2"/>
      <c r="D1445" s="2"/>
      <c r="E1445" s="2"/>
      <c r="F1445" s="2"/>
      <c r="G1445" s="2"/>
      <c r="H1445" s="2"/>
      <c r="I1445" s="2"/>
    </row>
    <row r="1446" spans="1:9" x14ac:dyDescent="0.25">
      <c r="A1446" s="2"/>
      <c r="B1446" s="2" t="str">
        <f t="shared" ref="B1446" si="445">"id = "&amp;$L$2&amp;INDEX(S:V,MATCH(B1444,S:S,0),4)</f>
        <v>id = AVE_MARIA_hexaco_childhood.42</v>
      </c>
      <c r="C1446" s="2"/>
      <c r="D1446" s="2"/>
      <c r="E1446" s="2"/>
      <c r="F1446" s="2"/>
      <c r="G1446" s="2"/>
      <c r="H1446" s="2"/>
      <c r="I1446" s="2"/>
    </row>
    <row r="1447" spans="1:9" x14ac:dyDescent="0.25">
      <c r="A1447" s="2"/>
      <c r="B1447" s="2" t="str">
        <f t="shared" ref="B1447" si="446">"desc = EVTDESC_"&amp;$L$2&amp;INDEX(S:V,MATCH(B1444,S:S,0),4)</f>
        <v>desc = EVTDESC_AVE_MARIA_hexaco_childhood.42</v>
      </c>
      <c r="C1447" s="2"/>
      <c r="D1447" s="2"/>
      <c r="E1447" s="2"/>
      <c r="F1447" s="2"/>
      <c r="G1447" s="2"/>
      <c r="H1447" s="2"/>
      <c r="I1447" s="2"/>
    </row>
    <row r="1448" spans="1:9" x14ac:dyDescent="0.25">
      <c r="A1448" s="2"/>
      <c r="B1448" s="2" t="s">
        <v>115</v>
      </c>
      <c r="C1448" s="2"/>
      <c r="D1448" s="2"/>
      <c r="E1448" s="2"/>
      <c r="F1448" s="2"/>
      <c r="G1448" s="2"/>
      <c r="H1448" s="2"/>
      <c r="I1448" s="2"/>
    </row>
    <row r="1449" spans="1:9" x14ac:dyDescent="0.25">
      <c r="A1449" s="2"/>
      <c r="B1449" s="2" t="s">
        <v>114</v>
      </c>
      <c r="C1449" s="2"/>
      <c r="D1449" s="2"/>
      <c r="E1449" s="2"/>
      <c r="F1449" s="2"/>
      <c r="G1449" s="2"/>
      <c r="H1449" s="2"/>
      <c r="I1449" s="2"/>
    </row>
    <row r="1450" spans="1:9" x14ac:dyDescent="0.25">
      <c r="A1450" s="2"/>
      <c r="B1450" s="2" t="s">
        <v>116</v>
      </c>
      <c r="C1450" s="2"/>
      <c r="D1450" s="2"/>
      <c r="E1450" s="2"/>
      <c r="F1450" s="2"/>
      <c r="G1450" s="2"/>
      <c r="H1450" s="2"/>
      <c r="I1450" s="2"/>
    </row>
    <row r="1451" spans="1:9" x14ac:dyDescent="0.25">
      <c r="A1451" s="2"/>
      <c r="B1451" s="2"/>
      <c r="C1451" s="2"/>
      <c r="D1451" s="2"/>
      <c r="E1451" s="2"/>
      <c r="F1451" s="2"/>
      <c r="G1451" s="2"/>
      <c r="H1451" s="2"/>
      <c r="I1451" s="2"/>
    </row>
    <row r="1452" spans="1:9" x14ac:dyDescent="0.25">
      <c r="A1452" s="2"/>
      <c r="B1452" s="2" t="s">
        <v>5</v>
      </c>
      <c r="C1452" s="2"/>
      <c r="D1452" s="2"/>
      <c r="E1452" s="2"/>
      <c r="F1452" s="2"/>
      <c r="G1452" s="2"/>
      <c r="H1452" s="2"/>
      <c r="I1452" s="2"/>
    </row>
    <row r="1453" spans="1:9" x14ac:dyDescent="0.25">
      <c r="A1453" s="2"/>
      <c r="B1453" s="2"/>
      <c r="C1453" s="2" t="s">
        <v>117</v>
      </c>
      <c r="D1453" s="2"/>
      <c r="E1453" s="2"/>
      <c r="F1453" s="2"/>
      <c r="G1453" s="2"/>
      <c r="H1453" s="2"/>
      <c r="I1453" s="2"/>
    </row>
    <row r="1454" spans="1:9" x14ac:dyDescent="0.25">
      <c r="A1454" s="2"/>
      <c r="B1454" s="2"/>
      <c r="C1454" s="2" t="s">
        <v>118</v>
      </c>
      <c r="D1454" s="2"/>
      <c r="E1454" s="2"/>
      <c r="F1454" s="2"/>
      <c r="G1454" s="2"/>
      <c r="H1454" s="2"/>
      <c r="I1454" s="2"/>
    </row>
    <row r="1455" spans="1:9" x14ac:dyDescent="0.25">
      <c r="A1455" s="2"/>
      <c r="B1455" s="2"/>
      <c r="C1455" s="2" t="s">
        <v>119</v>
      </c>
      <c r="D1455" s="2"/>
      <c r="E1455" s="2"/>
      <c r="F1455" s="2"/>
      <c r="G1455" s="2"/>
      <c r="H1455" s="2"/>
      <c r="I1455" s="2"/>
    </row>
    <row r="1456" spans="1:9" x14ac:dyDescent="0.25">
      <c r="A1456" s="2"/>
      <c r="B1456" s="2"/>
      <c r="C1456" s="2" t="s">
        <v>120</v>
      </c>
      <c r="D1456" s="2"/>
      <c r="E1456" s="2"/>
      <c r="F1456" s="2"/>
      <c r="G1456" s="2"/>
      <c r="H1456" s="2"/>
      <c r="I1456" s="2"/>
    </row>
    <row r="1457" spans="1:9" x14ac:dyDescent="0.25">
      <c r="A1457" s="2"/>
      <c r="B1457" s="2"/>
      <c r="C1457" s="2" t="str">
        <f t="shared" ref="C1457" si="447">"has_focus = "&amp;INDEX(S:X,MATCH(B1444,S:S,0),6)</f>
        <v>has_focus = focus_ch_agreeableness</v>
      </c>
      <c r="D1457" s="2"/>
      <c r="E1457" s="2"/>
      <c r="F1457" s="2"/>
      <c r="G1457" s="2"/>
      <c r="H1457" s="2"/>
      <c r="I1457" s="2"/>
    </row>
    <row r="1458" spans="1:9" x14ac:dyDescent="0.25">
      <c r="A1458" s="2"/>
      <c r="B1458" s="2" t="s">
        <v>1</v>
      </c>
      <c r="C1458" s="2"/>
      <c r="D1458" s="2"/>
      <c r="E1458" s="2"/>
      <c r="F1458" s="2"/>
      <c r="G1458" s="2"/>
      <c r="H1458" s="2"/>
      <c r="I1458" s="2"/>
    </row>
    <row r="1459" spans="1:9" x14ac:dyDescent="0.25">
      <c r="A1459" s="2"/>
      <c r="B1459" s="2"/>
      <c r="C1459" s="2"/>
      <c r="D1459" s="2"/>
      <c r="E1459" s="2"/>
      <c r="F1459" s="2"/>
      <c r="G1459" s="2"/>
      <c r="H1459" s="2"/>
      <c r="I1459" s="2"/>
    </row>
    <row r="1460" spans="1:9" x14ac:dyDescent="0.25">
      <c r="A1460" s="2"/>
      <c r="B1460" s="2" t="s">
        <v>9</v>
      </c>
      <c r="C1460" s="2" t="s">
        <v>235</v>
      </c>
      <c r="D1460" s="2"/>
      <c r="E1460" s="2"/>
      <c r="F1460" s="2"/>
      <c r="G1460" s="2"/>
      <c r="H1460" s="2"/>
      <c r="I1460" s="2"/>
    </row>
    <row r="1461" spans="1:9" x14ac:dyDescent="0.25">
      <c r="A1461" s="2"/>
      <c r="B1461" s="2"/>
      <c r="C1461" s="2" t="str">
        <f t="shared" ref="C1461" si="448">"name = EVTOPT_A_"&amp;$L$2&amp;INDEX(S:V,MATCH(B1444,S:S,0),4)</f>
        <v>name = EVTOPT_A_AVE_MARIA_hexaco_childhood.42</v>
      </c>
      <c r="D1461" s="2"/>
      <c r="E1461" s="2"/>
      <c r="F1461" s="2"/>
      <c r="G1461" s="2"/>
      <c r="H1461" s="2"/>
      <c r="I1461" s="2"/>
    </row>
    <row r="1462" spans="1:9" x14ac:dyDescent="0.25">
      <c r="A1462" s="2"/>
      <c r="B1462" s="2"/>
      <c r="C1462" s="2" t="s">
        <v>138</v>
      </c>
      <c r="D1462" s="2"/>
      <c r="E1462" s="2"/>
      <c r="F1462" s="2"/>
      <c r="G1462" s="2"/>
    </row>
    <row r="1463" spans="1:9" x14ac:dyDescent="0.25">
      <c r="A1463" s="2"/>
      <c r="B1463" s="2"/>
      <c r="C1463" s="2"/>
      <c r="D1463" s="2" t="str">
        <f t="shared" ref="D1463" si="449">"educator = { character_event = { id = "&amp;"AVE_MARIA_hexaco_adolescence."&amp;INDEX(S:V,MATCH(B1444,S:S,0)+INDEX(S:W,MATCH(B1444,S:S,0),5),4)&amp;" } }"</f>
        <v>educator = { character_event = { id = AVE_MARIA_hexaco_adolescence.46 } }</v>
      </c>
      <c r="E1463" s="2"/>
      <c r="F1463" s="2"/>
      <c r="G1463" s="2"/>
    </row>
    <row r="1464" spans="1:9" x14ac:dyDescent="0.25">
      <c r="D1464" t="s">
        <v>248</v>
      </c>
      <c r="H1464" s="2"/>
      <c r="I1464" s="2"/>
    </row>
    <row r="1465" spans="1:9" x14ac:dyDescent="0.25">
      <c r="C1465" s="2" t="s">
        <v>1</v>
      </c>
      <c r="D1465" s="2"/>
      <c r="E1465" s="2"/>
      <c r="F1465" s="2"/>
      <c r="H1465" s="2"/>
      <c r="I1465" s="2"/>
    </row>
    <row r="1466" spans="1:9" x14ac:dyDescent="0.25">
      <c r="A1466" s="2"/>
      <c r="B1466" s="2"/>
      <c r="C1466" s="2" t="s">
        <v>236</v>
      </c>
      <c r="D1466" s="2"/>
      <c r="E1466" s="2"/>
      <c r="F1466" s="2"/>
      <c r="G1466" s="2"/>
      <c r="H1466" s="2"/>
      <c r="I1466" s="2"/>
    </row>
    <row r="1467" spans="1:9" x14ac:dyDescent="0.25">
      <c r="A1467" s="2"/>
      <c r="B1467" s="2"/>
      <c r="C1467" s="2"/>
      <c r="D1467" s="2" t="str">
        <f t="shared" ref="D1467" si="450">"factor = 95"</f>
        <v>factor = 95</v>
      </c>
      <c r="E1467" s="2"/>
      <c r="F1467" s="2"/>
      <c r="G1467" s="2"/>
      <c r="H1467" s="2"/>
      <c r="I1467" s="2"/>
    </row>
    <row r="1468" spans="1:9" x14ac:dyDescent="0.25">
      <c r="A1468" s="2"/>
      <c r="B1468" s="2"/>
      <c r="C1468" s="2" t="s">
        <v>1</v>
      </c>
      <c r="D1468" s="2"/>
      <c r="E1468" s="2"/>
      <c r="F1468" s="2"/>
      <c r="G1468" s="2"/>
      <c r="H1468" s="2"/>
      <c r="I1468" s="2"/>
    </row>
    <row r="1469" spans="1:9" x14ac:dyDescent="0.25">
      <c r="A1469" s="2"/>
      <c r="B1469" s="2" t="s">
        <v>1</v>
      </c>
      <c r="G1469" s="2"/>
      <c r="H1469" s="2"/>
      <c r="I1469" s="2"/>
    </row>
    <row r="1470" spans="1:9" x14ac:dyDescent="0.25">
      <c r="A1470" s="2"/>
      <c r="B1470" s="2" t="s">
        <v>9</v>
      </c>
      <c r="C1470" s="2" t="s">
        <v>237</v>
      </c>
      <c r="D1470" s="2"/>
      <c r="E1470" s="2"/>
      <c r="F1470" s="2"/>
      <c r="G1470" s="2"/>
      <c r="H1470" s="2"/>
      <c r="I1470" s="2"/>
    </row>
    <row r="1471" spans="1:9" x14ac:dyDescent="0.25">
      <c r="A1471" s="2"/>
      <c r="B1471" s="2"/>
      <c r="C1471" s="2" t="str">
        <f t="shared" ref="C1471" si="451">"name = EVTOPT_B_"&amp;$L$2&amp;INDEX(S:V,MATCH(B1444,S:S,0),4)</f>
        <v>name = EVTOPT_B_AVE_MARIA_hexaco_childhood.42</v>
      </c>
      <c r="D1471" s="2"/>
      <c r="E1471" s="2"/>
      <c r="F1471" s="2"/>
      <c r="G1471" s="2"/>
      <c r="H1471" s="2"/>
      <c r="I1471" s="2"/>
    </row>
    <row r="1472" spans="1:9" x14ac:dyDescent="0.25">
      <c r="A1472" s="2"/>
      <c r="B1472" s="2"/>
      <c r="C1472" s="2" t="s">
        <v>138</v>
      </c>
      <c r="D1472" s="2"/>
      <c r="E1472" s="2"/>
      <c r="F1472" s="2"/>
      <c r="G1472" s="2"/>
    </row>
    <row r="1473" spans="1:9" x14ac:dyDescent="0.25">
      <c r="A1473" s="2"/>
      <c r="B1473" s="2"/>
      <c r="C1473" s="2"/>
      <c r="D1473" s="2" t="str">
        <f t="shared" ref="D1473" si="452">"educator = { character_event = { id = "&amp;"AVE_MARIA_hexaco_adolescence."&amp;INDEX(S:V,MATCH(B1444,S:S,0)+INDEX(S:W,MATCH(B1444,S:S,0),5),4)&amp;" } }"</f>
        <v>educator = { character_event = { id = AVE_MARIA_hexaco_adolescence.46 } }</v>
      </c>
      <c r="E1473" s="2"/>
      <c r="F1473" s="2"/>
      <c r="G1473" s="2"/>
      <c r="H1473" s="2"/>
      <c r="I1473" s="2"/>
    </row>
    <row r="1474" spans="1:9" x14ac:dyDescent="0.25">
      <c r="A1474" s="2"/>
      <c r="D1474" t="s">
        <v>249</v>
      </c>
      <c r="H1474" s="2"/>
      <c r="I1474" s="2"/>
    </row>
    <row r="1475" spans="1:9" x14ac:dyDescent="0.25">
      <c r="A1475" s="2"/>
      <c r="B1475" s="2"/>
      <c r="C1475" s="2" t="s">
        <v>1</v>
      </c>
      <c r="D1475" s="2"/>
      <c r="E1475" s="2"/>
      <c r="F1475" s="2"/>
      <c r="G1475" s="2"/>
      <c r="H1475" s="2"/>
      <c r="I1475" s="2"/>
    </row>
    <row r="1476" spans="1:9" x14ac:dyDescent="0.25">
      <c r="A1476" s="2"/>
      <c r="B1476" s="2"/>
      <c r="C1476" s="2" t="s">
        <v>236</v>
      </c>
      <c r="D1476" s="2"/>
      <c r="E1476" s="2"/>
      <c r="F1476" s="2"/>
      <c r="G1476" s="2"/>
      <c r="H1476" s="2"/>
      <c r="I1476" s="2"/>
    </row>
    <row r="1477" spans="1:9" x14ac:dyDescent="0.25">
      <c r="A1477" s="2"/>
      <c r="B1477" s="2"/>
      <c r="C1477" s="2"/>
      <c r="D1477" s="2" t="str">
        <f t="shared" ref="D1477" si="453">"factor = 5"</f>
        <v>factor = 5</v>
      </c>
      <c r="E1477" s="2"/>
      <c r="F1477" s="2"/>
      <c r="G1477" s="2"/>
      <c r="H1477" s="2"/>
      <c r="I1477" s="2"/>
    </row>
    <row r="1478" spans="1:9" x14ac:dyDescent="0.25">
      <c r="A1478" s="2"/>
      <c r="B1478" s="2"/>
      <c r="C1478" s="2" t="s">
        <v>1</v>
      </c>
      <c r="D1478" s="2"/>
      <c r="E1478" s="2"/>
      <c r="F1478" s="2"/>
      <c r="G1478" s="2"/>
      <c r="H1478" s="2"/>
      <c r="I1478" s="2"/>
    </row>
    <row r="1479" spans="1:9" x14ac:dyDescent="0.25">
      <c r="A1479" s="2"/>
      <c r="B1479" s="2" t="s">
        <v>1</v>
      </c>
      <c r="C1479" s="2"/>
      <c r="D1479" s="2"/>
      <c r="E1479" s="2"/>
      <c r="F1479" s="2"/>
      <c r="G1479" s="2"/>
      <c r="H1479" s="2"/>
      <c r="I1479" s="2"/>
    </row>
    <row r="1480" spans="1:9" x14ac:dyDescent="0.25">
      <c r="A1480" s="2" t="s">
        <v>1</v>
      </c>
      <c r="B1480" s="2"/>
      <c r="C1480" s="2"/>
      <c r="D1480" s="2"/>
      <c r="E1480" s="2"/>
      <c r="F1480" s="2"/>
      <c r="G1480" s="2"/>
      <c r="H1480" s="2"/>
      <c r="I1480" s="2"/>
    </row>
    <row r="1481" spans="1:9" x14ac:dyDescent="0.25">
      <c r="A1481" s="2" t="str">
        <f t="shared" ref="A1481" si="454">"#"</f>
        <v>#</v>
      </c>
      <c r="B1481" s="2" t="str">
        <f t="shared" ref="B1481" si="455">INDEX(S:S,1+TRUNC((ROW()-1)/$M$2))</f>
        <v>Agreeableness Improvement 8</v>
      </c>
      <c r="C1481" s="2"/>
      <c r="D1481" s="2"/>
      <c r="E1481" s="2"/>
      <c r="F1481" s="2"/>
      <c r="G1481" s="2"/>
      <c r="H1481" s="2"/>
      <c r="I1481" s="2"/>
    </row>
    <row r="1482" spans="1:9" x14ac:dyDescent="0.25">
      <c r="A1482" s="2" t="s">
        <v>0</v>
      </c>
      <c r="B1482" s="2"/>
      <c r="C1482" s="2"/>
      <c r="D1482" s="2"/>
      <c r="E1482" s="2"/>
      <c r="F1482" s="2"/>
      <c r="G1482" s="2"/>
      <c r="H1482" s="2"/>
      <c r="I1482" s="2"/>
    </row>
    <row r="1483" spans="1:9" x14ac:dyDescent="0.25">
      <c r="A1483" s="2"/>
      <c r="B1483" s="2" t="str">
        <f t="shared" ref="B1483" si="456">"id = "&amp;$L$2&amp;INDEX(S:V,MATCH(B1481,S:S,0),4)</f>
        <v>id = AVE_MARIA_hexaco_childhood.43</v>
      </c>
      <c r="C1483" s="2"/>
      <c r="D1483" s="2"/>
      <c r="E1483" s="2"/>
      <c r="F1483" s="2"/>
      <c r="G1483" s="2"/>
      <c r="H1483" s="2"/>
      <c r="I1483" s="2"/>
    </row>
    <row r="1484" spans="1:9" x14ac:dyDescent="0.25">
      <c r="A1484" s="2"/>
      <c r="B1484" s="2" t="str">
        <f t="shared" ref="B1484" si="457">"desc = EVTDESC_"&amp;$L$2&amp;INDEX(S:V,MATCH(B1481,S:S,0),4)</f>
        <v>desc = EVTDESC_AVE_MARIA_hexaco_childhood.43</v>
      </c>
      <c r="C1484" s="2"/>
      <c r="D1484" s="2"/>
      <c r="E1484" s="2"/>
      <c r="F1484" s="2"/>
      <c r="G1484" s="2"/>
      <c r="H1484" s="2"/>
      <c r="I1484" s="2"/>
    </row>
    <row r="1485" spans="1:9" x14ac:dyDescent="0.25">
      <c r="A1485" s="2"/>
      <c r="B1485" s="2" t="s">
        <v>115</v>
      </c>
      <c r="C1485" s="2"/>
      <c r="D1485" s="2"/>
      <c r="E1485" s="2"/>
      <c r="F1485" s="2"/>
      <c r="G1485" s="2"/>
      <c r="H1485" s="2"/>
      <c r="I1485" s="2"/>
    </row>
    <row r="1486" spans="1:9" x14ac:dyDescent="0.25">
      <c r="A1486" s="2"/>
      <c r="B1486" s="2" t="s">
        <v>114</v>
      </c>
      <c r="C1486" s="2"/>
      <c r="D1486" s="2"/>
      <c r="E1486" s="2"/>
      <c r="F1486" s="2"/>
      <c r="G1486" s="2"/>
      <c r="H1486" s="2"/>
      <c r="I1486" s="2"/>
    </row>
    <row r="1487" spans="1:9" x14ac:dyDescent="0.25">
      <c r="A1487" s="2"/>
      <c r="B1487" s="2" t="s">
        <v>116</v>
      </c>
      <c r="C1487" s="2"/>
      <c r="D1487" s="2"/>
      <c r="E1487" s="2"/>
      <c r="F1487" s="2"/>
      <c r="G1487" s="2"/>
      <c r="H1487" s="2"/>
      <c r="I1487" s="2"/>
    </row>
    <row r="1488" spans="1:9" x14ac:dyDescent="0.25">
      <c r="A1488" s="2"/>
      <c r="B1488" s="2"/>
      <c r="C1488" s="2"/>
      <c r="D1488" s="2"/>
      <c r="E1488" s="2"/>
      <c r="F1488" s="2"/>
      <c r="G1488" s="2"/>
      <c r="H1488" s="2"/>
      <c r="I1488" s="2"/>
    </row>
    <row r="1489" spans="1:9" x14ac:dyDescent="0.25">
      <c r="A1489" s="2"/>
      <c r="B1489" s="2" t="s">
        <v>5</v>
      </c>
      <c r="C1489" s="2"/>
      <c r="D1489" s="2"/>
      <c r="E1489" s="2"/>
      <c r="F1489" s="2"/>
      <c r="G1489" s="2"/>
      <c r="H1489" s="2"/>
      <c r="I1489" s="2"/>
    </row>
    <row r="1490" spans="1:9" x14ac:dyDescent="0.25">
      <c r="A1490" s="2"/>
      <c r="B1490" s="2"/>
      <c r="C1490" s="2" t="s">
        <v>117</v>
      </c>
      <c r="D1490" s="2"/>
      <c r="E1490" s="2"/>
      <c r="F1490" s="2"/>
      <c r="G1490" s="2"/>
      <c r="H1490" s="2"/>
      <c r="I1490" s="2"/>
    </row>
    <row r="1491" spans="1:9" x14ac:dyDescent="0.25">
      <c r="A1491" s="2"/>
      <c r="B1491" s="2"/>
      <c r="C1491" s="2" t="s">
        <v>118</v>
      </c>
      <c r="D1491" s="2"/>
      <c r="E1491" s="2"/>
      <c r="F1491" s="2"/>
      <c r="G1491" s="2"/>
      <c r="H1491" s="2"/>
      <c r="I1491" s="2"/>
    </row>
    <row r="1492" spans="1:9" x14ac:dyDescent="0.25">
      <c r="A1492" s="2"/>
      <c r="B1492" s="2"/>
      <c r="C1492" s="2" t="s">
        <v>119</v>
      </c>
      <c r="D1492" s="2"/>
      <c r="E1492" s="2"/>
      <c r="F1492" s="2"/>
      <c r="G1492" s="2"/>
      <c r="H1492" s="2"/>
      <c r="I1492" s="2"/>
    </row>
    <row r="1493" spans="1:9" x14ac:dyDescent="0.25">
      <c r="A1493" s="2"/>
      <c r="B1493" s="2"/>
      <c r="C1493" s="2" t="s">
        <v>120</v>
      </c>
      <c r="D1493" s="2"/>
      <c r="E1493" s="2"/>
      <c r="F1493" s="2"/>
      <c r="G1493" s="2"/>
      <c r="H1493" s="2"/>
      <c r="I1493" s="2"/>
    </row>
    <row r="1494" spans="1:9" x14ac:dyDescent="0.25">
      <c r="A1494" s="2"/>
      <c r="B1494" s="2"/>
      <c r="C1494" s="2" t="str">
        <f t="shared" ref="C1494" si="458">"has_focus = "&amp;INDEX(S:X,MATCH(B1481,S:S,0),6)</f>
        <v>has_focus = focus_ch_agreeableness</v>
      </c>
      <c r="D1494" s="2"/>
      <c r="E1494" s="2"/>
      <c r="F1494" s="2"/>
      <c r="G1494" s="2"/>
      <c r="H1494" s="2"/>
      <c r="I1494" s="2"/>
    </row>
    <row r="1495" spans="1:9" x14ac:dyDescent="0.25">
      <c r="A1495" s="2"/>
      <c r="B1495" s="2" t="s">
        <v>1</v>
      </c>
      <c r="C1495" s="2"/>
      <c r="D1495" s="2"/>
      <c r="E1495" s="2"/>
      <c r="F1495" s="2"/>
      <c r="G1495" s="2"/>
      <c r="H1495" s="2"/>
      <c r="I1495" s="2"/>
    </row>
    <row r="1496" spans="1:9" x14ac:dyDescent="0.25">
      <c r="A1496" s="2"/>
      <c r="B1496" s="2"/>
      <c r="C1496" s="2"/>
      <c r="D1496" s="2"/>
      <c r="E1496" s="2"/>
      <c r="F1496" s="2"/>
      <c r="G1496" s="2"/>
      <c r="H1496" s="2"/>
      <c r="I1496" s="2"/>
    </row>
    <row r="1497" spans="1:9" x14ac:dyDescent="0.25">
      <c r="A1497" s="2"/>
      <c r="B1497" s="2" t="s">
        <v>9</v>
      </c>
      <c r="C1497" s="2" t="s">
        <v>235</v>
      </c>
      <c r="D1497" s="2"/>
      <c r="E1497" s="2"/>
      <c r="F1497" s="2"/>
      <c r="G1497" s="2"/>
      <c r="H1497" s="2"/>
      <c r="I1497" s="2"/>
    </row>
    <row r="1498" spans="1:9" x14ac:dyDescent="0.25">
      <c r="A1498" s="2"/>
      <c r="B1498" s="2"/>
      <c r="C1498" s="2" t="str">
        <f t="shared" ref="C1498" si="459">"name = EVTOPT_A_"&amp;$L$2&amp;INDEX(S:V,MATCH(B1481,S:S,0),4)</f>
        <v>name = EVTOPT_A_AVE_MARIA_hexaco_childhood.43</v>
      </c>
      <c r="D1498" s="2"/>
      <c r="E1498" s="2"/>
      <c r="F1498" s="2"/>
      <c r="G1498" s="2"/>
      <c r="H1498" s="2"/>
      <c r="I1498" s="2"/>
    </row>
    <row r="1499" spans="1:9" x14ac:dyDescent="0.25">
      <c r="A1499" s="2"/>
      <c r="B1499" s="2"/>
      <c r="C1499" s="2" t="s">
        <v>138</v>
      </c>
      <c r="D1499" s="2"/>
      <c r="E1499" s="2"/>
      <c r="F1499" s="2"/>
      <c r="G1499" s="2"/>
    </row>
    <row r="1500" spans="1:9" x14ac:dyDescent="0.25">
      <c r="A1500" s="2"/>
      <c r="B1500" s="2"/>
      <c r="C1500" s="2"/>
      <c r="D1500" s="2" t="str">
        <f t="shared" ref="D1500" si="460">"educator = { character_event = { id = "&amp;"AVE_MARIA_hexaco_adolescence."&amp;INDEX(S:V,MATCH(B1481,S:S,0)+INDEX(S:W,MATCH(B1481,S:S,0),5),4)&amp;" } }"</f>
        <v>educator = { character_event = { id = AVE_MARIA_hexaco_adolescence.46 } }</v>
      </c>
      <c r="E1500" s="2"/>
      <c r="F1500" s="2"/>
      <c r="G1500" s="2"/>
    </row>
    <row r="1501" spans="1:9" x14ac:dyDescent="0.25">
      <c r="D1501" t="s">
        <v>248</v>
      </c>
      <c r="H1501" s="2"/>
      <c r="I1501" s="2"/>
    </row>
    <row r="1502" spans="1:9" x14ac:dyDescent="0.25">
      <c r="C1502" s="2" t="s">
        <v>1</v>
      </c>
      <c r="D1502" s="2"/>
      <c r="E1502" s="2"/>
      <c r="F1502" s="2"/>
      <c r="H1502" s="2"/>
      <c r="I1502" s="2"/>
    </row>
    <row r="1503" spans="1:9" x14ac:dyDescent="0.25">
      <c r="A1503" s="2"/>
      <c r="B1503" s="2"/>
      <c r="C1503" s="2" t="s">
        <v>236</v>
      </c>
      <c r="D1503" s="2"/>
      <c r="E1503" s="2"/>
      <c r="F1503" s="2"/>
      <c r="G1503" s="2"/>
      <c r="H1503" s="2"/>
      <c r="I1503" s="2"/>
    </row>
    <row r="1504" spans="1:9" x14ac:dyDescent="0.25">
      <c r="A1504" s="2"/>
      <c r="B1504" s="2"/>
      <c r="C1504" s="2"/>
      <c r="D1504" s="2" t="str">
        <f t="shared" ref="D1504" si="461">"factor = 95"</f>
        <v>factor = 95</v>
      </c>
      <c r="E1504" s="2"/>
      <c r="F1504" s="2"/>
      <c r="G1504" s="2"/>
      <c r="H1504" s="2"/>
      <c r="I1504" s="2"/>
    </row>
    <row r="1505" spans="1:9" x14ac:dyDescent="0.25">
      <c r="A1505" s="2"/>
      <c r="B1505" s="2"/>
      <c r="C1505" s="2" t="s">
        <v>1</v>
      </c>
      <c r="D1505" s="2"/>
      <c r="E1505" s="2"/>
      <c r="F1505" s="2"/>
      <c r="G1505" s="2"/>
      <c r="H1505" s="2"/>
      <c r="I1505" s="2"/>
    </row>
    <row r="1506" spans="1:9" x14ac:dyDescent="0.25">
      <c r="A1506" s="2"/>
      <c r="B1506" s="2" t="s">
        <v>1</v>
      </c>
      <c r="G1506" s="2"/>
      <c r="H1506" s="2"/>
      <c r="I1506" s="2"/>
    </row>
    <row r="1507" spans="1:9" x14ac:dyDescent="0.25">
      <c r="A1507" s="2"/>
      <c r="B1507" s="2" t="s">
        <v>9</v>
      </c>
      <c r="C1507" s="2" t="s">
        <v>237</v>
      </c>
      <c r="D1507" s="2"/>
      <c r="E1507" s="2"/>
      <c r="F1507" s="2"/>
      <c r="G1507" s="2"/>
      <c r="H1507" s="2"/>
      <c r="I1507" s="2"/>
    </row>
    <row r="1508" spans="1:9" x14ac:dyDescent="0.25">
      <c r="A1508" s="2"/>
      <c r="B1508" s="2"/>
      <c r="C1508" s="2" t="str">
        <f t="shared" ref="C1508" si="462">"name = EVTOPT_B_"&amp;$L$2&amp;INDEX(S:V,MATCH(B1481,S:S,0),4)</f>
        <v>name = EVTOPT_B_AVE_MARIA_hexaco_childhood.43</v>
      </c>
      <c r="D1508" s="2"/>
      <c r="E1508" s="2"/>
      <c r="F1508" s="2"/>
      <c r="G1508" s="2"/>
      <c r="H1508" s="2"/>
      <c r="I1508" s="2"/>
    </row>
    <row r="1509" spans="1:9" x14ac:dyDescent="0.25">
      <c r="A1509" s="2"/>
      <c r="B1509" s="2"/>
      <c r="C1509" s="2" t="s">
        <v>138</v>
      </c>
      <c r="D1509" s="2"/>
      <c r="E1509" s="2"/>
      <c r="F1509" s="2"/>
      <c r="G1509" s="2"/>
    </row>
    <row r="1510" spans="1:9" x14ac:dyDescent="0.25">
      <c r="A1510" s="2"/>
      <c r="B1510" s="2"/>
      <c r="C1510" s="2"/>
      <c r="D1510" s="2" t="str">
        <f t="shared" ref="D1510" si="463">"educator = { character_event = { id = "&amp;"AVE_MARIA_hexaco_adolescence."&amp;INDEX(S:V,MATCH(B1481,S:S,0)+INDEX(S:W,MATCH(B1481,S:S,0),5),4)&amp;" } }"</f>
        <v>educator = { character_event = { id = AVE_MARIA_hexaco_adolescence.46 } }</v>
      </c>
      <c r="E1510" s="2"/>
      <c r="F1510" s="2"/>
      <c r="G1510" s="2"/>
      <c r="H1510" s="2"/>
      <c r="I1510" s="2"/>
    </row>
    <row r="1511" spans="1:9" x14ac:dyDescent="0.25">
      <c r="A1511" s="2"/>
      <c r="D1511" t="s">
        <v>249</v>
      </c>
      <c r="H1511" s="2"/>
      <c r="I1511" s="2"/>
    </row>
    <row r="1512" spans="1:9" x14ac:dyDescent="0.25">
      <c r="A1512" s="2"/>
      <c r="B1512" s="2"/>
      <c r="C1512" s="2" t="s">
        <v>1</v>
      </c>
      <c r="D1512" s="2"/>
      <c r="E1512" s="2"/>
      <c r="F1512" s="2"/>
      <c r="G1512" s="2"/>
      <c r="H1512" s="2"/>
      <c r="I1512" s="2"/>
    </row>
    <row r="1513" spans="1:9" x14ac:dyDescent="0.25">
      <c r="A1513" s="2"/>
      <c r="B1513" s="2"/>
      <c r="C1513" s="2" t="s">
        <v>236</v>
      </c>
      <c r="D1513" s="2"/>
      <c r="E1513" s="2"/>
      <c r="F1513" s="2"/>
      <c r="G1513" s="2"/>
      <c r="H1513" s="2"/>
      <c r="I1513" s="2"/>
    </row>
    <row r="1514" spans="1:9" x14ac:dyDescent="0.25">
      <c r="A1514" s="2"/>
      <c r="B1514" s="2"/>
      <c r="C1514" s="2"/>
      <c r="D1514" s="2" t="str">
        <f t="shared" ref="D1514" si="464">"factor = 5"</f>
        <v>factor = 5</v>
      </c>
      <c r="E1514" s="2"/>
      <c r="F1514" s="2"/>
      <c r="G1514" s="2"/>
      <c r="H1514" s="2"/>
      <c r="I1514" s="2"/>
    </row>
    <row r="1515" spans="1:9" x14ac:dyDescent="0.25">
      <c r="A1515" s="2"/>
      <c r="B1515" s="2"/>
      <c r="C1515" s="2" t="s">
        <v>1</v>
      </c>
      <c r="D1515" s="2"/>
      <c r="E1515" s="2"/>
      <c r="F1515" s="2"/>
      <c r="G1515" s="2"/>
      <c r="H1515" s="2"/>
      <c r="I1515" s="2"/>
    </row>
    <row r="1516" spans="1:9" x14ac:dyDescent="0.25">
      <c r="A1516" s="2"/>
      <c r="B1516" s="2" t="s">
        <v>1</v>
      </c>
      <c r="C1516" s="2"/>
      <c r="D1516" s="2"/>
      <c r="E1516" s="2"/>
      <c r="F1516" s="2"/>
      <c r="G1516" s="2"/>
      <c r="H1516" s="2"/>
      <c r="I1516" s="2"/>
    </row>
    <row r="1517" spans="1:9" x14ac:dyDescent="0.25">
      <c r="A1517" s="2" t="s">
        <v>1</v>
      </c>
      <c r="B1517" s="2"/>
      <c r="C1517" s="2"/>
      <c r="D1517" s="2"/>
      <c r="E1517" s="2"/>
      <c r="F1517" s="2"/>
      <c r="G1517" s="2"/>
      <c r="H1517" s="2"/>
      <c r="I1517" s="2"/>
    </row>
    <row r="1518" spans="1:9" x14ac:dyDescent="0.25">
      <c r="A1518" s="2" t="str">
        <f t="shared" ref="A1518" si="465">"#"</f>
        <v>#</v>
      </c>
      <c r="B1518" s="2" t="str">
        <f t="shared" ref="B1518" si="466">INDEX(S:S,1+TRUNC((ROW()-1)/$M$2))</f>
        <v>Agreeableness Improvement 9</v>
      </c>
      <c r="C1518" s="2"/>
      <c r="D1518" s="2"/>
      <c r="E1518" s="2"/>
      <c r="F1518" s="2"/>
      <c r="G1518" s="2"/>
      <c r="H1518" s="2"/>
      <c r="I1518" s="2"/>
    </row>
    <row r="1519" spans="1:9" x14ac:dyDescent="0.25">
      <c r="A1519" s="2" t="s">
        <v>0</v>
      </c>
      <c r="B1519" s="2"/>
      <c r="C1519" s="2"/>
      <c r="D1519" s="2"/>
      <c r="E1519" s="2"/>
      <c r="F1519" s="2"/>
      <c r="G1519" s="2"/>
      <c r="H1519" s="2"/>
      <c r="I1519" s="2"/>
    </row>
    <row r="1520" spans="1:9" x14ac:dyDescent="0.25">
      <c r="A1520" s="2"/>
      <c r="B1520" s="2" t="str">
        <f t="shared" ref="B1520" si="467">"id = "&amp;$L$2&amp;INDEX(S:V,MATCH(B1518,S:S,0),4)</f>
        <v>id = AVE_MARIA_hexaco_childhood.44</v>
      </c>
      <c r="C1520" s="2"/>
      <c r="D1520" s="2"/>
      <c r="E1520" s="2"/>
      <c r="F1520" s="2"/>
      <c r="G1520" s="2"/>
      <c r="H1520" s="2"/>
      <c r="I1520" s="2"/>
    </row>
    <row r="1521" spans="1:9" x14ac:dyDescent="0.25">
      <c r="A1521" s="2"/>
      <c r="B1521" s="2" t="str">
        <f t="shared" ref="B1521" si="468">"desc = EVTDESC_"&amp;$L$2&amp;INDEX(S:V,MATCH(B1518,S:S,0),4)</f>
        <v>desc = EVTDESC_AVE_MARIA_hexaco_childhood.44</v>
      </c>
      <c r="C1521" s="2"/>
      <c r="D1521" s="2"/>
      <c r="E1521" s="2"/>
      <c r="F1521" s="2"/>
      <c r="G1521" s="2"/>
      <c r="H1521" s="2"/>
      <c r="I1521" s="2"/>
    </row>
    <row r="1522" spans="1:9" x14ac:dyDescent="0.25">
      <c r="A1522" s="2"/>
      <c r="B1522" s="2" t="s">
        <v>115</v>
      </c>
      <c r="C1522" s="2"/>
      <c r="D1522" s="2"/>
      <c r="E1522" s="2"/>
      <c r="F1522" s="2"/>
      <c r="G1522" s="2"/>
      <c r="H1522" s="2"/>
      <c r="I1522" s="2"/>
    </row>
    <row r="1523" spans="1:9" x14ac:dyDescent="0.25">
      <c r="A1523" s="2"/>
      <c r="B1523" s="2" t="s">
        <v>114</v>
      </c>
      <c r="C1523" s="2"/>
      <c r="D1523" s="2"/>
      <c r="E1523" s="2"/>
      <c r="F1523" s="2"/>
      <c r="G1523" s="2"/>
      <c r="H1523" s="2"/>
      <c r="I1523" s="2"/>
    </row>
    <row r="1524" spans="1:9" x14ac:dyDescent="0.25">
      <c r="A1524" s="2"/>
      <c r="B1524" s="2" t="s">
        <v>116</v>
      </c>
      <c r="C1524" s="2"/>
      <c r="D1524" s="2"/>
      <c r="E1524" s="2"/>
      <c r="F1524" s="2"/>
      <c r="G1524" s="2"/>
      <c r="H1524" s="2"/>
      <c r="I1524" s="2"/>
    </row>
    <row r="1525" spans="1:9" x14ac:dyDescent="0.25">
      <c r="A1525" s="2"/>
      <c r="B1525" s="2"/>
      <c r="C1525" s="2"/>
      <c r="D1525" s="2"/>
      <c r="E1525" s="2"/>
      <c r="F1525" s="2"/>
      <c r="G1525" s="2"/>
      <c r="H1525" s="2"/>
      <c r="I1525" s="2"/>
    </row>
    <row r="1526" spans="1:9" x14ac:dyDescent="0.25">
      <c r="A1526" s="2"/>
      <c r="B1526" s="2" t="s">
        <v>5</v>
      </c>
      <c r="C1526" s="2"/>
      <c r="D1526" s="2"/>
      <c r="E1526" s="2"/>
      <c r="F1526" s="2"/>
      <c r="G1526" s="2"/>
      <c r="H1526" s="2"/>
      <c r="I1526" s="2"/>
    </row>
    <row r="1527" spans="1:9" x14ac:dyDescent="0.25">
      <c r="A1527" s="2"/>
      <c r="B1527" s="2"/>
      <c r="C1527" s="2" t="s">
        <v>117</v>
      </c>
      <c r="D1527" s="2"/>
      <c r="E1527" s="2"/>
      <c r="F1527" s="2"/>
      <c r="G1527" s="2"/>
      <c r="H1527" s="2"/>
      <c r="I1527" s="2"/>
    </row>
    <row r="1528" spans="1:9" x14ac:dyDescent="0.25">
      <c r="A1528" s="2"/>
      <c r="B1528" s="2"/>
      <c r="C1528" s="2" t="s">
        <v>118</v>
      </c>
      <c r="D1528" s="2"/>
      <c r="E1528" s="2"/>
      <c r="F1528" s="2"/>
      <c r="G1528" s="2"/>
      <c r="H1528" s="2"/>
      <c r="I1528" s="2"/>
    </row>
    <row r="1529" spans="1:9" x14ac:dyDescent="0.25">
      <c r="A1529" s="2"/>
      <c r="B1529" s="2"/>
      <c r="C1529" s="2" t="s">
        <v>119</v>
      </c>
      <c r="D1529" s="2"/>
      <c r="E1529" s="2"/>
      <c r="F1529" s="2"/>
      <c r="G1529" s="2"/>
      <c r="H1529" s="2"/>
      <c r="I1529" s="2"/>
    </row>
    <row r="1530" spans="1:9" x14ac:dyDescent="0.25">
      <c r="A1530" s="2"/>
      <c r="B1530" s="2"/>
      <c r="C1530" s="2" t="s">
        <v>120</v>
      </c>
      <c r="D1530" s="2"/>
      <c r="E1530" s="2"/>
      <c r="F1530" s="2"/>
      <c r="G1530" s="2"/>
      <c r="H1530" s="2"/>
      <c r="I1530" s="2"/>
    </row>
    <row r="1531" spans="1:9" x14ac:dyDescent="0.25">
      <c r="A1531" s="2"/>
      <c r="B1531" s="2"/>
      <c r="C1531" s="2" t="str">
        <f t="shared" ref="C1531" si="469">"has_focus = "&amp;INDEX(S:X,MATCH(B1518,S:S,0),6)</f>
        <v>has_focus = focus_ch_agreeableness</v>
      </c>
      <c r="D1531" s="2"/>
      <c r="E1531" s="2"/>
      <c r="F1531" s="2"/>
      <c r="G1531" s="2"/>
      <c r="H1531" s="2"/>
      <c r="I1531" s="2"/>
    </row>
    <row r="1532" spans="1:9" x14ac:dyDescent="0.25">
      <c r="A1532" s="2"/>
      <c r="B1532" s="2" t="s">
        <v>1</v>
      </c>
      <c r="C1532" s="2"/>
      <c r="D1532" s="2"/>
      <c r="E1532" s="2"/>
      <c r="F1532" s="2"/>
      <c r="G1532" s="2"/>
      <c r="H1532" s="2"/>
      <c r="I1532" s="2"/>
    </row>
    <row r="1533" spans="1:9" x14ac:dyDescent="0.25">
      <c r="A1533" s="2"/>
      <c r="B1533" s="2"/>
      <c r="C1533" s="2"/>
      <c r="D1533" s="2"/>
      <c r="E1533" s="2"/>
      <c r="F1533" s="2"/>
      <c r="G1533" s="2"/>
      <c r="H1533" s="2"/>
      <c r="I1533" s="2"/>
    </row>
    <row r="1534" spans="1:9" x14ac:dyDescent="0.25">
      <c r="A1534" s="2"/>
      <c r="B1534" s="2" t="s">
        <v>9</v>
      </c>
      <c r="C1534" s="2" t="s">
        <v>235</v>
      </c>
      <c r="D1534" s="2"/>
      <c r="E1534" s="2"/>
      <c r="F1534" s="2"/>
      <c r="G1534" s="2"/>
      <c r="H1534" s="2"/>
      <c r="I1534" s="2"/>
    </row>
    <row r="1535" spans="1:9" x14ac:dyDescent="0.25">
      <c r="A1535" s="2"/>
      <c r="B1535" s="2"/>
      <c r="C1535" s="2" t="str">
        <f t="shared" ref="C1535" si="470">"name = EVTOPT_A_"&amp;$L$2&amp;INDEX(S:V,MATCH(B1518,S:S,0),4)</f>
        <v>name = EVTOPT_A_AVE_MARIA_hexaco_childhood.44</v>
      </c>
      <c r="D1535" s="2"/>
      <c r="E1535" s="2"/>
      <c r="F1535" s="2"/>
      <c r="G1535" s="2"/>
      <c r="H1535" s="2"/>
      <c r="I1535" s="2"/>
    </row>
    <row r="1536" spans="1:9" x14ac:dyDescent="0.25">
      <c r="A1536" s="2"/>
      <c r="B1536" s="2"/>
      <c r="C1536" s="2" t="s">
        <v>138</v>
      </c>
      <c r="D1536" s="2"/>
      <c r="E1536" s="2"/>
      <c r="F1536" s="2"/>
      <c r="G1536" s="2"/>
    </row>
    <row r="1537" spans="1:9" x14ac:dyDescent="0.25">
      <c r="A1537" s="2"/>
      <c r="B1537" s="2"/>
      <c r="C1537" s="2"/>
      <c r="D1537" s="2" t="str">
        <f t="shared" ref="D1537" si="471">"educator = { character_event = { id = "&amp;"AVE_MARIA_hexaco_adolescence."&amp;INDEX(S:V,MATCH(B1518,S:S,0)+INDEX(S:W,MATCH(B1518,S:S,0),5),4)&amp;" } }"</f>
        <v>educator = { character_event = { id = AVE_MARIA_hexaco_adolescence.46 } }</v>
      </c>
      <c r="E1537" s="2"/>
      <c r="F1537" s="2"/>
      <c r="G1537" s="2"/>
    </row>
    <row r="1538" spans="1:9" x14ac:dyDescent="0.25">
      <c r="D1538" t="s">
        <v>248</v>
      </c>
      <c r="H1538" s="2"/>
      <c r="I1538" s="2"/>
    </row>
    <row r="1539" spans="1:9" x14ac:dyDescent="0.25">
      <c r="C1539" s="2" t="s">
        <v>1</v>
      </c>
      <c r="D1539" s="2"/>
      <c r="E1539" s="2"/>
      <c r="F1539" s="2"/>
      <c r="H1539" s="2"/>
      <c r="I1539" s="2"/>
    </row>
    <row r="1540" spans="1:9" x14ac:dyDescent="0.25">
      <c r="A1540" s="2"/>
      <c r="B1540" s="2"/>
      <c r="C1540" s="2" t="s">
        <v>236</v>
      </c>
      <c r="D1540" s="2"/>
      <c r="E1540" s="2"/>
      <c r="F1540" s="2"/>
      <c r="G1540" s="2"/>
      <c r="H1540" s="2"/>
      <c r="I1540" s="2"/>
    </row>
    <row r="1541" spans="1:9" x14ac:dyDescent="0.25">
      <c r="A1541" s="2"/>
      <c r="B1541" s="2"/>
      <c r="C1541" s="2"/>
      <c r="D1541" s="2" t="str">
        <f t="shared" ref="D1541" si="472">"factor = 95"</f>
        <v>factor = 95</v>
      </c>
      <c r="E1541" s="2"/>
      <c r="F1541" s="2"/>
      <c r="G1541" s="2"/>
      <c r="H1541" s="2"/>
      <c r="I1541" s="2"/>
    </row>
    <row r="1542" spans="1:9" x14ac:dyDescent="0.25">
      <c r="A1542" s="2"/>
      <c r="B1542" s="2"/>
      <c r="C1542" s="2" t="s">
        <v>1</v>
      </c>
      <c r="D1542" s="2"/>
      <c r="E1542" s="2"/>
      <c r="F1542" s="2"/>
      <c r="G1542" s="2"/>
      <c r="H1542" s="2"/>
      <c r="I1542" s="2"/>
    </row>
    <row r="1543" spans="1:9" x14ac:dyDescent="0.25">
      <c r="A1543" s="2"/>
      <c r="B1543" s="2" t="s">
        <v>1</v>
      </c>
      <c r="G1543" s="2"/>
      <c r="H1543" s="2"/>
      <c r="I1543" s="2"/>
    </row>
    <row r="1544" spans="1:9" x14ac:dyDescent="0.25">
      <c r="A1544" s="2"/>
      <c r="B1544" s="2" t="s">
        <v>9</v>
      </c>
      <c r="C1544" s="2" t="s">
        <v>237</v>
      </c>
      <c r="D1544" s="2"/>
      <c r="E1544" s="2"/>
      <c r="F1544" s="2"/>
      <c r="G1544" s="2"/>
      <c r="H1544" s="2"/>
      <c r="I1544" s="2"/>
    </row>
    <row r="1545" spans="1:9" x14ac:dyDescent="0.25">
      <c r="A1545" s="2"/>
      <c r="B1545" s="2"/>
      <c r="C1545" s="2" t="str">
        <f t="shared" ref="C1545" si="473">"name = EVTOPT_B_"&amp;$L$2&amp;INDEX(S:V,MATCH(B1518,S:S,0),4)</f>
        <v>name = EVTOPT_B_AVE_MARIA_hexaco_childhood.44</v>
      </c>
      <c r="D1545" s="2"/>
      <c r="E1545" s="2"/>
      <c r="F1545" s="2"/>
      <c r="G1545" s="2"/>
      <c r="H1545" s="2"/>
      <c r="I1545" s="2"/>
    </row>
    <row r="1546" spans="1:9" x14ac:dyDescent="0.25">
      <c r="A1546" s="2"/>
      <c r="B1546" s="2"/>
      <c r="C1546" s="2" t="s">
        <v>138</v>
      </c>
      <c r="D1546" s="2"/>
      <c r="E1546" s="2"/>
      <c r="F1546" s="2"/>
      <c r="G1546" s="2"/>
    </row>
    <row r="1547" spans="1:9" x14ac:dyDescent="0.25">
      <c r="A1547" s="2"/>
      <c r="B1547" s="2"/>
      <c r="C1547" s="2"/>
      <c r="D1547" s="2" t="str">
        <f t="shared" ref="D1547" si="474">"educator = { character_event = { id = "&amp;"AVE_MARIA_hexaco_adolescence."&amp;INDEX(S:V,MATCH(B1518,S:S,0)+INDEX(S:W,MATCH(B1518,S:S,0),5),4)&amp;" } }"</f>
        <v>educator = { character_event = { id = AVE_MARIA_hexaco_adolescence.46 } }</v>
      </c>
      <c r="E1547" s="2"/>
      <c r="F1547" s="2"/>
      <c r="G1547" s="2"/>
      <c r="H1547" s="2"/>
      <c r="I1547" s="2"/>
    </row>
    <row r="1548" spans="1:9" x14ac:dyDescent="0.25">
      <c r="A1548" s="2"/>
      <c r="D1548" t="s">
        <v>249</v>
      </c>
      <c r="H1548" s="2"/>
      <c r="I1548" s="2"/>
    </row>
    <row r="1549" spans="1:9" x14ac:dyDescent="0.25">
      <c r="A1549" s="2"/>
      <c r="B1549" s="2"/>
      <c r="C1549" s="2" t="s">
        <v>1</v>
      </c>
      <c r="D1549" s="2"/>
      <c r="E1549" s="2"/>
      <c r="F1549" s="2"/>
      <c r="G1549" s="2"/>
      <c r="H1549" s="2"/>
      <c r="I1549" s="2"/>
    </row>
    <row r="1550" spans="1:9" x14ac:dyDescent="0.25">
      <c r="A1550" s="2"/>
      <c r="B1550" s="2"/>
      <c r="C1550" s="2" t="s">
        <v>236</v>
      </c>
      <c r="D1550" s="2"/>
      <c r="E1550" s="2"/>
      <c r="F1550" s="2"/>
      <c r="G1550" s="2"/>
      <c r="H1550" s="2"/>
      <c r="I1550" s="2"/>
    </row>
    <row r="1551" spans="1:9" x14ac:dyDescent="0.25">
      <c r="A1551" s="2"/>
      <c r="B1551" s="2"/>
      <c r="C1551" s="2"/>
      <c r="D1551" s="2" t="str">
        <f t="shared" ref="D1551" si="475">"factor = 5"</f>
        <v>factor = 5</v>
      </c>
      <c r="E1551" s="2"/>
      <c r="F1551" s="2"/>
      <c r="G1551" s="2"/>
      <c r="H1551" s="2"/>
      <c r="I1551" s="2"/>
    </row>
    <row r="1552" spans="1:9" x14ac:dyDescent="0.25">
      <c r="A1552" s="2"/>
      <c r="B1552" s="2"/>
      <c r="C1552" s="2" t="s">
        <v>1</v>
      </c>
      <c r="D1552" s="2"/>
      <c r="E1552" s="2"/>
      <c r="F1552" s="2"/>
      <c r="G1552" s="2"/>
      <c r="H1552" s="2"/>
      <c r="I1552" s="2"/>
    </row>
    <row r="1553" spans="1:9" x14ac:dyDescent="0.25">
      <c r="A1553" s="2"/>
      <c r="B1553" s="2" t="s">
        <v>1</v>
      </c>
      <c r="C1553" s="2"/>
      <c r="D1553" s="2"/>
      <c r="E1553" s="2"/>
      <c r="F1553" s="2"/>
      <c r="G1553" s="2"/>
      <c r="H1553" s="2"/>
      <c r="I1553" s="2"/>
    </row>
    <row r="1554" spans="1:9" x14ac:dyDescent="0.25">
      <c r="A1554" s="2" t="s">
        <v>1</v>
      </c>
      <c r="B1554" s="2"/>
      <c r="C1554" s="2"/>
      <c r="D1554" s="2"/>
      <c r="E1554" s="2"/>
      <c r="F1554" s="2"/>
      <c r="G1554" s="2"/>
      <c r="H1554" s="2"/>
      <c r="I1554" s="2"/>
    </row>
    <row r="1555" spans="1:9" x14ac:dyDescent="0.25">
      <c r="A1555" s="2" t="str">
        <f t="shared" ref="A1555" si="476">"#"</f>
        <v>#</v>
      </c>
      <c r="B1555" s="2" t="str">
        <f t="shared" ref="B1555" si="477">INDEX(S:S,1+TRUNC((ROW()-1)/$M$2))</f>
        <v>Agreeableness Improvement 10</v>
      </c>
      <c r="C1555" s="2"/>
      <c r="D1555" s="2"/>
      <c r="E1555" s="2"/>
      <c r="F1555" s="2"/>
      <c r="G1555" s="2"/>
      <c r="H1555" s="2"/>
      <c r="I1555" s="2"/>
    </row>
    <row r="1556" spans="1:9" x14ac:dyDescent="0.25">
      <c r="A1556" s="2" t="s">
        <v>0</v>
      </c>
      <c r="B1556" s="2"/>
      <c r="C1556" s="2"/>
      <c r="D1556" s="2"/>
      <c r="E1556" s="2"/>
      <c r="F1556" s="2"/>
      <c r="G1556" s="2"/>
      <c r="H1556" s="2"/>
      <c r="I1556" s="2"/>
    </row>
    <row r="1557" spans="1:9" x14ac:dyDescent="0.25">
      <c r="A1557" s="2"/>
      <c r="B1557" s="2" t="str">
        <f t="shared" ref="B1557" si="478">"id = "&amp;$L$2&amp;INDEX(S:V,MATCH(B1555,S:S,0),4)</f>
        <v>id = AVE_MARIA_hexaco_childhood.45</v>
      </c>
      <c r="C1557" s="2"/>
      <c r="D1557" s="2"/>
      <c r="E1557" s="2"/>
      <c r="F1557" s="2"/>
      <c r="G1557" s="2"/>
      <c r="H1557" s="2"/>
      <c r="I1557" s="2"/>
    </row>
    <row r="1558" spans="1:9" x14ac:dyDescent="0.25">
      <c r="A1558" s="2"/>
      <c r="B1558" s="2" t="str">
        <f t="shared" ref="B1558" si="479">"desc = EVTDESC_"&amp;$L$2&amp;INDEX(S:V,MATCH(B1555,S:S,0),4)</f>
        <v>desc = EVTDESC_AVE_MARIA_hexaco_childhood.45</v>
      </c>
      <c r="C1558" s="2"/>
      <c r="D1558" s="2"/>
      <c r="E1558" s="2"/>
      <c r="F1558" s="2"/>
      <c r="G1558" s="2"/>
      <c r="H1558" s="2"/>
      <c r="I1558" s="2"/>
    </row>
    <row r="1559" spans="1:9" x14ac:dyDescent="0.25">
      <c r="A1559" s="2"/>
      <c r="B1559" s="2" t="s">
        <v>115</v>
      </c>
      <c r="C1559" s="2"/>
      <c r="D1559" s="2"/>
      <c r="E1559" s="2"/>
      <c r="F1559" s="2"/>
      <c r="G1559" s="2"/>
      <c r="H1559" s="2"/>
      <c r="I1559" s="2"/>
    </row>
    <row r="1560" spans="1:9" x14ac:dyDescent="0.25">
      <c r="A1560" s="2"/>
      <c r="B1560" s="2" t="s">
        <v>114</v>
      </c>
      <c r="C1560" s="2"/>
      <c r="D1560" s="2"/>
      <c r="E1560" s="2"/>
      <c r="F1560" s="2"/>
      <c r="G1560" s="2"/>
      <c r="H1560" s="2"/>
      <c r="I1560" s="2"/>
    </row>
    <row r="1561" spans="1:9" x14ac:dyDescent="0.25">
      <c r="A1561" s="2"/>
      <c r="B1561" s="2" t="s">
        <v>116</v>
      </c>
      <c r="C1561" s="2"/>
      <c r="D1561" s="2"/>
      <c r="E1561" s="2"/>
      <c r="F1561" s="2"/>
      <c r="G1561" s="2"/>
      <c r="H1561" s="2"/>
      <c r="I1561" s="2"/>
    </row>
    <row r="1562" spans="1:9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9" x14ac:dyDescent="0.25">
      <c r="A1563" s="2"/>
      <c r="B1563" s="2" t="s">
        <v>5</v>
      </c>
      <c r="C1563" s="2"/>
      <c r="D1563" s="2"/>
      <c r="E1563" s="2"/>
      <c r="F1563" s="2"/>
      <c r="G1563" s="2"/>
      <c r="H1563" s="2"/>
    </row>
    <row r="1564" spans="1:9" x14ac:dyDescent="0.25">
      <c r="A1564" s="2"/>
      <c r="B1564" s="2"/>
      <c r="C1564" s="2" t="s">
        <v>117</v>
      </c>
      <c r="D1564" s="2"/>
      <c r="E1564" s="2"/>
      <c r="F1564" s="2"/>
      <c r="G1564" s="2"/>
      <c r="H1564" s="2"/>
    </row>
    <row r="1565" spans="1:9" x14ac:dyDescent="0.25">
      <c r="A1565" s="2"/>
      <c r="B1565" s="2"/>
      <c r="C1565" s="2" t="s">
        <v>118</v>
      </c>
      <c r="D1565" s="2"/>
      <c r="E1565" s="2"/>
      <c r="F1565" s="2"/>
      <c r="G1565" s="2"/>
      <c r="H1565" s="2"/>
      <c r="I1565" s="2"/>
    </row>
    <row r="1566" spans="1:9" x14ac:dyDescent="0.25">
      <c r="A1566" s="2"/>
      <c r="B1566" s="2"/>
      <c r="C1566" s="2" t="s">
        <v>119</v>
      </c>
      <c r="D1566" s="2"/>
      <c r="E1566" s="2"/>
      <c r="F1566" s="2"/>
      <c r="G1566" s="2"/>
      <c r="H1566" s="2"/>
      <c r="I1566" s="2"/>
    </row>
    <row r="1567" spans="1:9" x14ac:dyDescent="0.25">
      <c r="A1567" s="2"/>
      <c r="B1567" s="2"/>
      <c r="C1567" s="2" t="s">
        <v>120</v>
      </c>
      <c r="D1567" s="2"/>
      <c r="E1567" s="2"/>
      <c r="F1567" s="2"/>
      <c r="G1567" s="2"/>
      <c r="H1567" s="2"/>
      <c r="I1567" s="2"/>
    </row>
    <row r="1568" spans="1:9" x14ac:dyDescent="0.25">
      <c r="A1568" s="2"/>
      <c r="B1568" s="2"/>
      <c r="C1568" s="2" t="str">
        <f t="shared" ref="C1568" si="480">"has_focus = "&amp;INDEX(S:X,MATCH(B1555,S:S,0),6)</f>
        <v>has_focus = focus_ch_agreeableness</v>
      </c>
      <c r="D1568" s="2"/>
      <c r="E1568" s="2"/>
      <c r="F1568" s="2"/>
      <c r="G1568" s="2"/>
      <c r="I1568" s="2"/>
    </row>
    <row r="1569" spans="1:9" x14ac:dyDescent="0.25">
      <c r="A1569" s="2"/>
      <c r="B1569" s="2" t="s">
        <v>1</v>
      </c>
      <c r="C1569" s="2"/>
      <c r="D1569" s="2"/>
      <c r="E1569" s="2"/>
      <c r="F1569" s="2"/>
      <c r="G1569" s="2"/>
      <c r="I1569" s="2"/>
    </row>
    <row r="1570" spans="1:9" x14ac:dyDescent="0.25">
      <c r="A1570" s="2"/>
      <c r="B1570" s="2"/>
      <c r="C1570" s="2"/>
      <c r="D1570" s="2"/>
      <c r="E1570" s="2"/>
      <c r="F1570" s="2"/>
      <c r="G1570" s="2"/>
      <c r="I1570" s="2"/>
    </row>
    <row r="1571" spans="1:9" x14ac:dyDescent="0.25">
      <c r="A1571" s="2"/>
      <c r="B1571" s="2" t="s">
        <v>9</v>
      </c>
      <c r="C1571" s="2" t="s">
        <v>235</v>
      </c>
      <c r="D1571" s="2"/>
      <c r="E1571" s="2"/>
      <c r="F1571" s="2"/>
      <c r="G1571" s="2"/>
    </row>
    <row r="1572" spans="1:9" x14ac:dyDescent="0.25">
      <c r="A1572" s="2"/>
      <c r="B1572" s="2"/>
      <c r="C1572" s="2" t="str">
        <f t="shared" ref="C1572" si="481">"name = EVTOPT_A_"&amp;$L$2&amp;INDEX(S:V,MATCH(B1555,S:S,0),4)</f>
        <v>name = EVTOPT_A_AVE_MARIA_hexaco_childhood.45</v>
      </c>
      <c r="D1572" s="2"/>
      <c r="E1572" s="2"/>
      <c r="F1572" s="2"/>
      <c r="G1572" s="2"/>
    </row>
    <row r="1573" spans="1:9" x14ac:dyDescent="0.25">
      <c r="A1573" s="2"/>
      <c r="B1573" s="2"/>
      <c r="C1573" s="2" t="s">
        <v>138</v>
      </c>
      <c r="D1573" s="2"/>
      <c r="E1573" s="2"/>
      <c r="F1573" s="2"/>
      <c r="G1573" s="2"/>
      <c r="I1573" s="2"/>
    </row>
    <row r="1574" spans="1:9" x14ac:dyDescent="0.25">
      <c r="A1574" s="2"/>
      <c r="B1574" s="2"/>
      <c r="C1574" s="2"/>
      <c r="D1574" s="2" t="str">
        <f t="shared" ref="D1574" si="482">"educator = { character_event = { id = "&amp;"AVE_MARIA_hexaco_adolescence."&amp;INDEX(S:V,MATCH(B1555,S:S,0)+INDEX(S:W,MATCH(B1555,S:S,0),5),4)&amp;" } }"</f>
        <v>educator = { character_event = { id = AVE_MARIA_hexaco_adolescence.46 } }</v>
      </c>
      <c r="E1574" s="2"/>
      <c r="F1574" s="2"/>
      <c r="G1574" s="2"/>
      <c r="I1574" s="2"/>
    </row>
    <row r="1575" spans="1:9" x14ac:dyDescent="0.25">
      <c r="D1575" t="s">
        <v>248</v>
      </c>
      <c r="I1575" s="2"/>
    </row>
    <row r="1576" spans="1:9" x14ac:dyDescent="0.25">
      <c r="C1576" s="2" t="s">
        <v>1</v>
      </c>
      <c r="D1576" s="2"/>
      <c r="E1576" s="2"/>
      <c r="F1576" s="2"/>
      <c r="I1576" s="2"/>
    </row>
    <row r="1577" spans="1:9" x14ac:dyDescent="0.25">
      <c r="A1577" s="2"/>
      <c r="B1577" s="2"/>
      <c r="C1577" s="2" t="s">
        <v>236</v>
      </c>
      <c r="D1577" s="2"/>
      <c r="E1577" s="2"/>
      <c r="F1577" s="2"/>
      <c r="G1577" s="2"/>
      <c r="H1577" s="2"/>
      <c r="I1577" s="2"/>
    </row>
    <row r="1578" spans="1:9" x14ac:dyDescent="0.25">
      <c r="A1578" s="2"/>
      <c r="B1578" s="2"/>
      <c r="C1578" s="2"/>
      <c r="D1578" s="2" t="str">
        <f t="shared" ref="D1578" si="483">"factor = 95"</f>
        <v>factor = 95</v>
      </c>
      <c r="E1578" s="2"/>
      <c r="F1578" s="2"/>
      <c r="G1578" s="2"/>
      <c r="H1578" s="2"/>
      <c r="I1578" s="2"/>
    </row>
    <row r="1579" spans="1:9" x14ac:dyDescent="0.25">
      <c r="A1579" s="2"/>
      <c r="B1579" s="2"/>
      <c r="C1579" s="2" t="s">
        <v>1</v>
      </c>
      <c r="D1579" s="2"/>
      <c r="E1579" s="2"/>
      <c r="F1579" s="2"/>
      <c r="G1579" s="2"/>
      <c r="H1579" s="2"/>
      <c r="I1579" s="2"/>
    </row>
    <row r="1580" spans="1:9" x14ac:dyDescent="0.25">
      <c r="A1580" s="2"/>
      <c r="B1580" s="2" t="s">
        <v>1</v>
      </c>
      <c r="G1580" s="2"/>
      <c r="H1580" s="2"/>
      <c r="I1580" s="2"/>
    </row>
    <row r="1581" spans="1:9" x14ac:dyDescent="0.25">
      <c r="A1581" s="2"/>
      <c r="B1581" s="2" t="s">
        <v>9</v>
      </c>
      <c r="C1581" s="2" t="s">
        <v>237</v>
      </c>
      <c r="D1581" s="2"/>
      <c r="E1581" s="2"/>
      <c r="F1581" s="2"/>
      <c r="G1581" s="2"/>
      <c r="H1581" s="2"/>
      <c r="I1581" s="2"/>
    </row>
    <row r="1582" spans="1:9" x14ac:dyDescent="0.25">
      <c r="A1582" s="2"/>
      <c r="B1582" s="2"/>
      <c r="C1582" s="2" t="str">
        <f t="shared" ref="C1582" si="484">"name = EVTOPT_B_"&amp;$L$2&amp;INDEX(S:V,MATCH(B1555,S:S,0),4)</f>
        <v>name = EVTOPT_B_AVE_MARIA_hexaco_childhood.45</v>
      </c>
      <c r="D1582" s="2"/>
      <c r="E1582" s="2"/>
      <c r="F1582" s="2"/>
      <c r="G1582" s="2"/>
      <c r="H1582" s="2"/>
      <c r="I1582" s="2"/>
    </row>
    <row r="1583" spans="1:9" x14ac:dyDescent="0.25">
      <c r="A1583" s="2"/>
      <c r="B1583" s="2"/>
      <c r="C1583" s="2" t="s">
        <v>138</v>
      </c>
      <c r="D1583" s="2"/>
      <c r="E1583" s="2"/>
      <c r="F1583" s="2"/>
      <c r="G1583" s="2"/>
      <c r="H1583" s="2"/>
      <c r="I1583" s="2"/>
    </row>
    <row r="1584" spans="1:9" x14ac:dyDescent="0.25">
      <c r="A1584" s="2"/>
      <c r="B1584" s="2"/>
      <c r="C1584" s="2"/>
      <c r="D1584" s="2" t="str">
        <f t="shared" ref="D1584" si="485">"educator = { character_event = { id = "&amp;"AVE_MARIA_hexaco_adolescence."&amp;INDEX(S:V,MATCH(B1555,S:S,0)+INDEX(S:W,MATCH(B1555,S:S,0),5),4)&amp;" } }"</f>
        <v>educator = { character_event = { id = AVE_MARIA_hexaco_adolescence.46 } }</v>
      </c>
      <c r="E1584" s="2"/>
      <c r="F1584" s="2"/>
      <c r="G1584" s="2"/>
      <c r="H1584" s="2"/>
      <c r="I1584" s="2"/>
    </row>
    <row r="1585" spans="1:9" x14ac:dyDescent="0.25">
      <c r="A1585" s="2"/>
      <c r="D1585" t="s">
        <v>249</v>
      </c>
      <c r="H1585" s="2"/>
      <c r="I1585" s="2"/>
    </row>
    <row r="1586" spans="1:9" x14ac:dyDescent="0.25">
      <c r="A1586" s="2"/>
      <c r="B1586" s="2"/>
      <c r="C1586" s="2" t="s">
        <v>1</v>
      </c>
      <c r="D1586" s="2"/>
      <c r="E1586" s="2"/>
      <c r="F1586" s="2"/>
      <c r="G1586" s="2"/>
      <c r="H1586" s="2"/>
      <c r="I1586" s="2"/>
    </row>
    <row r="1587" spans="1:9" x14ac:dyDescent="0.25">
      <c r="A1587" s="2"/>
      <c r="B1587" s="2"/>
      <c r="C1587" s="2" t="s">
        <v>236</v>
      </c>
      <c r="D1587" s="2"/>
      <c r="E1587" s="2"/>
      <c r="F1587" s="2"/>
      <c r="G1587" s="2"/>
      <c r="H1587" s="2"/>
      <c r="I1587" s="2"/>
    </row>
    <row r="1588" spans="1:9" x14ac:dyDescent="0.25">
      <c r="A1588" s="2"/>
      <c r="B1588" s="2"/>
      <c r="C1588" s="2"/>
      <c r="D1588" s="2" t="str">
        <f t="shared" ref="D1588" si="486">"factor = 5"</f>
        <v>factor = 5</v>
      </c>
      <c r="E1588" s="2"/>
      <c r="F1588" s="2"/>
      <c r="G1588" s="2"/>
      <c r="H1588" s="2"/>
      <c r="I1588" s="2"/>
    </row>
    <row r="1589" spans="1:9" x14ac:dyDescent="0.25">
      <c r="A1589" s="2"/>
      <c r="B1589" s="2"/>
      <c r="C1589" s="2" t="s">
        <v>1</v>
      </c>
      <c r="D1589" s="2"/>
      <c r="E1589" s="2"/>
      <c r="F1589" s="2"/>
      <c r="G1589" s="2"/>
      <c r="H1589" s="2"/>
      <c r="I1589" s="2"/>
    </row>
    <row r="1590" spans="1:9" x14ac:dyDescent="0.25">
      <c r="A1590" s="2"/>
      <c r="B1590" s="2" t="s">
        <v>1</v>
      </c>
      <c r="C1590" s="2"/>
      <c r="D1590" s="2"/>
      <c r="E1590" s="2"/>
      <c r="F1590" s="2"/>
      <c r="G1590" s="2"/>
      <c r="H1590" s="2"/>
      <c r="I1590" s="2"/>
    </row>
    <row r="1591" spans="1:9" x14ac:dyDescent="0.25">
      <c r="A1591" s="2" t="s">
        <v>1</v>
      </c>
      <c r="B1591" s="2"/>
      <c r="C1591" s="2"/>
      <c r="D1591" s="2"/>
      <c r="E1591" s="2"/>
      <c r="F1591" s="2"/>
      <c r="G1591" s="2"/>
      <c r="H1591" s="2"/>
      <c r="I1591" s="2"/>
    </row>
    <row r="1592" spans="1:9" x14ac:dyDescent="0.25">
      <c r="A1592" s="2" t="str">
        <f t="shared" ref="A1592" si="487">"#"</f>
        <v>#</v>
      </c>
      <c r="B1592" s="2" t="str">
        <f t="shared" ref="B1592" si="488">INDEX(S:S,1+TRUNC((ROW()-1)/$M$2))</f>
        <v xml:space="preserve">Agreeableness Improvement </v>
      </c>
      <c r="C1592" s="2"/>
      <c r="D1592" s="2"/>
      <c r="E1592" s="2"/>
      <c r="F1592" s="2"/>
      <c r="G1592" s="2"/>
      <c r="H1592" s="2"/>
      <c r="I1592" s="2"/>
    </row>
    <row r="1593" spans="1:9" x14ac:dyDescent="0.25">
      <c r="A1593" s="2" t="s">
        <v>0</v>
      </c>
      <c r="B1593" s="2"/>
      <c r="C1593" s="2"/>
      <c r="D1593" s="2"/>
      <c r="E1593" s="2"/>
      <c r="F1593" s="2"/>
      <c r="G1593" s="2"/>
      <c r="H1593" s="2"/>
      <c r="I1593" s="2"/>
    </row>
    <row r="1594" spans="1:9" x14ac:dyDescent="0.25">
      <c r="A1594" s="2"/>
      <c r="B1594" s="2" t="str">
        <f t="shared" ref="B1594" si="489">"id = "&amp;$L$2&amp;INDEX(S:V,MATCH(B1592,S:S,0),4)</f>
        <v>id = AVE_MARIA_hexaco_childhood.46</v>
      </c>
      <c r="C1594" s="2"/>
      <c r="D1594" s="2"/>
      <c r="E1594" s="2"/>
      <c r="F1594" s="2"/>
      <c r="G1594" s="2"/>
      <c r="H1594" s="2"/>
      <c r="I1594" s="2"/>
    </row>
    <row r="1595" spans="1:9" x14ac:dyDescent="0.25">
      <c r="A1595" s="2"/>
      <c r="B1595" s="2" t="str">
        <f t="shared" ref="B1595" si="490">"desc = EVTDESC_"&amp;$L$2&amp;INDEX(S:V,MATCH(B1592,S:S,0),4)</f>
        <v>desc = EVTDESC_AVE_MARIA_hexaco_childhood.46</v>
      </c>
      <c r="C1595" s="2"/>
      <c r="D1595" s="2"/>
      <c r="E1595" s="2"/>
      <c r="F1595" s="2"/>
      <c r="G1595" s="2"/>
      <c r="H1595" s="2"/>
      <c r="I1595" s="2"/>
    </row>
    <row r="1596" spans="1:9" x14ac:dyDescent="0.25">
      <c r="A1596" s="2"/>
      <c r="B1596" s="2" t="s">
        <v>115</v>
      </c>
      <c r="C1596" s="2"/>
      <c r="D1596" s="2"/>
      <c r="E1596" s="2"/>
      <c r="F1596" s="2"/>
      <c r="G1596" s="2"/>
      <c r="H1596" s="2"/>
      <c r="I1596" s="2"/>
    </row>
    <row r="1597" spans="1:9" x14ac:dyDescent="0.25">
      <c r="A1597" s="2"/>
      <c r="B1597" s="2" t="s">
        <v>114</v>
      </c>
      <c r="C1597" s="2"/>
      <c r="D1597" s="2"/>
      <c r="E1597" s="2"/>
      <c r="F1597" s="2"/>
      <c r="G1597" s="2"/>
    </row>
    <row r="1598" spans="1:9" x14ac:dyDescent="0.25">
      <c r="A1598" s="2"/>
      <c r="B1598" s="2" t="s">
        <v>116</v>
      </c>
      <c r="C1598" s="2"/>
      <c r="D1598" s="2"/>
      <c r="E1598" s="2"/>
      <c r="F1598" s="2"/>
      <c r="G1598" s="2"/>
    </row>
    <row r="1599" spans="1:9" x14ac:dyDescent="0.25">
      <c r="A1599" s="2"/>
      <c r="B1599" s="2"/>
      <c r="C1599" s="2"/>
      <c r="D1599" s="2"/>
      <c r="E1599" s="2"/>
      <c r="F1599" s="2"/>
      <c r="G1599" s="2"/>
      <c r="H1599" s="2"/>
      <c r="I1599" s="2"/>
    </row>
    <row r="1600" spans="1:9" x14ac:dyDescent="0.25">
      <c r="A1600" s="2"/>
      <c r="B1600" s="2" t="s">
        <v>5</v>
      </c>
      <c r="C1600" s="2"/>
      <c r="D1600" s="2"/>
      <c r="E1600" s="2"/>
      <c r="F1600" s="2"/>
      <c r="G1600" s="2"/>
      <c r="H1600" s="2"/>
      <c r="I1600" s="2"/>
    </row>
    <row r="1601" spans="1:9" x14ac:dyDescent="0.25">
      <c r="A1601" s="2"/>
      <c r="B1601" s="2"/>
      <c r="C1601" s="2" t="s">
        <v>117</v>
      </c>
      <c r="D1601" s="2"/>
      <c r="E1601" s="2"/>
      <c r="F1601" s="2"/>
      <c r="G1601" s="2"/>
      <c r="H1601" s="2"/>
      <c r="I1601" s="2"/>
    </row>
    <row r="1602" spans="1:9" x14ac:dyDescent="0.25">
      <c r="A1602" s="2"/>
      <c r="B1602" s="2"/>
      <c r="C1602" s="2" t="s">
        <v>118</v>
      </c>
      <c r="D1602" s="2"/>
      <c r="E1602" s="2"/>
      <c r="F1602" s="2"/>
      <c r="G1602" s="2"/>
      <c r="H1602" s="2"/>
      <c r="I1602" s="2"/>
    </row>
    <row r="1603" spans="1:9" x14ac:dyDescent="0.25">
      <c r="A1603" s="2"/>
      <c r="B1603" s="2"/>
      <c r="C1603" s="2" t="s">
        <v>119</v>
      </c>
      <c r="D1603" s="2"/>
      <c r="E1603" s="2"/>
      <c r="F1603" s="2"/>
      <c r="G1603" s="2"/>
      <c r="H1603" s="2"/>
      <c r="I1603" s="2"/>
    </row>
    <row r="1604" spans="1:9" x14ac:dyDescent="0.25">
      <c r="A1604" s="2"/>
      <c r="B1604" s="2"/>
      <c r="C1604" s="2" t="s">
        <v>120</v>
      </c>
      <c r="D1604" s="2"/>
      <c r="E1604" s="2"/>
      <c r="F1604" s="2"/>
      <c r="G1604" s="2"/>
      <c r="H1604" s="2"/>
      <c r="I1604" s="2"/>
    </row>
    <row r="1605" spans="1:9" x14ac:dyDescent="0.25">
      <c r="A1605" s="2"/>
      <c r="B1605" s="2"/>
      <c r="C1605" s="2" t="str">
        <f t="shared" ref="C1605" si="491">"has_focus = "&amp;INDEX(S:X,MATCH(B1592,S:S,0),6)</f>
        <v>has_focus = focus_ch_agreeableness</v>
      </c>
      <c r="D1605" s="2"/>
      <c r="E1605" s="2"/>
      <c r="F1605" s="2"/>
      <c r="G1605" s="2"/>
      <c r="H1605" s="2"/>
      <c r="I1605" s="2"/>
    </row>
    <row r="1606" spans="1:9" x14ac:dyDescent="0.25">
      <c r="A1606" s="2"/>
      <c r="B1606" s="2" t="s">
        <v>1</v>
      </c>
      <c r="C1606" s="2"/>
      <c r="D1606" s="2"/>
      <c r="E1606" s="2"/>
      <c r="F1606" s="2"/>
      <c r="G1606" s="2"/>
      <c r="H1606" s="2"/>
      <c r="I1606" s="2"/>
    </row>
    <row r="1607" spans="1:9" x14ac:dyDescent="0.25">
      <c r="A1607" s="2"/>
      <c r="B1607" s="2"/>
      <c r="C1607" s="2"/>
      <c r="D1607" s="2"/>
      <c r="E1607" s="2"/>
      <c r="F1607" s="2"/>
      <c r="G1607" s="2"/>
    </row>
    <row r="1608" spans="1:9" x14ac:dyDescent="0.25">
      <c r="A1608" s="2"/>
      <c r="B1608" s="2" t="s">
        <v>9</v>
      </c>
      <c r="C1608" s="2" t="s">
        <v>235</v>
      </c>
      <c r="D1608" s="2"/>
      <c r="E1608" s="2"/>
      <c r="F1608" s="2"/>
      <c r="G1608" s="2"/>
      <c r="H1608" s="2"/>
      <c r="I1608" s="2"/>
    </row>
    <row r="1609" spans="1:9" x14ac:dyDescent="0.25">
      <c r="A1609" s="2"/>
      <c r="B1609" s="2"/>
      <c r="C1609" s="2" t="str">
        <f t="shared" ref="C1609" si="492">"name = EVTOPT_A_"&amp;$L$2&amp;INDEX(S:V,MATCH(B1592,S:S,0),4)</f>
        <v>name = EVTOPT_A_AVE_MARIA_hexaco_childhood.46</v>
      </c>
      <c r="D1609" s="2"/>
      <c r="E1609" s="2"/>
      <c r="F1609" s="2"/>
      <c r="G1609" s="2"/>
      <c r="H1609" s="2"/>
      <c r="I1609" s="2"/>
    </row>
    <row r="1610" spans="1:9" x14ac:dyDescent="0.25">
      <c r="A1610" s="2"/>
      <c r="B1610" s="2"/>
      <c r="C1610" s="2" t="s">
        <v>138</v>
      </c>
      <c r="D1610" s="2"/>
      <c r="E1610" s="2"/>
      <c r="F1610" s="2"/>
      <c r="G1610" s="2"/>
      <c r="H1610" s="2"/>
      <c r="I1610" s="2"/>
    </row>
    <row r="1611" spans="1:9" x14ac:dyDescent="0.25">
      <c r="A1611" s="2"/>
      <c r="B1611" s="2"/>
      <c r="C1611" s="2"/>
      <c r="D1611" s="2" t="str">
        <f t="shared" ref="D1611" si="493">"educator = { character_event = { id = "&amp;"AVE_MARIA_hexaco_adolescence."&amp;INDEX(S:V,MATCH(B1592,S:S,0)+INDEX(S:W,MATCH(B1592,S:S,0),5),4)&amp;" } }"</f>
        <v>educator = { character_event = { id = AVE_MARIA_hexaco_adolescence.46 } }</v>
      </c>
      <c r="E1611" s="2"/>
      <c r="F1611" s="2"/>
      <c r="G1611" s="2"/>
      <c r="H1611" s="2"/>
      <c r="I1611" s="2"/>
    </row>
    <row r="1612" spans="1:9" x14ac:dyDescent="0.25">
      <c r="D1612" t="s">
        <v>248</v>
      </c>
      <c r="H1612" s="2"/>
      <c r="I1612" s="2"/>
    </row>
    <row r="1613" spans="1:9" x14ac:dyDescent="0.25">
      <c r="C1613" s="2" t="s">
        <v>1</v>
      </c>
      <c r="D1613" s="2"/>
      <c r="E1613" s="2"/>
      <c r="F1613" s="2"/>
      <c r="H1613" s="2"/>
      <c r="I1613" s="2"/>
    </row>
    <row r="1614" spans="1:9" x14ac:dyDescent="0.25">
      <c r="A1614" s="2"/>
      <c r="B1614" s="2"/>
      <c r="C1614" s="2" t="s">
        <v>236</v>
      </c>
      <c r="D1614" s="2"/>
      <c r="E1614" s="2"/>
      <c r="F1614" s="2"/>
      <c r="G1614" s="2"/>
      <c r="H1614" s="2"/>
      <c r="I1614" s="2"/>
    </row>
    <row r="1615" spans="1:9" x14ac:dyDescent="0.25">
      <c r="A1615" s="2"/>
      <c r="B1615" s="2"/>
      <c r="C1615" s="2"/>
      <c r="D1615" s="2" t="str">
        <f t="shared" ref="D1615" si="494">"factor = 95"</f>
        <v>factor = 95</v>
      </c>
      <c r="E1615" s="2"/>
      <c r="F1615" s="2"/>
      <c r="G1615" s="2"/>
      <c r="H1615" s="2"/>
      <c r="I1615" s="2"/>
    </row>
    <row r="1616" spans="1:9" x14ac:dyDescent="0.25">
      <c r="A1616" s="2"/>
      <c r="B1616" s="2"/>
      <c r="C1616" s="2" t="s">
        <v>1</v>
      </c>
      <c r="D1616" s="2"/>
      <c r="E1616" s="2"/>
      <c r="F1616" s="2"/>
      <c r="G1616" s="2"/>
      <c r="H1616" s="2"/>
      <c r="I1616" s="2"/>
    </row>
    <row r="1617" spans="1:9" x14ac:dyDescent="0.25">
      <c r="A1617" s="2"/>
      <c r="B1617" s="2" t="s">
        <v>1</v>
      </c>
      <c r="G1617" s="2"/>
      <c r="H1617" s="2"/>
      <c r="I1617" s="2"/>
    </row>
    <row r="1618" spans="1:9" x14ac:dyDescent="0.25">
      <c r="A1618" s="2"/>
      <c r="B1618" s="2" t="s">
        <v>9</v>
      </c>
      <c r="C1618" s="2" t="s">
        <v>237</v>
      </c>
      <c r="D1618" s="2"/>
      <c r="E1618" s="2"/>
      <c r="F1618" s="2"/>
      <c r="G1618" s="2"/>
      <c r="H1618" s="2"/>
      <c r="I1618" s="2"/>
    </row>
    <row r="1619" spans="1:9" x14ac:dyDescent="0.25">
      <c r="A1619" s="2"/>
      <c r="B1619" s="2"/>
      <c r="C1619" s="2" t="str">
        <f t="shared" ref="C1619" si="495">"name = EVTOPT_B_"&amp;$L$2&amp;INDEX(S:V,MATCH(B1592,S:S,0),4)</f>
        <v>name = EVTOPT_B_AVE_MARIA_hexaco_childhood.46</v>
      </c>
      <c r="D1619" s="2"/>
      <c r="E1619" s="2"/>
      <c r="F1619" s="2"/>
      <c r="G1619" s="2"/>
      <c r="H1619" s="2"/>
      <c r="I1619" s="2"/>
    </row>
    <row r="1620" spans="1:9" x14ac:dyDescent="0.25">
      <c r="A1620" s="2"/>
      <c r="B1620" s="2"/>
      <c r="C1620" s="2" t="s">
        <v>138</v>
      </c>
      <c r="D1620" s="2"/>
      <c r="E1620" s="2"/>
      <c r="F1620" s="2"/>
      <c r="G1620" s="2"/>
      <c r="H1620" s="2"/>
      <c r="I1620" s="2"/>
    </row>
    <row r="1621" spans="1:9" x14ac:dyDescent="0.25">
      <c r="A1621" s="2"/>
      <c r="B1621" s="2"/>
      <c r="C1621" s="2"/>
      <c r="D1621" s="2" t="str">
        <f t="shared" ref="D1621" si="496">"educator = { character_event = { id = "&amp;"AVE_MARIA_hexaco_adolescence."&amp;INDEX(S:V,MATCH(B1592,S:S,0)+INDEX(S:W,MATCH(B1592,S:S,0),5),4)&amp;" } }"</f>
        <v>educator = { character_event = { id = AVE_MARIA_hexaco_adolescence.46 } }</v>
      </c>
      <c r="E1621" s="2"/>
      <c r="F1621" s="2"/>
      <c r="G1621" s="2"/>
      <c r="H1621" s="2"/>
      <c r="I1621" s="2"/>
    </row>
    <row r="1622" spans="1:9" x14ac:dyDescent="0.25">
      <c r="A1622" s="2"/>
      <c r="D1622" t="s">
        <v>249</v>
      </c>
      <c r="H1622" s="2"/>
      <c r="I1622" s="2"/>
    </row>
    <row r="1623" spans="1:9" x14ac:dyDescent="0.25">
      <c r="A1623" s="2"/>
      <c r="B1623" s="2"/>
      <c r="C1623" s="2" t="s">
        <v>1</v>
      </c>
      <c r="D1623" s="2"/>
      <c r="E1623" s="2"/>
      <c r="F1623" s="2"/>
      <c r="G1623" s="2"/>
      <c r="H1623" s="2"/>
      <c r="I1623" s="2"/>
    </row>
    <row r="1624" spans="1:9" x14ac:dyDescent="0.25">
      <c r="A1624" s="2"/>
      <c r="B1624" s="2"/>
      <c r="C1624" s="2" t="s">
        <v>236</v>
      </c>
      <c r="D1624" s="2"/>
      <c r="E1624" s="2"/>
      <c r="F1624" s="2"/>
      <c r="G1624" s="2"/>
      <c r="H1624" s="2"/>
      <c r="I1624" s="2"/>
    </row>
    <row r="1625" spans="1:9" x14ac:dyDescent="0.25">
      <c r="A1625" s="2"/>
      <c r="B1625" s="2"/>
      <c r="C1625" s="2"/>
      <c r="D1625" s="2" t="str">
        <f t="shared" ref="D1625" si="497">"factor = 5"</f>
        <v>factor = 5</v>
      </c>
      <c r="E1625" s="2"/>
      <c r="F1625" s="2"/>
      <c r="G1625" s="2"/>
      <c r="H1625" s="2"/>
      <c r="I1625" s="2"/>
    </row>
    <row r="1626" spans="1:9" x14ac:dyDescent="0.25">
      <c r="A1626" s="2"/>
      <c r="B1626" s="2"/>
      <c r="C1626" s="2" t="s">
        <v>1</v>
      </c>
      <c r="D1626" s="2"/>
      <c r="E1626" s="2"/>
      <c r="F1626" s="2"/>
      <c r="G1626" s="2"/>
      <c r="H1626" s="2"/>
      <c r="I1626" s="2"/>
    </row>
    <row r="1627" spans="1:9" x14ac:dyDescent="0.25">
      <c r="A1627" s="2"/>
      <c r="B1627" s="2" t="s">
        <v>1</v>
      </c>
      <c r="C1627" s="2"/>
      <c r="D1627" s="2"/>
      <c r="E1627" s="2"/>
      <c r="F1627" s="2"/>
      <c r="G1627" s="2"/>
      <c r="H1627" s="2"/>
      <c r="I1627" s="2"/>
    </row>
    <row r="1628" spans="1:9" x14ac:dyDescent="0.25">
      <c r="A1628" s="2" t="s">
        <v>1</v>
      </c>
      <c r="B1628" s="2"/>
      <c r="C1628" s="2"/>
      <c r="D1628" s="2"/>
      <c r="E1628" s="2"/>
      <c r="F1628" s="2"/>
      <c r="G1628" s="2"/>
      <c r="H1628" s="2"/>
      <c r="I1628" s="2"/>
    </row>
    <row r="1629" spans="1:9" x14ac:dyDescent="0.25">
      <c r="A1629" s="2" t="str">
        <f t="shared" ref="A1629" si="498">"#"</f>
        <v>#</v>
      </c>
      <c r="B1629" s="2" t="str">
        <f t="shared" ref="B1629" si="499">INDEX(S:S,1+TRUNC((ROW()-1)/$M$2))</f>
        <v>Conscientiousness Improvement 1</v>
      </c>
      <c r="C1629" s="2"/>
      <c r="D1629" s="2"/>
      <c r="E1629" s="2"/>
      <c r="F1629" s="2"/>
      <c r="G1629" s="2"/>
      <c r="H1629" s="2"/>
      <c r="I1629" s="2"/>
    </row>
    <row r="1630" spans="1:9" x14ac:dyDescent="0.25">
      <c r="A1630" s="2" t="s">
        <v>0</v>
      </c>
      <c r="B1630" s="2"/>
      <c r="C1630" s="2"/>
      <c r="D1630" s="2"/>
      <c r="E1630" s="2"/>
      <c r="F1630" s="2"/>
      <c r="G1630" s="2"/>
      <c r="H1630" s="2"/>
      <c r="I1630" s="2"/>
    </row>
    <row r="1631" spans="1:9" x14ac:dyDescent="0.25">
      <c r="A1631" s="2"/>
      <c r="B1631" s="2" t="str">
        <f t="shared" ref="B1631" si="500">"id = "&amp;$L$2&amp;INDEX(S:V,MATCH(B1629,S:S,0),4)</f>
        <v>id = AVE_MARIA_hexaco_childhood.47</v>
      </c>
      <c r="C1631" s="2"/>
      <c r="D1631" s="2"/>
      <c r="E1631" s="2"/>
      <c r="F1631" s="2"/>
      <c r="G1631" s="2"/>
      <c r="H1631" s="2"/>
      <c r="I1631" s="2"/>
    </row>
    <row r="1632" spans="1:9" x14ac:dyDescent="0.25">
      <c r="A1632" s="2"/>
      <c r="B1632" s="2" t="str">
        <f t="shared" ref="B1632" si="501">"desc = EVTDESC_"&amp;$L$2&amp;INDEX(S:V,MATCH(B1629,S:S,0),4)</f>
        <v>desc = EVTDESC_AVE_MARIA_hexaco_childhood.47</v>
      </c>
      <c r="C1632" s="2"/>
      <c r="D1632" s="2"/>
      <c r="E1632" s="2"/>
      <c r="F1632" s="2"/>
      <c r="G1632" s="2"/>
      <c r="H1632" s="2"/>
      <c r="I1632" s="2"/>
    </row>
    <row r="1633" spans="1:9" x14ac:dyDescent="0.25">
      <c r="A1633" s="2"/>
      <c r="B1633" s="2" t="s">
        <v>115</v>
      </c>
      <c r="C1633" s="2"/>
      <c r="D1633" s="2"/>
      <c r="E1633" s="2"/>
      <c r="F1633" s="2"/>
      <c r="G1633" s="2"/>
      <c r="H1633" s="2"/>
      <c r="I1633" s="2"/>
    </row>
    <row r="1634" spans="1:9" x14ac:dyDescent="0.25">
      <c r="A1634" s="2"/>
      <c r="B1634" s="2" t="s">
        <v>114</v>
      </c>
      <c r="C1634" s="2"/>
      <c r="D1634" s="2"/>
      <c r="E1634" s="2"/>
      <c r="F1634" s="2"/>
      <c r="G1634" s="2"/>
    </row>
    <row r="1635" spans="1:9" x14ac:dyDescent="0.25">
      <c r="A1635" s="2"/>
      <c r="B1635" s="2" t="s">
        <v>116</v>
      </c>
      <c r="C1635" s="2"/>
      <c r="D1635" s="2"/>
      <c r="E1635" s="2"/>
      <c r="F1635" s="2"/>
      <c r="G1635" s="2"/>
    </row>
    <row r="1636" spans="1:9" x14ac:dyDescent="0.25">
      <c r="A1636" s="2"/>
      <c r="B1636" s="2"/>
      <c r="C1636" s="2"/>
      <c r="D1636" s="2"/>
      <c r="E1636" s="2"/>
      <c r="F1636" s="2"/>
      <c r="G1636" s="2"/>
      <c r="H1636" s="2"/>
      <c r="I1636" s="2"/>
    </row>
    <row r="1637" spans="1:9" x14ac:dyDescent="0.25">
      <c r="A1637" s="2"/>
      <c r="B1637" s="2" t="s">
        <v>5</v>
      </c>
      <c r="C1637" s="2"/>
      <c r="D1637" s="2"/>
      <c r="E1637" s="2"/>
      <c r="F1637" s="2"/>
      <c r="G1637" s="2"/>
      <c r="H1637" s="2"/>
      <c r="I1637" s="2"/>
    </row>
    <row r="1638" spans="1:9" x14ac:dyDescent="0.25">
      <c r="A1638" s="2"/>
      <c r="B1638" s="2"/>
      <c r="C1638" s="2" t="s">
        <v>117</v>
      </c>
      <c r="D1638" s="2"/>
      <c r="E1638" s="2"/>
      <c r="F1638" s="2"/>
      <c r="G1638" s="2"/>
      <c r="H1638" s="2"/>
      <c r="I1638" s="2"/>
    </row>
    <row r="1639" spans="1:9" x14ac:dyDescent="0.25">
      <c r="A1639" s="2"/>
      <c r="B1639" s="2"/>
      <c r="C1639" s="2" t="s">
        <v>118</v>
      </c>
      <c r="D1639" s="2"/>
      <c r="E1639" s="2"/>
      <c r="F1639" s="2"/>
      <c r="G1639" s="2"/>
      <c r="H1639" s="2"/>
      <c r="I1639" s="2"/>
    </row>
    <row r="1640" spans="1:9" x14ac:dyDescent="0.25">
      <c r="A1640" s="2"/>
      <c r="B1640" s="2"/>
      <c r="C1640" s="2" t="s">
        <v>119</v>
      </c>
      <c r="D1640" s="2"/>
      <c r="E1640" s="2"/>
      <c r="F1640" s="2"/>
      <c r="G1640" s="2"/>
      <c r="H1640" s="2"/>
      <c r="I1640" s="2"/>
    </row>
    <row r="1641" spans="1:9" x14ac:dyDescent="0.25">
      <c r="A1641" s="2"/>
      <c r="B1641" s="2"/>
      <c r="C1641" s="2" t="s">
        <v>120</v>
      </c>
      <c r="D1641" s="2"/>
      <c r="E1641" s="2"/>
      <c r="F1641" s="2"/>
      <c r="G1641" s="2"/>
      <c r="H1641" s="2"/>
      <c r="I1641" s="2"/>
    </row>
    <row r="1642" spans="1:9" x14ac:dyDescent="0.25">
      <c r="A1642" s="2"/>
      <c r="B1642" s="2"/>
      <c r="C1642" s="2" t="str">
        <f t="shared" ref="C1642" si="502">"has_focus = "&amp;INDEX(S:X,MATCH(B1629,S:S,0),6)</f>
        <v>has_focus = focus_ch_conscientiousness</v>
      </c>
      <c r="D1642" s="2"/>
      <c r="E1642" s="2"/>
      <c r="F1642" s="2"/>
      <c r="G1642" s="2"/>
      <c r="H1642" s="2"/>
      <c r="I1642" s="2"/>
    </row>
    <row r="1643" spans="1:9" x14ac:dyDescent="0.25">
      <c r="A1643" s="2"/>
      <c r="B1643" s="2" t="s">
        <v>1</v>
      </c>
      <c r="C1643" s="2"/>
      <c r="D1643" s="2"/>
      <c r="E1643" s="2"/>
      <c r="F1643" s="2"/>
      <c r="G1643" s="2"/>
      <c r="H1643" s="2"/>
      <c r="I1643" s="2"/>
    </row>
    <row r="1644" spans="1:9" x14ac:dyDescent="0.25">
      <c r="A1644" s="2"/>
      <c r="B1644" s="2"/>
      <c r="C1644" s="2"/>
      <c r="D1644" s="2"/>
      <c r="E1644" s="2"/>
      <c r="F1644" s="2"/>
      <c r="G1644" s="2"/>
    </row>
    <row r="1645" spans="1:9" x14ac:dyDescent="0.25">
      <c r="A1645" s="2"/>
      <c r="B1645" s="2" t="s">
        <v>9</v>
      </c>
      <c r="C1645" s="2" t="s">
        <v>235</v>
      </c>
      <c r="D1645" s="2"/>
      <c r="E1645" s="2"/>
      <c r="F1645" s="2"/>
      <c r="G1645" s="2"/>
      <c r="H1645" s="2"/>
      <c r="I1645" s="2"/>
    </row>
    <row r="1646" spans="1:9" x14ac:dyDescent="0.25">
      <c r="A1646" s="2"/>
      <c r="B1646" s="2"/>
      <c r="C1646" s="2" t="str">
        <f t="shared" ref="C1646" si="503">"name = EVTOPT_A_"&amp;$L$2&amp;INDEX(S:V,MATCH(B1629,S:S,0),4)</f>
        <v>name = EVTOPT_A_AVE_MARIA_hexaco_childhood.47</v>
      </c>
      <c r="D1646" s="2"/>
      <c r="E1646" s="2"/>
      <c r="F1646" s="2"/>
      <c r="G1646" s="2"/>
      <c r="H1646" s="2"/>
      <c r="I1646" s="2"/>
    </row>
    <row r="1647" spans="1:9" x14ac:dyDescent="0.25">
      <c r="A1647" s="2"/>
      <c r="B1647" s="2"/>
      <c r="C1647" s="2" t="s">
        <v>138</v>
      </c>
      <c r="D1647" s="2"/>
      <c r="E1647" s="2"/>
      <c r="F1647" s="2"/>
      <c r="G1647" s="2"/>
      <c r="H1647" s="2"/>
      <c r="I1647" s="2"/>
    </row>
    <row r="1648" spans="1:9" x14ac:dyDescent="0.25">
      <c r="A1648" s="2"/>
      <c r="B1648" s="2"/>
      <c r="C1648" s="2"/>
      <c r="D1648" s="2" t="str">
        <f t="shared" ref="D1648" si="504">"educator = { character_event = { id = "&amp;"AVE_MARIA_hexaco_adolescence."&amp;INDEX(S:V,MATCH(B1629,S:S,0)+INDEX(S:W,MATCH(B1629,S:S,0),5),4)&amp;" } }"</f>
        <v>educator = { character_event = { id = AVE_MARIA_hexaco_adolescence.57 } }</v>
      </c>
      <c r="E1648" s="2"/>
      <c r="F1648" s="2"/>
      <c r="G1648" s="2"/>
      <c r="H1648" s="2"/>
      <c r="I1648" s="2"/>
    </row>
    <row r="1649" spans="1:9" x14ac:dyDescent="0.25">
      <c r="D1649" t="s">
        <v>248</v>
      </c>
      <c r="H1649" s="2"/>
      <c r="I1649" s="2"/>
    </row>
    <row r="1650" spans="1:9" x14ac:dyDescent="0.25">
      <c r="C1650" s="2" t="s">
        <v>1</v>
      </c>
      <c r="D1650" s="2"/>
      <c r="E1650" s="2"/>
      <c r="F1650" s="2"/>
      <c r="H1650" s="2"/>
      <c r="I1650" s="2"/>
    </row>
    <row r="1651" spans="1:9" x14ac:dyDescent="0.25">
      <c r="A1651" s="2"/>
      <c r="B1651" s="2"/>
      <c r="C1651" s="2" t="s">
        <v>236</v>
      </c>
      <c r="D1651" s="2"/>
      <c r="E1651" s="2"/>
      <c r="F1651" s="2"/>
      <c r="G1651" s="2"/>
      <c r="H1651" s="2"/>
      <c r="I1651" s="2"/>
    </row>
    <row r="1652" spans="1:9" x14ac:dyDescent="0.25">
      <c r="A1652" s="2"/>
      <c r="B1652" s="2"/>
      <c r="C1652" s="2"/>
      <c r="D1652" s="2" t="str">
        <f t="shared" ref="D1652" si="505">"factor = 95"</f>
        <v>factor = 95</v>
      </c>
      <c r="E1652" s="2"/>
      <c r="F1652" s="2"/>
      <c r="G1652" s="2"/>
      <c r="H1652" s="2"/>
      <c r="I1652" s="2"/>
    </row>
    <row r="1653" spans="1:9" x14ac:dyDescent="0.25">
      <c r="A1653" s="2"/>
      <c r="B1653" s="2"/>
      <c r="C1653" s="2" t="s">
        <v>1</v>
      </c>
      <c r="D1653" s="2"/>
      <c r="E1653" s="2"/>
      <c r="F1653" s="2"/>
      <c r="G1653" s="2"/>
      <c r="H1653" s="2"/>
      <c r="I1653" s="2"/>
    </row>
    <row r="1654" spans="1:9" x14ac:dyDescent="0.25">
      <c r="A1654" s="2"/>
      <c r="B1654" s="2" t="s">
        <v>1</v>
      </c>
      <c r="G1654" s="2"/>
      <c r="H1654" s="2"/>
      <c r="I1654" s="2"/>
    </row>
    <row r="1655" spans="1:9" x14ac:dyDescent="0.25">
      <c r="A1655" s="2"/>
      <c r="B1655" s="2" t="s">
        <v>9</v>
      </c>
      <c r="C1655" s="2" t="s">
        <v>237</v>
      </c>
      <c r="D1655" s="2"/>
      <c r="E1655" s="2"/>
      <c r="F1655" s="2"/>
      <c r="G1655" s="2"/>
      <c r="H1655" s="2"/>
      <c r="I1655" s="2"/>
    </row>
    <row r="1656" spans="1:9" x14ac:dyDescent="0.25">
      <c r="A1656" s="2"/>
      <c r="B1656" s="2"/>
      <c r="C1656" s="2" t="str">
        <f t="shared" ref="C1656" si="506">"name = EVTOPT_B_"&amp;$L$2&amp;INDEX(S:V,MATCH(B1629,S:S,0),4)</f>
        <v>name = EVTOPT_B_AVE_MARIA_hexaco_childhood.47</v>
      </c>
      <c r="D1656" s="2"/>
      <c r="E1656" s="2"/>
      <c r="F1656" s="2"/>
      <c r="G1656" s="2"/>
      <c r="H1656" s="2"/>
      <c r="I1656" s="2"/>
    </row>
    <row r="1657" spans="1:9" x14ac:dyDescent="0.25">
      <c r="A1657" s="2"/>
      <c r="B1657" s="2"/>
      <c r="C1657" s="2" t="s">
        <v>138</v>
      </c>
      <c r="D1657" s="2"/>
      <c r="E1657" s="2"/>
      <c r="F1657" s="2"/>
      <c r="G1657" s="2"/>
      <c r="H1657" s="2"/>
      <c r="I1657" s="2"/>
    </row>
    <row r="1658" spans="1:9" x14ac:dyDescent="0.25">
      <c r="A1658" s="2"/>
      <c r="B1658" s="2"/>
      <c r="C1658" s="2"/>
      <c r="D1658" s="2" t="str">
        <f t="shared" ref="D1658" si="507">"educator = { character_event = { id = "&amp;"AVE_MARIA_hexaco_adolescence."&amp;INDEX(S:V,MATCH(B1629,S:S,0)+INDEX(S:W,MATCH(B1629,S:S,0),5),4)&amp;" } }"</f>
        <v>educator = { character_event = { id = AVE_MARIA_hexaco_adolescence.57 } }</v>
      </c>
      <c r="E1658" s="2"/>
      <c r="F1658" s="2"/>
      <c r="G1658" s="2"/>
      <c r="H1658" s="2"/>
      <c r="I1658" s="2"/>
    </row>
    <row r="1659" spans="1:9" x14ac:dyDescent="0.25">
      <c r="A1659" s="2"/>
      <c r="D1659" t="s">
        <v>249</v>
      </c>
      <c r="H1659" s="2"/>
      <c r="I1659" s="2"/>
    </row>
    <row r="1660" spans="1:9" x14ac:dyDescent="0.25">
      <c r="A1660" s="2"/>
      <c r="B1660" s="2"/>
      <c r="C1660" s="2" t="s">
        <v>1</v>
      </c>
      <c r="D1660" s="2"/>
      <c r="E1660" s="2"/>
      <c r="F1660" s="2"/>
      <c r="G1660" s="2"/>
      <c r="H1660" s="2"/>
      <c r="I1660" s="2"/>
    </row>
    <row r="1661" spans="1:9" x14ac:dyDescent="0.25">
      <c r="A1661" s="2"/>
      <c r="B1661" s="2"/>
      <c r="C1661" s="2" t="s">
        <v>236</v>
      </c>
      <c r="D1661" s="2"/>
      <c r="E1661" s="2"/>
      <c r="F1661" s="2"/>
      <c r="G1661" s="2"/>
      <c r="H1661" s="2"/>
      <c r="I1661" s="2"/>
    </row>
    <row r="1662" spans="1:9" x14ac:dyDescent="0.25">
      <c r="A1662" s="2"/>
      <c r="B1662" s="2"/>
      <c r="C1662" s="2"/>
      <c r="D1662" s="2" t="str">
        <f t="shared" ref="D1662" si="508">"factor = 5"</f>
        <v>factor = 5</v>
      </c>
      <c r="E1662" s="2"/>
      <c r="F1662" s="2"/>
      <c r="G1662" s="2"/>
      <c r="H1662" s="2"/>
      <c r="I1662" s="2"/>
    </row>
    <row r="1663" spans="1:9" x14ac:dyDescent="0.25">
      <c r="A1663" s="2"/>
      <c r="B1663" s="2"/>
      <c r="C1663" s="2" t="s">
        <v>1</v>
      </c>
      <c r="D1663" s="2"/>
      <c r="E1663" s="2"/>
      <c r="F1663" s="2"/>
      <c r="G1663" s="2"/>
      <c r="H1663" s="2"/>
      <c r="I1663" s="2"/>
    </row>
    <row r="1664" spans="1:9" x14ac:dyDescent="0.25">
      <c r="A1664" s="2"/>
      <c r="B1664" s="2" t="s">
        <v>1</v>
      </c>
      <c r="C1664" s="2"/>
      <c r="D1664" s="2"/>
      <c r="E1664" s="2"/>
      <c r="F1664" s="2"/>
      <c r="G1664" s="2"/>
      <c r="H1664" s="2"/>
      <c r="I1664" s="2"/>
    </row>
    <row r="1665" spans="1:9" x14ac:dyDescent="0.25">
      <c r="A1665" s="2" t="s">
        <v>1</v>
      </c>
      <c r="B1665" s="2"/>
      <c r="C1665" s="2"/>
      <c r="D1665" s="2"/>
      <c r="E1665" s="2"/>
      <c r="F1665" s="2"/>
      <c r="G1665" s="2"/>
      <c r="H1665" s="2"/>
      <c r="I1665" s="2"/>
    </row>
    <row r="1666" spans="1:9" x14ac:dyDescent="0.25">
      <c r="A1666" s="2" t="str">
        <f t="shared" ref="A1666" si="509">"#"</f>
        <v>#</v>
      </c>
      <c r="B1666" s="2" t="str">
        <f t="shared" ref="B1666" si="510">INDEX(S:S,1+TRUNC((ROW()-1)/$M$2))</f>
        <v>Conscientiousness Improvement 2</v>
      </c>
      <c r="C1666" s="2"/>
      <c r="D1666" s="2"/>
      <c r="E1666" s="2"/>
      <c r="F1666" s="2"/>
      <c r="G1666" s="2"/>
      <c r="H1666" s="2"/>
      <c r="I1666" s="2"/>
    </row>
    <row r="1667" spans="1:9" x14ac:dyDescent="0.25">
      <c r="A1667" s="2" t="s">
        <v>0</v>
      </c>
      <c r="B1667" s="2"/>
      <c r="C1667" s="2"/>
      <c r="D1667" s="2"/>
      <c r="E1667" s="2"/>
      <c r="F1667" s="2"/>
      <c r="G1667" s="2"/>
      <c r="H1667" s="2"/>
      <c r="I1667" s="2"/>
    </row>
    <row r="1668" spans="1:9" x14ac:dyDescent="0.25">
      <c r="A1668" s="2"/>
      <c r="B1668" s="2" t="str">
        <f t="shared" ref="B1668" si="511">"id = "&amp;$L$2&amp;INDEX(S:V,MATCH(B1666,S:S,0),4)</f>
        <v>id = AVE_MARIA_hexaco_childhood.48</v>
      </c>
      <c r="C1668" s="2"/>
      <c r="D1668" s="2"/>
      <c r="E1668" s="2"/>
      <c r="F1668" s="2"/>
      <c r="G1668" s="2"/>
      <c r="H1668" s="2"/>
      <c r="I1668" s="2"/>
    </row>
    <row r="1669" spans="1:9" x14ac:dyDescent="0.25">
      <c r="A1669" s="2"/>
      <c r="B1669" s="2" t="str">
        <f t="shared" ref="B1669" si="512">"desc = EVTDESC_"&amp;$L$2&amp;INDEX(S:V,MATCH(B1666,S:S,0),4)</f>
        <v>desc = EVTDESC_AVE_MARIA_hexaco_childhood.48</v>
      </c>
      <c r="C1669" s="2"/>
      <c r="D1669" s="2"/>
      <c r="E1669" s="2"/>
      <c r="F1669" s="2"/>
      <c r="G1669" s="2"/>
      <c r="H1669" s="2"/>
      <c r="I1669" s="2"/>
    </row>
    <row r="1670" spans="1:9" x14ac:dyDescent="0.25">
      <c r="A1670" s="2"/>
      <c r="B1670" s="2" t="s">
        <v>115</v>
      </c>
      <c r="C1670" s="2"/>
      <c r="D1670" s="2"/>
      <c r="E1670" s="2"/>
      <c r="F1670" s="2"/>
      <c r="G1670" s="2"/>
      <c r="H1670" s="2"/>
      <c r="I1670" s="2"/>
    </row>
    <row r="1671" spans="1:9" x14ac:dyDescent="0.25">
      <c r="A1671" s="2"/>
      <c r="B1671" s="2" t="s">
        <v>114</v>
      </c>
      <c r="C1671" s="2"/>
      <c r="D1671" s="2"/>
      <c r="E1671" s="2"/>
      <c r="F1671" s="2"/>
      <c r="G1671" s="2"/>
    </row>
    <row r="1672" spans="1:9" x14ac:dyDescent="0.25">
      <c r="A1672" s="2"/>
      <c r="B1672" s="2" t="s">
        <v>116</v>
      </c>
      <c r="C1672" s="2"/>
      <c r="D1672" s="2"/>
      <c r="E1672" s="2"/>
      <c r="F1672" s="2"/>
      <c r="G1672" s="2"/>
    </row>
    <row r="1673" spans="1:9" x14ac:dyDescent="0.25">
      <c r="A1673" s="2"/>
      <c r="B1673" s="2"/>
      <c r="C1673" s="2"/>
      <c r="D1673" s="2"/>
      <c r="E1673" s="2"/>
      <c r="F1673" s="2"/>
      <c r="G1673" s="2"/>
      <c r="H1673" s="2"/>
      <c r="I1673" s="2"/>
    </row>
    <row r="1674" spans="1:9" x14ac:dyDescent="0.25">
      <c r="A1674" s="2"/>
      <c r="B1674" s="2" t="s">
        <v>5</v>
      </c>
      <c r="C1674" s="2"/>
      <c r="D1674" s="2"/>
      <c r="E1674" s="2"/>
      <c r="F1674" s="2"/>
      <c r="G1674" s="2"/>
      <c r="H1674" s="2"/>
      <c r="I1674" s="2"/>
    </row>
    <row r="1675" spans="1:9" x14ac:dyDescent="0.25">
      <c r="A1675" s="2"/>
      <c r="B1675" s="2"/>
      <c r="C1675" s="2" t="s">
        <v>117</v>
      </c>
      <c r="D1675" s="2"/>
      <c r="E1675" s="2"/>
      <c r="F1675" s="2"/>
      <c r="G1675" s="2"/>
      <c r="H1675" s="2"/>
      <c r="I1675" s="2"/>
    </row>
    <row r="1676" spans="1:9" x14ac:dyDescent="0.25">
      <c r="A1676" s="2"/>
      <c r="B1676" s="2"/>
      <c r="C1676" s="2" t="s">
        <v>118</v>
      </c>
      <c r="D1676" s="2"/>
      <c r="E1676" s="2"/>
      <c r="F1676" s="2"/>
      <c r="G1676" s="2"/>
      <c r="H1676" s="2"/>
      <c r="I1676" s="2"/>
    </row>
    <row r="1677" spans="1:9" x14ac:dyDescent="0.25">
      <c r="A1677" s="2"/>
      <c r="B1677" s="2"/>
      <c r="C1677" s="2" t="s">
        <v>119</v>
      </c>
      <c r="D1677" s="2"/>
      <c r="E1677" s="2"/>
      <c r="F1677" s="2"/>
      <c r="G1677" s="2"/>
      <c r="H1677" s="2"/>
      <c r="I1677" s="2"/>
    </row>
    <row r="1678" spans="1:9" x14ac:dyDescent="0.25">
      <c r="A1678" s="2"/>
      <c r="B1678" s="2"/>
      <c r="C1678" s="2" t="s">
        <v>120</v>
      </c>
      <c r="D1678" s="2"/>
      <c r="E1678" s="2"/>
      <c r="F1678" s="2"/>
      <c r="G1678" s="2"/>
      <c r="H1678" s="2"/>
      <c r="I1678" s="2"/>
    </row>
    <row r="1679" spans="1:9" x14ac:dyDescent="0.25">
      <c r="A1679" s="2"/>
      <c r="B1679" s="2"/>
      <c r="C1679" s="2" t="str">
        <f t="shared" ref="C1679" si="513">"has_focus = "&amp;INDEX(S:X,MATCH(B1666,S:S,0),6)</f>
        <v>has_focus = focus_ch_conscientiousness</v>
      </c>
      <c r="D1679" s="2"/>
      <c r="E1679" s="2"/>
      <c r="F1679" s="2"/>
      <c r="G1679" s="2"/>
      <c r="H1679" s="2"/>
      <c r="I1679" s="2"/>
    </row>
    <row r="1680" spans="1:9" x14ac:dyDescent="0.25">
      <c r="A1680" s="2"/>
      <c r="B1680" s="2" t="s">
        <v>1</v>
      </c>
      <c r="C1680" s="2"/>
      <c r="D1680" s="2"/>
      <c r="E1680" s="2"/>
      <c r="F1680" s="2"/>
      <c r="G1680" s="2"/>
      <c r="H1680" s="2"/>
      <c r="I1680" s="2"/>
    </row>
    <row r="1681" spans="1:9" x14ac:dyDescent="0.25">
      <c r="A1681" s="2"/>
      <c r="B1681" s="2"/>
      <c r="C1681" s="2"/>
      <c r="D1681" s="2"/>
      <c r="E1681" s="2"/>
      <c r="F1681" s="2"/>
      <c r="G1681" s="2"/>
    </row>
    <row r="1682" spans="1:9" x14ac:dyDescent="0.25">
      <c r="A1682" s="2"/>
      <c r="B1682" s="2" t="s">
        <v>9</v>
      </c>
      <c r="C1682" s="2" t="s">
        <v>235</v>
      </c>
      <c r="D1682" s="2"/>
      <c r="E1682" s="2"/>
      <c r="F1682" s="2"/>
      <c r="G1682" s="2"/>
      <c r="H1682" s="2"/>
      <c r="I1682" s="2"/>
    </row>
    <row r="1683" spans="1:9" x14ac:dyDescent="0.25">
      <c r="A1683" s="2"/>
      <c r="B1683" s="2"/>
      <c r="C1683" s="2" t="str">
        <f t="shared" ref="C1683" si="514">"name = EVTOPT_A_"&amp;$L$2&amp;INDEX(S:V,MATCH(B1666,S:S,0),4)</f>
        <v>name = EVTOPT_A_AVE_MARIA_hexaco_childhood.48</v>
      </c>
      <c r="D1683" s="2"/>
      <c r="E1683" s="2"/>
      <c r="F1683" s="2"/>
      <c r="G1683" s="2"/>
      <c r="H1683" s="2"/>
      <c r="I1683" s="2"/>
    </row>
    <row r="1684" spans="1:9" x14ac:dyDescent="0.25">
      <c r="A1684" s="2"/>
      <c r="B1684" s="2"/>
      <c r="C1684" s="2" t="s">
        <v>138</v>
      </c>
      <c r="D1684" s="2"/>
      <c r="E1684" s="2"/>
      <c r="F1684" s="2"/>
      <c r="G1684" s="2"/>
      <c r="H1684" s="2"/>
      <c r="I1684" s="2"/>
    </row>
    <row r="1685" spans="1:9" x14ac:dyDescent="0.25">
      <c r="A1685" s="2"/>
      <c r="B1685" s="2"/>
      <c r="C1685" s="2"/>
      <c r="D1685" s="2" t="str">
        <f t="shared" ref="D1685" si="515">"educator = { character_event = { id = "&amp;"AVE_MARIA_hexaco_adolescence."&amp;INDEX(S:V,MATCH(B1666,S:S,0)+INDEX(S:W,MATCH(B1666,S:S,0),5),4)&amp;" } }"</f>
        <v>educator = { character_event = { id = AVE_MARIA_hexaco_adolescence.57 } }</v>
      </c>
      <c r="E1685" s="2"/>
      <c r="F1685" s="2"/>
      <c r="G1685" s="2"/>
      <c r="H1685" s="2"/>
      <c r="I1685" s="2"/>
    </row>
    <row r="1686" spans="1:9" x14ac:dyDescent="0.25">
      <c r="D1686" t="s">
        <v>248</v>
      </c>
      <c r="H1686" s="2"/>
      <c r="I1686" s="2"/>
    </row>
    <row r="1687" spans="1:9" x14ac:dyDescent="0.25">
      <c r="C1687" s="2" t="s">
        <v>1</v>
      </c>
      <c r="D1687" s="2"/>
      <c r="E1687" s="2"/>
      <c r="F1687" s="2"/>
      <c r="H1687" s="2"/>
      <c r="I1687" s="2"/>
    </row>
    <row r="1688" spans="1:9" x14ac:dyDescent="0.25">
      <c r="A1688" s="2"/>
      <c r="B1688" s="2"/>
      <c r="C1688" s="2" t="s">
        <v>236</v>
      </c>
      <c r="D1688" s="2"/>
      <c r="E1688" s="2"/>
      <c r="F1688" s="2"/>
      <c r="G1688" s="2"/>
      <c r="H1688" s="2"/>
      <c r="I1688" s="2"/>
    </row>
    <row r="1689" spans="1:9" x14ac:dyDescent="0.25">
      <c r="A1689" s="2"/>
      <c r="B1689" s="2"/>
      <c r="C1689" s="2"/>
      <c r="D1689" s="2" t="str">
        <f t="shared" ref="D1689" si="516">"factor = 95"</f>
        <v>factor = 95</v>
      </c>
      <c r="E1689" s="2"/>
      <c r="F1689" s="2"/>
      <c r="G1689" s="2"/>
      <c r="H1689" s="2"/>
      <c r="I1689" s="2"/>
    </row>
    <row r="1690" spans="1:9" x14ac:dyDescent="0.25">
      <c r="A1690" s="2"/>
      <c r="B1690" s="2"/>
      <c r="C1690" s="2" t="s">
        <v>1</v>
      </c>
      <c r="D1690" s="2"/>
      <c r="E1690" s="2"/>
      <c r="F1690" s="2"/>
      <c r="G1690" s="2"/>
      <c r="H1690" s="2"/>
      <c r="I1690" s="2"/>
    </row>
    <row r="1691" spans="1:9" x14ac:dyDescent="0.25">
      <c r="A1691" s="2"/>
      <c r="B1691" s="2" t="s">
        <v>1</v>
      </c>
      <c r="G1691" s="2"/>
      <c r="H1691" s="2"/>
      <c r="I1691" s="2"/>
    </row>
    <row r="1692" spans="1:9" x14ac:dyDescent="0.25">
      <c r="A1692" s="2"/>
      <c r="B1692" s="2" t="s">
        <v>9</v>
      </c>
      <c r="C1692" s="2" t="s">
        <v>237</v>
      </c>
      <c r="D1692" s="2"/>
      <c r="E1692" s="2"/>
      <c r="F1692" s="2"/>
      <c r="G1692" s="2"/>
      <c r="H1692" s="2"/>
      <c r="I1692" s="2"/>
    </row>
    <row r="1693" spans="1:9" x14ac:dyDescent="0.25">
      <c r="A1693" s="2"/>
      <c r="B1693" s="2"/>
      <c r="C1693" s="2" t="str">
        <f t="shared" ref="C1693" si="517">"name = EVTOPT_B_"&amp;$L$2&amp;INDEX(S:V,MATCH(B1666,S:S,0),4)</f>
        <v>name = EVTOPT_B_AVE_MARIA_hexaco_childhood.48</v>
      </c>
      <c r="D1693" s="2"/>
      <c r="E1693" s="2"/>
      <c r="F1693" s="2"/>
      <c r="G1693" s="2"/>
      <c r="H1693" s="2"/>
      <c r="I1693" s="2"/>
    </row>
    <row r="1694" spans="1:9" x14ac:dyDescent="0.25">
      <c r="A1694" s="2"/>
      <c r="B1694" s="2"/>
      <c r="C1694" s="2" t="s">
        <v>138</v>
      </c>
      <c r="D1694" s="2"/>
      <c r="E1694" s="2"/>
      <c r="F1694" s="2"/>
      <c r="G1694" s="2"/>
      <c r="H1694" s="2"/>
      <c r="I1694" s="2"/>
    </row>
    <row r="1695" spans="1:9" x14ac:dyDescent="0.25">
      <c r="A1695" s="2"/>
      <c r="B1695" s="2"/>
      <c r="C1695" s="2"/>
      <c r="D1695" s="2" t="str">
        <f t="shared" ref="D1695" si="518">"educator = { character_event = { id = "&amp;"AVE_MARIA_hexaco_adolescence."&amp;INDEX(S:V,MATCH(B1666,S:S,0)+INDEX(S:W,MATCH(B1666,S:S,0),5),4)&amp;" } }"</f>
        <v>educator = { character_event = { id = AVE_MARIA_hexaco_adolescence.57 } }</v>
      </c>
      <c r="E1695" s="2"/>
      <c r="F1695" s="2"/>
      <c r="G1695" s="2"/>
      <c r="H1695" s="2"/>
      <c r="I1695" s="2"/>
    </row>
    <row r="1696" spans="1:9" x14ac:dyDescent="0.25">
      <c r="A1696" s="2"/>
      <c r="D1696" t="s">
        <v>249</v>
      </c>
      <c r="H1696" s="2"/>
      <c r="I1696" s="2"/>
    </row>
    <row r="1697" spans="1:9" x14ac:dyDescent="0.25">
      <c r="A1697" s="2"/>
      <c r="B1697" s="2"/>
      <c r="C1697" s="2" t="s">
        <v>1</v>
      </c>
      <c r="D1697" s="2"/>
      <c r="E1697" s="2"/>
      <c r="F1697" s="2"/>
      <c r="G1697" s="2"/>
      <c r="H1697" s="2"/>
      <c r="I1697" s="2"/>
    </row>
    <row r="1698" spans="1:9" x14ac:dyDescent="0.25">
      <c r="A1698" s="2"/>
      <c r="B1698" s="2"/>
      <c r="C1698" s="2" t="s">
        <v>236</v>
      </c>
      <c r="D1698" s="2"/>
      <c r="E1698" s="2"/>
      <c r="F1698" s="2"/>
      <c r="G1698" s="2"/>
      <c r="H1698" s="2"/>
      <c r="I1698" s="2"/>
    </row>
    <row r="1699" spans="1:9" x14ac:dyDescent="0.25">
      <c r="A1699" s="2"/>
      <c r="B1699" s="2"/>
      <c r="C1699" s="2"/>
      <c r="D1699" s="2" t="str">
        <f t="shared" ref="D1699" si="519">"factor = 5"</f>
        <v>factor = 5</v>
      </c>
      <c r="E1699" s="2"/>
      <c r="F1699" s="2"/>
      <c r="G1699" s="2"/>
      <c r="H1699" s="2"/>
      <c r="I1699" s="2"/>
    </row>
    <row r="1700" spans="1:9" x14ac:dyDescent="0.25">
      <c r="A1700" s="2"/>
      <c r="B1700" s="2"/>
      <c r="C1700" s="2" t="s">
        <v>1</v>
      </c>
      <c r="D1700" s="2"/>
      <c r="E1700" s="2"/>
      <c r="F1700" s="2"/>
      <c r="G1700" s="2"/>
      <c r="H1700" s="2"/>
      <c r="I1700" s="2"/>
    </row>
    <row r="1701" spans="1:9" x14ac:dyDescent="0.25">
      <c r="A1701" s="2"/>
      <c r="B1701" s="2" t="s">
        <v>1</v>
      </c>
      <c r="C1701" s="2"/>
      <c r="D1701" s="2"/>
      <c r="E1701" s="2"/>
      <c r="F1701" s="2"/>
      <c r="G1701" s="2"/>
      <c r="H1701" s="2"/>
      <c r="I1701" s="2"/>
    </row>
    <row r="1702" spans="1:9" x14ac:dyDescent="0.25">
      <c r="A1702" s="2" t="s">
        <v>1</v>
      </c>
      <c r="B1702" s="2"/>
      <c r="C1702" s="2"/>
      <c r="D1702" s="2"/>
      <c r="E1702" s="2"/>
      <c r="F1702" s="2"/>
      <c r="G1702" s="2"/>
      <c r="H1702" s="2"/>
      <c r="I1702" s="2"/>
    </row>
    <row r="1703" spans="1:9" x14ac:dyDescent="0.25">
      <c r="A1703" s="2" t="str">
        <f t="shared" ref="A1703" si="520">"#"</f>
        <v>#</v>
      </c>
      <c r="B1703" s="2" t="str">
        <f t="shared" ref="B1703" si="521">INDEX(S:S,1+TRUNC((ROW()-1)/$M$2))</f>
        <v>Conscientiousness Improvement 3</v>
      </c>
      <c r="C1703" s="2"/>
      <c r="D1703" s="2"/>
      <c r="E1703" s="2"/>
      <c r="F1703" s="2"/>
      <c r="G1703" s="2"/>
      <c r="H1703" s="2"/>
      <c r="I1703" s="2"/>
    </row>
    <row r="1704" spans="1:9" x14ac:dyDescent="0.25">
      <c r="A1704" s="2" t="s">
        <v>0</v>
      </c>
      <c r="B1704" s="2"/>
      <c r="C1704" s="2"/>
      <c r="D1704" s="2"/>
      <c r="E1704" s="2"/>
      <c r="F1704" s="2"/>
      <c r="G1704" s="2"/>
      <c r="H1704" s="2"/>
      <c r="I1704" s="2"/>
    </row>
    <row r="1705" spans="1:9" x14ac:dyDescent="0.25">
      <c r="A1705" s="2"/>
      <c r="B1705" s="2" t="str">
        <f t="shared" ref="B1705" si="522">"id = "&amp;$L$2&amp;INDEX(S:V,MATCH(B1703,S:S,0),4)</f>
        <v>id = AVE_MARIA_hexaco_childhood.49</v>
      </c>
      <c r="C1705" s="2"/>
      <c r="D1705" s="2"/>
      <c r="E1705" s="2"/>
      <c r="F1705" s="2"/>
      <c r="G1705" s="2"/>
      <c r="H1705" s="2"/>
      <c r="I1705" s="2"/>
    </row>
    <row r="1706" spans="1:9" x14ac:dyDescent="0.25">
      <c r="A1706" s="2"/>
      <c r="B1706" s="2" t="str">
        <f t="shared" ref="B1706" si="523">"desc = EVTDESC_"&amp;$L$2&amp;INDEX(S:V,MATCH(B1703,S:S,0),4)</f>
        <v>desc = EVTDESC_AVE_MARIA_hexaco_childhood.49</v>
      </c>
      <c r="C1706" s="2"/>
      <c r="D1706" s="2"/>
      <c r="E1706" s="2"/>
      <c r="F1706" s="2"/>
      <c r="G1706" s="2"/>
      <c r="H1706" s="2"/>
      <c r="I1706" s="2"/>
    </row>
    <row r="1707" spans="1:9" x14ac:dyDescent="0.25">
      <c r="A1707" s="2"/>
      <c r="B1707" s="2" t="s">
        <v>115</v>
      </c>
      <c r="C1707" s="2"/>
      <c r="D1707" s="2"/>
      <c r="E1707" s="2"/>
      <c r="F1707" s="2"/>
      <c r="G1707" s="2"/>
      <c r="H1707" s="2"/>
      <c r="I1707" s="2"/>
    </row>
    <row r="1708" spans="1:9" x14ac:dyDescent="0.25">
      <c r="A1708" s="2"/>
      <c r="B1708" s="2" t="s">
        <v>114</v>
      </c>
      <c r="C1708" s="2"/>
      <c r="D1708" s="2"/>
      <c r="E1708" s="2"/>
      <c r="F1708" s="2"/>
      <c r="G1708" s="2"/>
    </row>
    <row r="1709" spans="1:9" x14ac:dyDescent="0.25">
      <c r="A1709" s="2"/>
      <c r="B1709" s="2" t="s">
        <v>116</v>
      </c>
      <c r="C1709" s="2"/>
      <c r="D1709" s="2"/>
      <c r="E1709" s="2"/>
      <c r="F1709" s="2"/>
      <c r="G1709" s="2"/>
    </row>
    <row r="1710" spans="1:9" x14ac:dyDescent="0.25">
      <c r="A1710" s="2"/>
      <c r="B1710" s="2"/>
      <c r="C1710" s="2"/>
      <c r="D1710" s="2"/>
      <c r="E1710" s="2"/>
      <c r="F1710" s="2"/>
      <c r="G1710" s="2"/>
      <c r="H1710" s="2"/>
      <c r="I1710" s="2"/>
    </row>
    <row r="1711" spans="1:9" x14ac:dyDescent="0.25">
      <c r="A1711" s="2"/>
      <c r="B1711" s="2" t="s">
        <v>5</v>
      </c>
      <c r="C1711" s="2"/>
      <c r="D1711" s="2"/>
      <c r="E1711" s="2"/>
      <c r="F1711" s="2"/>
      <c r="G1711" s="2"/>
      <c r="H1711" s="2"/>
      <c r="I1711" s="2"/>
    </row>
    <row r="1712" spans="1:9" x14ac:dyDescent="0.25">
      <c r="A1712" s="2"/>
      <c r="B1712" s="2"/>
      <c r="C1712" s="2" t="s">
        <v>117</v>
      </c>
      <c r="D1712" s="2"/>
      <c r="E1712" s="2"/>
      <c r="F1712" s="2"/>
      <c r="G1712" s="2"/>
      <c r="H1712" s="2"/>
      <c r="I1712" s="2"/>
    </row>
    <row r="1713" spans="1:9" x14ac:dyDescent="0.25">
      <c r="A1713" s="2"/>
      <c r="B1713" s="2"/>
      <c r="C1713" s="2" t="s">
        <v>118</v>
      </c>
      <c r="D1713" s="2"/>
      <c r="E1713" s="2"/>
      <c r="F1713" s="2"/>
      <c r="G1713" s="2"/>
      <c r="H1713" s="2"/>
      <c r="I1713" s="2"/>
    </row>
    <row r="1714" spans="1:9" x14ac:dyDescent="0.25">
      <c r="A1714" s="2"/>
      <c r="B1714" s="2"/>
      <c r="C1714" s="2" t="s">
        <v>119</v>
      </c>
      <c r="D1714" s="2"/>
      <c r="E1714" s="2"/>
      <c r="F1714" s="2"/>
      <c r="G1714" s="2"/>
      <c r="H1714" s="2"/>
      <c r="I1714" s="2"/>
    </row>
    <row r="1715" spans="1:9" x14ac:dyDescent="0.25">
      <c r="A1715" s="2"/>
      <c r="B1715" s="2"/>
      <c r="C1715" s="2" t="s">
        <v>120</v>
      </c>
      <c r="D1715" s="2"/>
      <c r="E1715" s="2"/>
      <c r="F1715" s="2"/>
      <c r="G1715" s="2"/>
      <c r="H1715" s="2"/>
      <c r="I1715" s="2"/>
    </row>
    <row r="1716" spans="1:9" x14ac:dyDescent="0.25">
      <c r="A1716" s="2"/>
      <c r="B1716" s="2"/>
      <c r="C1716" s="2" t="str">
        <f t="shared" ref="C1716" si="524">"has_focus = "&amp;INDEX(S:X,MATCH(B1703,S:S,0),6)</f>
        <v>has_focus = focus_ch_conscientiousness</v>
      </c>
      <c r="D1716" s="2"/>
      <c r="E1716" s="2"/>
      <c r="F1716" s="2"/>
      <c r="G1716" s="2"/>
      <c r="H1716" s="2"/>
      <c r="I1716" s="2"/>
    </row>
    <row r="1717" spans="1:9" x14ac:dyDescent="0.25">
      <c r="A1717" s="2"/>
      <c r="B1717" s="2" t="s">
        <v>1</v>
      </c>
      <c r="C1717" s="2"/>
      <c r="D1717" s="2"/>
      <c r="E1717" s="2"/>
      <c r="F1717" s="2"/>
      <c r="G1717" s="2"/>
      <c r="H1717" s="2"/>
      <c r="I1717" s="2"/>
    </row>
    <row r="1718" spans="1:9" x14ac:dyDescent="0.25">
      <c r="A1718" s="2"/>
      <c r="B1718" s="2"/>
      <c r="C1718" s="2"/>
      <c r="D1718" s="2"/>
      <c r="E1718" s="2"/>
      <c r="F1718" s="2"/>
      <c r="G1718" s="2"/>
    </row>
    <row r="1719" spans="1:9" x14ac:dyDescent="0.25">
      <c r="A1719" s="2"/>
      <c r="B1719" s="2" t="s">
        <v>9</v>
      </c>
      <c r="C1719" s="2" t="s">
        <v>235</v>
      </c>
      <c r="D1719" s="2"/>
      <c r="E1719" s="2"/>
      <c r="F1719" s="2"/>
      <c r="G1719" s="2"/>
      <c r="H1719" s="2"/>
      <c r="I1719" s="2"/>
    </row>
    <row r="1720" spans="1:9" x14ac:dyDescent="0.25">
      <c r="A1720" s="2"/>
      <c r="B1720" s="2"/>
      <c r="C1720" s="2" t="str">
        <f t="shared" ref="C1720" si="525">"name = EVTOPT_A_"&amp;$L$2&amp;INDEX(S:V,MATCH(B1703,S:S,0),4)</f>
        <v>name = EVTOPT_A_AVE_MARIA_hexaco_childhood.49</v>
      </c>
      <c r="D1720" s="2"/>
      <c r="E1720" s="2"/>
      <c r="F1720" s="2"/>
      <c r="G1720" s="2"/>
      <c r="H1720" s="2"/>
      <c r="I1720" s="2"/>
    </row>
    <row r="1721" spans="1:9" x14ac:dyDescent="0.25">
      <c r="A1721" s="2"/>
      <c r="B1721" s="2"/>
      <c r="C1721" s="2" t="s">
        <v>138</v>
      </c>
      <c r="D1721" s="2"/>
      <c r="E1721" s="2"/>
      <c r="F1721" s="2"/>
      <c r="G1721" s="2"/>
      <c r="H1721" s="2"/>
      <c r="I1721" s="2"/>
    </row>
    <row r="1722" spans="1:9" x14ac:dyDescent="0.25">
      <c r="A1722" s="2"/>
      <c r="B1722" s="2"/>
      <c r="C1722" s="2"/>
      <c r="D1722" s="2" t="str">
        <f t="shared" ref="D1722" si="526">"educator = { character_event = { id = "&amp;"AVE_MARIA_hexaco_adolescence."&amp;INDEX(S:V,MATCH(B1703,S:S,0)+INDEX(S:W,MATCH(B1703,S:S,0),5),4)&amp;" } }"</f>
        <v>educator = { character_event = { id = AVE_MARIA_hexaco_adolescence.57 } }</v>
      </c>
      <c r="E1722" s="2"/>
      <c r="F1722" s="2"/>
      <c r="G1722" s="2"/>
      <c r="H1722" s="2"/>
      <c r="I1722" s="2"/>
    </row>
    <row r="1723" spans="1:9" x14ac:dyDescent="0.25">
      <c r="D1723" t="s">
        <v>248</v>
      </c>
      <c r="H1723" s="2"/>
      <c r="I1723" s="2"/>
    </row>
    <row r="1724" spans="1:9" x14ac:dyDescent="0.25">
      <c r="C1724" s="2" t="s">
        <v>1</v>
      </c>
      <c r="D1724" s="2"/>
      <c r="E1724" s="2"/>
      <c r="F1724" s="2"/>
      <c r="H1724" s="2"/>
      <c r="I1724" s="2"/>
    </row>
    <row r="1725" spans="1:9" x14ac:dyDescent="0.25">
      <c r="A1725" s="2"/>
      <c r="B1725" s="2"/>
      <c r="C1725" s="2" t="s">
        <v>236</v>
      </c>
      <c r="D1725" s="2"/>
      <c r="E1725" s="2"/>
      <c r="F1725" s="2"/>
      <c r="G1725" s="2"/>
      <c r="H1725" s="2"/>
      <c r="I1725" s="2"/>
    </row>
    <row r="1726" spans="1:9" x14ac:dyDescent="0.25">
      <c r="A1726" s="2"/>
      <c r="B1726" s="2"/>
      <c r="C1726" s="2"/>
      <c r="D1726" s="2" t="str">
        <f t="shared" ref="D1726" si="527">"factor = 95"</f>
        <v>factor = 95</v>
      </c>
      <c r="E1726" s="2"/>
      <c r="F1726" s="2"/>
      <c r="G1726" s="2"/>
      <c r="H1726" s="2"/>
      <c r="I1726" s="2"/>
    </row>
    <row r="1727" spans="1:9" x14ac:dyDescent="0.25">
      <c r="A1727" s="2"/>
      <c r="B1727" s="2"/>
      <c r="C1727" s="2" t="s">
        <v>1</v>
      </c>
      <c r="D1727" s="2"/>
      <c r="E1727" s="2"/>
      <c r="F1727" s="2"/>
      <c r="G1727" s="2"/>
      <c r="H1727" s="2"/>
      <c r="I1727" s="2"/>
    </row>
    <row r="1728" spans="1:9" x14ac:dyDescent="0.25">
      <c r="A1728" s="2"/>
      <c r="B1728" s="2" t="s">
        <v>1</v>
      </c>
      <c r="G1728" s="2"/>
      <c r="H1728" s="2"/>
      <c r="I1728" s="2"/>
    </row>
    <row r="1729" spans="1:9" x14ac:dyDescent="0.25">
      <c r="A1729" s="2"/>
      <c r="B1729" s="2" t="s">
        <v>9</v>
      </c>
      <c r="C1729" s="2" t="s">
        <v>237</v>
      </c>
      <c r="D1729" s="2"/>
      <c r="E1729" s="2"/>
      <c r="F1729" s="2"/>
      <c r="G1729" s="2"/>
      <c r="H1729" s="2"/>
      <c r="I1729" s="2"/>
    </row>
    <row r="1730" spans="1:9" x14ac:dyDescent="0.25">
      <c r="A1730" s="2"/>
      <c r="B1730" s="2"/>
      <c r="C1730" s="2" t="str">
        <f t="shared" ref="C1730" si="528">"name = EVTOPT_B_"&amp;$L$2&amp;INDEX(S:V,MATCH(B1703,S:S,0),4)</f>
        <v>name = EVTOPT_B_AVE_MARIA_hexaco_childhood.49</v>
      </c>
      <c r="D1730" s="2"/>
      <c r="E1730" s="2"/>
      <c r="F1730" s="2"/>
      <c r="G1730" s="2"/>
      <c r="H1730" s="2"/>
      <c r="I1730" s="2"/>
    </row>
    <row r="1731" spans="1:9" x14ac:dyDescent="0.25">
      <c r="A1731" s="2"/>
      <c r="B1731" s="2"/>
      <c r="C1731" s="2" t="s">
        <v>138</v>
      </c>
      <c r="D1731" s="2"/>
      <c r="E1731" s="2"/>
      <c r="F1731" s="2"/>
      <c r="G1731" s="2"/>
      <c r="H1731" s="2"/>
      <c r="I1731" s="2"/>
    </row>
    <row r="1732" spans="1:9" x14ac:dyDescent="0.25">
      <c r="A1732" s="2"/>
      <c r="B1732" s="2"/>
      <c r="C1732" s="2"/>
      <c r="D1732" s="2" t="str">
        <f t="shared" ref="D1732" si="529">"educator = { character_event = { id = "&amp;"AVE_MARIA_hexaco_adolescence."&amp;INDEX(S:V,MATCH(B1703,S:S,0)+INDEX(S:W,MATCH(B1703,S:S,0),5),4)&amp;" } }"</f>
        <v>educator = { character_event = { id = AVE_MARIA_hexaco_adolescence.57 } }</v>
      </c>
      <c r="E1732" s="2"/>
      <c r="F1732" s="2"/>
      <c r="G1732" s="2"/>
      <c r="H1732" s="2"/>
      <c r="I1732" s="2"/>
    </row>
    <row r="1733" spans="1:9" x14ac:dyDescent="0.25">
      <c r="A1733" s="2"/>
      <c r="D1733" t="s">
        <v>249</v>
      </c>
      <c r="H1733" s="2"/>
      <c r="I1733" s="2"/>
    </row>
    <row r="1734" spans="1:9" x14ac:dyDescent="0.25">
      <c r="A1734" s="2"/>
      <c r="B1734" s="2"/>
      <c r="C1734" s="2" t="s">
        <v>1</v>
      </c>
      <c r="D1734" s="2"/>
      <c r="E1734" s="2"/>
      <c r="F1734" s="2"/>
      <c r="G1734" s="2"/>
      <c r="H1734" s="2"/>
      <c r="I1734" s="2"/>
    </row>
    <row r="1735" spans="1:9" x14ac:dyDescent="0.25">
      <c r="A1735" s="2"/>
      <c r="B1735" s="2"/>
      <c r="C1735" s="2" t="s">
        <v>236</v>
      </c>
      <c r="D1735" s="2"/>
      <c r="E1735" s="2"/>
      <c r="F1735" s="2"/>
      <c r="G1735" s="2"/>
      <c r="H1735" s="2"/>
      <c r="I1735" s="2"/>
    </row>
    <row r="1736" spans="1:9" x14ac:dyDescent="0.25">
      <c r="A1736" s="2"/>
      <c r="B1736" s="2"/>
      <c r="C1736" s="2"/>
      <c r="D1736" s="2" t="str">
        <f t="shared" ref="D1736" si="530">"factor = 5"</f>
        <v>factor = 5</v>
      </c>
      <c r="E1736" s="2"/>
      <c r="F1736" s="2"/>
      <c r="G1736" s="2"/>
      <c r="H1736" s="2"/>
      <c r="I1736" s="2"/>
    </row>
    <row r="1737" spans="1:9" x14ac:dyDescent="0.25">
      <c r="A1737" s="2"/>
      <c r="B1737" s="2"/>
      <c r="C1737" s="2" t="s">
        <v>1</v>
      </c>
      <c r="D1737" s="2"/>
      <c r="E1737" s="2"/>
      <c r="F1737" s="2"/>
      <c r="G1737" s="2"/>
      <c r="H1737" s="2"/>
      <c r="I1737" s="2"/>
    </row>
    <row r="1738" spans="1:9" x14ac:dyDescent="0.25">
      <c r="A1738" s="2"/>
      <c r="B1738" s="2" t="s">
        <v>1</v>
      </c>
      <c r="C1738" s="2"/>
      <c r="D1738" s="2"/>
      <c r="E1738" s="2"/>
      <c r="F1738" s="2"/>
      <c r="G1738" s="2"/>
      <c r="H1738" s="2"/>
      <c r="I1738" s="2"/>
    </row>
    <row r="1739" spans="1:9" x14ac:dyDescent="0.25">
      <c r="A1739" s="2" t="s">
        <v>1</v>
      </c>
      <c r="B1739" s="2"/>
      <c r="C1739" s="2"/>
      <c r="D1739" s="2"/>
      <c r="E1739" s="2"/>
      <c r="F1739" s="2"/>
      <c r="G1739" s="2"/>
      <c r="H1739" s="2"/>
      <c r="I1739" s="2"/>
    </row>
    <row r="1740" spans="1:9" x14ac:dyDescent="0.25">
      <c r="A1740" s="2" t="str">
        <f t="shared" ref="A1740" si="531">"#"</f>
        <v>#</v>
      </c>
      <c r="B1740" s="2" t="str">
        <f t="shared" ref="B1740" si="532">INDEX(S:S,1+TRUNC((ROW()-1)/$M$2))</f>
        <v>Conscientiousness Improvement 4</v>
      </c>
      <c r="C1740" s="2"/>
      <c r="D1740" s="2"/>
      <c r="E1740" s="2"/>
      <c r="F1740" s="2"/>
      <c r="G1740" s="2"/>
      <c r="H1740" s="2"/>
      <c r="I1740" s="2"/>
    </row>
    <row r="1741" spans="1:9" x14ac:dyDescent="0.25">
      <c r="A1741" s="2" t="s">
        <v>0</v>
      </c>
      <c r="B1741" s="2"/>
      <c r="C1741" s="2"/>
      <c r="D1741" s="2"/>
      <c r="E1741" s="2"/>
      <c r="F1741" s="2"/>
      <c r="G1741" s="2"/>
      <c r="H1741" s="2"/>
      <c r="I1741" s="2"/>
    </row>
    <row r="1742" spans="1:9" x14ac:dyDescent="0.25">
      <c r="A1742" s="2"/>
      <c r="B1742" s="2" t="str">
        <f t="shared" ref="B1742" si="533">"id = "&amp;$L$2&amp;INDEX(S:V,MATCH(B1740,S:S,0),4)</f>
        <v>id = AVE_MARIA_hexaco_childhood.50</v>
      </c>
      <c r="C1742" s="2"/>
      <c r="D1742" s="2"/>
      <c r="E1742" s="2"/>
      <c r="F1742" s="2"/>
      <c r="G1742" s="2"/>
      <c r="H1742" s="2"/>
      <c r="I1742" s="2"/>
    </row>
    <row r="1743" spans="1:9" x14ac:dyDescent="0.25">
      <c r="A1743" s="2"/>
      <c r="B1743" s="2" t="str">
        <f t="shared" ref="B1743" si="534">"desc = EVTDESC_"&amp;$L$2&amp;INDEX(S:V,MATCH(B1740,S:S,0),4)</f>
        <v>desc = EVTDESC_AVE_MARIA_hexaco_childhood.50</v>
      </c>
      <c r="C1743" s="2"/>
      <c r="D1743" s="2"/>
      <c r="E1743" s="2"/>
      <c r="F1743" s="2"/>
      <c r="G1743" s="2"/>
      <c r="H1743" s="2"/>
      <c r="I1743" s="2"/>
    </row>
    <row r="1744" spans="1:9" x14ac:dyDescent="0.25">
      <c r="A1744" s="2"/>
      <c r="B1744" s="2" t="s">
        <v>115</v>
      </c>
      <c r="C1744" s="2"/>
      <c r="D1744" s="2"/>
      <c r="E1744" s="2"/>
      <c r="F1744" s="2"/>
      <c r="G1744" s="2"/>
      <c r="H1744" s="2"/>
      <c r="I1744" s="2"/>
    </row>
    <row r="1745" spans="1:9" x14ac:dyDescent="0.25">
      <c r="A1745" s="2"/>
      <c r="B1745" s="2" t="s">
        <v>114</v>
      </c>
      <c r="C1745" s="2"/>
      <c r="D1745" s="2"/>
      <c r="E1745" s="2"/>
      <c r="F1745" s="2"/>
      <c r="G1745" s="2"/>
    </row>
    <row r="1746" spans="1:9" x14ac:dyDescent="0.25">
      <c r="A1746" s="2"/>
      <c r="B1746" s="2" t="s">
        <v>116</v>
      </c>
      <c r="C1746" s="2"/>
      <c r="D1746" s="2"/>
      <c r="E1746" s="2"/>
      <c r="F1746" s="2"/>
      <c r="G1746" s="2"/>
    </row>
    <row r="1747" spans="1:9" x14ac:dyDescent="0.25">
      <c r="A1747" s="2"/>
      <c r="B1747" s="2"/>
      <c r="C1747" s="2"/>
      <c r="D1747" s="2"/>
      <c r="E1747" s="2"/>
      <c r="F1747" s="2"/>
      <c r="G1747" s="2"/>
      <c r="H1747" s="2"/>
      <c r="I1747" s="2"/>
    </row>
    <row r="1748" spans="1:9" x14ac:dyDescent="0.25">
      <c r="A1748" s="2"/>
      <c r="B1748" s="2" t="s">
        <v>5</v>
      </c>
      <c r="C1748" s="2"/>
      <c r="D1748" s="2"/>
      <c r="E1748" s="2"/>
      <c r="F1748" s="2"/>
      <c r="G1748" s="2"/>
      <c r="H1748" s="2"/>
      <c r="I1748" s="2"/>
    </row>
    <row r="1749" spans="1:9" x14ac:dyDescent="0.25">
      <c r="A1749" s="2"/>
      <c r="B1749" s="2"/>
      <c r="C1749" s="2" t="s">
        <v>117</v>
      </c>
      <c r="D1749" s="2"/>
      <c r="E1749" s="2"/>
      <c r="F1749" s="2"/>
      <c r="G1749" s="2"/>
      <c r="H1749" s="2"/>
      <c r="I1749" s="2"/>
    </row>
    <row r="1750" spans="1:9" x14ac:dyDescent="0.25">
      <c r="A1750" s="2"/>
      <c r="B1750" s="2"/>
      <c r="C1750" s="2" t="s">
        <v>118</v>
      </c>
      <c r="D1750" s="2"/>
      <c r="E1750" s="2"/>
      <c r="F1750" s="2"/>
      <c r="G1750" s="2"/>
      <c r="H1750" s="2"/>
      <c r="I1750" s="2"/>
    </row>
    <row r="1751" spans="1:9" x14ac:dyDescent="0.25">
      <c r="A1751" s="2"/>
      <c r="B1751" s="2"/>
      <c r="C1751" s="2" t="s">
        <v>119</v>
      </c>
      <c r="D1751" s="2"/>
      <c r="E1751" s="2"/>
      <c r="F1751" s="2"/>
      <c r="G1751" s="2"/>
      <c r="H1751" s="2"/>
      <c r="I1751" s="2"/>
    </row>
    <row r="1752" spans="1:9" x14ac:dyDescent="0.25">
      <c r="A1752" s="2"/>
      <c r="B1752" s="2"/>
      <c r="C1752" s="2" t="s">
        <v>120</v>
      </c>
      <c r="D1752" s="2"/>
      <c r="E1752" s="2"/>
      <c r="F1752" s="2"/>
      <c r="G1752" s="2"/>
      <c r="H1752" s="2"/>
      <c r="I1752" s="2"/>
    </row>
    <row r="1753" spans="1:9" x14ac:dyDescent="0.25">
      <c r="A1753" s="2"/>
      <c r="B1753" s="2"/>
      <c r="C1753" s="2" t="str">
        <f t="shared" ref="C1753" si="535">"has_focus = "&amp;INDEX(S:X,MATCH(B1740,S:S,0),6)</f>
        <v>has_focus = focus_ch_conscientiousness</v>
      </c>
      <c r="D1753" s="2"/>
      <c r="E1753" s="2"/>
      <c r="F1753" s="2"/>
      <c r="G1753" s="2"/>
      <c r="H1753" s="2"/>
      <c r="I1753" s="2"/>
    </row>
    <row r="1754" spans="1:9" x14ac:dyDescent="0.25">
      <c r="A1754" s="2"/>
      <c r="B1754" s="2" t="s">
        <v>1</v>
      </c>
      <c r="C1754" s="2"/>
      <c r="D1754" s="2"/>
      <c r="E1754" s="2"/>
      <c r="F1754" s="2"/>
      <c r="G1754" s="2"/>
      <c r="H1754" s="2"/>
      <c r="I1754" s="2"/>
    </row>
    <row r="1755" spans="1:9" x14ac:dyDescent="0.25">
      <c r="A1755" s="2"/>
      <c r="B1755" s="2"/>
      <c r="C1755" s="2"/>
      <c r="D1755" s="2"/>
      <c r="E1755" s="2"/>
      <c r="F1755" s="2"/>
      <c r="G1755" s="2"/>
    </row>
    <row r="1756" spans="1:9" x14ac:dyDescent="0.25">
      <c r="A1756" s="2"/>
      <c r="B1756" s="2" t="s">
        <v>9</v>
      </c>
      <c r="C1756" s="2" t="s">
        <v>235</v>
      </c>
      <c r="D1756" s="2"/>
      <c r="E1756" s="2"/>
      <c r="F1756" s="2"/>
      <c r="G1756" s="2"/>
      <c r="H1756" s="2"/>
      <c r="I1756" s="2"/>
    </row>
    <row r="1757" spans="1:9" x14ac:dyDescent="0.25">
      <c r="A1757" s="2"/>
      <c r="B1757" s="2"/>
      <c r="C1757" s="2" t="str">
        <f t="shared" ref="C1757" si="536">"name = EVTOPT_A_"&amp;$L$2&amp;INDEX(S:V,MATCH(B1740,S:S,0),4)</f>
        <v>name = EVTOPT_A_AVE_MARIA_hexaco_childhood.50</v>
      </c>
      <c r="D1757" s="2"/>
      <c r="E1757" s="2"/>
      <c r="F1757" s="2"/>
      <c r="G1757" s="2"/>
      <c r="H1757" s="2"/>
      <c r="I1757" s="2"/>
    </row>
    <row r="1758" spans="1:9" x14ac:dyDescent="0.25">
      <c r="A1758" s="2"/>
      <c r="B1758" s="2"/>
      <c r="C1758" s="2" t="s">
        <v>138</v>
      </c>
      <c r="D1758" s="2"/>
      <c r="E1758" s="2"/>
      <c r="F1758" s="2"/>
      <c r="G1758" s="2"/>
      <c r="H1758" s="2"/>
      <c r="I1758" s="2"/>
    </row>
    <row r="1759" spans="1:9" x14ac:dyDescent="0.25">
      <c r="A1759" s="2"/>
      <c r="B1759" s="2"/>
      <c r="C1759" s="2"/>
      <c r="D1759" s="2" t="str">
        <f t="shared" ref="D1759" si="537">"educator = { character_event = { id = "&amp;"AVE_MARIA_hexaco_adolescence."&amp;INDEX(S:V,MATCH(B1740,S:S,0)+INDEX(S:W,MATCH(B1740,S:S,0),5),4)&amp;" } }"</f>
        <v>educator = { character_event = { id = AVE_MARIA_hexaco_adolescence.57 } }</v>
      </c>
      <c r="E1759" s="2"/>
      <c r="F1759" s="2"/>
      <c r="G1759" s="2"/>
      <c r="H1759" s="2"/>
      <c r="I1759" s="2"/>
    </row>
    <row r="1760" spans="1:9" x14ac:dyDescent="0.25">
      <c r="D1760" t="s">
        <v>248</v>
      </c>
      <c r="H1760" s="2"/>
      <c r="I1760" s="2"/>
    </row>
    <row r="1761" spans="1:9" x14ac:dyDescent="0.25">
      <c r="C1761" s="2" t="s">
        <v>1</v>
      </c>
      <c r="D1761" s="2"/>
      <c r="E1761" s="2"/>
      <c r="F1761" s="2"/>
      <c r="H1761" s="2"/>
      <c r="I1761" s="2"/>
    </row>
    <row r="1762" spans="1:9" x14ac:dyDescent="0.25">
      <c r="A1762" s="2"/>
      <c r="B1762" s="2"/>
      <c r="C1762" s="2" t="s">
        <v>236</v>
      </c>
      <c r="D1762" s="2"/>
      <c r="E1762" s="2"/>
      <c r="F1762" s="2"/>
      <c r="G1762" s="2"/>
      <c r="H1762" s="2"/>
      <c r="I1762" s="2"/>
    </row>
    <row r="1763" spans="1:9" x14ac:dyDescent="0.25">
      <c r="A1763" s="2"/>
      <c r="B1763" s="2"/>
      <c r="C1763" s="2"/>
      <c r="D1763" s="2" t="str">
        <f t="shared" ref="D1763" si="538">"factor = 95"</f>
        <v>factor = 95</v>
      </c>
      <c r="E1763" s="2"/>
      <c r="F1763" s="2"/>
      <c r="G1763" s="2"/>
      <c r="H1763" s="2"/>
      <c r="I1763" s="2"/>
    </row>
    <row r="1764" spans="1:9" x14ac:dyDescent="0.25">
      <c r="A1764" s="2"/>
      <c r="B1764" s="2"/>
      <c r="C1764" s="2" t="s">
        <v>1</v>
      </c>
      <c r="D1764" s="2"/>
      <c r="E1764" s="2"/>
      <c r="F1764" s="2"/>
      <c r="G1764" s="2"/>
      <c r="H1764" s="2"/>
      <c r="I1764" s="2"/>
    </row>
    <row r="1765" spans="1:9" x14ac:dyDescent="0.25">
      <c r="A1765" s="2"/>
      <c r="B1765" s="2" t="s">
        <v>1</v>
      </c>
      <c r="G1765" s="2"/>
      <c r="H1765" s="2"/>
      <c r="I1765" s="2"/>
    </row>
    <row r="1766" spans="1:9" x14ac:dyDescent="0.25">
      <c r="A1766" s="2"/>
      <c r="B1766" s="2" t="s">
        <v>9</v>
      </c>
      <c r="C1766" s="2" t="s">
        <v>237</v>
      </c>
      <c r="D1766" s="2"/>
      <c r="E1766" s="2"/>
      <c r="F1766" s="2"/>
      <c r="G1766" s="2"/>
      <c r="H1766" s="2"/>
      <c r="I1766" s="2"/>
    </row>
    <row r="1767" spans="1:9" x14ac:dyDescent="0.25">
      <c r="A1767" s="2"/>
      <c r="B1767" s="2"/>
      <c r="C1767" s="2" t="str">
        <f t="shared" ref="C1767" si="539">"name = EVTOPT_B_"&amp;$L$2&amp;INDEX(S:V,MATCH(B1740,S:S,0),4)</f>
        <v>name = EVTOPT_B_AVE_MARIA_hexaco_childhood.50</v>
      </c>
      <c r="D1767" s="2"/>
      <c r="E1767" s="2"/>
      <c r="F1767" s="2"/>
      <c r="G1767" s="2"/>
      <c r="H1767" s="2"/>
      <c r="I1767" s="2"/>
    </row>
    <row r="1768" spans="1:9" x14ac:dyDescent="0.25">
      <c r="A1768" s="2"/>
      <c r="B1768" s="2"/>
      <c r="C1768" s="2" t="s">
        <v>138</v>
      </c>
      <c r="D1768" s="2"/>
      <c r="E1768" s="2"/>
      <c r="F1768" s="2"/>
      <c r="G1768" s="2"/>
      <c r="H1768" s="2"/>
      <c r="I1768" s="2"/>
    </row>
    <row r="1769" spans="1:9" x14ac:dyDescent="0.25">
      <c r="A1769" s="2"/>
      <c r="B1769" s="2"/>
      <c r="C1769" s="2"/>
      <c r="D1769" s="2" t="str">
        <f t="shared" ref="D1769" si="540">"educator = { character_event = { id = "&amp;"AVE_MARIA_hexaco_adolescence."&amp;INDEX(S:V,MATCH(B1740,S:S,0)+INDEX(S:W,MATCH(B1740,S:S,0),5),4)&amp;" } }"</f>
        <v>educator = { character_event = { id = AVE_MARIA_hexaco_adolescence.57 } }</v>
      </c>
      <c r="E1769" s="2"/>
      <c r="F1769" s="2"/>
      <c r="G1769" s="2"/>
      <c r="H1769" s="2"/>
      <c r="I1769" s="2"/>
    </row>
    <row r="1770" spans="1:9" x14ac:dyDescent="0.25">
      <c r="A1770" s="2"/>
      <c r="D1770" t="s">
        <v>249</v>
      </c>
      <c r="H1770" s="2"/>
      <c r="I1770" s="2"/>
    </row>
    <row r="1771" spans="1:9" x14ac:dyDescent="0.25">
      <c r="A1771" s="2"/>
      <c r="B1771" s="2"/>
      <c r="C1771" s="2" t="s">
        <v>1</v>
      </c>
      <c r="D1771" s="2"/>
      <c r="E1771" s="2"/>
      <c r="F1771" s="2"/>
      <c r="G1771" s="2"/>
      <c r="H1771" s="2"/>
      <c r="I1771" s="2"/>
    </row>
    <row r="1772" spans="1:9" x14ac:dyDescent="0.25">
      <c r="A1772" s="2"/>
      <c r="B1772" s="2"/>
      <c r="C1772" s="2" t="s">
        <v>236</v>
      </c>
      <c r="D1772" s="2"/>
      <c r="E1772" s="2"/>
      <c r="F1772" s="2"/>
      <c r="G1772" s="2"/>
      <c r="H1772" s="2"/>
      <c r="I1772" s="2"/>
    </row>
    <row r="1773" spans="1:9" x14ac:dyDescent="0.25">
      <c r="A1773" s="2"/>
      <c r="B1773" s="2"/>
      <c r="C1773" s="2"/>
      <c r="D1773" s="2" t="str">
        <f t="shared" ref="D1773" si="541">"factor = 5"</f>
        <v>factor = 5</v>
      </c>
      <c r="E1773" s="2"/>
      <c r="F1773" s="2"/>
      <c r="G1773" s="2"/>
      <c r="H1773" s="2"/>
      <c r="I1773" s="2"/>
    </row>
    <row r="1774" spans="1:9" x14ac:dyDescent="0.25">
      <c r="A1774" s="2"/>
      <c r="B1774" s="2"/>
      <c r="C1774" s="2" t="s">
        <v>1</v>
      </c>
      <c r="D1774" s="2"/>
      <c r="E1774" s="2"/>
      <c r="F1774" s="2"/>
      <c r="G1774" s="2"/>
      <c r="H1774" s="2"/>
      <c r="I1774" s="2"/>
    </row>
    <row r="1775" spans="1:9" x14ac:dyDescent="0.25">
      <c r="A1775" s="2"/>
      <c r="B1775" s="2" t="s">
        <v>1</v>
      </c>
      <c r="C1775" s="2"/>
      <c r="D1775" s="2"/>
      <c r="E1775" s="2"/>
      <c r="F1775" s="2"/>
      <c r="G1775" s="2"/>
      <c r="H1775" s="2"/>
      <c r="I1775" s="2"/>
    </row>
    <row r="1776" spans="1:9" x14ac:dyDescent="0.25">
      <c r="A1776" s="2" t="s">
        <v>1</v>
      </c>
      <c r="B1776" s="2"/>
      <c r="C1776" s="2"/>
      <c r="D1776" s="2"/>
      <c r="E1776" s="2"/>
      <c r="F1776" s="2"/>
      <c r="G1776" s="2"/>
      <c r="H1776" s="2"/>
      <c r="I1776" s="2"/>
    </row>
    <row r="1777" spans="1:9" x14ac:dyDescent="0.25">
      <c r="A1777" s="2" t="str">
        <f t="shared" ref="A1777" si="542">"#"</f>
        <v>#</v>
      </c>
      <c r="B1777" s="2" t="str">
        <f t="shared" ref="B1777" si="543">INDEX(S:S,1+TRUNC((ROW()-1)/$M$2))</f>
        <v>Conscientiousness Improvement 5</v>
      </c>
      <c r="C1777" s="2"/>
      <c r="D1777" s="2"/>
      <c r="E1777" s="2"/>
      <c r="F1777" s="2"/>
      <c r="G1777" s="2"/>
      <c r="H1777" s="2"/>
      <c r="I1777" s="2"/>
    </row>
    <row r="1778" spans="1:9" x14ac:dyDescent="0.25">
      <c r="A1778" s="2" t="s">
        <v>0</v>
      </c>
      <c r="B1778" s="2"/>
      <c r="C1778" s="2"/>
      <c r="D1778" s="2"/>
      <c r="E1778" s="2"/>
      <c r="F1778" s="2"/>
      <c r="G1778" s="2"/>
      <c r="H1778" s="2"/>
      <c r="I1778" s="2"/>
    </row>
    <row r="1779" spans="1:9" x14ac:dyDescent="0.25">
      <c r="A1779" s="2"/>
      <c r="B1779" s="2" t="str">
        <f t="shared" ref="B1779" si="544">"id = "&amp;$L$2&amp;INDEX(S:V,MATCH(B1777,S:S,0),4)</f>
        <v>id = AVE_MARIA_hexaco_childhood.51</v>
      </c>
      <c r="C1779" s="2"/>
      <c r="D1779" s="2"/>
      <c r="E1779" s="2"/>
      <c r="F1779" s="2"/>
      <c r="G1779" s="2"/>
      <c r="H1779" s="2"/>
      <c r="I1779" s="2"/>
    </row>
    <row r="1780" spans="1:9" x14ac:dyDescent="0.25">
      <c r="A1780" s="2"/>
      <c r="B1780" s="2" t="str">
        <f t="shared" ref="B1780" si="545">"desc = EVTDESC_"&amp;$L$2&amp;INDEX(S:V,MATCH(B1777,S:S,0),4)</f>
        <v>desc = EVTDESC_AVE_MARIA_hexaco_childhood.51</v>
      </c>
      <c r="C1780" s="2"/>
      <c r="D1780" s="2"/>
      <c r="E1780" s="2"/>
      <c r="F1780" s="2"/>
      <c r="G1780" s="2"/>
      <c r="H1780" s="2"/>
      <c r="I1780" s="2"/>
    </row>
    <row r="1781" spans="1:9" x14ac:dyDescent="0.25">
      <c r="A1781" s="2"/>
      <c r="B1781" s="2" t="s">
        <v>115</v>
      </c>
      <c r="C1781" s="2"/>
      <c r="D1781" s="2"/>
      <c r="E1781" s="2"/>
      <c r="F1781" s="2"/>
      <c r="G1781" s="2"/>
      <c r="H1781" s="2"/>
      <c r="I1781" s="2"/>
    </row>
    <row r="1782" spans="1:9" x14ac:dyDescent="0.25">
      <c r="A1782" s="2"/>
      <c r="B1782" s="2" t="s">
        <v>114</v>
      </c>
      <c r="C1782" s="2"/>
      <c r="D1782" s="2"/>
      <c r="E1782" s="2"/>
      <c r="F1782" s="2"/>
      <c r="G1782" s="2"/>
    </row>
    <row r="1783" spans="1:9" x14ac:dyDescent="0.25">
      <c r="A1783" s="2"/>
      <c r="B1783" s="2" t="s">
        <v>116</v>
      </c>
      <c r="C1783" s="2"/>
      <c r="D1783" s="2"/>
      <c r="E1783" s="2"/>
      <c r="F1783" s="2"/>
      <c r="G1783" s="2"/>
    </row>
    <row r="1784" spans="1:9" x14ac:dyDescent="0.25">
      <c r="A1784" s="2"/>
      <c r="B1784" s="2"/>
      <c r="C1784" s="2"/>
      <c r="D1784" s="2"/>
      <c r="E1784" s="2"/>
      <c r="F1784" s="2"/>
      <c r="G1784" s="2"/>
      <c r="H1784" s="2"/>
      <c r="I1784" s="2"/>
    </row>
    <row r="1785" spans="1:9" x14ac:dyDescent="0.25">
      <c r="A1785" s="2"/>
      <c r="B1785" s="2" t="s">
        <v>5</v>
      </c>
      <c r="C1785" s="2"/>
      <c r="D1785" s="2"/>
      <c r="E1785" s="2"/>
      <c r="F1785" s="2"/>
      <c r="G1785" s="2"/>
      <c r="H1785" s="2"/>
      <c r="I1785" s="2"/>
    </row>
    <row r="1786" spans="1:9" x14ac:dyDescent="0.25">
      <c r="A1786" s="2"/>
      <c r="B1786" s="2"/>
      <c r="C1786" s="2" t="s">
        <v>117</v>
      </c>
      <c r="D1786" s="2"/>
      <c r="E1786" s="2"/>
      <c r="F1786" s="2"/>
      <c r="G1786" s="2"/>
      <c r="H1786" s="2"/>
      <c r="I1786" s="2"/>
    </row>
    <row r="1787" spans="1:9" x14ac:dyDescent="0.25">
      <c r="A1787" s="2"/>
      <c r="B1787" s="2"/>
      <c r="C1787" s="2" t="s">
        <v>118</v>
      </c>
      <c r="D1787" s="2"/>
      <c r="E1787" s="2"/>
      <c r="F1787" s="2"/>
      <c r="G1787" s="2"/>
      <c r="H1787" s="2"/>
      <c r="I1787" s="2"/>
    </row>
    <row r="1788" spans="1:9" x14ac:dyDescent="0.25">
      <c r="A1788" s="2"/>
      <c r="B1788" s="2"/>
      <c r="C1788" s="2" t="s">
        <v>119</v>
      </c>
      <c r="D1788" s="2"/>
      <c r="E1788" s="2"/>
      <c r="F1788" s="2"/>
      <c r="G1788" s="2"/>
      <c r="H1788" s="2"/>
      <c r="I1788" s="2"/>
    </row>
    <row r="1789" spans="1:9" x14ac:dyDescent="0.25">
      <c r="A1789" s="2"/>
      <c r="B1789" s="2"/>
      <c r="C1789" s="2" t="s">
        <v>120</v>
      </c>
      <c r="D1789" s="2"/>
      <c r="E1789" s="2"/>
      <c r="F1789" s="2"/>
      <c r="G1789" s="2"/>
      <c r="H1789" s="2"/>
      <c r="I1789" s="2"/>
    </row>
    <row r="1790" spans="1:9" x14ac:dyDescent="0.25">
      <c r="A1790" s="2"/>
      <c r="B1790" s="2"/>
      <c r="C1790" s="2" t="str">
        <f t="shared" ref="C1790" si="546">"has_focus = "&amp;INDEX(S:X,MATCH(B1777,S:S,0),6)</f>
        <v>has_focus = focus_ch_conscientiousness</v>
      </c>
      <c r="D1790" s="2"/>
      <c r="E1790" s="2"/>
      <c r="F1790" s="2"/>
      <c r="G1790" s="2"/>
      <c r="H1790" s="2"/>
      <c r="I1790" s="2"/>
    </row>
    <row r="1791" spans="1:9" x14ac:dyDescent="0.25">
      <c r="A1791" s="2"/>
      <c r="B1791" s="2" t="s">
        <v>1</v>
      </c>
      <c r="C1791" s="2"/>
      <c r="D1791" s="2"/>
      <c r="E1791" s="2"/>
      <c r="F1791" s="2"/>
      <c r="G1791" s="2"/>
      <c r="H1791" s="2"/>
      <c r="I1791" s="2"/>
    </row>
    <row r="1792" spans="1:9" x14ac:dyDescent="0.25">
      <c r="A1792" s="2"/>
      <c r="B1792" s="2"/>
      <c r="C1792" s="2"/>
      <c r="D1792" s="2"/>
      <c r="E1792" s="2"/>
      <c r="F1792" s="2"/>
      <c r="G1792" s="2"/>
    </row>
    <row r="1793" spans="1:9" x14ac:dyDescent="0.25">
      <c r="A1793" s="2"/>
      <c r="B1793" s="2" t="s">
        <v>9</v>
      </c>
      <c r="C1793" s="2" t="s">
        <v>235</v>
      </c>
      <c r="D1793" s="2"/>
      <c r="E1793" s="2"/>
      <c r="F1793" s="2"/>
      <c r="G1793" s="2"/>
      <c r="H1793" s="2"/>
      <c r="I1793" s="2"/>
    </row>
    <row r="1794" spans="1:9" x14ac:dyDescent="0.25">
      <c r="A1794" s="2"/>
      <c r="B1794" s="2"/>
      <c r="C1794" s="2" t="str">
        <f t="shared" ref="C1794" si="547">"name = EVTOPT_A_"&amp;$L$2&amp;INDEX(S:V,MATCH(B1777,S:S,0),4)</f>
        <v>name = EVTOPT_A_AVE_MARIA_hexaco_childhood.51</v>
      </c>
      <c r="D1794" s="2"/>
      <c r="E1794" s="2"/>
      <c r="F1794" s="2"/>
      <c r="G1794" s="2"/>
      <c r="H1794" s="2"/>
      <c r="I1794" s="2"/>
    </row>
    <row r="1795" spans="1:9" x14ac:dyDescent="0.25">
      <c r="A1795" s="2"/>
      <c r="B1795" s="2"/>
      <c r="C1795" s="2" t="s">
        <v>138</v>
      </c>
      <c r="D1795" s="2"/>
      <c r="E1795" s="2"/>
      <c r="F1795" s="2"/>
      <c r="G1795" s="2"/>
      <c r="H1795" s="2"/>
      <c r="I1795" s="2"/>
    </row>
    <row r="1796" spans="1:9" x14ac:dyDescent="0.25">
      <c r="A1796" s="2"/>
      <c r="B1796" s="2"/>
      <c r="C1796" s="2"/>
      <c r="D1796" s="2" t="str">
        <f t="shared" ref="D1796" si="548">"educator = { character_event = { id = "&amp;"AVE_MARIA_hexaco_adolescence."&amp;INDEX(S:V,MATCH(B1777,S:S,0)+INDEX(S:W,MATCH(B1777,S:S,0),5),4)&amp;" } }"</f>
        <v>educator = { character_event = { id = AVE_MARIA_hexaco_adolescence.57 } }</v>
      </c>
      <c r="E1796" s="2"/>
      <c r="F1796" s="2"/>
      <c r="G1796" s="2"/>
      <c r="H1796" s="2"/>
      <c r="I1796" s="2"/>
    </row>
    <row r="1797" spans="1:9" x14ac:dyDescent="0.25">
      <c r="D1797" t="s">
        <v>248</v>
      </c>
      <c r="H1797" s="2"/>
      <c r="I1797" s="2"/>
    </row>
    <row r="1798" spans="1:9" x14ac:dyDescent="0.25">
      <c r="C1798" s="2" t="s">
        <v>1</v>
      </c>
      <c r="D1798" s="2"/>
      <c r="E1798" s="2"/>
      <c r="F1798" s="2"/>
      <c r="H1798" s="2"/>
      <c r="I1798" s="2"/>
    </row>
    <row r="1799" spans="1:9" x14ac:dyDescent="0.25">
      <c r="A1799" s="2"/>
      <c r="B1799" s="2"/>
      <c r="C1799" s="2" t="s">
        <v>236</v>
      </c>
      <c r="D1799" s="2"/>
      <c r="E1799" s="2"/>
      <c r="F1799" s="2"/>
      <c r="G1799" s="2"/>
      <c r="H1799" s="2"/>
      <c r="I1799" s="2"/>
    </row>
    <row r="1800" spans="1:9" x14ac:dyDescent="0.25">
      <c r="A1800" s="2"/>
      <c r="B1800" s="2"/>
      <c r="C1800" s="2"/>
      <c r="D1800" s="2" t="str">
        <f t="shared" ref="D1800" si="549">"factor = 95"</f>
        <v>factor = 95</v>
      </c>
      <c r="E1800" s="2"/>
      <c r="F1800" s="2"/>
      <c r="G1800" s="2"/>
      <c r="H1800" s="2"/>
      <c r="I1800" s="2"/>
    </row>
    <row r="1801" spans="1:9" x14ac:dyDescent="0.25">
      <c r="A1801" s="2"/>
      <c r="B1801" s="2"/>
      <c r="C1801" s="2" t="s">
        <v>1</v>
      </c>
      <c r="D1801" s="2"/>
      <c r="E1801" s="2"/>
      <c r="F1801" s="2"/>
      <c r="G1801" s="2"/>
      <c r="H1801" s="2"/>
      <c r="I1801" s="2"/>
    </row>
    <row r="1802" spans="1:9" x14ac:dyDescent="0.25">
      <c r="A1802" s="2"/>
      <c r="B1802" s="2" t="s">
        <v>1</v>
      </c>
      <c r="G1802" s="2"/>
      <c r="H1802" s="2"/>
      <c r="I1802" s="2"/>
    </row>
    <row r="1803" spans="1:9" x14ac:dyDescent="0.25">
      <c r="A1803" s="2"/>
      <c r="B1803" s="2" t="s">
        <v>9</v>
      </c>
      <c r="C1803" s="2" t="s">
        <v>237</v>
      </c>
      <c r="D1803" s="2"/>
      <c r="E1803" s="2"/>
      <c r="F1803" s="2"/>
      <c r="G1803" s="2"/>
      <c r="H1803" s="2"/>
      <c r="I1803" s="2"/>
    </row>
    <row r="1804" spans="1:9" x14ac:dyDescent="0.25">
      <c r="A1804" s="2"/>
      <c r="B1804" s="2"/>
      <c r="C1804" s="2" t="str">
        <f t="shared" ref="C1804" si="550">"name = EVTOPT_B_"&amp;$L$2&amp;INDEX(S:V,MATCH(B1777,S:S,0),4)</f>
        <v>name = EVTOPT_B_AVE_MARIA_hexaco_childhood.51</v>
      </c>
      <c r="D1804" s="2"/>
      <c r="E1804" s="2"/>
      <c r="F1804" s="2"/>
      <c r="G1804" s="2"/>
      <c r="H1804" s="2"/>
      <c r="I1804" s="2"/>
    </row>
    <row r="1805" spans="1:9" x14ac:dyDescent="0.25">
      <c r="A1805" s="2"/>
      <c r="B1805" s="2"/>
      <c r="C1805" s="2" t="s">
        <v>138</v>
      </c>
      <c r="D1805" s="2"/>
      <c r="E1805" s="2"/>
      <c r="F1805" s="2"/>
      <c r="G1805" s="2"/>
      <c r="H1805" s="2"/>
      <c r="I1805" s="2"/>
    </row>
    <row r="1806" spans="1:9" x14ac:dyDescent="0.25">
      <c r="A1806" s="2"/>
      <c r="B1806" s="2"/>
      <c r="C1806" s="2"/>
      <c r="D1806" s="2" t="str">
        <f t="shared" ref="D1806" si="551">"educator = { character_event = { id = "&amp;"AVE_MARIA_hexaco_adolescence."&amp;INDEX(S:V,MATCH(B1777,S:S,0)+INDEX(S:W,MATCH(B1777,S:S,0),5),4)&amp;" } }"</f>
        <v>educator = { character_event = { id = AVE_MARIA_hexaco_adolescence.57 } }</v>
      </c>
      <c r="E1806" s="2"/>
      <c r="F1806" s="2"/>
      <c r="G1806" s="2"/>
      <c r="H1806" s="2"/>
      <c r="I1806" s="2"/>
    </row>
    <row r="1807" spans="1:9" x14ac:dyDescent="0.25">
      <c r="A1807" s="2"/>
      <c r="D1807" t="s">
        <v>249</v>
      </c>
      <c r="H1807" s="2"/>
      <c r="I1807" s="2"/>
    </row>
    <row r="1808" spans="1:9" x14ac:dyDescent="0.25">
      <c r="A1808" s="2"/>
      <c r="B1808" s="2"/>
      <c r="C1808" s="2" t="s">
        <v>1</v>
      </c>
      <c r="D1808" s="2"/>
      <c r="E1808" s="2"/>
      <c r="F1808" s="2"/>
      <c r="G1808" s="2"/>
      <c r="H1808" s="2"/>
      <c r="I1808" s="2"/>
    </row>
    <row r="1809" spans="1:9" x14ac:dyDescent="0.25">
      <c r="A1809" s="2"/>
      <c r="B1809" s="2"/>
      <c r="C1809" s="2" t="s">
        <v>236</v>
      </c>
      <c r="D1809" s="2"/>
      <c r="E1809" s="2"/>
      <c r="F1809" s="2"/>
      <c r="G1809" s="2"/>
      <c r="H1809" s="2"/>
      <c r="I1809" s="2"/>
    </row>
    <row r="1810" spans="1:9" x14ac:dyDescent="0.25">
      <c r="A1810" s="2"/>
      <c r="B1810" s="2"/>
      <c r="C1810" s="2"/>
      <c r="D1810" s="2" t="str">
        <f t="shared" ref="D1810" si="552">"factor = 5"</f>
        <v>factor = 5</v>
      </c>
      <c r="E1810" s="2"/>
      <c r="F1810" s="2"/>
      <c r="G1810" s="2"/>
      <c r="H1810" s="2"/>
      <c r="I1810" s="2"/>
    </row>
    <row r="1811" spans="1:9" x14ac:dyDescent="0.25">
      <c r="A1811" s="2"/>
      <c r="B1811" s="2"/>
      <c r="C1811" s="2" t="s">
        <v>1</v>
      </c>
      <c r="D1811" s="2"/>
      <c r="E1811" s="2"/>
      <c r="F1811" s="2"/>
      <c r="G1811" s="2"/>
      <c r="H1811" s="2"/>
      <c r="I1811" s="2"/>
    </row>
    <row r="1812" spans="1:9" x14ac:dyDescent="0.25">
      <c r="A1812" s="2"/>
      <c r="B1812" s="2" t="s">
        <v>1</v>
      </c>
      <c r="C1812" s="2"/>
      <c r="D1812" s="2"/>
      <c r="E1812" s="2"/>
      <c r="F1812" s="2"/>
      <c r="G1812" s="2"/>
      <c r="H1812" s="2"/>
      <c r="I1812" s="2"/>
    </row>
    <row r="1813" spans="1:9" x14ac:dyDescent="0.25">
      <c r="A1813" s="2" t="s">
        <v>1</v>
      </c>
      <c r="B1813" s="2"/>
      <c r="C1813" s="2"/>
      <c r="D1813" s="2"/>
      <c r="E1813" s="2"/>
      <c r="F1813" s="2"/>
      <c r="G1813" s="2"/>
      <c r="H1813" s="2"/>
      <c r="I1813" s="2"/>
    </row>
    <row r="1814" spans="1:9" x14ac:dyDescent="0.25">
      <c r="A1814" s="2" t="str">
        <f t="shared" ref="A1814" si="553">"#"</f>
        <v>#</v>
      </c>
      <c r="B1814" s="2" t="str">
        <f t="shared" ref="B1814" si="554">INDEX(S:S,1+TRUNC((ROW()-1)/$M$2))</f>
        <v>Conscientiousness Improvement 6</v>
      </c>
      <c r="C1814" s="2"/>
      <c r="D1814" s="2"/>
      <c r="E1814" s="2"/>
      <c r="F1814" s="2"/>
      <c r="G1814" s="2"/>
      <c r="H1814" s="2"/>
      <c r="I1814" s="2"/>
    </row>
    <row r="1815" spans="1:9" x14ac:dyDescent="0.25">
      <c r="A1815" s="2" t="s">
        <v>0</v>
      </c>
      <c r="B1815" s="2"/>
      <c r="C1815" s="2"/>
      <c r="D1815" s="2"/>
      <c r="E1815" s="2"/>
      <c r="F1815" s="2"/>
      <c r="G1815" s="2"/>
      <c r="H1815" s="2"/>
      <c r="I1815" s="2"/>
    </row>
    <row r="1816" spans="1:9" x14ac:dyDescent="0.25">
      <c r="A1816" s="2"/>
      <c r="B1816" s="2" t="str">
        <f t="shared" ref="B1816" si="555">"id = "&amp;$L$2&amp;INDEX(S:V,MATCH(B1814,S:S,0),4)</f>
        <v>id = AVE_MARIA_hexaco_childhood.52</v>
      </c>
      <c r="C1816" s="2"/>
      <c r="D1816" s="2"/>
      <c r="E1816" s="2"/>
      <c r="F1816" s="2"/>
      <c r="G1816" s="2"/>
      <c r="H1816" s="2"/>
      <c r="I1816" s="2"/>
    </row>
    <row r="1817" spans="1:9" x14ac:dyDescent="0.25">
      <c r="A1817" s="2"/>
      <c r="B1817" s="2" t="str">
        <f t="shared" ref="B1817" si="556">"desc = EVTDESC_"&amp;$L$2&amp;INDEX(S:V,MATCH(B1814,S:S,0),4)</f>
        <v>desc = EVTDESC_AVE_MARIA_hexaco_childhood.52</v>
      </c>
      <c r="C1817" s="2"/>
      <c r="D1817" s="2"/>
      <c r="E1817" s="2"/>
      <c r="F1817" s="2"/>
      <c r="G1817" s="2"/>
      <c r="H1817" s="2"/>
      <c r="I1817" s="2"/>
    </row>
    <row r="1818" spans="1:9" x14ac:dyDescent="0.25">
      <c r="A1818" s="2"/>
      <c r="B1818" s="2" t="s">
        <v>115</v>
      </c>
      <c r="C1818" s="2"/>
      <c r="D1818" s="2"/>
      <c r="E1818" s="2"/>
      <c r="F1818" s="2"/>
      <c r="G1818" s="2"/>
      <c r="H1818" s="2"/>
      <c r="I1818" s="2"/>
    </row>
    <row r="1819" spans="1:9" x14ac:dyDescent="0.25">
      <c r="A1819" s="2"/>
      <c r="B1819" s="2" t="s">
        <v>114</v>
      </c>
      <c r="C1819" s="2"/>
      <c r="D1819" s="2"/>
      <c r="E1819" s="2"/>
      <c r="F1819" s="2"/>
      <c r="G1819" s="2"/>
    </row>
    <row r="1820" spans="1:9" x14ac:dyDescent="0.25">
      <c r="A1820" s="2"/>
      <c r="B1820" s="2" t="s">
        <v>116</v>
      </c>
      <c r="C1820" s="2"/>
      <c r="D1820" s="2"/>
      <c r="E1820" s="2"/>
      <c r="F1820" s="2"/>
      <c r="G1820" s="2"/>
    </row>
    <row r="1821" spans="1:9" x14ac:dyDescent="0.25">
      <c r="A1821" s="2"/>
      <c r="B1821" s="2"/>
      <c r="C1821" s="2"/>
      <c r="D1821" s="2"/>
      <c r="E1821" s="2"/>
      <c r="F1821" s="2"/>
      <c r="G1821" s="2"/>
      <c r="H1821" s="2"/>
      <c r="I1821" s="2"/>
    </row>
    <row r="1822" spans="1:9" x14ac:dyDescent="0.25">
      <c r="A1822" s="2"/>
      <c r="B1822" s="2" t="s">
        <v>5</v>
      </c>
      <c r="C1822" s="2"/>
      <c r="D1822" s="2"/>
      <c r="E1822" s="2"/>
      <c r="F1822" s="2"/>
      <c r="G1822" s="2"/>
      <c r="H1822" s="2"/>
      <c r="I1822" s="2"/>
    </row>
    <row r="1823" spans="1:9" x14ac:dyDescent="0.25">
      <c r="A1823" s="2"/>
      <c r="B1823" s="2"/>
      <c r="C1823" s="2" t="s">
        <v>117</v>
      </c>
      <c r="D1823" s="2"/>
      <c r="E1823" s="2"/>
      <c r="F1823" s="2"/>
      <c r="G1823" s="2"/>
      <c r="H1823" s="2"/>
      <c r="I1823" s="2"/>
    </row>
    <row r="1824" spans="1:9" x14ac:dyDescent="0.25">
      <c r="A1824" s="2"/>
      <c r="B1824" s="2"/>
      <c r="C1824" s="2" t="s">
        <v>118</v>
      </c>
      <c r="D1824" s="2"/>
      <c r="E1824" s="2"/>
      <c r="F1824" s="2"/>
      <c r="G1824" s="2"/>
      <c r="H1824" s="2"/>
      <c r="I1824" s="2"/>
    </row>
    <row r="1825" spans="1:9" x14ac:dyDescent="0.25">
      <c r="A1825" s="2"/>
      <c r="B1825" s="2"/>
      <c r="C1825" s="2" t="s">
        <v>119</v>
      </c>
      <c r="D1825" s="2"/>
      <c r="E1825" s="2"/>
      <c r="F1825" s="2"/>
      <c r="G1825" s="2"/>
      <c r="H1825" s="2"/>
      <c r="I1825" s="2"/>
    </row>
    <row r="1826" spans="1:9" x14ac:dyDescent="0.25">
      <c r="A1826" s="2"/>
      <c r="B1826" s="2"/>
      <c r="C1826" s="2" t="s">
        <v>120</v>
      </c>
      <c r="D1826" s="2"/>
      <c r="E1826" s="2"/>
      <c r="F1826" s="2"/>
      <c r="G1826" s="2"/>
      <c r="H1826" s="2"/>
      <c r="I1826" s="2"/>
    </row>
    <row r="1827" spans="1:9" x14ac:dyDescent="0.25">
      <c r="A1827" s="2"/>
      <c r="B1827" s="2"/>
      <c r="C1827" s="2" t="str">
        <f t="shared" ref="C1827" si="557">"has_focus = "&amp;INDEX(S:X,MATCH(B1814,S:S,0),6)</f>
        <v>has_focus = focus_ch_conscientiousness</v>
      </c>
      <c r="D1827" s="2"/>
      <c r="E1827" s="2"/>
      <c r="F1827" s="2"/>
      <c r="G1827" s="2"/>
      <c r="H1827" s="2"/>
      <c r="I1827" s="2"/>
    </row>
    <row r="1828" spans="1:9" x14ac:dyDescent="0.25">
      <c r="A1828" s="2"/>
      <c r="B1828" s="2" t="s">
        <v>1</v>
      </c>
      <c r="C1828" s="2"/>
      <c r="D1828" s="2"/>
      <c r="E1828" s="2"/>
      <c r="F1828" s="2"/>
      <c r="G1828" s="2"/>
      <c r="H1828" s="2"/>
      <c r="I1828" s="2"/>
    </row>
    <row r="1829" spans="1:9" x14ac:dyDescent="0.25">
      <c r="A1829" s="2"/>
      <c r="B1829" s="2"/>
      <c r="C1829" s="2"/>
      <c r="D1829" s="2"/>
      <c r="E1829" s="2"/>
      <c r="F1829" s="2"/>
      <c r="G1829" s="2"/>
    </row>
    <row r="1830" spans="1:9" x14ac:dyDescent="0.25">
      <c r="A1830" s="2"/>
      <c r="B1830" s="2" t="s">
        <v>9</v>
      </c>
      <c r="C1830" s="2" t="s">
        <v>235</v>
      </c>
      <c r="D1830" s="2"/>
      <c r="E1830" s="2"/>
      <c r="F1830" s="2"/>
      <c r="G1830" s="2"/>
      <c r="H1830" s="2"/>
      <c r="I1830" s="2"/>
    </row>
    <row r="1831" spans="1:9" x14ac:dyDescent="0.25">
      <c r="A1831" s="2"/>
      <c r="B1831" s="2"/>
      <c r="C1831" s="2" t="str">
        <f t="shared" ref="C1831" si="558">"name = EVTOPT_A_"&amp;$L$2&amp;INDEX(S:V,MATCH(B1814,S:S,0),4)</f>
        <v>name = EVTOPT_A_AVE_MARIA_hexaco_childhood.52</v>
      </c>
      <c r="D1831" s="2"/>
      <c r="E1831" s="2"/>
      <c r="F1831" s="2"/>
      <c r="G1831" s="2"/>
      <c r="H1831" s="2"/>
      <c r="I1831" s="2"/>
    </row>
    <row r="1832" spans="1:9" x14ac:dyDescent="0.25">
      <c r="A1832" s="2"/>
      <c r="B1832" s="2"/>
      <c r="C1832" s="2" t="s">
        <v>138</v>
      </c>
      <c r="D1832" s="2"/>
      <c r="E1832" s="2"/>
      <c r="F1832" s="2"/>
      <c r="G1832" s="2"/>
      <c r="H1832" s="2"/>
      <c r="I1832" s="2"/>
    </row>
    <row r="1833" spans="1:9" x14ac:dyDescent="0.25">
      <c r="A1833" s="2"/>
      <c r="B1833" s="2"/>
      <c r="C1833" s="2"/>
      <c r="D1833" s="2" t="str">
        <f t="shared" ref="D1833" si="559">"educator = { character_event = { id = "&amp;"AVE_MARIA_hexaco_adolescence."&amp;INDEX(S:V,MATCH(B1814,S:S,0)+INDEX(S:W,MATCH(B1814,S:S,0),5),4)&amp;" } }"</f>
        <v>educator = { character_event = { id = AVE_MARIA_hexaco_adolescence.57 } }</v>
      </c>
      <c r="E1833" s="2"/>
      <c r="F1833" s="2"/>
      <c r="G1833" s="2"/>
      <c r="H1833" s="2"/>
      <c r="I1833" s="2"/>
    </row>
    <row r="1834" spans="1:9" x14ac:dyDescent="0.25">
      <c r="D1834" t="s">
        <v>248</v>
      </c>
      <c r="H1834" s="2"/>
      <c r="I1834" s="2"/>
    </row>
    <row r="1835" spans="1:9" x14ac:dyDescent="0.25">
      <c r="C1835" s="2" t="s">
        <v>1</v>
      </c>
      <c r="D1835" s="2"/>
      <c r="E1835" s="2"/>
      <c r="F1835" s="2"/>
      <c r="H1835" s="2"/>
      <c r="I1835" s="2"/>
    </row>
    <row r="1836" spans="1:9" x14ac:dyDescent="0.25">
      <c r="A1836" s="2"/>
      <c r="B1836" s="2"/>
      <c r="C1836" s="2" t="s">
        <v>236</v>
      </c>
      <c r="D1836" s="2"/>
      <c r="E1836" s="2"/>
      <c r="F1836" s="2"/>
      <c r="G1836" s="2"/>
      <c r="H1836" s="2"/>
      <c r="I1836" s="2"/>
    </row>
    <row r="1837" spans="1:9" x14ac:dyDescent="0.25">
      <c r="A1837" s="2"/>
      <c r="B1837" s="2"/>
      <c r="C1837" s="2"/>
      <c r="D1837" s="2" t="str">
        <f t="shared" ref="D1837" si="560">"factor = 95"</f>
        <v>factor = 95</v>
      </c>
      <c r="E1837" s="2"/>
      <c r="F1837" s="2"/>
      <c r="G1837" s="2"/>
      <c r="H1837" s="2"/>
      <c r="I1837" s="2"/>
    </row>
    <row r="1838" spans="1:9" x14ac:dyDescent="0.25">
      <c r="A1838" s="2"/>
      <c r="B1838" s="2"/>
      <c r="C1838" s="2" t="s">
        <v>1</v>
      </c>
      <c r="D1838" s="2"/>
      <c r="E1838" s="2"/>
      <c r="F1838" s="2"/>
      <c r="G1838" s="2"/>
      <c r="H1838" s="2"/>
      <c r="I1838" s="2"/>
    </row>
    <row r="1839" spans="1:9" x14ac:dyDescent="0.25">
      <c r="A1839" s="2"/>
      <c r="B1839" s="2" t="s">
        <v>1</v>
      </c>
      <c r="G1839" s="2"/>
      <c r="H1839" s="2"/>
      <c r="I1839" s="2"/>
    </row>
    <row r="1840" spans="1:9" x14ac:dyDescent="0.25">
      <c r="A1840" s="2"/>
      <c r="B1840" s="2" t="s">
        <v>9</v>
      </c>
      <c r="C1840" s="2" t="s">
        <v>237</v>
      </c>
      <c r="D1840" s="2"/>
      <c r="E1840" s="2"/>
      <c r="F1840" s="2"/>
      <c r="G1840" s="2"/>
      <c r="H1840" s="2"/>
      <c r="I1840" s="2"/>
    </row>
    <row r="1841" spans="1:9" x14ac:dyDescent="0.25">
      <c r="A1841" s="2"/>
      <c r="B1841" s="2"/>
      <c r="C1841" s="2" t="str">
        <f t="shared" ref="C1841" si="561">"name = EVTOPT_B_"&amp;$L$2&amp;INDEX(S:V,MATCH(B1814,S:S,0),4)</f>
        <v>name = EVTOPT_B_AVE_MARIA_hexaco_childhood.52</v>
      </c>
      <c r="D1841" s="2"/>
      <c r="E1841" s="2"/>
      <c r="F1841" s="2"/>
      <c r="G1841" s="2"/>
      <c r="H1841" s="2"/>
      <c r="I1841" s="2"/>
    </row>
    <row r="1842" spans="1:9" x14ac:dyDescent="0.25">
      <c r="A1842" s="2"/>
      <c r="B1842" s="2"/>
      <c r="C1842" s="2" t="s">
        <v>138</v>
      </c>
      <c r="D1842" s="2"/>
      <c r="E1842" s="2"/>
      <c r="F1842" s="2"/>
      <c r="G1842" s="2"/>
      <c r="H1842" s="2"/>
      <c r="I1842" s="2"/>
    </row>
    <row r="1843" spans="1:9" x14ac:dyDescent="0.25">
      <c r="A1843" s="2"/>
      <c r="B1843" s="2"/>
      <c r="C1843" s="2"/>
      <c r="D1843" s="2" t="str">
        <f t="shared" ref="D1843" si="562">"educator = { character_event = { id = "&amp;"AVE_MARIA_hexaco_adolescence."&amp;INDEX(S:V,MATCH(B1814,S:S,0)+INDEX(S:W,MATCH(B1814,S:S,0),5),4)&amp;" } }"</f>
        <v>educator = { character_event = { id = AVE_MARIA_hexaco_adolescence.57 } }</v>
      </c>
      <c r="E1843" s="2"/>
      <c r="F1843" s="2"/>
      <c r="G1843" s="2"/>
      <c r="H1843" s="2"/>
      <c r="I1843" s="2"/>
    </row>
    <row r="1844" spans="1:9" x14ac:dyDescent="0.25">
      <c r="A1844" s="2"/>
      <c r="D1844" t="s">
        <v>249</v>
      </c>
      <c r="H1844" s="2"/>
      <c r="I1844" s="2"/>
    </row>
    <row r="1845" spans="1:9" x14ac:dyDescent="0.25">
      <c r="A1845" s="2"/>
      <c r="B1845" s="2"/>
      <c r="C1845" s="2" t="s">
        <v>1</v>
      </c>
      <c r="D1845" s="2"/>
      <c r="E1845" s="2"/>
      <c r="F1845" s="2"/>
      <c r="G1845" s="2"/>
      <c r="H1845" s="2"/>
      <c r="I1845" s="2"/>
    </row>
    <row r="1846" spans="1:9" x14ac:dyDescent="0.25">
      <c r="A1846" s="2"/>
      <c r="B1846" s="2"/>
      <c r="C1846" s="2" t="s">
        <v>236</v>
      </c>
      <c r="D1846" s="2"/>
      <c r="E1846" s="2"/>
      <c r="F1846" s="2"/>
      <c r="G1846" s="2"/>
      <c r="H1846" s="2"/>
      <c r="I1846" s="2"/>
    </row>
    <row r="1847" spans="1:9" x14ac:dyDescent="0.25">
      <c r="A1847" s="2"/>
      <c r="B1847" s="2"/>
      <c r="C1847" s="2"/>
      <c r="D1847" s="2" t="str">
        <f t="shared" ref="D1847" si="563">"factor = 5"</f>
        <v>factor = 5</v>
      </c>
      <c r="E1847" s="2"/>
      <c r="F1847" s="2"/>
      <c r="G1847" s="2"/>
      <c r="H1847" s="2"/>
      <c r="I1847" s="2"/>
    </row>
    <row r="1848" spans="1:9" x14ac:dyDescent="0.25">
      <c r="A1848" s="2"/>
      <c r="B1848" s="2"/>
      <c r="C1848" s="2" t="s">
        <v>1</v>
      </c>
      <c r="D1848" s="2"/>
      <c r="E1848" s="2"/>
      <c r="F1848" s="2"/>
      <c r="G1848" s="2"/>
      <c r="H1848" s="2"/>
      <c r="I1848" s="2"/>
    </row>
    <row r="1849" spans="1:9" x14ac:dyDescent="0.25">
      <c r="A1849" s="2"/>
      <c r="B1849" s="2" t="s">
        <v>1</v>
      </c>
      <c r="C1849" s="2"/>
      <c r="D1849" s="2"/>
      <c r="E1849" s="2"/>
      <c r="F1849" s="2"/>
      <c r="G1849" s="2"/>
      <c r="H1849" s="2"/>
      <c r="I1849" s="2"/>
    </row>
    <row r="1850" spans="1:9" x14ac:dyDescent="0.25">
      <c r="A1850" s="2" t="s">
        <v>1</v>
      </c>
      <c r="B1850" s="2"/>
      <c r="C1850" s="2"/>
      <c r="D1850" s="2"/>
      <c r="E1850" s="2"/>
      <c r="F1850" s="2"/>
      <c r="G1850" s="2"/>
      <c r="H1850" s="2"/>
      <c r="I1850" s="2"/>
    </row>
    <row r="1851" spans="1:9" x14ac:dyDescent="0.25">
      <c r="A1851" s="2" t="str">
        <f t="shared" ref="A1851" si="564">"#"</f>
        <v>#</v>
      </c>
      <c r="B1851" s="2" t="str">
        <f t="shared" ref="B1851" si="565">INDEX(S:S,1+TRUNC((ROW()-1)/$M$2))</f>
        <v>Conscientiousness Improvement 7</v>
      </c>
      <c r="C1851" s="2"/>
      <c r="D1851" s="2"/>
      <c r="E1851" s="2"/>
      <c r="F1851" s="2"/>
      <c r="G1851" s="2"/>
      <c r="H1851" s="2"/>
      <c r="I1851" s="2"/>
    </row>
    <row r="1852" spans="1:9" x14ac:dyDescent="0.25">
      <c r="A1852" s="2" t="s">
        <v>0</v>
      </c>
      <c r="B1852" s="2"/>
      <c r="C1852" s="2"/>
      <c r="D1852" s="2"/>
      <c r="E1852" s="2"/>
      <c r="F1852" s="2"/>
      <c r="G1852" s="2"/>
      <c r="H1852" s="2"/>
      <c r="I1852" s="2"/>
    </row>
    <row r="1853" spans="1:9" x14ac:dyDescent="0.25">
      <c r="A1853" s="2"/>
      <c r="B1853" s="2" t="str">
        <f t="shared" ref="B1853" si="566">"id = "&amp;$L$2&amp;INDEX(S:V,MATCH(B1851,S:S,0),4)</f>
        <v>id = AVE_MARIA_hexaco_childhood.53</v>
      </c>
      <c r="C1853" s="2"/>
      <c r="D1853" s="2"/>
      <c r="E1853" s="2"/>
      <c r="F1853" s="2"/>
      <c r="G1853" s="2"/>
      <c r="H1853" s="2"/>
      <c r="I1853" s="2"/>
    </row>
    <row r="1854" spans="1:9" x14ac:dyDescent="0.25">
      <c r="A1854" s="2"/>
      <c r="B1854" s="2" t="str">
        <f t="shared" ref="B1854" si="567">"desc = EVTDESC_"&amp;$L$2&amp;INDEX(S:V,MATCH(B1851,S:S,0),4)</f>
        <v>desc = EVTDESC_AVE_MARIA_hexaco_childhood.53</v>
      </c>
      <c r="C1854" s="2"/>
      <c r="D1854" s="2"/>
      <c r="E1854" s="2"/>
      <c r="F1854" s="2"/>
      <c r="G1854" s="2"/>
      <c r="H1854" s="2"/>
      <c r="I1854" s="2"/>
    </row>
    <row r="1855" spans="1:9" x14ac:dyDescent="0.25">
      <c r="A1855" s="2"/>
      <c r="B1855" s="2" t="s">
        <v>115</v>
      </c>
      <c r="C1855" s="2"/>
      <c r="D1855" s="2"/>
      <c r="E1855" s="2"/>
      <c r="F1855" s="2"/>
      <c r="G1855" s="2"/>
      <c r="H1855" s="2"/>
      <c r="I1855" s="2"/>
    </row>
    <row r="1856" spans="1:9" x14ac:dyDescent="0.25">
      <c r="A1856" s="2"/>
      <c r="B1856" s="2" t="s">
        <v>114</v>
      </c>
      <c r="C1856" s="2"/>
      <c r="D1856" s="2"/>
      <c r="E1856" s="2"/>
      <c r="F1856" s="2"/>
      <c r="G1856" s="2"/>
    </row>
    <row r="1857" spans="1:9" x14ac:dyDescent="0.25">
      <c r="A1857" s="2"/>
      <c r="B1857" s="2" t="s">
        <v>116</v>
      </c>
      <c r="C1857" s="2"/>
      <c r="D1857" s="2"/>
      <c r="E1857" s="2"/>
      <c r="F1857" s="2"/>
      <c r="G1857" s="2"/>
    </row>
    <row r="1858" spans="1:9" x14ac:dyDescent="0.25">
      <c r="A1858" s="2"/>
      <c r="B1858" s="2"/>
      <c r="C1858" s="2"/>
      <c r="D1858" s="2"/>
      <c r="E1858" s="2"/>
      <c r="F1858" s="2"/>
      <c r="G1858" s="2"/>
      <c r="H1858" s="2"/>
      <c r="I1858" s="2"/>
    </row>
    <row r="1859" spans="1:9" x14ac:dyDescent="0.25">
      <c r="A1859" s="2"/>
      <c r="B1859" s="2" t="s">
        <v>5</v>
      </c>
      <c r="C1859" s="2"/>
      <c r="D1859" s="2"/>
      <c r="E1859" s="2"/>
      <c r="F1859" s="2"/>
      <c r="G1859" s="2"/>
      <c r="H1859" s="2"/>
      <c r="I1859" s="2"/>
    </row>
    <row r="1860" spans="1:9" x14ac:dyDescent="0.25">
      <c r="A1860" s="2"/>
      <c r="B1860" s="2"/>
      <c r="C1860" s="2" t="s">
        <v>117</v>
      </c>
      <c r="D1860" s="2"/>
      <c r="E1860" s="2"/>
      <c r="F1860" s="2"/>
      <c r="G1860" s="2"/>
      <c r="H1860" s="2"/>
      <c r="I1860" s="2"/>
    </row>
    <row r="1861" spans="1:9" x14ac:dyDescent="0.25">
      <c r="A1861" s="2"/>
      <c r="B1861" s="2"/>
      <c r="C1861" s="2" t="s">
        <v>118</v>
      </c>
      <c r="D1861" s="2"/>
      <c r="E1861" s="2"/>
      <c r="F1861" s="2"/>
      <c r="G1861" s="2"/>
      <c r="H1861" s="2"/>
      <c r="I1861" s="2"/>
    </row>
    <row r="1862" spans="1:9" x14ac:dyDescent="0.25">
      <c r="A1862" s="2"/>
      <c r="B1862" s="2"/>
      <c r="C1862" s="2" t="s">
        <v>119</v>
      </c>
      <c r="D1862" s="2"/>
      <c r="E1862" s="2"/>
      <c r="F1862" s="2"/>
      <c r="G1862" s="2"/>
      <c r="H1862" s="2"/>
      <c r="I1862" s="2"/>
    </row>
    <row r="1863" spans="1:9" x14ac:dyDescent="0.25">
      <c r="A1863" s="2"/>
      <c r="B1863" s="2"/>
      <c r="C1863" s="2" t="s">
        <v>120</v>
      </c>
      <c r="D1863" s="2"/>
      <c r="E1863" s="2"/>
      <c r="F1863" s="2"/>
      <c r="G1863" s="2"/>
      <c r="H1863" s="2"/>
      <c r="I1863" s="2"/>
    </row>
    <row r="1864" spans="1:9" x14ac:dyDescent="0.25">
      <c r="A1864" s="2"/>
      <c r="B1864" s="2"/>
      <c r="C1864" s="2" t="str">
        <f t="shared" ref="C1864" si="568">"has_focus = "&amp;INDEX(S:X,MATCH(B1851,S:S,0),6)</f>
        <v>has_focus = focus_ch_conscientiousness</v>
      </c>
      <c r="D1864" s="2"/>
      <c r="E1864" s="2"/>
      <c r="F1864" s="2"/>
      <c r="G1864" s="2"/>
      <c r="H1864" s="2"/>
      <c r="I1864" s="2"/>
    </row>
    <row r="1865" spans="1:9" x14ac:dyDescent="0.25">
      <c r="A1865" s="2"/>
      <c r="B1865" s="2" t="s">
        <v>1</v>
      </c>
      <c r="C1865" s="2"/>
      <c r="D1865" s="2"/>
      <c r="E1865" s="2"/>
      <c r="F1865" s="2"/>
      <c r="G1865" s="2"/>
      <c r="H1865" s="2"/>
      <c r="I1865" s="2"/>
    </row>
    <row r="1866" spans="1:9" x14ac:dyDescent="0.25">
      <c r="A1866" s="2"/>
      <c r="B1866" s="2"/>
      <c r="C1866" s="2"/>
      <c r="D1866" s="2"/>
      <c r="E1866" s="2"/>
      <c r="F1866" s="2"/>
      <c r="G1866" s="2"/>
    </row>
    <row r="1867" spans="1:9" x14ac:dyDescent="0.25">
      <c r="A1867" s="2"/>
      <c r="B1867" s="2" t="s">
        <v>9</v>
      </c>
      <c r="C1867" s="2" t="s">
        <v>235</v>
      </c>
      <c r="D1867" s="2"/>
      <c r="E1867" s="2"/>
      <c r="F1867" s="2"/>
      <c r="G1867" s="2"/>
      <c r="H1867" s="2"/>
      <c r="I1867" s="2"/>
    </row>
    <row r="1868" spans="1:9" x14ac:dyDescent="0.25">
      <c r="A1868" s="2"/>
      <c r="B1868" s="2"/>
      <c r="C1868" s="2" t="str">
        <f t="shared" ref="C1868" si="569">"name = EVTOPT_A_"&amp;$L$2&amp;INDEX(S:V,MATCH(B1851,S:S,0),4)</f>
        <v>name = EVTOPT_A_AVE_MARIA_hexaco_childhood.53</v>
      </c>
      <c r="D1868" s="2"/>
      <c r="E1868" s="2"/>
      <c r="F1868" s="2"/>
      <c r="G1868" s="2"/>
      <c r="H1868" s="2"/>
      <c r="I1868" s="2"/>
    </row>
    <row r="1869" spans="1:9" x14ac:dyDescent="0.25">
      <c r="A1869" s="2"/>
      <c r="B1869" s="2"/>
      <c r="C1869" s="2" t="s">
        <v>138</v>
      </c>
      <c r="D1869" s="2"/>
      <c r="E1869" s="2"/>
      <c r="F1869" s="2"/>
      <c r="G1869" s="2"/>
      <c r="H1869" s="2"/>
      <c r="I1869" s="2"/>
    </row>
    <row r="1870" spans="1:9" x14ac:dyDescent="0.25">
      <c r="A1870" s="2"/>
      <c r="B1870" s="2"/>
      <c r="C1870" s="2"/>
      <c r="D1870" s="2" t="str">
        <f t="shared" ref="D1870" si="570">"educator = { character_event = { id = "&amp;"AVE_MARIA_hexaco_adolescence."&amp;INDEX(S:V,MATCH(B1851,S:S,0)+INDEX(S:W,MATCH(B1851,S:S,0),5),4)&amp;" } }"</f>
        <v>educator = { character_event = { id = AVE_MARIA_hexaco_adolescence.57 } }</v>
      </c>
      <c r="E1870" s="2"/>
      <c r="F1870" s="2"/>
      <c r="G1870" s="2"/>
      <c r="H1870" s="2"/>
      <c r="I1870" s="2"/>
    </row>
    <row r="1871" spans="1:9" x14ac:dyDescent="0.25">
      <c r="D1871" t="s">
        <v>248</v>
      </c>
      <c r="H1871" s="2"/>
      <c r="I1871" s="2"/>
    </row>
    <row r="1872" spans="1:9" x14ac:dyDescent="0.25">
      <c r="C1872" s="2" t="s">
        <v>1</v>
      </c>
      <c r="D1872" s="2"/>
      <c r="E1872" s="2"/>
      <c r="F1872" s="2"/>
      <c r="H1872" s="2"/>
      <c r="I1872" s="2"/>
    </row>
    <row r="1873" spans="1:9" x14ac:dyDescent="0.25">
      <c r="A1873" s="2"/>
      <c r="B1873" s="2"/>
      <c r="C1873" s="2" t="s">
        <v>236</v>
      </c>
      <c r="D1873" s="2"/>
      <c r="E1873" s="2"/>
      <c r="F1873" s="2"/>
      <c r="G1873" s="2"/>
      <c r="H1873" s="2"/>
      <c r="I1873" s="2"/>
    </row>
    <row r="1874" spans="1:9" x14ac:dyDescent="0.25">
      <c r="A1874" s="2"/>
      <c r="B1874" s="2"/>
      <c r="C1874" s="2"/>
      <c r="D1874" s="2" t="str">
        <f t="shared" ref="D1874" si="571">"factor = 95"</f>
        <v>factor = 95</v>
      </c>
      <c r="E1874" s="2"/>
      <c r="F1874" s="2"/>
      <c r="G1874" s="2"/>
      <c r="H1874" s="2"/>
      <c r="I1874" s="2"/>
    </row>
    <row r="1875" spans="1:9" x14ac:dyDescent="0.25">
      <c r="A1875" s="2"/>
      <c r="B1875" s="2"/>
      <c r="C1875" s="2" t="s">
        <v>1</v>
      </c>
      <c r="D1875" s="2"/>
      <c r="E1875" s="2"/>
      <c r="F1875" s="2"/>
      <c r="G1875" s="2"/>
      <c r="H1875" s="2"/>
      <c r="I1875" s="2"/>
    </row>
    <row r="1876" spans="1:9" x14ac:dyDescent="0.25">
      <c r="A1876" s="2"/>
      <c r="B1876" s="2" t="s">
        <v>1</v>
      </c>
      <c r="G1876" s="2"/>
      <c r="H1876" s="2"/>
      <c r="I1876" s="2"/>
    </row>
    <row r="1877" spans="1:9" x14ac:dyDescent="0.25">
      <c r="A1877" s="2"/>
      <c r="B1877" s="2" t="s">
        <v>9</v>
      </c>
      <c r="C1877" s="2" t="s">
        <v>237</v>
      </c>
      <c r="D1877" s="2"/>
      <c r="E1877" s="2"/>
      <c r="F1877" s="2"/>
      <c r="G1877" s="2"/>
      <c r="H1877" s="2"/>
      <c r="I1877" s="2"/>
    </row>
    <row r="1878" spans="1:9" x14ac:dyDescent="0.25">
      <c r="A1878" s="2"/>
      <c r="B1878" s="2"/>
      <c r="C1878" s="2" t="str">
        <f t="shared" ref="C1878" si="572">"name = EVTOPT_B_"&amp;$L$2&amp;INDEX(S:V,MATCH(B1851,S:S,0),4)</f>
        <v>name = EVTOPT_B_AVE_MARIA_hexaco_childhood.53</v>
      </c>
      <c r="D1878" s="2"/>
      <c r="E1878" s="2"/>
      <c r="F1878" s="2"/>
      <c r="G1878" s="2"/>
      <c r="H1878" s="2"/>
      <c r="I1878" s="2"/>
    </row>
    <row r="1879" spans="1:9" x14ac:dyDescent="0.25">
      <c r="A1879" s="2"/>
      <c r="B1879" s="2"/>
      <c r="C1879" s="2" t="s">
        <v>138</v>
      </c>
      <c r="D1879" s="2"/>
      <c r="E1879" s="2"/>
      <c r="F1879" s="2"/>
      <c r="G1879" s="2"/>
      <c r="H1879" s="2"/>
      <c r="I1879" s="2"/>
    </row>
    <row r="1880" spans="1:9" x14ac:dyDescent="0.25">
      <c r="A1880" s="2"/>
      <c r="B1880" s="2"/>
      <c r="C1880" s="2"/>
      <c r="D1880" s="2" t="str">
        <f t="shared" ref="D1880" si="573">"educator = { character_event = { id = "&amp;"AVE_MARIA_hexaco_adolescence."&amp;INDEX(S:V,MATCH(B1851,S:S,0)+INDEX(S:W,MATCH(B1851,S:S,0),5),4)&amp;" } }"</f>
        <v>educator = { character_event = { id = AVE_MARIA_hexaco_adolescence.57 } }</v>
      </c>
      <c r="E1880" s="2"/>
      <c r="F1880" s="2"/>
      <c r="G1880" s="2"/>
      <c r="H1880" s="2"/>
      <c r="I1880" s="2"/>
    </row>
    <row r="1881" spans="1:9" x14ac:dyDescent="0.25">
      <c r="A1881" s="2"/>
      <c r="D1881" t="s">
        <v>249</v>
      </c>
      <c r="H1881" s="2"/>
      <c r="I1881" s="2"/>
    </row>
    <row r="1882" spans="1:9" x14ac:dyDescent="0.25">
      <c r="A1882" s="2"/>
      <c r="B1882" s="2"/>
      <c r="C1882" s="2" t="s">
        <v>1</v>
      </c>
      <c r="D1882" s="2"/>
      <c r="E1882" s="2"/>
      <c r="F1882" s="2"/>
      <c r="G1882" s="2"/>
      <c r="H1882" s="2"/>
      <c r="I1882" s="2"/>
    </row>
    <row r="1883" spans="1:9" x14ac:dyDescent="0.25">
      <c r="A1883" s="2"/>
      <c r="B1883" s="2"/>
      <c r="C1883" s="2" t="s">
        <v>236</v>
      </c>
      <c r="D1883" s="2"/>
      <c r="E1883" s="2"/>
      <c r="F1883" s="2"/>
      <c r="G1883" s="2"/>
      <c r="H1883" s="2"/>
      <c r="I1883" s="2"/>
    </row>
    <row r="1884" spans="1:9" x14ac:dyDescent="0.25">
      <c r="A1884" s="2"/>
      <c r="B1884" s="2"/>
      <c r="C1884" s="2"/>
      <c r="D1884" s="2" t="str">
        <f t="shared" ref="D1884" si="574">"factor = 5"</f>
        <v>factor = 5</v>
      </c>
      <c r="E1884" s="2"/>
      <c r="F1884" s="2"/>
      <c r="G1884" s="2"/>
      <c r="H1884" s="2"/>
      <c r="I1884" s="2"/>
    </row>
    <row r="1885" spans="1:9" x14ac:dyDescent="0.25">
      <c r="A1885" s="2"/>
      <c r="B1885" s="2"/>
      <c r="C1885" s="2" t="s">
        <v>1</v>
      </c>
      <c r="D1885" s="2"/>
      <c r="E1885" s="2"/>
      <c r="F1885" s="2"/>
      <c r="G1885" s="2"/>
      <c r="H1885" s="2"/>
      <c r="I1885" s="2"/>
    </row>
    <row r="1886" spans="1:9" x14ac:dyDescent="0.25">
      <c r="A1886" s="2"/>
      <c r="B1886" s="2" t="s">
        <v>1</v>
      </c>
      <c r="C1886" s="2"/>
      <c r="D1886" s="2"/>
      <c r="E1886" s="2"/>
      <c r="F1886" s="2"/>
      <c r="G1886" s="2"/>
      <c r="H1886" s="2"/>
      <c r="I1886" s="2"/>
    </row>
    <row r="1887" spans="1:9" x14ac:dyDescent="0.25">
      <c r="A1887" s="2" t="s">
        <v>1</v>
      </c>
      <c r="B1887" s="2"/>
      <c r="C1887" s="2"/>
      <c r="D1887" s="2"/>
      <c r="E1887" s="2"/>
      <c r="F1887" s="2"/>
      <c r="G1887" s="2"/>
      <c r="H1887" s="2"/>
      <c r="I1887" s="2"/>
    </row>
    <row r="1888" spans="1:9" x14ac:dyDescent="0.25">
      <c r="A1888" s="2" t="str">
        <f t="shared" ref="A1888" si="575">"#"</f>
        <v>#</v>
      </c>
      <c r="B1888" s="2" t="str">
        <f t="shared" ref="B1888" si="576">INDEX(S:S,1+TRUNC((ROW()-1)/$M$2))</f>
        <v>Conscientiousness Improvement 8</v>
      </c>
      <c r="C1888" s="2"/>
      <c r="D1888" s="2"/>
      <c r="E1888" s="2"/>
      <c r="F1888" s="2"/>
      <c r="G1888" s="2"/>
      <c r="H1888" s="2"/>
      <c r="I1888" s="2"/>
    </row>
    <row r="1889" spans="1:9" x14ac:dyDescent="0.25">
      <c r="A1889" s="2" t="s">
        <v>0</v>
      </c>
      <c r="B1889" s="2"/>
      <c r="C1889" s="2"/>
      <c r="D1889" s="2"/>
      <c r="E1889" s="2"/>
      <c r="F1889" s="2"/>
      <c r="G1889" s="2"/>
      <c r="H1889" s="2"/>
      <c r="I1889" s="2"/>
    </row>
    <row r="1890" spans="1:9" x14ac:dyDescent="0.25">
      <c r="A1890" s="2"/>
      <c r="B1890" s="2" t="str">
        <f t="shared" ref="B1890" si="577">"id = "&amp;$L$2&amp;INDEX(S:V,MATCH(B1888,S:S,0),4)</f>
        <v>id = AVE_MARIA_hexaco_childhood.54</v>
      </c>
      <c r="C1890" s="2"/>
      <c r="D1890" s="2"/>
      <c r="E1890" s="2"/>
      <c r="F1890" s="2"/>
      <c r="G1890" s="2"/>
      <c r="H1890" s="2"/>
      <c r="I1890" s="2"/>
    </row>
    <row r="1891" spans="1:9" x14ac:dyDescent="0.25">
      <c r="A1891" s="2"/>
      <c r="B1891" s="2" t="str">
        <f t="shared" ref="B1891" si="578">"desc = EVTDESC_"&amp;$L$2&amp;INDEX(S:V,MATCH(B1888,S:S,0),4)</f>
        <v>desc = EVTDESC_AVE_MARIA_hexaco_childhood.54</v>
      </c>
      <c r="C1891" s="2"/>
      <c r="D1891" s="2"/>
      <c r="E1891" s="2"/>
      <c r="F1891" s="2"/>
      <c r="G1891" s="2"/>
      <c r="H1891" s="2"/>
      <c r="I1891" s="2"/>
    </row>
    <row r="1892" spans="1:9" x14ac:dyDescent="0.25">
      <c r="A1892" s="2"/>
      <c r="B1892" s="2" t="s">
        <v>115</v>
      </c>
      <c r="C1892" s="2"/>
      <c r="D1892" s="2"/>
      <c r="E1892" s="2"/>
      <c r="F1892" s="2"/>
      <c r="G1892" s="2"/>
      <c r="H1892" s="2"/>
      <c r="I1892" s="2"/>
    </row>
    <row r="1893" spans="1:9" x14ac:dyDescent="0.25">
      <c r="A1893" s="2"/>
      <c r="B1893" s="2" t="s">
        <v>114</v>
      </c>
      <c r="C1893" s="2"/>
      <c r="D1893" s="2"/>
      <c r="E1893" s="2"/>
      <c r="F1893" s="2"/>
      <c r="G1893" s="2"/>
    </row>
    <row r="1894" spans="1:9" x14ac:dyDescent="0.25">
      <c r="A1894" s="2"/>
      <c r="B1894" s="2" t="s">
        <v>116</v>
      </c>
      <c r="C1894" s="2"/>
      <c r="D1894" s="2"/>
      <c r="E1894" s="2"/>
      <c r="F1894" s="2"/>
      <c r="G1894" s="2"/>
    </row>
    <row r="1895" spans="1:9" x14ac:dyDescent="0.25">
      <c r="A1895" s="2"/>
      <c r="B1895" s="2"/>
      <c r="C1895" s="2"/>
      <c r="D1895" s="2"/>
      <c r="E1895" s="2"/>
      <c r="F1895" s="2"/>
      <c r="G1895" s="2"/>
      <c r="H1895" s="2"/>
      <c r="I1895" s="2"/>
    </row>
    <row r="1896" spans="1:9" x14ac:dyDescent="0.25">
      <c r="A1896" s="2"/>
      <c r="B1896" s="2" t="s">
        <v>5</v>
      </c>
      <c r="C1896" s="2"/>
      <c r="D1896" s="2"/>
      <c r="E1896" s="2"/>
      <c r="F1896" s="2"/>
      <c r="G1896" s="2"/>
      <c r="H1896" s="2"/>
      <c r="I1896" s="2"/>
    </row>
    <row r="1897" spans="1:9" x14ac:dyDescent="0.25">
      <c r="A1897" s="2"/>
      <c r="B1897" s="2"/>
      <c r="C1897" s="2" t="s">
        <v>117</v>
      </c>
      <c r="D1897" s="2"/>
      <c r="E1897" s="2"/>
      <c r="F1897" s="2"/>
      <c r="G1897" s="2"/>
      <c r="H1897" s="2"/>
      <c r="I1897" s="2"/>
    </row>
    <row r="1898" spans="1:9" x14ac:dyDescent="0.25">
      <c r="A1898" s="2"/>
      <c r="B1898" s="2"/>
      <c r="C1898" s="2" t="s">
        <v>118</v>
      </c>
      <c r="D1898" s="2"/>
      <c r="E1898" s="2"/>
      <c r="F1898" s="2"/>
      <c r="G1898" s="2"/>
      <c r="H1898" s="2"/>
      <c r="I1898" s="2"/>
    </row>
    <row r="1899" spans="1:9" x14ac:dyDescent="0.25">
      <c r="A1899" s="2"/>
      <c r="B1899" s="2"/>
      <c r="C1899" s="2" t="s">
        <v>119</v>
      </c>
      <c r="D1899" s="2"/>
      <c r="E1899" s="2"/>
      <c r="F1899" s="2"/>
      <c r="G1899" s="2"/>
      <c r="H1899" s="2"/>
      <c r="I1899" s="2"/>
    </row>
    <row r="1900" spans="1:9" x14ac:dyDescent="0.25">
      <c r="A1900" s="2"/>
      <c r="B1900" s="2"/>
      <c r="C1900" s="2" t="s">
        <v>120</v>
      </c>
      <c r="D1900" s="2"/>
      <c r="E1900" s="2"/>
      <c r="F1900" s="2"/>
      <c r="G1900" s="2"/>
      <c r="H1900" s="2"/>
      <c r="I1900" s="2"/>
    </row>
    <row r="1901" spans="1:9" x14ac:dyDescent="0.25">
      <c r="A1901" s="2"/>
      <c r="B1901" s="2"/>
      <c r="C1901" s="2" t="str">
        <f t="shared" ref="C1901" si="579">"has_focus = "&amp;INDEX(S:X,MATCH(B1888,S:S,0),6)</f>
        <v>has_focus = focus_ch_conscientiousness</v>
      </c>
      <c r="D1901" s="2"/>
      <c r="E1901" s="2"/>
      <c r="F1901" s="2"/>
      <c r="G1901" s="2"/>
      <c r="H1901" s="2"/>
      <c r="I1901" s="2"/>
    </row>
    <row r="1902" spans="1:9" x14ac:dyDescent="0.25">
      <c r="A1902" s="2"/>
      <c r="B1902" s="2" t="s">
        <v>1</v>
      </c>
      <c r="C1902" s="2"/>
      <c r="D1902" s="2"/>
      <c r="E1902" s="2"/>
      <c r="F1902" s="2"/>
      <c r="G1902" s="2"/>
      <c r="H1902" s="2"/>
      <c r="I1902" s="2"/>
    </row>
    <row r="1903" spans="1:9" x14ac:dyDescent="0.25">
      <c r="A1903" s="2"/>
      <c r="B1903" s="2"/>
      <c r="C1903" s="2"/>
      <c r="D1903" s="2"/>
      <c r="E1903" s="2"/>
      <c r="F1903" s="2"/>
      <c r="G1903" s="2"/>
    </row>
    <row r="1904" spans="1:9" x14ac:dyDescent="0.25">
      <c r="A1904" s="2"/>
      <c r="B1904" s="2" t="s">
        <v>9</v>
      </c>
      <c r="C1904" s="2" t="s">
        <v>235</v>
      </c>
      <c r="D1904" s="2"/>
      <c r="E1904" s="2"/>
      <c r="F1904" s="2"/>
      <c r="G1904" s="2"/>
      <c r="H1904" s="2"/>
      <c r="I1904" s="2"/>
    </row>
    <row r="1905" spans="1:9" x14ac:dyDescent="0.25">
      <c r="A1905" s="2"/>
      <c r="B1905" s="2"/>
      <c r="C1905" s="2" t="str">
        <f t="shared" ref="C1905" si="580">"name = EVTOPT_A_"&amp;$L$2&amp;INDEX(S:V,MATCH(B1888,S:S,0),4)</f>
        <v>name = EVTOPT_A_AVE_MARIA_hexaco_childhood.54</v>
      </c>
      <c r="D1905" s="2"/>
      <c r="E1905" s="2"/>
      <c r="F1905" s="2"/>
      <c r="G1905" s="2"/>
      <c r="H1905" s="2"/>
      <c r="I1905" s="2"/>
    </row>
    <row r="1906" spans="1:9" x14ac:dyDescent="0.25">
      <c r="A1906" s="2"/>
      <c r="B1906" s="2"/>
      <c r="C1906" s="2" t="s">
        <v>138</v>
      </c>
      <c r="D1906" s="2"/>
      <c r="E1906" s="2"/>
      <c r="F1906" s="2"/>
      <c r="G1906" s="2"/>
      <c r="H1906" s="2"/>
      <c r="I1906" s="2"/>
    </row>
    <row r="1907" spans="1:9" x14ac:dyDescent="0.25">
      <c r="A1907" s="2"/>
      <c r="B1907" s="2"/>
      <c r="C1907" s="2"/>
      <c r="D1907" s="2" t="str">
        <f t="shared" ref="D1907" si="581">"educator = { character_event = { id = "&amp;"AVE_MARIA_hexaco_adolescence."&amp;INDEX(S:V,MATCH(B1888,S:S,0)+INDEX(S:W,MATCH(B1888,S:S,0),5),4)&amp;" } }"</f>
        <v>educator = { character_event = { id = AVE_MARIA_hexaco_adolescence.57 } }</v>
      </c>
      <c r="E1907" s="2"/>
      <c r="F1907" s="2"/>
      <c r="G1907" s="2"/>
      <c r="H1907" s="2"/>
      <c r="I1907" s="2"/>
    </row>
    <row r="1908" spans="1:9" x14ac:dyDescent="0.25">
      <c r="D1908" t="s">
        <v>248</v>
      </c>
      <c r="H1908" s="2"/>
      <c r="I1908" s="2"/>
    </row>
    <row r="1909" spans="1:9" x14ac:dyDescent="0.25">
      <c r="C1909" s="2" t="s">
        <v>1</v>
      </c>
      <c r="D1909" s="2"/>
      <c r="E1909" s="2"/>
      <c r="F1909" s="2"/>
      <c r="H1909" s="2"/>
      <c r="I1909" s="2"/>
    </row>
    <row r="1910" spans="1:9" x14ac:dyDescent="0.25">
      <c r="A1910" s="2"/>
      <c r="B1910" s="2"/>
      <c r="C1910" s="2" t="s">
        <v>236</v>
      </c>
      <c r="D1910" s="2"/>
      <c r="E1910" s="2"/>
      <c r="F1910" s="2"/>
      <c r="G1910" s="2"/>
      <c r="H1910" s="2"/>
      <c r="I1910" s="2"/>
    </row>
    <row r="1911" spans="1:9" x14ac:dyDescent="0.25">
      <c r="A1911" s="2"/>
      <c r="B1911" s="2"/>
      <c r="C1911" s="2"/>
      <c r="D1911" s="2" t="str">
        <f t="shared" ref="D1911" si="582">"factor = 95"</f>
        <v>factor = 95</v>
      </c>
      <c r="E1911" s="2"/>
      <c r="F1911" s="2"/>
      <c r="G1911" s="2"/>
      <c r="H1911" s="2"/>
      <c r="I1911" s="2"/>
    </row>
    <row r="1912" spans="1:9" x14ac:dyDescent="0.25">
      <c r="A1912" s="2"/>
      <c r="B1912" s="2"/>
      <c r="C1912" s="2" t="s">
        <v>1</v>
      </c>
      <c r="D1912" s="2"/>
      <c r="E1912" s="2"/>
      <c r="F1912" s="2"/>
      <c r="G1912" s="2"/>
      <c r="H1912" s="2"/>
      <c r="I1912" s="2"/>
    </row>
    <row r="1913" spans="1:9" x14ac:dyDescent="0.25">
      <c r="A1913" s="2"/>
      <c r="B1913" s="2" t="s">
        <v>1</v>
      </c>
      <c r="G1913" s="2"/>
      <c r="H1913" s="2"/>
      <c r="I1913" s="2"/>
    </row>
    <row r="1914" spans="1:9" x14ac:dyDescent="0.25">
      <c r="A1914" s="2"/>
      <c r="B1914" s="2" t="s">
        <v>9</v>
      </c>
      <c r="C1914" s="2" t="s">
        <v>237</v>
      </c>
      <c r="D1914" s="2"/>
      <c r="E1914" s="2"/>
      <c r="F1914" s="2"/>
      <c r="G1914" s="2"/>
      <c r="H1914" s="2"/>
      <c r="I1914" s="2"/>
    </row>
    <row r="1915" spans="1:9" x14ac:dyDescent="0.25">
      <c r="A1915" s="2"/>
      <c r="B1915" s="2"/>
      <c r="C1915" s="2" t="str">
        <f t="shared" ref="C1915" si="583">"name = EVTOPT_B_"&amp;$L$2&amp;INDEX(S:V,MATCH(B1888,S:S,0),4)</f>
        <v>name = EVTOPT_B_AVE_MARIA_hexaco_childhood.54</v>
      </c>
      <c r="D1915" s="2"/>
      <c r="E1915" s="2"/>
      <c r="F1915" s="2"/>
      <c r="G1915" s="2"/>
      <c r="H1915" s="2"/>
      <c r="I1915" s="2"/>
    </row>
    <row r="1916" spans="1:9" x14ac:dyDescent="0.25">
      <c r="A1916" s="2"/>
      <c r="B1916" s="2"/>
      <c r="C1916" s="2" t="s">
        <v>138</v>
      </c>
      <c r="D1916" s="2"/>
      <c r="E1916" s="2"/>
      <c r="F1916" s="2"/>
      <c r="G1916" s="2"/>
      <c r="H1916" s="2"/>
      <c r="I1916" s="2"/>
    </row>
    <row r="1917" spans="1:9" x14ac:dyDescent="0.25">
      <c r="A1917" s="2"/>
      <c r="B1917" s="2"/>
      <c r="C1917" s="2"/>
      <c r="D1917" s="2" t="str">
        <f t="shared" ref="D1917" si="584">"educator = { character_event = { id = "&amp;"AVE_MARIA_hexaco_adolescence."&amp;INDEX(S:V,MATCH(B1888,S:S,0)+INDEX(S:W,MATCH(B1888,S:S,0),5),4)&amp;" } }"</f>
        <v>educator = { character_event = { id = AVE_MARIA_hexaco_adolescence.57 } }</v>
      </c>
      <c r="E1917" s="2"/>
      <c r="F1917" s="2"/>
      <c r="G1917" s="2"/>
      <c r="H1917" s="2"/>
      <c r="I1917" s="2"/>
    </row>
    <row r="1918" spans="1:9" x14ac:dyDescent="0.25">
      <c r="A1918" s="2"/>
      <c r="D1918" t="s">
        <v>249</v>
      </c>
      <c r="H1918" s="2"/>
      <c r="I1918" s="2"/>
    </row>
    <row r="1919" spans="1:9" x14ac:dyDescent="0.25">
      <c r="A1919" s="2"/>
      <c r="B1919" s="2"/>
      <c r="C1919" s="2" t="s">
        <v>1</v>
      </c>
      <c r="D1919" s="2"/>
      <c r="E1919" s="2"/>
      <c r="F1919" s="2"/>
      <c r="G1919" s="2"/>
      <c r="H1919" s="2"/>
      <c r="I1919" s="2"/>
    </row>
    <row r="1920" spans="1:9" x14ac:dyDescent="0.25">
      <c r="A1920" s="2"/>
      <c r="B1920" s="2"/>
      <c r="C1920" s="2" t="s">
        <v>236</v>
      </c>
      <c r="D1920" s="2"/>
      <c r="E1920" s="2"/>
      <c r="F1920" s="2"/>
      <c r="G1920" s="2"/>
      <c r="H1920" s="2"/>
      <c r="I1920" s="2"/>
    </row>
    <row r="1921" spans="1:9" x14ac:dyDescent="0.25">
      <c r="A1921" s="2"/>
      <c r="B1921" s="2"/>
      <c r="C1921" s="2"/>
      <c r="D1921" s="2" t="str">
        <f t="shared" ref="D1921" si="585">"factor = 5"</f>
        <v>factor = 5</v>
      </c>
      <c r="E1921" s="2"/>
      <c r="F1921" s="2"/>
      <c r="G1921" s="2"/>
      <c r="H1921" s="2"/>
      <c r="I1921" s="2"/>
    </row>
    <row r="1922" spans="1:9" x14ac:dyDescent="0.25">
      <c r="A1922" s="2"/>
      <c r="B1922" s="2"/>
      <c r="C1922" s="2" t="s">
        <v>1</v>
      </c>
      <c r="D1922" s="2"/>
      <c r="E1922" s="2"/>
      <c r="F1922" s="2"/>
      <c r="G1922" s="2"/>
      <c r="H1922" s="2"/>
      <c r="I1922" s="2"/>
    </row>
    <row r="1923" spans="1:9" x14ac:dyDescent="0.25">
      <c r="A1923" s="2"/>
      <c r="B1923" s="2" t="s">
        <v>1</v>
      </c>
      <c r="C1923" s="2"/>
      <c r="D1923" s="2"/>
      <c r="E1923" s="2"/>
      <c r="F1923" s="2"/>
      <c r="G1923" s="2"/>
      <c r="H1923" s="2"/>
      <c r="I1923" s="2"/>
    </row>
    <row r="1924" spans="1:9" x14ac:dyDescent="0.25">
      <c r="A1924" s="2" t="s">
        <v>1</v>
      </c>
      <c r="B1924" s="2"/>
      <c r="C1924" s="2"/>
      <c r="D1924" s="2"/>
      <c r="E1924" s="2"/>
      <c r="F1924" s="2"/>
      <c r="G1924" s="2"/>
      <c r="H1924" s="2"/>
      <c r="I1924" s="2"/>
    </row>
    <row r="1925" spans="1:9" x14ac:dyDescent="0.25">
      <c r="A1925" s="2" t="str">
        <f t="shared" ref="A1925" si="586">"#"</f>
        <v>#</v>
      </c>
      <c r="B1925" s="2" t="str">
        <f t="shared" ref="B1925" si="587">INDEX(S:S,1+TRUNC((ROW()-1)/$M$2))</f>
        <v>Conscientiousness Improvement 9</v>
      </c>
      <c r="C1925" s="2"/>
      <c r="D1925" s="2"/>
      <c r="E1925" s="2"/>
      <c r="F1925" s="2"/>
      <c r="G1925" s="2"/>
      <c r="H1925" s="2"/>
      <c r="I1925" s="2"/>
    </row>
    <row r="1926" spans="1:9" x14ac:dyDescent="0.25">
      <c r="A1926" s="2" t="s">
        <v>0</v>
      </c>
      <c r="B1926" s="2"/>
      <c r="C1926" s="2"/>
      <c r="D1926" s="2"/>
      <c r="E1926" s="2"/>
      <c r="F1926" s="2"/>
      <c r="G1926" s="2"/>
      <c r="H1926" s="2"/>
      <c r="I1926" s="2"/>
    </row>
    <row r="1927" spans="1:9" x14ac:dyDescent="0.25">
      <c r="A1927" s="2"/>
      <c r="B1927" s="2" t="str">
        <f t="shared" ref="B1927" si="588">"id = "&amp;$L$2&amp;INDEX(S:V,MATCH(B1925,S:S,0),4)</f>
        <v>id = AVE_MARIA_hexaco_childhood.55</v>
      </c>
      <c r="C1927" s="2"/>
      <c r="D1927" s="2"/>
      <c r="E1927" s="2"/>
      <c r="F1927" s="2"/>
      <c r="G1927" s="2"/>
      <c r="H1927" s="2"/>
      <c r="I1927" s="2"/>
    </row>
    <row r="1928" spans="1:9" x14ac:dyDescent="0.25">
      <c r="A1928" s="2"/>
      <c r="B1928" s="2" t="str">
        <f t="shared" ref="B1928" si="589">"desc = EVTDESC_"&amp;$L$2&amp;INDEX(S:V,MATCH(B1925,S:S,0),4)</f>
        <v>desc = EVTDESC_AVE_MARIA_hexaco_childhood.55</v>
      </c>
      <c r="C1928" s="2"/>
      <c r="D1928" s="2"/>
      <c r="E1928" s="2"/>
      <c r="F1928" s="2"/>
      <c r="G1928" s="2"/>
      <c r="H1928" s="2"/>
      <c r="I1928" s="2"/>
    </row>
    <row r="1929" spans="1:9" x14ac:dyDescent="0.25">
      <c r="A1929" s="2"/>
      <c r="B1929" s="2" t="s">
        <v>115</v>
      </c>
      <c r="C1929" s="2"/>
      <c r="D1929" s="2"/>
      <c r="E1929" s="2"/>
      <c r="F1929" s="2"/>
      <c r="G1929" s="2"/>
      <c r="H1929" s="2"/>
      <c r="I1929" s="2"/>
    </row>
    <row r="1930" spans="1:9" x14ac:dyDescent="0.25">
      <c r="A1930" s="2"/>
      <c r="B1930" s="2" t="s">
        <v>114</v>
      </c>
      <c r="C1930" s="2"/>
      <c r="D1930" s="2"/>
      <c r="E1930" s="2"/>
      <c r="F1930" s="2"/>
      <c r="G1930" s="2"/>
    </row>
    <row r="1931" spans="1:9" x14ac:dyDescent="0.25">
      <c r="A1931" s="2"/>
      <c r="B1931" s="2" t="s">
        <v>116</v>
      </c>
      <c r="C1931" s="2"/>
      <c r="D1931" s="2"/>
      <c r="E1931" s="2"/>
      <c r="F1931" s="2"/>
      <c r="G1931" s="2"/>
    </row>
    <row r="1932" spans="1:9" x14ac:dyDescent="0.25">
      <c r="A1932" s="2"/>
      <c r="B1932" s="2"/>
      <c r="C1932" s="2"/>
      <c r="D1932" s="2"/>
      <c r="E1932" s="2"/>
      <c r="F1932" s="2"/>
      <c r="G1932" s="2"/>
      <c r="H1932" s="2"/>
      <c r="I1932" s="2"/>
    </row>
    <row r="1933" spans="1:9" x14ac:dyDescent="0.25">
      <c r="A1933" s="2"/>
      <c r="B1933" s="2" t="s">
        <v>5</v>
      </c>
      <c r="C1933" s="2"/>
      <c r="D1933" s="2"/>
      <c r="E1933" s="2"/>
      <c r="F1933" s="2"/>
      <c r="G1933" s="2"/>
      <c r="H1933" s="2"/>
      <c r="I1933" s="2"/>
    </row>
    <row r="1934" spans="1:9" x14ac:dyDescent="0.25">
      <c r="A1934" s="2"/>
      <c r="B1934" s="2"/>
      <c r="C1934" s="2" t="s">
        <v>117</v>
      </c>
      <c r="D1934" s="2"/>
      <c r="E1934" s="2"/>
      <c r="F1934" s="2"/>
      <c r="G1934" s="2"/>
      <c r="H1934" s="2"/>
      <c r="I1934" s="2"/>
    </row>
    <row r="1935" spans="1:9" x14ac:dyDescent="0.25">
      <c r="A1935" s="2"/>
      <c r="B1935" s="2"/>
      <c r="C1935" s="2" t="s">
        <v>118</v>
      </c>
      <c r="D1935" s="2"/>
      <c r="E1935" s="2"/>
      <c r="F1935" s="2"/>
      <c r="G1935" s="2"/>
      <c r="H1935" s="2"/>
      <c r="I1935" s="2"/>
    </row>
    <row r="1936" spans="1:9" x14ac:dyDescent="0.25">
      <c r="A1936" s="2"/>
      <c r="B1936" s="2"/>
      <c r="C1936" s="2" t="s">
        <v>119</v>
      </c>
      <c r="D1936" s="2"/>
      <c r="E1936" s="2"/>
      <c r="F1936" s="2"/>
      <c r="G1936" s="2"/>
      <c r="H1936" s="2"/>
      <c r="I1936" s="2"/>
    </row>
    <row r="1937" spans="1:9" x14ac:dyDescent="0.25">
      <c r="A1937" s="2"/>
      <c r="B1937" s="2"/>
      <c r="C1937" s="2" t="s">
        <v>120</v>
      </c>
      <c r="D1937" s="2"/>
      <c r="E1937" s="2"/>
      <c r="F1937" s="2"/>
      <c r="G1937" s="2"/>
      <c r="H1937" s="2"/>
      <c r="I1937" s="2"/>
    </row>
    <row r="1938" spans="1:9" x14ac:dyDescent="0.25">
      <c r="A1938" s="2"/>
      <c r="B1938" s="2"/>
      <c r="C1938" s="2" t="str">
        <f t="shared" ref="C1938" si="590">"has_focus = "&amp;INDEX(S:X,MATCH(B1925,S:S,0),6)</f>
        <v>has_focus = focus_ch_conscientiousness</v>
      </c>
      <c r="D1938" s="2"/>
      <c r="E1938" s="2"/>
      <c r="F1938" s="2"/>
      <c r="G1938" s="2"/>
      <c r="H1938" s="2"/>
      <c r="I1938" s="2"/>
    </row>
    <row r="1939" spans="1:9" x14ac:dyDescent="0.25">
      <c r="A1939" s="2"/>
      <c r="B1939" s="2" t="s">
        <v>1</v>
      </c>
      <c r="C1939" s="2"/>
      <c r="D1939" s="2"/>
      <c r="E1939" s="2"/>
      <c r="F1939" s="2"/>
      <c r="G1939" s="2"/>
      <c r="H1939" s="2"/>
      <c r="I1939" s="2"/>
    </row>
    <row r="1940" spans="1:9" x14ac:dyDescent="0.25">
      <c r="A1940" s="2"/>
      <c r="B1940" s="2"/>
      <c r="C1940" s="2"/>
      <c r="D1940" s="2"/>
      <c r="E1940" s="2"/>
      <c r="F1940" s="2"/>
      <c r="G1940" s="2"/>
    </row>
    <row r="1941" spans="1:9" x14ac:dyDescent="0.25">
      <c r="A1941" s="2"/>
      <c r="B1941" s="2" t="s">
        <v>9</v>
      </c>
      <c r="C1941" s="2" t="s">
        <v>235</v>
      </c>
      <c r="D1941" s="2"/>
      <c r="E1941" s="2"/>
      <c r="F1941" s="2"/>
      <c r="G1941" s="2"/>
      <c r="H1941" s="2"/>
      <c r="I1941" s="2"/>
    </row>
    <row r="1942" spans="1:9" x14ac:dyDescent="0.25">
      <c r="A1942" s="2"/>
      <c r="B1942" s="2"/>
      <c r="C1942" s="2" t="str">
        <f t="shared" ref="C1942" si="591">"name = EVTOPT_A_"&amp;$L$2&amp;INDEX(S:V,MATCH(B1925,S:S,0),4)</f>
        <v>name = EVTOPT_A_AVE_MARIA_hexaco_childhood.55</v>
      </c>
      <c r="D1942" s="2"/>
      <c r="E1942" s="2"/>
      <c r="F1942" s="2"/>
      <c r="G1942" s="2"/>
      <c r="H1942" s="2"/>
      <c r="I1942" s="2"/>
    </row>
    <row r="1943" spans="1:9" x14ac:dyDescent="0.25">
      <c r="A1943" s="2"/>
      <c r="B1943" s="2"/>
      <c r="C1943" s="2" t="s">
        <v>138</v>
      </c>
      <c r="D1943" s="2"/>
      <c r="E1943" s="2"/>
      <c r="F1943" s="2"/>
      <c r="G1943" s="2"/>
      <c r="H1943" s="2"/>
      <c r="I1943" s="2"/>
    </row>
    <row r="1944" spans="1:9" x14ac:dyDescent="0.25">
      <c r="A1944" s="2"/>
      <c r="B1944" s="2"/>
      <c r="C1944" s="2"/>
      <c r="D1944" s="2" t="str">
        <f t="shared" ref="D1944" si="592">"educator = { character_event = { id = "&amp;"AVE_MARIA_hexaco_adolescence."&amp;INDEX(S:V,MATCH(B1925,S:S,0)+INDEX(S:W,MATCH(B1925,S:S,0),5),4)&amp;" } }"</f>
        <v>educator = { character_event = { id = AVE_MARIA_hexaco_adolescence.57 } }</v>
      </c>
      <c r="E1944" s="2"/>
      <c r="F1944" s="2"/>
      <c r="G1944" s="2"/>
      <c r="H1944" s="2"/>
      <c r="I1944" s="2"/>
    </row>
    <row r="1945" spans="1:9" x14ac:dyDescent="0.25">
      <c r="D1945" t="s">
        <v>248</v>
      </c>
      <c r="H1945" s="2"/>
      <c r="I1945" s="2"/>
    </row>
    <row r="1946" spans="1:9" x14ac:dyDescent="0.25">
      <c r="C1946" s="2" t="s">
        <v>1</v>
      </c>
      <c r="D1946" s="2"/>
      <c r="E1946" s="2"/>
      <c r="F1946" s="2"/>
      <c r="H1946" s="2"/>
      <c r="I1946" s="2"/>
    </row>
    <row r="1947" spans="1:9" x14ac:dyDescent="0.25">
      <c r="A1947" s="2"/>
      <c r="B1947" s="2"/>
      <c r="C1947" s="2" t="s">
        <v>236</v>
      </c>
      <c r="D1947" s="2"/>
      <c r="E1947" s="2"/>
      <c r="F1947" s="2"/>
      <c r="G1947" s="2"/>
      <c r="H1947" s="2"/>
      <c r="I1947" s="2"/>
    </row>
    <row r="1948" spans="1:9" x14ac:dyDescent="0.25">
      <c r="A1948" s="2"/>
      <c r="B1948" s="2"/>
      <c r="C1948" s="2"/>
      <c r="D1948" s="2" t="str">
        <f t="shared" ref="D1948" si="593">"factor = 95"</f>
        <v>factor = 95</v>
      </c>
      <c r="E1948" s="2"/>
      <c r="F1948" s="2"/>
      <c r="G1948" s="2"/>
      <c r="H1948" s="2"/>
      <c r="I1948" s="2"/>
    </row>
    <row r="1949" spans="1:9" x14ac:dyDescent="0.25">
      <c r="A1949" s="2"/>
      <c r="B1949" s="2"/>
      <c r="C1949" s="2" t="s">
        <v>1</v>
      </c>
      <c r="D1949" s="2"/>
      <c r="E1949" s="2"/>
      <c r="F1949" s="2"/>
      <c r="G1949" s="2"/>
      <c r="H1949" s="2"/>
      <c r="I1949" s="2"/>
    </row>
    <row r="1950" spans="1:9" x14ac:dyDescent="0.25">
      <c r="A1950" s="2"/>
      <c r="B1950" s="2" t="s">
        <v>1</v>
      </c>
      <c r="G1950" s="2"/>
      <c r="H1950" s="2"/>
      <c r="I1950" s="2"/>
    </row>
    <row r="1951" spans="1:9" x14ac:dyDescent="0.25">
      <c r="A1951" s="2"/>
      <c r="B1951" s="2" t="s">
        <v>9</v>
      </c>
      <c r="C1951" s="2" t="s">
        <v>237</v>
      </c>
      <c r="D1951" s="2"/>
      <c r="E1951" s="2"/>
      <c r="F1951" s="2"/>
      <c r="G1951" s="2"/>
      <c r="H1951" s="2"/>
      <c r="I1951" s="2"/>
    </row>
    <row r="1952" spans="1:9" x14ac:dyDescent="0.25">
      <c r="A1952" s="2"/>
      <c r="B1952" s="2"/>
      <c r="C1952" s="2" t="str">
        <f t="shared" ref="C1952" si="594">"name = EVTOPT_B_"&amp;$L$2&amp;INDEX(S:V,MATCH(B1925,S:S,0),4)</f>
        <v>name = EVTOPT_B_AVE_MARIA_hexaco_childhood.55</v>
      </c>
      <c r="D1952" s="2"/>
      <c r="E1952" s="2"/>
      <c r="F1952" s="2"/>
      <c r="G1952" s="2"/>
      <c r="H1952" s="2"/>
      <c r="I1952" s="2"/>
    </row>
    <row r="1953" spans="1:9" x14ac:dyDescent="0.25">
      <c r="A1953" s="2"/>
      <c r="B1953" s="2"/>
      <c r="C1953" s="2" t="s">
        <v>138</v>
      </c>
      <c r="D1953" s="2"/>
      <c r="E1953" s="2"/>
      <c r="F1953" s="2"/>
      <c r="G1953" s="2"/>
      <c r="H1953" s="2"/>
      <c r="I1953" s="2"/>
    </row>
    <row r="1954" spans="1:9" x14ac:dyDescent="0.25">
      <c r="A1954" s="2"/>
      <c r="B1954" s="2"/>
      <c r="C1954" s="2"/>
      <c r="D1954" s="2" t="str">
        <f t="shared" ref="D1954" si="595">"educator = { character_event = { id = "&amp;"AVE_MARIA_hexaco_adolescence."&amp;INDEX(S:V,MATCH(B1925,S:S,0)+INDEX(S:W,MATCH(B1925,S:S,0),5),4)&amp;" } }"</f>
        <v>educator = { character_event = { id = AVE_MARIA_hexaco_adolescence.57 } }</v>
      </c>
      <c r="E1954" s="2"/>
      <c r="F1954" s="2"/>
      <c r="G1954" s="2"/>
      <c r="H1954" s="2"/>
      <c r="I1954" s="2"/>
    </row>
    <row r="1955" spans="1:9" x14ac:dyDescent="0.25">
      <c r="A1955" s="2"/>
      <c r="D1955" t="s">
        <v>249</v>
      </c>
      <c r="H1955" s="2"/>
      <c r="I1955" s="2"/>
    </row>
    <row r="1956" spans="1:9" x14ac:dyDescent="0.25">
      <c r="A1956" s="2"/>
      <c r="B1956" s="2"/>
      <c r="C1956" s="2" t="s">
        <v>1</v>
      </c>
      <c r="D1956" s="2"/>
      <c r="E1956" s="2"/>
      <c r="F1956" s="2"/>
      <c r="G1956" s="2"/>
      <c r="H1956" s="2"/>
    </row>
    <row r="1957" spans="1:9" x14ac:dyDescent="0.25">
      <c r="A1957" s="2"/>
      <c r="B1957" s="2"/>
      <c r="C1957" s="2" t="s">
        <v>236</v>
      </c>
      <c r="D1957" s="2"/>
      <c r="E1957" s="2"/>
      <c r="F1957" s="2"/>
      <c r="G1957" s="2"/>
      <c r="H1957" s="2"/>
    </row>
    <row r="1958" spans="1:9" x14ac:dyDescent="0.25">
      <c r="A1958" s="2"/>
      <c r="B1958" s="2"/>
      <c r="C1958" s="2"/>
      <c r="D1958" s="2" t="str">
        <f t="shared" ref="D1958" si="596">"factor = 5"</f>
        <v>factor = 5</v>
      </c>
      <c r="E1958" s="2"/>
      <c r="F1958" s="2"/>
      <c r="G1958" s="2"/>
      <c r="H1958" s="2"/>
    </row>
    <row r="1959" spans="1:9" x14ac:dyDescent="0.25">
      <c r="A1959" s="2"/>
      <c r="B1959" s="2"/>
      <c r="C1959" s="2" t="s">
        <v>1</v>
      </c>
      <c r="D1959" s="2"/>
      <c r="E1959" s="2"/>
      <c r="F1959" s="2"/>
      <c r="G1959" s="2"/>
      <c r="H1959" s="2"/>
      <c r="I1959" s="2"/>
    </row>
    <row r="1960" spans="1:9" x14ac:dyDescent="0.25">
      <c r="A1960" s="2"/>
      <c r="B1960" s="2" t="s">
        <v>1</v>
      </c>
      <c r="C1960" s="2"/>
      <c r="D1960" s="2"/>
      <c r="E1960" s="2"/>
      <c r="F1960" s="2"/>
      <c r="G1960" s="2"/>
      <c r="H1960" s="2"/>
      <c r="I1960" s="2"/>
    </row>
    <row r="1961" spans="1:9" x14ac:dyDescent="0.25">
      <c r="A1961" s="2" t="s">
        <v>1</v>
      </c>
      <c r="B1961" s="2"/>
      <c r="C1961" s="2"/>
      <c r="D1961" s="2"/>
      <c r="E1961" s="2"/>
      <c r="F1961" s="2"/>
      <c r="G1961" s="2"/>
      <c r="H1961" s="2"/>
      <c r="I1961" s="2"/>
    </row>
    <row r="1962" spans="1:9" x14ac:dyDescent="0.25">
      <c r="A1962" s="2" t="str">
        <f t="shared" ref="A1962" si="597">"#"</f>
        <v>#</v>
      </c>
      <c r="B1962" s="2" t="str">
        <f t="shared" ref="B1962" si="598">INDEX(S:S,1+TRUNC((ROW()-1)/$M$2))</f>
        <v>Conscientiousness Improvement 10</v>
      </c>
      <c r="C1962" s="2"/>
      <c r="D1962" s="2"/>
      <c r="E1962" s="2"/>
      <c r="F1962" s="2"/>
      <c r="G1962" s="2"/>
      <c r="I1962" s="2"/>
    </row>
    <row r="1963" spans="1:9" x14ac:dyDescent="0.25">
      <c r="A1963" s="2" t="s">
        <v>0</v>
      </c>
      <c r="B1963" s="2"/>
      <c r="C1963" s="2"/>
      <c r="D1963" s="2"/>
      <c r="E1963" s="2"/>
      <c r="F1963" s="2"/>
      <c r="G1963" s="2"/>
      <c r="I1963" s="2"/>
    </row>
    <row r="1964" spans="1:9" x14ac:dyDescent="0.25">
      <c r="A1964" s="2"/>
      <c r="B1964" s="2" t="str">
        <f t="shared" ref="B1964" si="599">"id = "&amp;$L$2&amp;INDEX(S:V,MATCH(B1962,S:S,0),4)</f>
        <v>id = AVE_MARIA_hexaco_childhood.56</v>
      </c>
      <c r="C1964" s="2"/>
      <c r="D1964" s="2"/>
      <c r="E1964" s="2"/>
      <c r="F1964" s="2"/>
      <c r="G1964" s="2"/>
      <c r="I1964" s="2"/>
    </row>
    <row r="1965" spans="1:9" x14ac:dyDescent="0.25">
      <c r="A1965" s="2"/>
      <c r="B1965" s="2" t="str">
        <f t="shared" ref="B1965" si="600">"desc = EVTDESC_"&amp;$L$2&amp;INDEX(S:V,MATCH(B1962,S:S,0),4)</f>
        <v>desc = EVTDESC_AVE_MARIA_hexaco_childhood.56</v>
      </c>
      <c r="C1965" s="2"/>
      <c r="D1965" s="2"/>
      <c r="E1965" s="2"/>
      <c r="F1965" s="2"/>
      <c r="G1965" s="2"/>
    </row>
    <row r="1966" spans="1:9" x14ac:dyDescent="0.25">
      <c r="A1966" s="2"/>
      <c r="B1966" s="2" t="s">
        <v>115</v>
      </c>
      <c r="C1966" s="2"/>
      <c r="D1966" s="2"/>
      <c r="E1966" s="2"/>
      <c r="F1966" s="2"/>
      <c r="G1966" s="2"/>
    </row>
    <row r="1967" spans="1:9" x14ac:dyDescent="0.25">
      <c r="A1967" s="2"/>
      <c r="B1967" s="2" t="s">
        <v>114</v>
      </c>
      <c r="C1967" s="2"/>
      <c r="D1967" s="2"/>
      <c r="E1967" s="2"/>
      <c r="F1967" s="2"/>
      <c r="G1967" s="2"/>
      <c r="I1967" s="2"/>
    </row>
    <row r="1968" spans="1:9" x14ac:dyDescent="0.25">
      <c r="A1968" s="2"/>
      <c r="B1968" s="2" t="s">
        <v>116</v>
      </c>
      <c r="C1968" s="2"/>
      <c r="D1968" s="2"/>
      <c r="E1968" s="2"/>
      <c r="F1968" s="2"/>
      <c r="G1968" s="2"/>
      <c r="I1968" s="2"/>
    </row>
    <row r="1969" spans="1:9" x14ac:dyDescent="0.25">
      <c r="A1969" s="2"/>
      <c r="B1969" s="2"/>
      <c r="C1969" s="2"/>
      <c r="D1969" s="2"/>
      <c r="E1969" s="2"/>
      <c r="F1969" s="2"/>
      <c r="G1969" s="2"/>
      <c r="I1969" s="2"/>
    </row>
    <row r="1970" spans="1:9" x14ac:dyDescent="0.25">
      <c r="A1970" s="2"/>
      <c r="B1970" s="2" t="s">
        <v>5</v>
      </c>
      <c r="C1970" s="2"/>
      <c r="D1970" s="2"/>
      <c r="E1970" s="2"/>
      <c r="F1970" s="2"/>
      <c r="G1970" s="2"/>
      <c r="I1970" s="2"/>
    </row>
    <row r="1971" spans="1:9" x14ac:dyDescent="0.25">
      <c r="A1971" s="2"/>
      <c r="B1971" s="2"/>
      <c r="C1971" s="2" t="s">
        <v>117</v>
      </c>
      <c r="D1971" s="2"/>
      <c r="E1971" s="2"/>
      <c r="F1971" s="2"/>
      <c r="G1971" s="2"/>
      <c r="H1971" s="2"/>
      <c r="I1971" s="2"/>
    </row>
    <row r="1972" spans="1:9" x14ac:dyDescent="0.25">
      <c r="A1972" s="2"/>
      <c r="B1972" s="2"/>
      <c r="C1972" s="2" t="s">
        <v>118</v>
      </c>
      <c r="D1972" s="2"/>
      <c r="E1972" s="2"/>
      <c r="F1972" s="2"/>
      <c r="G1972" s="2"/>
      <c r="H1972" s="2"/>
      <c r="I1972" s="2"/>
    </row>
    <row r="1973" spans="1:9" x14ac:dyDescent="0.25">
      <c r="A1973" s="2"/>
      <c r="B1973" s="2"/>
      <c r="C1973" s="2" t="s">
        <v>119</v>
      </c>
      <c r="D1973" s="2"/>
      <c r="E1973" s="2"/>
      <c r="F1973" s="2"/>
      <c r="G1973" s="2"/>
      <c r="H1973" s="2"/>
      <c r="I1973" s="2"/>
    </row>
    <row r="1974" spans="1:9" x14ac:dyDescent="0.25">
      <c r="A1974" s="2"/>
      <c r="B1974" s="2"/>
      <c r="C1974" s="2" t="s">
        <v>120</v>
      </c>
      <c r="D1974" s="2"/>
      <c r="E1974" s="2"/>
      <c r="F1974" s="2"/>
      <c r="G1974" s="2"/>
      <c r="H1974" s="2"/>
      <c r="I1974" s="2"/>
    </row>
    <row r="1975" spans="1:9" x14ac:dyDescent="0.25">
      <c r="A1975" s="2"/>
      <c r="B1975" s="2"/>
      <c r="C1975" s="2" t="str">
        <f t="shared" ref="C1975" si="601">"has_focus = "&amp;INDEX(S:X,MATCH(B1962,S:S,0),6)</f>
        <v>has_focus = focus_ch_conscientiousness</v>
      </c>
      <c r="D1975" s="2"/>
      <c r="E1975" s="2"/>
      <c r="F1975" s="2"/>
      <c r="G1975" s="2"/>
      <c r="H1975" s="2"/>
      <c r="I1975" s="2"/>
    </row>
    <row r="1976" spans="1:9" x14ac:dyDescent="0.25">
      <c r="A1976" s="2"/>
      <c r="B1976" s="2" t="s">
        <v>1</v>
      </c>
      <c r="C1976" s="2"/>
      <c r="D1976" s="2"/>
      <c r="E1976" s="2"/>
      <c r="F1976" s="2"/>
      <c r="G1976" s="2"/>
      <c r="H1976" s="2"/>
      <c r="I1976" s="2"/>
    </row>
    <row r="1977" spans="1:9" x14ac:dyDescent="0.25">
      <c r="A1977" s="2"/>
      <c r="B1977" s="2"/>
      <c r="C1977" s="2"/>
      <c r="D1977" s="2"/>
      <c r="E1977" s="2"/>
      <c r="F1977" s="2"/>
      <c r="G1977" s="2"/>
      <c r="H1977" s="2"/>
      <c r="I1977" s="2"/>
    </row>
    <row r="1978" spans="1:9" x14ac:dyDescent="0.25">
      <c r="A1978" s="2"/>
      <c r="B1978" s="2" t="s">
        <v>9</v>
      </c>
      <c r="C1978" s="2" t="s">
        <v>235</v>
      </c>
      <c r="D1978" s="2"/>
      <c r="E1978" s="2"/>
      <c r="F1978" s="2"/>
      <c r="G1978" s="2"/>
      <c r="H1978" s="2"/>
      <c r="I1978" s="2"/>
    </row>
    <row r="1979" spans="1:9" x14ac:dyDescent="0.25">
      <c r="A1979" s="2"/>
      <c r="B1979" s="2"/>
      <c r="C1979" s="2" t="str">
        <f t="shared" ref="C1979" si="602">"name = EVTOPT_A_"&amp;$L$2&amp;INDEX(S:V,MATCH(B1962,S:S,0),4)</f>
        <v>name = EVTOPT_A_AVE_MARIA_hexaco_childhood.56</v>
      </c>
      <c r="D1979" s="2"/>
      <c r="E1979" s="2"/>
      <c r="F1979" s="2"/>
      <c r="G1979" s="2"/>
      <c r="H1979" s="2"/>
      <c r="I1979" s="2"/>
    </row>
    <row r="1980" spans="1:9" x14ac:dyDescent="0.25">
      <c r="A1980" s="2"/>
      <c r="B1980" s="2"/>
      <c r="C1980" s="2" t="s">
        <v>138</v>
      </c>
      <c r="D1980" s="2"/>
      <c r="E1980" s="2"/>
      <c r="F1980" s="2"/>
      <c r="G1980" s="2"/>
      <c r="H1980" s="2"/>
      <c r="I1980" s="2"/>
    </row>
    <row r="1981" spans="1:9" x14ac:dyDescent="0.25">
      <c r="A1981" s="2"/>
      <c r="B1981" s="2"/>
      <c r="C1981" s="2"/>
      <c r="D1981" s="2" t="str">
        <f t="shared" ref="D1981" si="603">"educator = { character_event = { id = "&amp;"AVE_MARIA_hexaco_adolescence."&amp;INDEX(S:V,MATCH(B1962,S:S,0)+INDEX(S:W,MATCH(B1962,S:S,0),5),4)&amp;" } }"</f>
        <v>educator = { character_event = { id = AVE_MARIA_hexaco_adolescence.57 } }</v>
      </c>
      <c r="E1981" s="2"/>
      <c r="F1981" s="2"/>
      <c r="G1981" s="2"/>
      <c r="H1981" s="2"/>
      <c r="I1981" s="2"/>
    </row>
    <row r="1982" spans="1:9" x14ac:dyDescent="0.25">
      <c r="D1982" t="s">
        <v>248</v>
      </c>
      <c r="H1982" s="2"/>
      <c r="I1982" s="2"/>
    </row>
    <row r="1983" spans="1:9" x14ac:dyDescent="0.25">
      <c r="C1983" s="2" t="s">
        <v>1</v>
      </c>
      <c r="D1983" s="2"/>
      <c r="E1983" s="2"/>
      <c r="F1983" s="2"/>
      <c r="H1983" s="2"/>
      <c r="I1983" s="2"/>
    </row>
    <row r="1984" spans="1:9" x14ac:dyDescent="0.25">
      <c r="A1984" s="2"/>
      <c r="B1984" s="2"/>
      <c r="C1984" s="2" t="s">
        <v>236</v>
      </c>
      <c r="D1984" s="2"/>
      <c r="E1984" s="2"/>
      <c r="F1984" s="2"/>
      <c r="G1984" s="2"/>
      <c r="H1984" s="2"/>
      <c r="I1984" s="2"/>
    </row>
    <row r="1985" spans="1:9" x14ac:dyDescent="0.25">
      <c r="A1985" s="2"/>
      <c r="B1985" s="2"/>
      <c r="C1985" s="2"/>
      <c r="D1985" s="2" t="str">
        <f t="shared" ref="D1985" si="604">"factor = 95"</f>
        <v>factor = 95</v>
      </c>
      <c r="E1985" s="2"/>
      <c r="F1985" s="2"/>
      <c r="G1985" s="2"/>
      <c r="H1985" s="2"/>
      <c r="I1985" s="2"/>
    </row>
    <row r="1986" spans="1:9" x14ac:dyDescent="0.25">
      <c r="A1986" s="2"/>
      <c r="B1986" s="2"/>
      <c r="C1986" s="2" t="s">
        <v>1</v>
      </c>
      <c r="D1986" s="2"/>
      <c r="E1986" s="2"/>
      <c r="F1986" s="2"/>
      <c r="G1986" s="2"/>
      <c r="H1986" s="2"/>
      <c r="I1986" s="2"/>
    </row>
    <row r="1987" spans="1:9" x14ac:dyDescent="0.25">
      <c r="A1987" s="2"/>
      <c r="B1987" s="2" t="s">
        <v>1</v>
      </c>
      <c r="G1987" s="2"/>
      <c r="H1987" s="2"/>
      <c r="I1987" s="2"/>
    </row>
    <row r="1988" spans="1:9" x14ac:dyDescent="0.25">
      <c r="A1988" s="2"/>
      <c r="B1988" s="2" t="s">
        <v>9</v>
      </c>
      <c r="C1988" s="2" t="s">
        <v>237</v>
      </c>
      <c r="D1988" s="2"/>
      <c r="E1988" s="2"/>
      <c r="F1988" s="2"/>
      <c r="G1988" s="2"/>
      <c r="H1988" s="2"/>
      <c r="I1988" s="2"/>
    </row>
    <row r="1989" spans="1:9" x14ac:dyDescent="0.25">
      <c r="A1989" s="2"/>
      <c r="B1989" s="2"/>
      <c r="C1989" s="2" t="str">
        <f t="shared" ref="C1989" si="605">"name = EVTOPT_B_"&amp;$L$2&amp;INDEX(S:V,MATCH(B1962,S:S,0),4)</f>
        <v>name = EVTOPT_B_AVE_MARIA_hexaco_childhood.56</v>
      </c>
      <c r="D1989" s="2"/>
      <c r="E1989" s="2"/>
      <c r="F1989" s="2"/>
      <c r="G1989" s="2"/>
      <c r="H1989" s="2"/>
      <c r="I1989" s="2"/>
    </row>
    <row r="1990" spans="1:9" x14ac:dyDescent="0.25">
      <c r="A1990" s="2"/>
      <c r="B1990" s="2"/>
      <c r="C1990" s="2" t="s">
        <v>138</v>
      </c>
      <c r="D1990" s="2"/>
      <c r="E1990" s="2"/>
      <c r="F1990" s="2"/>
      <c r="G1990" s="2"/>
      <c r="H1990" s="2"/>
      <c r="I1990" s="2"/>
    </row>
    <row r="1991" spans="1:9" x14ac:dyDescent="0.25">
      <c r="A1991" s="2"/>
      <c r="B1991" s="2"/>
      <c r="C1991" s="2"/>
      <c r="D1991" s="2" t="str">
        <f t="shared" ref="D1991" si="606">"educator = { character_event = { id = "&amp;"AVE_MARIA_hexaco_adolescence."&amp;INDEX(S:V,MATCH(B1962,S:S,0)+INDEX(S:W,MATCH(B1962,S:S,0),5),4)&amp;" } }"</f>
        <v>educator = { character_event = { id = AVE_MARIA_hexaco_adolescence.57 } }</v>
      </c>
      <c r="E1991" s="2"/>
      <c r="F1991" s="2"/>
      <c r="G1991" s="2"/>
    </row>
    <row r="1992" spans="1:9" x14ac:dyDescent="0.25">
      <c r="A1992" s="2"/>
      <c r="D1992" t="s">
        <v>249</v>
      </c>
    </row>
    <row r="1993" spans="1:9" x14ac:dyDescent="0.25">
      <c r="A1993" s="2"/>
      <c r="B1993" s="2"/>
      <c r="C1993" s="2" t="s">
        <v>1</v>
      </c>
      <c r="D1993" s="2"/>
      <c r="E1993" s="2"/>
      <c r="F1993" s="2"/>
      <c r="G1993" s="2"/>
      <c r="H1993" s="2"/>
      <c r="I1993" s="2"/>
    </row>
    <row r="1994" spans="1:9" x14ac:dyDescent="0.25">
      <c r="A1994" s="2"/>
      <c r="B1994" s="2"/>
      <c r="C1994" s="2" t="s">
        <v>236</v>
      </c>
      <c r="D1994" s="2"/>
      <c r="E1994" s="2"/>
      <c r="F1994" s="2"/>
      <c r="G1994" s="2"/>
      <c r="H1994" s="2"/>
      <c r="I1994" s="2"/>
    </row>
    <row r="1995" spans="1:9" x14ac:dyDescent="0.25">
      <c r="A1995" s="2"/>
      <c r="B1995" s="2"/>
      <c r="C1995" s="2"/>
      <c r="D1995" s="2" t="str">
        <f t="shared" ref="D1995" si="607">"factor = 5"</f>
        <v>factor = 5</v>
      </c>
      <c r="E1995" s="2"/>
      <c r="F1995" s="2"/>
      <c r="G1995" s="2"/>
      <c r="H1995" s="2"/>
      <c r="I1995" s="2"/>
    </row>
    <row r="1996" spans="1:9" x14ac:dyDescent="0.25">
      <c r="A1996" s="2"/>
      <c r="B1996" s="2"/>
      <c r="C1996" s="2" t="s">
        <v>1</v>
      </c>
      <c r="D1996" s="2"/>
      <c r="E1996" s="2"/>
      <c r="F1996" s="2"/>
      <c r="G1996" s="2"/>
      <c r="H1996" s="2"/>
      <c r="I1996" s="2"/>
    </row>
    <row r="1997" spans="1:9" x14ac:dyDescent="0.25">
      <c r="A1997" s="2"/>
      <c r="B1997" s="2" t="s">
        <v>1</v>
      </c>
      <c r="C1997" s="2"/>
      <c r="D1997" s="2"/>
      <c r="E1997" s="2"/>
      <c r="F1997" s="2"/>
      <c r="G1997" s="2"/>
      <c r="H1997" s="2"/>
      <c r="I1997" s="2"/>
    </row>
    <row r="1998" spans="1:9" x14ac:dyDescent="0.25">
      <c r="A1998" s="2" t="s">
        <v>1</v>
      </c>
      <c r="B1998" s="2"/>
      <c r="C1998" s="2"/>
      <c r="D1998" s="2"/>
      <c r="E1998" s="2"/>
      <c r="F1998" s="2"/>
      <c r="G1998" s="2"/>
      <c r="H1998" s="2"/>
      <c r="I1998" s="2"/>
    </row>
    <row r="1999" spans="1:9" x14ac:dyDescent="0.25">
      <c r="A1999" s="2" t="str">
        <f t="shared" ref="A1999" si="608">"#"</f>
        <v>#</v>
      </c>
      <c r="B1999" s="2" t="str">
        <f t="shared" ref="B1999" si="609">INDEX(S:S,1+TRUNC((ROW()-1)/$M$2))</f>
        <v xml:space="preserve">Conscientiousness Improvement </v>
      </c>
      <c r="C1999" s="2"/>
      <c r="D1999" s="2"/>
      <c r="E1999" s="2"/>
      <c r="F1999" s="2"/>
      <c r="G1999" s="2"/>
      <c r="H1999" s="2"/>
      <c r="I1999" s="2"/>
    </row>
    <row r="2000" spans="1:9" x14ac:dyDescent="0.25">
      <c r="A2000" s="2" t="s">
        <v>0</v>
      </c>
      <c r="B2000" s="2"/>
      <c r="C2000" s="2"/>
      <c r="D2000" s="2"/>
      <c r="E2000" s="2"/>
      <c r="F2000" s="2"/>
      <c r="G2000" s="2"/>
      <c r="H2000" s="2"/>
      <c r="I2000" s="2"/>
    </row>
    <row r="2001" spans="1:9" x14ac:dyDescent="0.25">
      <c r="A2001" s="2"/>
      <c r="B2001" s="2" t="str">
        <f t="shared" ref="B2001" si="610">"id = "&amp;$L$2&amp;INDEX(S:V,MATCH(B1999,S:S,0),4)</f>
        <v>id = AVE_MARIA_hexaco_childhood.57</v>
      </c>
      <c r="C2001" s="2"/>
      <c r="D2001" s="2"/>
      <c r="E2001" s="2"/>
      <c r="F2001" s="2"/>
      <c r="G2001" s="2"/>
    </row>
    <row r="2002" spans="1:9" x14ac:dyDescent="0.25">
      <c r="A2002" s="2"/>
      <c r="B2002" s="2" t="str">
        <f t="shared" ref="B2002" si="611">"desc = EVTDESC_"&amp;$L$2&amp;INDEX(S:V,MATCH(B1999,S:S,0),4)</f>
        <v>desc = EVTDESC_AVE_MARIA_hexaco_childhood.57</v>
      </c>
      <c r="C2002" s="2"/>
      <c r="D2002" s="2"/>
      <c r="E2002" s="2"/>
      <c r="F2002" s="2"/>
      <c r="G2002" s="2"/>
      <c r="H2002" s="2"/>
      <c r="I2002" s="2"/>
    </row>
    <row r="2003" spans="1:9" x14ac:dyDescent="0.25">
      <c r="A2003" s="2"/>
      <c r="B2003" s="2" t="s">
        <v>115</v>
      </c>
      <c r="C2003" s="2"/>
      <c r="D2003" s="2"/>
      <c r="E2003" s="2"/>
      <c r="F2003" s="2"/>
      <c r="G2003" s="2"/>
      <c r="H2003" s="2"/>
      <c r="I2003" s="2"/>
    </row>
    <row r="2004" spans="1:9" x14ac:dyDescent="0.25">
      <c r="A2004" s="2"/>
      <c r="B2004" s="2" t="s">
        <v>114</v>
      </c>
      <c r="C2004" s="2"/>
      <c r="D2004" s="2"/>
      <c r="E2004" s="2"/>
      <c r="F2004" s="2"/>
      <c r="G2004" s="2"/>
      <c r="H2004" s="2"/>
      <c r="I2004" s="2"/>
    </row>
    <row r="2005" spans="1:9" x14ac:dyDescent="0.25">
      <c r="A2005" s="2"/>
      <c r="B2005" s="2" t="s">
        <v>116</v>
      </c>
      <c r="C2005" s="2"/>
      <c r="D2005" s="2"/>
      <c r="E2005" s="2"/>
      <c r="F2005" s="2"/>
      <c r="G2005" s="2"/>
      <c r="H2005" s="2"/>
      <c r="I2005" s="2"/>
    </row>
    <row r="2006" spans="1:9" x14ac:dyDescent="0.25">
      <c r="A2006" s="2"/>
      <c r="B2006" s="2"/>
      <c r="C2006" s="2"/>
      <c r="D2006" s="2"/>
      <c r="E2006" s="2"/>
      <c r="F2006" s="2"/>
      <c r="G2006" s="2"/>
      <c r="H2006" s="2"/>
      <c r="I2006" s="2"/>
    </row>
    <row r="2007" spans="1:9" x14ac:dyDescent="0.25">
      <c r="A2007" s="2"/>
      <c r="B2007" s="2" t="s">
        <v>5</v>
      </c>
      <c r="C2007" s="2"/>
      <c r="D2007" s="2"/>
      <c r="E2007" s="2"/>
      <c r="F2007" s="2"/>
      <c r="G2007" s="2"/>
      <c r="H2007" s="2"/>
      <c r="I2007" s="2"/>
    </row>
    <row r="2008" spans="1:9" x14ac:dyDescent="0.25">
      <c r="A2008" s="2"/>
      <c r="B2008" s="2"/>
      <c r="C2008" s="2" t="s">
        <v>117</v>
      </c>
      <c r="D2008" s="2"/>
      <c r="E2008" s="2"/>
      <c r="F2008" s="2"/>
      <c r="G2008" s="2"/>
      <c r="H2008" s="2"/>
      <c r="I2008" s="2"/>
    </row>
    <row r="2009" spans="1:9" x14ac:dyDescent="0.25">
      <c r="A2009" s="2"/>
      <c r="B2009" s="2"/>
      <c r="C2009" s="2" t="s">
        <v>118</v>
      </c>
      <c r="D2009" s="2"/>
      <c r="E2009" s="2"/>
      <c r="F2009" s="2"/>
      <c r="G2009" s="2"/>
      <c r="H2009" s="2"/>
      <c r="I2009" s="2"/>
    </row>
    <row r="2010" spans="1:9" x14ac:dyDescent="0.25">
      <c r="A2010" s="2"/>
      <c r="B2010" s="2"/>
      <c r="C2010" s="2" t="s">
        <v>119</v>
      </c>
      <c r="D2010" s="2"/>
      <c r="E2010" s="2"/>
      <c r="F2010" s="2"/>
      <c r="G2010" s="2"/>
      <c r="H2010" s="2"/>
      <c r="I2010" s="2"/>
    </row>
    <row r="2011" spans="1:9" x14ac:dyDescent="0.25">
      <c r="A2011" s="2"/>
      <c r="B2011" s="2"/>
      <c r="C2011" s="2" t="s">
        <v>120</v>
      </c>
      <c r="D2011" s="2"/>
      <c r="E2011" s="2"/>
      <c r="F2011" s="2"/>
      <c r="G2011" s="2"/>
      <c r="H2011" s="2"/>
      <c r="I2011" s="2"/>
    </row>
    <row r="2012" spans="1:9" x14ac:dyDescent="0.25">
      <c r="A2012" s="2"/>
      <c r="B2012" s="2"/>
      <c r="C2012" s="2" t="str">
        <f t="shared" ref="C2012" si="612">"has_focus = "&amp;INDEX(S:X,MATCH(B1999,S:S,0),6)</f>
        <v>has_focus = focus_ch_conscientiousness</v>
      </c>
      <c r="D2012" s="2"/>
      <c r="E2012" s="2"/>
      <c r="F2012" s="2"/>
      <c r="G2012" s="2"/>
      <c r="H2012" s="2"/>
      <c r="I2012" s="2"/>
    </row>
    <row r="2013" spans="1:9" x14ac:dyDescent="0.25">
      <c r="A2013" s="2"/>
      <c r="B2013" s="2" t="s">
        <v>1</v>
      </c>
      <c r="C2013" s="2"/>
      <c r="D2013" s="2"/>
      <c r="E2013" s="2"/>
      <c r="F2013" s="2"/>
      <c r="G2013" s="2"/>
      <c r="H2013" s="2"/>
      <c r="I2013" s="2"/>
    </row>
    <row r="2014" spans="1:9" x14ac:dyDescent="0.25">
      <c r="A2014" s="2"/>
      <c r="B2014" s="2"/>
      <c r="C2014" s="2"/>
      <c r="D2014" s="2"/>
      <c r="E2014" s="2"/>
      <c r="F2014" s="2"/>
      <c r="G2014" s="2"/>
      <c r="H2014" s="2"/>
      <c r="I2014" s="2"/>
    </row>
    <row r="2015" spans="1:9" x14ac:dyDescent="0.25">
      <c r="A2015" s="2"/>
      <c r="B2015" s="2" t="s">
        <v>9</v>
      </c>
      <c r="C2015" s="2" t="s">
        <v>235</v>
      </c>
      <c r="D2015" s="2"/>
      <c r="E2015" s="2"/>
      <c r="F2015" s="2"/>
      <c r="G2015" s="2"/>
      <c r="H2015" s="2"/>
      <c r="I2015" s="2"/>
    </row>
    <row r="2016" spans="1:9" x14ac:dyDescent="0.25">
      <c r="A2016" s="2"/>
      <c r="B2016" s="2"/>
      <c r="C2016" s="2" t="str">
        <f t="shared" ref="C2016" si="613">"name = EVTOPT_A_"&amp;$L$2&amp;INDEX(S:V,MATCH(B1999,S:S,0),4)</f>
        <v>name = EVTOPT_A_AVE_MARIA_hexaco_childhood.57</v>
      </c>
      <c r="D2016" s="2"/>
      <c r="E2016" s="2"/>
      <c r="F2016" s="2"/>
      <c r="G2016" s="2"/>
      <c r="H2016" s="2"/>
      <c r="I2016" s="2"/>
    </row>
    <row r="2017" spans="1:9" x14ac:dyDescent="0.25">
      <c r="A2017" s="2"/>
      <c r="B2017" s="2"/>
      <c r="C2017" s="2" t="s">
        <v>138</v>
      </c>
      <c r="D2017" s="2"/>
      <c r="E2017" s="2"/>
      <c r="F2017" s="2"/>
      <c r="G2017" s="2"/>
      <c r="H2017" s="2"/>
      <c r="I2017" s="2"/>
    </row>
    <row r="2018" spans="1:9" x14ac:dyDescent="0.25">
      <c r="A2018" s="2"/>
      <c r="B2018" s="2"/>
      <c r="C2018" s="2"/>
      <c r="D2018" s="2" t="str">
        <f t="shared" ref="D2018" si="614">"educator = { character_event = { id = "&amp;"AVE_MARIA_hexaco_adolescence."&amp;INDEX(S:V,MATCH(B1999,S:S,0)+INDEX(S:W,MATCH(B1999,S:S,0),5),4)&amp;" } }"</f>
        <v>educator = { character_event = { id = AVE_MARIA_hexaco_adolescence.57 } }</v>
      </c>
      <c r="E2018" s="2"/>
      <c r="F2018" s="2"/>
      <c r="G2018" s="2"/>
      <c r="H2018" s="2"/>
      <c r="I2018" s="2"/>
    </row>
    <row r="2019" spans="1:9" x14ac:dyDescent="0.25">
      <c r="D2019" t="s">
        <v>248</v>
      </c>
      <c r="H2019" s="2"/>
      <c r="I2019" s="2"/>
    </row>
    <row r="2020" spans="1:9" x14ac:dyDescent="0.25">
      <c r="C2020" s="2" t="s">
        <v>1</v>
      </c>
      <c r="D2020" s="2"/>
      <c r="E2020" s="2"/>
      <c r="F2020" s="2"/>
      <c r="H2020" s="2"/>
      <c r="I2020" s="2"/>
    </row>
    <row r="2021" spans="1:9" x14ac:dyDescent="0.25">
      <c r="A2021" s="2"/>
      <c r="B2021" s="2"/>
      <c r="C2021" s="2" t="s">
        <v>236</v>
      </c>
      <c r="D2021" s="2"/>
      <c r="E2021" s="2"/>
      <c r="F2021" s="2"/>
      <c r="G2021" s="2"/>
      <c r="H2021" s="2"/>
      <c r="I2021" s="2"/>
    </row>
    <row r="2022" spans="1:9" x14ac:dyDescent="0.25">
      <c r="A2022" s="2"/>
      <c r="B2022" s="2"/>
      <c r="C2022" s="2"/>
      <c r="D2022" s="2" t="str">
        <f t="shared" ref="D2022" si="615">"factor = 95"</f>
        <v>factor = 95</v>
      </c>
      <c r="E2022" s="2"/>
      <c r="F2022" s="2"/>
      <c r="G2022" s="2"/>
      <c r="H2022" s="2"/>
      <c r="I2022" s="2"/>
    </row>
    <row r="2023" spans="1:9" x14ac:dyDescent="0.25">
      <c r="A2023" s="2"/>
      <c r="B2023" s="2"/>
      <c r="C2023" s="2" t="s">
        <v>1</v>
      </c>
      <c r="D2023" s="2"/>
      <c r="E2023" s="2"/>
      <c r="F2023" s="2"/>
      <c r="G2023" s="2"/>
      <c r="H2023" s="2"/>
      <c r="I2023" s="2"/>
    </row>
    <row r="2024" spans="1:9" x14ac:dyDescent="0.25">
      <c r="A2024" s="2"/>
      <c r="B2024" s="2" t="s">
        <v>1</v>
      </c>
      <c r="G2024" s="2"/>
      <c r="H2024" s="2"/>
      <c r="I2024" s="2"/>
    </row>
    <row r="2025" spans="1:9" x14ac:dyDescent="0.25">
      <c r="A2025" s="2"/>
      <c r="B2025" s="2" t="s">
        <v>9</v>
      </c>
      <c r="C2025" s="2" t="s">
        <v>237</v>
      </c>
      <c r="D2025" s="2"/>
      <c r="E2025" s="2"/>
      <c r="F2025" s="2"/>
      <c r="G2025" s="2"/>
      <c r="H2025" s="2"/>
      <c r="I2025" s="2"/>
    </row>
    <row r="2026" spans="1:9" x14ac:dyDescent="0.25">
      <c r="A2026" s="2"/>
      <c r="B2026" s="2"/>
      <c r="C2026" s="2" t="str">
        <f t="shared" ref="C2026" si="616">"name = EVTOPT_B_"&amp;$L$2&amp;INDEX(S:V,MATCH(B1999,S:S,0),4)</f>
        <v>name = EVTOPT_B_AVE_MARIA_hexaco_childhood.57</v>
      </c>
      <c r="D2026" s="2"/>
      <c r="E2026" s="2"/>
      <c r="F2026" s="2"/>
      <c r="G2026" s="2"/>
      <c r="H2026" s="2"/>
      <c r="I2026" s="2"/>
    </row>
    <row r="2027" spans="1:9" x14ac:dyDescent="0.25">
      <c r="A2027" s="2"/>
      <c r="B2027" s="2"/>
      <c r="C2027" s="2" t="s">
        <v>138</v>
      </c>
      <c r="D2027" s="2"/>
      <c r="E2027" s="2"/>
      <c r="F2027" s="2"/>
      <c r="G2027" s="2"/>
      <c r="H2027" s="2"/>
      <c r="I2027" s="2"/>
    </row>
    <row r="2028" spans="1:9" x14ac:dyDescent="0.25">
      <c r="A2028" s="2"/>
      <c r="B2028" s="2"/>
      <c r="C2028" s="2"/>
      <c r="D2028" s="2" t="str">
        <f t="shared" ref="D2028" si="617">"educator = { character_event = { id = "&amp;"AVE_MARIA_hexaco_adolescence."&amp;INDEX(S:V,MATCH(B1999,S:S,0)+INDEX(S:W,MATCH(B1999,S:S,0),5),4)&amp;" } }"</f>
        <v>educator = { character_event = { id = AVE_MARIA_hexaco_adolescence.57 } }</v>
      </c>
      <c r="E2028" s="2"/>
      <c r="F2028" s="2"/>
      <c r="G2028" s="2"/>
    </row>
    <row r="2029" spans="1:9" x14ac:dyDescent="0.25">
      <c r="A2029" s="2"/>
      <c r="D2029" t="s">
        <v>249</v>
      </c>
    </row>
    <row r="2030" spans="1:9" x14ac:dyDescent="0.25">
      <c r="A2030" s="2"/>
      <c r="B2030" s="2"/>
      <c r="C2030" s="2" t="s">
        <v>1</v>
      </c>
      <c r="D2030" s="2"/>
      <c r="E2030" s="2"/>
      <c r="F2030" s="2"/>
      <c r="G2030" s="2"/>
      <c r="H2030" s="2"/>
      <c r="I2030" s="2"/>
    </row>
    <row r="2031" spans="1:9" x14ac:dyDescent="0.25">
      <c r="A2031" s="2"/>
      <c r="B2031" s="2"/>
      <c r="C2031" s="2" t="s">
        <v>236</v>
      </c>
      <c r="D2031" s="2"/>
      <c r="E2031" s="2"/>
      <c r="F2031" s="2"/>
      <c r="G2031" s="2"/>
      <c r="H2031" s="2"/>
      <c r="I2031" s="2"/>
    </row>
    <row r="2032" spans="1:9" x14ac:dyDescent="0.25">
      <c r="A2032" s="2"/>
      <c r="B2032" s="2"/>
      <c r="C2032" s="2"/>
      <c r="D2032" s="2" t="str">
        <f t="shared" ref="D2032" si="618">"factor = 5"</f>
        <v>factor = 5</v>
      </c>
      <c r="E2032" s="2"/>
      <c r="F2032" s="2"/>
      <c r="G2032" s="2"/>
      <c r="H2032" s="2"/>
      <c r="I2032" s="2"/>
    </row>
    <row r="2033" spans="1:9" x14ac:dyDescent="0.25">
      <c r="A2033" s="2"/>
      <c r="B2033" s="2"/>
      <c r="C2033" s="2" t="s">
        <v>1</v>
      </c>
      <c r="D2033" s="2"/>
      <c r="E2033" s="2"/>
      <c r="F2033" s="2"/>
      <c r="G2033" s="2"/>
      <c r="H2033" s="2"/>
      <c r="I2033" s="2"/>
    </row>
    <row r="2034" spans="1:9" x14ac:dyDescent="0.25">
      <c r="A2034" s="2"/>
      <c r="B2034" s="2" t="s">
        <v>1</v>
      </c>
      <c r="C2034" s="2"/>
      <c r="D2034" s="2"/>
      <c r="E2034" s="2"/>
      <c r="F2034" s="2"/>
      <c r="G2034" s="2"/>
      <c r="H2034" s="2"/>
      <c r="I2034" s="2"/>
    </row>
    <row r="2035" spans="1:9" x14ac:dyDescent="0.25">
      <c r="A2035" s="2" t="s">
        <v>1</v>
      </c>
      <c r="B2035" s="2"/>
      <c r="C2035" s="2"/>
      <c r="D2035" s="2"/>
      <c r="E2035" s="2"/>
      <c r="F2035" s="2"/>
      <c r="G2035" s="2"/>
      <c r="H2035" s="2"/>
      <c r="I2035" s="2"/>
    </row>
    <row r="2036" spans="1:9" x14ac:dyDescent="0.25">
      <c r="A2036" s="2" t="str">
        <f t="shared" ref="A2036" si="619">"#"</f>
        <v>#</v>
      </c>
      <c r="B2036" s="2" t="str">
        <f t="shared" ref="B2036" si="620">INDEX(S:S,1+TRUNC((ROW()-1)/$M$2))</f>
        <v>Openness to Experience Improvement 1</v>
      </c>
      <c r="C2036" s="2"/>
      <c r="D2036" s="2"/>
      <c r="E2036" s="2"/>
      <c r="F2036" s="2"/>
      <c r="G2036" s="2"/>
      <c r="H2036" s="2"/>
      <c r="I2036" s="2"/>
    </row>
    <row r="2037" spans="1:9" x14ac:dyDescent="0.25">
      <c r="A2037" s="2" t="s">
        <v>0</v>
      </c>
      <c r="B2037" s="2"/>
      <c r="C2037" s="2"/>
      <c r="D2037" s="2"/>
      <c r="E2037" s="2"/>
      <c r="F2037" s="2"/>
      <c r="G2037" s="2"/>
      <c r="H2037" s="2"/>
      <c r="I2037" s="2"/>
    </row>
    <row r="2038" spans="1:9" x14ac:dyDescent="0.25">
      <c r="A2038" s="2"/>
      <c r="B2038" s="2" t="str">
        <f t="shared" ref="B2038" si="621">"id = "&amp;$L$2&amp;INDEX(S:V,MATCH(B2036,S:S,0),4)</f>
        <v>id = AVE_MARIA_hexaco_childhood.58</v>
      </c>
      <c r="C2038" s="2"/>
      <c r="D2038" s="2"/>
      <c r="E2038" s="2"/>
      <c r="F2038" s="2"/>
      <c r="G2038" s="2"/>
    </row>
    <row r="2039" spans="1:9" x14ac:dyDescent="0.25">
      <c r="A2039" s="2"/>
      <c r="B2039" s="2" t="str">
        <f t="shared" ref="B2039" si="622">"desc = EVTDESC_"&amp;$L$2&amp;INDEX(S:V,MATCH(B2036,S:S,0),4)</f>
        <v>desc = EVTDESC_AVE_MARIA_hexaco_childhood.58</v>
      </c>
      <c r="C2039" s="2"/>
      <c r="D2039" s="2"/>
      <c r="E2039" s="2"/>
      <c r="F2039" s="2"/>
      <c r="G2039" s="2"/>
      <c r="H2039" s="2"/>
      <c r="I2039" s="2"/>
    </row>
    <row r="2040" spans="1:9" x14ac:dyDescent="0.25">
      <c r="A2040" s="2"/>
      <c r="B2040" s="2" t="s">
        <v>115</v>
      </c>
      <c r="C2040" s="2"/>
      <c r="D2040" s="2"/>
      <c r="E2040" s="2"/>
      <c r="F2040" s="2"/>
      <c r="G2040" s="2"/>
      <c r="H2040" s="2"/>
      <c r="I2040" s="2"/>
    </row>
    <row r="2041" spans="1:9" x14ac:dyDescent="0.25">
      <c r="A2041" s="2"/>
      <c r="B2041" s="2" t="s">
        <v>114</v>
      </c>
      <c r="C2041" s="2"/>
      <c r="D2041" s="2"/>
      <c r="E2041" s="2"/>
      <c r="F2041" s="2"/>
      <c r="G2041" s="2"/>
      <c r="H2041" s="2"/>
      <c r="I2041" s="2"/>
    </row>
    <row r="2042" spans="1:9" x14ac:dyDescent="0.25">
      <c r="A2042" s="2"/>
      <c r="B2042" s="2" t="s">
        <v>116</v>
      </c>
      <c r="C2042" s="2"/>
      <c r="D2042" s="2"/>
      <c r="E2042" s="2"/>
      <c r="F2042" s="2"/>
      <c r="G2042" s="2"/>
      <c r="H2042" s="2"/>
      <c r="I2042" s="2"/>
    </row>
    <row r="2043" spans="1:9" x14ac:dyDescent="0.25">
      <c r="A2043" s="2"/>
      <c r="B2043" s="2"/>
      <c r="C2043" s="2"/>
      <c r="D2043" s="2"/>
      <c r="E2043" s="2"/>
      <c r="F2043" s="2"/>
      <c r="G2043" s="2"/>
      <c r="H2043" s="2"/>
      <c r="I2043" s="2"/>
    </row>
    <row r="2044" spans="1:9" x14ac:dyDescent="0.25">
      <c r="A2044" s="2"/>
      <c r="B2044" s="2" t="s">
        <v>5</v>
      </c>
      <c r="C2044" s="2"/>
      <c r="D2044" s="2"/>
      <c r="E2044" s="2"/>
      <c r="F2044" s="2"/>
      <c r="G2044" s="2"/>
      <c r="H2044" s="2"/>
      <c r="I2044" s="2"/>
    </row>
    <row r="2045" spans="1:9" x14ac:dyDescent="0.25">
      <c r="A2045" s="2"/>
      <c r="B2045" s="2"/>
      <c r="C2045" s="2" t="s">
        <v>117</v>
      </c>
      <c r="D2045" s="2"/>
      <c r="E2045" s="2"/>
      <c r="F2045" s="2"/>
      <c r="G2045" s="2"/>
      <c r="H2045" s="2"/>
      <c r="I2045" s="2"/>
    </row>
    <row r="2046" spans="1:9" x14ac:dyDescent="0.25">
      <c r="A2046" s="2"/>
      <c r="B2046" s="2"/>
      <c r="C2046" s="2" t="s">
        <v>118</v>
      </c>
      <c r="D2046" s="2"/>
      <c r="E2046" s="2"/>
      <c r="F2046" s="2"/>
      <c r="G2046" s="2"/>
      <c r="H2046" s="2"/>
      <c r="I2046" s="2"/>
    </row>
    <row r="2047" spans="1:9" x14ac:dyDescent="0.25">
      <c r="A2047" s="2"/>
      <c r="B2047" s="2"/>
      <c r="C2047" s="2" t="s">
        <v>119</v>
      </c>
      <c r="D2047" s="2"/>
      <c r="E2047" s="2"/>
      <c r="F2047" s="2"/>
      <c r="G2047" s="2"/>
      <c r="H2047" s="2"/>
      <c r="I2047" s="2"/>
    </row>
    <row r="2048" spans="1:9" x14ac:dyDescent="0.25">
      <c r="A2048" s="2"/>
      <c r="B2048" s="2"/>
      <c r="C2048" s="2" t="s">
        <v>120</v>
      </c>
      <c r="D2048" s="2"/>
      <c r="E2048" s="2"/>
      <c r="F2048" s="2"/>
      <c r="G2048" s="2"/>
      <c r="H2048" s="2"/>
      <c r="I2048" s="2"/>
    </row>
    <row r="2049" spans="1:9" x14ac:dyDescent="0.25">
      <c r="A2049" s="2"/>
      <c r="B2049" s="2"/>
      <c r="C2049" s="2" t="str">
        <f t="shared" ref="C2049" si="623">"has_focus = "&amp;INDEX(S:X,MATCH(B2036,S:S,0),6)</f>
        <v>has_focus = focus_ch_openness_to_experience</v>
      </c>
      <c r="D2049" s="2"/>
      <c r="E2049" s="2"/>
      <c r="F2049" s="2"/>
      <c r="G2049" s="2"/>
      <c r="H2049" s="2"/>
      <c r="I2049" s="2"/>
    </row>
    <row r="2050" spans="1:9" x14ac:dyDescent="0.25">
      <c r="A2050" s="2"/>
      <c r="B2050" s="2" t="s">
        <v>1</v>
      </c>
      <c r="C2050" s="2"/>
      <c r="D2050" s="2"/>
      <c r="E2050" s="2"/>
      <c r="F2050" s="2"/>
      <c r="G2050" s="2"/>
      <c r="H2050" s="2"/>
      <c r="I2050" s="2"/>
    </row>
    <row r="2051" spans="1:9" x14ac:dyDescent="0.25">
      <c r="A2051" s="2"/>
      <c r="B2051" s="2"/>
      <c r="C2051" s="2"/>
      <c r="D2051" s="2"/>
      <c r="E2051" s="2"/>
      <c r="F2051" s="2"/>
      <c r="G2051" s="2"/>
      <c r="H2051" s="2"/>
      <c r="I2051" s="2"/>
    </row>
    <row r="2052" spans="1:9" x14ac:dyDescent="0.25">
      <c r="A2052" s="2"/>
      <c r="B2052" s="2" t="s">
        <v>9</v>
      </c>
      <c r="C2052" s="2" t="s">
        <v>235</v>
      </c>
      <c r="D2052" s="2"/>
      <c r="E2052" s="2"/>
      <c r="F2052" s="2"/>
      <c r="G2052" s="2"/>
      <c r="H2052" s="2"/>
      <c r="I2052" s="2"/>
    </row>
    <row r="2053" spans="1:9" x14ac:dyDescent="0.25">
      <c r="A2053" s="2"/>
      <c r="B2053" s="2"/>
      <c r="C2053" s="2" t="str">
        <f t="shared" ref="C2053" si="624">"name = EVTOPT_A_"&amp;$L$2&amp;INDEX(S:V,MATCH(B2036,S:S,0),4)</f>
        <v>name = EVTOPT_A_AVE_MARIA_hexaco_childhood.58</v>
      </c>
      <c r="D2053" s="2"/>
      <c r="E2053" s="2"/>
      <c r="F2053" s="2"/>
      <c r="G2053" s="2"/>
      <c r="H2053" s="2"/>
      <c r="I2053" s="2"/>
    </row>
    <row r="2054" spans="1:9" x14ac:dyDescent="0.25">
      <c r="A2054" s="2"/>
      <c r="B2054" s="2"/>
      <c r="C2054" s="2" t="s">
        <v>138</v>
      </c>
      <c r="D2054" s="2"/>
      <c r="E2054" s="2"/>
      <c r="F2054" s="2"/>
      <c r="G2054" s="2"/>
      <c r="H2054" s="2"/>
      <c r="I2054" s="2"/>
    </row>
    <row r="2055" spans="1:9" x14ac:dyDescent="0.25">
      <c r="A2055" s="2"/>
      <c r="B2055" s="2"/>
      <c r="C2055" s="2"/>
      <c r="D2055" s="2" t="str">
        <f t="shared" ref="D2055" si="625">"educator = { character_event = { id = "&amp;"AVE_MARIA_hexaco_adolescence."&amp;INDEX(S:V,MATCH(B2036,S:S,0)+INDEX(S:W,MATCH(B2036,S:S,0),5),4)&amp;" } }"</f>
        <v>educator = { character_event = { id = AVE_MARIA_hexaco_adolescence.68 } }</v>
      </c>
      <c r="E2055" s="2"/>
      <c r="F2055" s="2"/>
      <c r="G2055" s="2"/>
      <c r="H2055" s="2"/>
      <c r="I2055" s="2"/>
    </row>
    <row r="2056" spans="1:9" x14ac:dyDescent="0.25">
      <c r="D2056" t="s">
        <v>248</v>
      </c>
      <c r="H2056" s="2"/>
      <c r="I2056" s="2"/>
    </row>
    <row r="2057" spans="1:9" x14ac:dyDescent="0.25">
      <c r="C2057" s="2" t="s">
        <v>1</v>
      </c>
      <c r="D2057" s="2"/>
      <c r="E2057" s="2"/>
      <c r="F2057" s="2"/>
      <c r="H2057" s="2"/>
      <c r="I2057" s="2"/>
    </row>
    <row r="2058" spans="1:9" x14ac:dyDescent="0.25">
      <c r="A2058" s="2"/>
      <c r="B2058" s="2"/>
      <c r="C2058" s="2" t="s">
        <v>236</v>
      </c>
      <c r="D2058" s="2"/>
      <c r="E2058" s="2"/>
      <c r="F2058" s="2"/>
      <c r="G2058" s="2"/>
      <c r="H2058" s="2"/>
      <c r="I2058" s="2"/>
    </row>
    <row r="2059" spans="1:9" x14ac:dyDescent="0.25">
      <c r="A2059" s="2"/>
      <c r="B2059" s="2"/>
      <c r="C2059" s="2"/>
      <c r="D2059" s="2" t="str">
        <f t="shared" ref="D2059" si="626">"factor = 95"</f>
        <v>factor = 95</v>
      </c>
      <c r="E2059" s="2"/>
      <c r="F2059" s="2"/>
      <c r="G2059" s="2"/>
      <c r="H2059" s="2"/>
      <c r="I2059" s="2"/>
    </row>
    <row r="2060" spans="1:9" x14ac:dyDescent="0.25">
      <c r="A2060" s="2"/>
      <c r="B2060" s="2"/>
      <c r="C2060" s="2" t="s">
        <v>1</v>
      </c>
      <c r="D2060" s="2"/>
      <c r="E2060" s="2"/>
      <c r="F2060" s="2"/>
      <c r="G2060" s="2"/>
      <c r="H2060" s="2"/>
      <c r="I2060" s="2"/>
    </row>
    <row r="2061" spans="1:9" x14ac:dyDescent="0.25">
      <c r="A2061" s="2"/>
      <c r="B2061" s="2" t="s">
        <v>1</v>
      </c>
      <c r="G2061" s="2"/>
      <c r="H2061" s="2"/>
      <c r="I2061" s="2"/>
    </row>
    <row r="2062" spans="1:9" x14ac:dyDescent="0.25">
      <c r="A2062" s="2"/>
      <c r="B2062" s="2" t="s">
        <v>9</v>
      </c>
      <c r="C2062" s="2" t="s">
        <v>237</v>
      </c>
      <c r="D2062" s="2"/>
      <c r="E2062" s="2"/>
      <c r="F2062" s="2"/>
      <c r="G2062" s="2"/>
      <c r="H2062" s="2"/>
      <c r="I2062" s="2"/>
    </row>
    <row r="2063" spans="1:9" x14ac:dyDescent="0.25">
      <c r="A2063" s="2"/>
      <c r="B2063" s="2"/>
      <c r="C2063" s="2" t="str">
        <f t="shared" ref="C2063" si="627">"name = EVTOPT_B_"&amp;$L$2&amp;INDEX(S:V,MATCH(B2036,S:S,0),4)</f>
        <v>name = EVTOPT_B_AVE_MARIA_hexaco_childhood.58</v>
      </c>
      <c r="D2063" s="2"/>
      <c r="E2063" s="2"/>
      <c r="F2063" s="2"/>
      <c r="G2063" s="2"/>
      <c r="H2063" s="2"/>
      <c r="I2063" s="2"/>
    </row>
    <row r="2064" spans="1:9" x14ac:dyDescent="0.25">
      <c r="A2064" s="2"/>
      <c r="B2064" s="2"/>
      <c r="C2064" s="2" t="s">
        <v>138</v>
      </c>
      <c r="D2064" s="2"/>
      <c r="E2064" s="2"/>
      <c r="F2064" s="2"/>
      <c r="G2064" s="2"/>
      <c r="H2064" s="2"/>
      <c r="I2064" s="2"/>
    </row>
    <row r="2065" spans="1:9" x14ac:dyDescent="0.25">
      <c r="A2065" s="2"/>
      <c r="B2065" s="2"/>
      <c r="C2065" s="2"/>
      <c r="D2065" s="2" t="str">
        <f t="shared" ref="D2065" si="628">"educator = { character_event = { id = "&amp;"AVE_MARIA_hexaco_adolescence."&amp;INDEX(S:V,MATCH(B2036,S:S,0)+INDEX(S:W,MATCH(B2036,S:S,0),5),4)&amp;" } }"</f>
        <v>educator = { character_event = { id = AVE_MARIA_hexaco_adolescence.68 } }</v>
      </c>
      <c r="E2065" s="2"/>
      <c r="F2065" s="2"/>
      <c r="G2065" s="2"/>
    </row>
    <row r="2066" spans="1:9" x14ac:dyDescent="0.25">
      <c r="A2066" s="2"/>
      <c r="D2066" t="s">
        <v>249</v>
      </c>
    </row>
    <row r="2067" spans="1:9" x14ac:dyDescent="0.25">
      <c r="A2067" s="2"/>
      <c r="B2067" s="2"/>
      <c r="C2067" s="2" t="s">
        <v>1</v>
      </c>
      <c r="D2067" s="2"/>
      <c r="E2067" s="2"/>
      <c r="F2067" s="2"/>
      <c r="G2067" s="2"/>
      <c r="H2067" s="2"/>
      <c r="I2067" s="2"/>
    </row>
    <row r="2068" spans="1:9" x14ac:dyDescent="0.25">
      <c r="A2068" s="2"/>
      <c r="B2068" s="2"/>
      <c r="C2068" s="2" t="s">
        <v>236</v>
      </c>
      <c r="D2068" s="2"/>
      <c r="E2068" s="2"/>
      <c r="F2068" s="2"/>
      <c r="G2068" s="2"/>
      <c r="H2068" s="2"/>
      <c r="I2068" s="2"/>
    </row>
    <row r="2069" spans="1:9" x14ac:dyDescent="0.25">
      <c r="A2069" s="2"/>
      <c r="B2069" s="2"/>
      <c r="C2069" s="2"/>
      <c r="D2069" s="2" t="str">
        <f t="shared" ref="D2069" si="629">"factor = 5"</f>
        <v>factor = 5</v>
      </c>
      <c r="E2069" s="2"/>
      <c r="F2069" s="2"/>
      <c r="G2069" s="2"/>
      <c r="H2069" s="2"/>
      <c r="I2069" s="2"/>
    </row>
    <row r="2070" spans="1:9" x14ac:dyDescent="0.25">
      <c r="A2070" s="2"/>
      <c r="B2070" s="2"/>
      <c r="C2070" s="2" t="s">
        <v>1</v>
      </c>
      <c r="D2070" s="2"/>
      <c r="E2070" s="2"/>
      <c r="F2070" s="2"/>
      <c r="G2070" s="2"/>
      <c r="H2070" s="2"/>
      <c r="I2070" s="2"/>
    </row>
    <row r="2071" spans="1:9" x14ac:dyDescent="0.25">
      <c r="A2071" s="2"/>
      <c r="B2071" s="2" t="s">
        <v>1</v>
      </c>
      <c r="C2071" s="2"/>
      <c r="D2071" s="2"/>
      <c r="E2071" s="2"/>
      <c r="F2071" s="2"/>
      <c r="G2071" s="2"/>
      <c r="H2071" s="2"/>
      <c r="I2071" s="2"/>
    </row>
    <row r="2072" spans="1:9" x14ac:dyDescent="0.25">
      <c r="A2072" s="2" t="s">
        <v>1</v>
      </c>
      <c r="B2072" s="2"/>
      <c r="C2072" s="2"/>
      <c r="D2072" s="2"/>
      <c r="E2072" s="2"/>
      <c r="F2072" s="2"/>
      <c r="G2072" s="2"/>
      <c r="H2072" s="2"/>
      <c r="I2072" s="2"/>
    </row>
    <row r="2073" spans="1:9" x14ac:dyDescent="0.25">
      <c r="A2073" s="2" t="str">
        <f t="shared" ref="A2073" si="630">"#"</f>
        <v>#</v>
      </c>
      <c r="B2073" s="2" t="str">
        <f t="shared" ref="B2073" si="631">INDEX(S:S,1+TRUNC((ROW()-1)/$M$2))</f>
        <v>Openness to Experience Improvement 2</v>
      </c>
      <c r="C2073" s="2"/>
      <c r="D2073" s="2"/>
      <c r="E2073" s="2"/>
      <c r="F2073" s="2"/>
      <c r="G2073" s="2"/>
      <c r="H2073" s="2"/>
      <c r="I2073" s="2"/>
    </row>
    <row r="2074" spans="1:9" x14ac:dyDescent="0.25">
      <c r="A2074" s="2" t="s">
        <v>0</v>
      </c>
      <c r="B2074" s="2"/>
      <c r="C2074" s="2"/>
      <c r="D2074" s="2"/>
      <c r="E2074" s="2"/>
      <c r="F2074" s="2"/>
      <c r="G2074" s="2"/>
      <c r="H2074" s="2"/>
      <c r="I2074" s="2"/>
    </row>
    <row r="2075" spans="1:9" x14ac:dyDescent="0.25">
      <c r="A2075" s="2"/>
      <c r="B2075" s="2" t="str">
        <f t="shared" ref="B2075" si="632">"id = "&amp;$L$2&amp;INDEX(S:V,MATCH(B2073,S:S,0),4)</f>
        <v>id = AVE_MARIA_hexaco_childhood.59</v>
      </c>
      <c r="C2075" s="2"/>
      <c r="D2075" s="2"/>
      <c r="E2075" s="2"/>
      <c r="F2075" s="2"/>
      <c r="G2075" s="2"/>
    </row>
    <row r="2076" spans="1:9" x14ac:dyDescent="0.25">
      <c r="A2076" s="2"/>
      <c r="B2076" s="2" t="str">
        <f t="shared" ref="B2076" si="633">"desc = EVTDESC_"&amp;$L$2&amp;INDEX(S:V,MATCH(B2073,S:S,0),4)</f>
        <v>desc = EVTDESC_AVE_MARIA_hexaco_childhood.59</v>
      </c>
      <c r="C2076" s="2"/>
      <c r="D2076" s="2"/>
      <c r="E2076" s="2"/>
      <c r="F2076" s="2"/>
      <c r="G2076" s="2"/>
      <c r="H2076" s="2"/>
      <c r="I2076" s="2"/>
    </row>
    <row r="2077" spans="1:9" x14ac:dyDescent="0.25">
      <c r="A2077" s="2"/>
      <c r="B2077" s="2" t="s">
        <v>115</v>
      </c>
      <c r="C2077" s="2"/>
      <c r="D2077" s="2"/>
      <c r="E2077" s="2"/>
      <c r="F2077" s="2"/>
      <c r="G2077" s="2"/>
      <c r="H2077" s="2"/>
      <c r="I2077" s="2"/>
    </row>
    <row r="2078" spans="1:9" x14ac:dyDescent="0.25">
      <c r="A2078" s="2"/>
      <c r="B2078" s="2" t="s">
        <v>114</v>
      </c>
      <c r="C2078" s="2"/>
      <c r="D2078" s="2"/>
      <c r="E2078" s="2"/>
      <c r="F2078" s="2"/>
      <c r="G2078" s="2"/>
      <c r="H2078" s="2"/>
      <c r="I2078" s="2"/>
    </row>
    <row r="2079" spans="1:9" x14ac:dyDescent="0.25">
      <c r="A2079" s="2"/>
      <c r="B2079" s="2" t="s">
        <v>116</v>
      </c>
      <c r="C2079" s="2"/>
      <c r="D2079" s="2"/>
      <c r="E2079" s="2"/>
      <c r="F2079" s="2"/>
      <c r="G2079" s="2"/>
      <c r="H2079" s="2"/>
      <c r="I2079" s="2"/>
    </row>
    <row r="2080" spans="1:9" x14ac:dyDescent="0.25">
      <c r="A2080" s="2"/>
      <c r="B2080" s="2"/>
      <c r="C2080" s="2"/>
      <c r="D2080" s="2"/>
      <c r="E2080" s="2"/>
      <c r="F2080" s="2"/>
      <c r="G2080" s="2"/>
      <c r="H2080" s="2"/>
      <c r="I2080" s="2"/>
    </row>
    <row r="2081" spans="1:9" x14ac:dyDescent="0.25">
      <c r="A2081" s="2"/>
      <c r="B2081" s="2" t="s">
        <v>5</v>
      </c>
      <c r="C2081" s="2"/>
      <c r="D2081" s="2"/>
      <c r="E2081" s="2"/>
      <c r="F2081" s="2"/>
      <c r="G2081" s="2"/>
      <c r="H2081" s="2"/>
      <c r="I2081" s="2"/>
    </row>
    <row r="2082" spans="1:9" x14ac:dyDescent="0.25">
      <c r="A2082" s="2"/>
      <c r="B2082" s="2"/>
      <c r="C2082" s="2" t="s">
        <v>117</v>
      </c>
      <c r="D2082" s="2"/>
      <c r="E2082" s="2"/>
      <c r="F2082" s="2"/>
      <c r="G2082" s="2"/>
      <c r="H2082" s="2"/>
      <c r="I2082" s="2"/>
    </row>
    <row r="2083" spans="1:9" x14ac:dyDescent="0.25">
      <c r="A2083" s="2"/>
      <c r="B2083" s="2"/>
      <c r="C2083" s="2" t="s">
        <v>118</v>
      </c>
      <c r="D2083" s="2"/>
      <c r="E2083" s="2"/>
      <c r="F2083" s="2"/>
      <c r="G2083" s="2"/>
      <c r="H2083" s="2"/>
      <c r="I2083" s="2"/>
    </row>
    <row r="2084" spans="1:9" x14ac:dyDescent="0.25">
      <c r="A2084" s="2"/>
      <c r="B2084" s="2"/>
      <c r="C2084" s="2" t="s">
        <v>119</v>
      </c>
      <c r="D2084" s="2"/>
      <c r="E2084" s="2"/>
      <c r="F2084" s="2"/>
      <c r="G2084" s="2"/>
      <c r="H2084" s="2"/>
      <c r="I2084" s="2"/>
    </row>
    <row r="2085" spans="1:9" x14ac:dyDescent="0.25">
      <c r="A2085" s="2"/>
      <c r="B2085" s="2"/>
      <c r="C2085" s="2" t="s">
        <v>120</v>
      </c>
      <c r="D2085" s="2"/>
      <c r="E2085" s="2"/>
      <c r="F2085" s="2"/>
      <c r="G2085" s="2"/>
      <c r="H2085" s="2"/>
      <c r="I2085" s="2"/>
    </row>
    <row r="2086" spans="1:9" x14ac:dyDescent="0.25">
      <c r="A2086" s="2"/>
      <c r="B2086" s="2"/>
      <c r="C2086" s="2" t="str">
        <f t="shared" ref="C2086" si="634">"has_focus = "&amp;INDEX(S:X,MATCH(B2073,S:S,0),6)</f>
        <v>has_focus = focus_ch_openness_to_experience</v>
      </c>
      <c r="D2086" s="2"/>
      <c r="E2086" s="2"/>
      <c r="F2086" s="2"/>
      <c r="G2086" s="2"/>
      <c r="H2086" s="2"/>
      <c r="I2086" s="2"/>
    </row>
    <row r="2087" spans="1:9" x14ac:dyDescent="0.25">
      <c r="A2087" s="2"/>
      <c r="B2087" s="2" t="s">
        <v>1</v>
      </c>
      <c r="C2087" s="2"/>
      <c r="D2087" s="2"/>
      <c r="E2087" s="2"/>
      <c r="F2087" s="2"/>
      <c r="G2087" s="2"/>
      <c r="H2087" s="2"/>
      <c r="I2087" s="2"/>
    </row>
    <row r="2088" spans="1:9" x14ac:dyDescent="0.25">
      <c r="A2088" s="2"/>
      <c r="B2088" s="2"/>
      <c r="C2088" s="2"/>
      <c r="D2088" s="2"/>
      <c r="E2088" s="2"/>
      <c r="F2088" s="2"/>
      <c r="G2088" s="2"/>
      <c r="H2088" s="2"/>
      <c r="I2088" s="2"/>
    </row>
    <row r="2089" spans="1:9" x14ac:dyDescent="0.25">
      <c r="A2089" s="2"/>
      <c r="B2089" s="2" t="s">
        <v>9</v>
      </c>
      <c r="C2089" s="2" t="s">
        <v>235</v>
      </c>
      <c r="D2089" s="2"/>
      <c r="E2089" s="2"/>
      <c r="F2089" s="2"/>
      <c r="G2089" s="2"/>
      <c r="H2089" s="2"/>
      <c r="I2089" s="2"/>
    </row>
    <row r="2090" spans="1:9" x14ac:dyDescent="0.25">
      <c r="A2090" s="2"/>
      <c r="B2090" s="2"/>
      <c r="C2090" s="2" t="str">
        <f t="shared" ref="C2090" si="635">"name = EVTOPT_A_"&amp;$L$2&amp;INDEX(S:V,MATCH(B2073,S:S,0),4)</f>
        <v>name = EVTOPT_A_AVE_MARIA_hexaco_childhood.59</v>
      </c>
      <c r="D2090" s="2"/>
      <c r="E2090" s="2"/>
      <c r="F2090" s="2"/>
      <c r="G2090" s="2"/>
      <c r="H2090" s="2"/>
      <c r="I2090" s="2"/>
    </row>
    <row r="2091" spans="1:9" x14ac:dyDescent="0.25">
      <c r="A2091" s="2"/>
      <c r="B2091" s="2"/>
      <c r="C2091" s="2" t="s">
        <v>138</v>
      </c>
      <c r="D2091" s="2"/>
      <c r="E2091" s="2"/>
      <c r="F2091" s="2"/>
      <c r="G2091" s="2"/>
      <c r="H2091" s="2"/>
      <c r="I2091" s="2"/>
    </row>
    <row r="2092" spans="1:9" x14ac:dyDescent="0.25">
      <c r="A2092" s="2"/>
      <c r="B2092" s="2"/>
      <c r="C2092" s="2"/>
      <c r="D2092" s="2" t="str">
        <f t="shared" ref="D2092" si="636">"educator = { character_event = { id = "&amp;"AVE_MARIA_hexaco_adolescence."&amp;INDEX(S:V,MATCH(B2073,S:S,0)+INDEX(S:W,MATCH(B2073,S:S,0),5),4)&amp;" } }"</f>
        <v>educator = { character_event = { id = AVE_MARIA_hexaco_adolescence.68 } }</v>
      </c>
      <c r="E2092" s="2"/>
      <c r="F2092" s="2"/>
      <c r="G2092" s="2"/>
      <c r="H2092" s="2"/>
      <c r="I2092" s="2"/>
    </row>
    <row r="2093" spans="1:9" x14ac:dyDescent="0.25">
      <c r="D2093" t="s">
        <v>248</v>
      </c>
      <c r="H2093" s="2"/>
      <c r="I2093" s="2"/>
    </row>
    <row r="2094" spans="1:9" x14ac:dyDescent="0.25">
      <c r="C2094" s="2" t="s">
        <v>1</v>
      </c>
      <c r="D2094" s="2"/>
      <c r="E2094" s="2"/>
      <c r="F2094" s="2"/>
      <c r="H2094" s="2"/>
      <c r="I2094" s="2"/>
    </row>
    <row r="2095" spans="1:9" x14ac:dyDescent="0.25">
      <c r="A2095" s="2"/>
      <c r="B2095" s="2"/>
      <c r="C2095" s="2" t="s">
        <v>236</v>
      </c>
      <c r="D2095" s="2"/>
      <c r="E2095" s="2"/>
      <c r="F2095" s="2"/>
      <c r="G2095" s="2"/>
      <c r="H2095" s="2"/>
      <c r="I2095" s="2"/>
    </row>
    <row r="2096" spans="1:9" x14ac:dyDescent="0.25">
      <c r="A2096" s="2"/>
      <c r="B2096" s="2"/>
      <c r="C2096" s="2"/>
      <c r="D2096" s="2" t="str">
        <f t="shared" ref="D2096" si="637">"factor = 95"</f>
        <v>factor = 95</v>
      </c>
      <c r="E2096" s="2"/>
      <c r="F2096" s="2"/>
      <c r="G2096" s="2"/>
      <c r="H2096" s="2"/>
      <c r="I2096" s="2"/>
    </row>
    <row r="2097" spans="1:9" x14ac:dyDescent="0.25">
      <c r="A2097" s="2"/>
      <c r="B2097" s="2"/>
      <c r="C2097" s="2" t="s">
        <v>1</v>
      </c>
      <c r="D2097" s="2"/>
      <c r="E2097" s="2"/>
      <c r="F2097" s="2"/>
      <c r="G2097" s="2"/>
      <c r="H2097" s="2"/>
      <c r="I2097" s="2"/>
    </row>
    <row r="2098" spans="1:9" x14ac:dyDescent="0.25">
      <c r="A2098" s="2"/>
      <c r="B2098" s="2" t="s">
        <v>1</v>
      </c>
      <c r="G2098" s="2"/>
      <c r="H2098" s="2"/>
      <c r="I2098" s="2"/>
    </row>
    <row r="2099" spans="1:9" x14ac:dyDescent="0.25">
      <c r="A2099" s="2"/>
      <c r="B2099" s="2" t="s">
        <v>9</v>
      </c>
      <c r="C2099" s="2" t="s">
        <v>237</v>
      </c>
      <c r="D2099" s="2"/>
      <c r="E2099" s="2"/>
      <c r="F2099" s="2"/>
      <c r="G2099" s="2"/>
      <c r="H2099" s="2"/>
      <c r="I2099" s="2"/>
    </row>
    <row r="2100" spans="1:9" x14ac:dyDescent="0.25">
      <c r="A2100" s="2"/>
      <c r="B2100" s="2"/>
      <c r="C2100" s="2" t="str">
        <f t="shared" ref="C2100" si="638">"name = EVTOPT_B_"&amp;$L$2&amp;INDEX(S:V,MATCH(B2073,S:S,0),4)</f>
        <v>name = EVTOPT_B_AVE_MARIA_hexaco_childhood.59</v>
      </c>
      <c r="D2100" s="2"/>
      <c r="E2100" s="2"/>
      <c r="F2100" s="2"/>
      <c r="G2100" s="2"/>
      <c r="H2100" s="2"/>
      <c r="I2100" s="2"/>
    </row>
    <row r="2101" spans="1:9" x14ac:dyDescent="0.25">
      <c r="A2101" s="2"/>
      <c r="B2101" s="2"/>
      <c r="C2101" s="2" t="s">
        <v>138</v>
      </c>
      <c r="D2101" s="2"/>
      <c r="E2101" s="2"/>
      <c r="F2101" s="2"/>
      <c r="G2101" s="2"/>
      <c r="H2101" s="2"/>
      <c r="I2101" s="2"/>
    </row>
    <row r="2102" spans="1:9" x14ac:dyDescent="0.25">
      <c r="A2102" s="2"/>
      <c r="B2102" s="2"/>
      <c r="C2102" s="2"/>
      <c r="D2102" s="2" t="str">
        <f t="shared" ref="D2102" si="639">"educator = { character_event = { id = "&amp;"AVE_MARIA_hexaco_adolescence."&amp;INDEX(S:V,MATCH(B2073,S:S,0)+INDEX(S:W,MATCH(B2073,S:S,0),5),4)&amp;" } }"</f>
        <v>educator = { character_event = { id = AVE_MARIA_hexaco_adolescence.68 } }</v>
      </c>
      <c r="E2102" s="2"/>
      <c r="F2102" s="2"/>
      <c r="G2102" s="2"/>
    </row>
    <row r="2103" spans="1:9" x14ac:dyDescent="0.25">
      <c r="A2103" s="2"/>
      <c r="D2103" t="s">
        <v>249</v>
      </c>
    </row>
    <row r="2104" spans="1:9" x14ac:dyDescent="0.25">
      <c r="A2104" s="2"/>
      <c r="B2104" s="2"/>
      <c r="C2104" s="2" t="s">
        <v>1</v>
      </c>
      <c r="D2104" s="2"/>
      <c r="E2104" s="2"/>
      <c r="F2104" s="2"/>
      <c r="G2104" s="2"/>
      <c r="H2104" s="2"/>
      <c r="I2104" s="2"/>
    </row>
    <row r="2105" spans="1:9" x14ac:dyDescent="0.25">
      <c r="A2105" s="2"/>
      <c r="B2105" s="2"/>
      <c r="C2105" s="2" t="s">
        <v>236</v>
      </c>
      <c r="D2105" s="2"/>
      <c r="E2105" s="2"/>
      <c r="F2105" s="2"/>
      <c r="G2105" s="2"/>
      <c r="H2105" s="2"/>
      <c r="I2105" s="2"/>
    </row>
    <row r="2106" spans="1:9" x14ac:dyDescent="0.25">
      <c r="A2106" s="2"/>
      <c r="B2106" s="2"/>
      <c r="C2106" s="2"/>
      <c r="D2106" s="2" t="str">
        <f t="shared" ref="D2106" si="640">"factor = 5"</f>
        <v>factor = 5</v>
      </c>
      <c r="E2106" s="2"/>
      <c r="F2106" s="2"/>
      <c r="G2106" s="2"/>
      <c r="H2106" s="2"/>
      <c r="I2106" s="2"/>
    </row>
    <row r="2107" spans="1:9" x14ac:dyDescent="0.25">
      <c r="A2107" s="2"/>
      <c r="B2107" s="2"/>
      <c r="C2107" s="2" t="s">
        <v>1</v>
      </c>
      <c r="D2107" s="2"/>
      <c r="E2107" s="2"/>
      <c r="F2107" s="2"/>
      <c r="G2107" s="2"/>
      <c r="H2107" s="2"/>
      <c r="I2107" s="2"/>
    </row>
    <row r="2108" spans="1:9" x14ac:dyDescent="0.25">
      <c r="A2108" s="2"/>
      <c r="B2108" s="2" t="s">
        <v>1</v>
      </c>
      <c r="C2108" s="2"/>
      <c r="D2108" s="2"/>
      <c r="E2108" s="2"/>
      <c r="F2108" s="2"/>
      <c r="G2108" s="2"/>
      <c r="H2108" s="2"/>
      <c r="I2108" s="2"/>
    </row>
    <row r="2109" spans="1:9" x14ac:dyDescent="0.25">
      <c r="A2109" s="2" t="s">
        <v>1</v>
      </c>
      <c r="B2109" s="2"/>
      <c r="C2109" s="2"/>
      <c r="D2109" s="2"/>
      <c r="E2109" s="2"/>
      <c r="F2109" s="2"/>
      <c r="G2109" s="2"/>
      <c r="H2109" s="2"/>
      <c r="I2109" s="2"/>
    </row>
    <row r="2110" spans="1:9" x14ac:dyDescent="0.25">
      <c r="A2110" s="2" t="str">
        <f t="shared" ref="A2110" si="641">"#"</f>
        <v>#</v>
      </c>
      <c r="B2110" s="2" t="str">
        <f t="shared" ref="B2110" si="642">INDEX(S:S,1+TRUNC((ROW()-1)/$M$2))</f>
        <v>Openness to Experience Improvement 3</v>
      </c>
      <c r="C2110" s="2"/>
      <c r="D2110" s="2"/>
      <c r="E2110" s="2"/>
      <c r="F2110" s="2"/>
      <c r="G2110" s="2"/>
      <c r="H2110" s="2"/>
      <c r="I2110" s="2"/>
    </row>
    <row r="2111" spans="1:9" x14ac:dyDescent="0.25">
      <c r="A2111" s="2" t="s">
        <v>0</v>
      </c>
      <c r="B2111" s="2"/>
      <c r="C2111" s="2"/>
      <c r="D2111" s="2"/>
      <c r="E2111" s="2"/>
      <c r="F2111" s="2"/>
      <c r="G2111" s="2"/>
      <c r="H2111" s="2"/>
      <c r="I2111" s="2"/>
    </row>
    <row r="2112" spans="1:9" x14ac:dyDescent="0.25">
      <c r="A2112" s="2"/>
      <c r="B2112" s="2" t="str">
        <f t="shared" ref="B2112" si="643">"id = "&amp;$L$2&amp;INDEX(S:V,MATCH(B2110,S:S,0),4)</f>
        <v>id = AVE_MARIA_hexaco_childhood.60</v>
      </c>
      <c r="C2112" s="2"/>
      <c r="D2112" s="2"/>
      <c r="E2112" s="2"/>
      <c r="F2112" s="2"/>
      <c r="G2112" s="2"/>
    </row>
    <row r="2113" spans="1:9" x14ac:dyDescent="0.25">
      <c r="A2113" s="2"/>
      <c r="B2113" s="2" t="str">
        <f t="shared" ref="B2113" si="644">"desc = EVTDESC_"&amp;$L$2&amp;INDEX(S:V,MATCH(B2110,S:S,0),4)</f>
        <v>desc = EVTDESC_AVE_MARIA_hexaco_childhood.60</v>
      </c>
      <c r="C2113" s="2"/>
      <c r="D2113" s="2"/>
      <c r="E2113" s="2"/>
      <c r="F2113" s="2"/>
      <c r="G2113" s="2"/>
      <c r="H2113" s="2"/>
      <c r="I2113" s="2"/>
    </row>
    <row r="2114" spans="1:9" x14ac:dyDescent="0.25">
      <c r="A2114" s="2"/>
      <c r="B2114" s="2" t="s">
        <v>115</v>
      </c>
      <c r="C2114" s="2"/>
      <c r="D2114" s="2"/>
      <c r="E2114" s="2"/>
      <c r="F2114" s="2"/>
      <c r="G2114" s="2"/>
      <c r="H2114" s="2"/>
      <c r="I2114" s="2"/>
    </row>
    <row r="2115" spans="1:9" x14ac:dyDescent="0.25">
      <c r="A2115" s="2"/>
      <c r="B2115" s="2" t="s">
        <v>114</v>
      </c>
      <c r="C2115" s="2"/>
      <c r="D2115" s="2"/>
      <c r="E2115" s="2"/>
      <c r="F2115" s="2"/>
      <c r="G2115" s="2"/>
      <c r="H2115" s="2"/>
      <c r="I2115" s="2"/>
    </row>
    <row r="2116" spans="1:9" x14ac:dyDescent="0.25">
      <c r="A2116" s="2"/>
      <c r="B2116" s="2" t="s">
        <v>116</v>
      </c>
      <c r="C2116" s="2"/>
      <c r="D2116" s="2"/>
      <c r="E2116" s="2"/>
      <c r="F2116" s="2"/>
      <c r="G2116" s="2"/>
      <c r="H2116" s="2"/>
      <c r="I2116" s="2"/>
    </row>
    <row r="2117" spans="1:9" x14ac:dyDescent="0.25">
      <c r="A2117" s="2"/>
      <c r="B2117" s="2"/>
      <c r="C2117" s="2"/>
      <c r="D2117" s="2"/>
      <c r="E2117" s="2"/>
      <c r="F2117" s="2"/>
      <c r="G2117" s="2"/>
      <c r="H2117" s="2"/>
      <c r="I2117" s="2"/>
    </row>
    <row r="2118" spans="1:9" x14ac:dyDescent="0.25">
      <c r="A2118" s="2"/>
      <c r="B2118" s="2" t="s">
        <v>5</v>
      </c>
      <c r="C2118" s="2"/>
      <c r="D2118" s="2"/>
      <c r="E2118" s="2"/>
      <c r="F2118" s="2"/>
      <c r="G2118" s="2"/>
      <c r="H2118" s="2"/>
      <c r="I2118" s="2"/>
    </row>
    <row r="2119" spans="1:9" x14ac:dyDescent="0.25">
      <c r="A2119" s="2"/>
      <c r="B2119" s="2"/>
      <c r="C2119" s="2" t="s">
        <v>117</v>
      </c>
      <c r="D2119" s="2"/>
      <c r="E2119" s="2"/>
      <c r="F2119" s="2"/>
      <c r="G2119" s="2"/>
      <c r="H2119" s="2"/>
      <c r="I2119" s="2"/>
    </row>
    <row r="2120" spans="1:9" x14ac:dyDescent="0.25">
      <c r="A2120" s="2"/>
      <c r="B2120" s="2"/>
      <c r="C2120" s="2" t="s">
        <v>118</v>
      </c>
      <c r="D2120" s="2"/>
      <c r="E2120" s="2"/>
      <c r="F2120" s="2"/>
      <c r="G2120" s="2"/>
      <c r="H2120" s="2"/>
      <c r="I2120" s="2"/>
    </row>
    <row r="2121" spans="1:9" x14ac:dyDescent="0.25">
      <c r="A2121" s="2"/>
      <c r="B2121" s="2"/>
      <c r="C2121" s="2" t="s">
        <v>119</v>
      </c>
      <c r="D2121" s="2"/>
      <c r="E2121" s="2"/>
      <c r="F2121" s="2"/>
      <c r="G2121" s="2"/>
      <c r="H2121" s="2"/>
      <c r="I2121" s="2"/>
    </row>
    <row r="2122" spans="1:9" x14ac:dyDescent="0.25">
      <c r="A2122" s="2"/>
      <c r="B2122" s="2"/>
      <c r="C2122" s="2" t="s">
        <v>120</v>
      </c>
      <c r="D2122" s="2"/>
      <c r="E2122" s="2"/>
      <c r="F2122" s="2"/>
      <c r="G2122" s="2"/>
      <c r="H2122" s="2"/>
      <c r="I2122" s="2"/>
    </row>
    <row r="2123" spans="1:9" x14ac:dyDescent="0.25">
      <c r="A2123" s="2"/>
      <c r="B2123" s="2"/>
      <c r="C2123" s="2" t="str">
        <f t="shared" ref="C2123" si="645">"has_focus = "&amp;INDEX(S:X,MATCH(B2110,S:S,0),6)</f>
        <v>has_focus = focus_ch_openness_to_experience</v>
      </c>
      <c r="D2123" s="2"/>
      <c r="E2123" s="2"/>
      <c r="F2123" s="2"/>
      <c r="G2123" s="2"/>
      <c r="H2123" s="2"/>
      <c r="I2123" s="2"/>
    </row>
    <row r="2124" spans="1:9" x14ac:dyDescent="0.25">
      <c r="A2124" s="2"/>
      <c r="B2124" s="2" t="s">
        <v>1</v>
      </c>
      <c r="C2124" s="2"/>
      <c r="D2124" s="2"/>
      <c r="E2124" s="2"/>
      <c r="F2124" s="2"/>
      <c r="G2124" s="2"/>
      <c r="H2124" s="2"/>
      <c r="I2124" s="2"/>
    </row>
    <row r="2125" spans="1:9" x14ac:dyDescent="0.25">
      <c r="A2125" s="2"/>
      <c r="B2125" s="2"/>
      <c r="C2125" s="2"/>
      <c r="D2125" s="2"/>
      <c r="E2125" s="2"/>
      <c r="F2125" s="2"/>
      <c r="G2125" s="2"/>
      <c r="H2125" s="2"/>
      <c r="I2125" s="2"/>
    </row>
    <row r="2126" spans="1:9" x14ac:dyDescent="0.25">
      <c r="A2126" s="2"/>
      <c r="B2126" s="2" t="s">
        <v>9</v>
      </c>
      <c r="C2126" s="2" t="s">
        <v>235</v>
      </c>
      <c r="D2126" s="2"/>
      <c r="E2126" s="2"/>
      <c r="F2126" s="2"/>
      <c r="G2126" s="2"/>
      <c r="H2126" s="2"/>
      <c r="I2126" s="2"/>
    </row>
    <row r="2127" spans="1:9" x14ac:dyDescent="0.25">
      <c r="A2127" s="2"/>
      <c r="B2127" s="2"/>
      <c r="C2127" s="2" t="str">
        <f t="shared" ref="C2127" si="646">"name = EVTOPT_A_"&amp;$L$2&amp;INDEX(S:V,MATCH(B2110,S:S,0),4)</f>
        <v>name = EVTOPT_A_AVE_MARIA_hexaco_childhood.60</v>
      </c>
      <c r="D2127" s="2"/>
      <c r="E2127" s="2"/>
      <c r="F2127" s="2"/>
      <c r="G2127" s="2"/>
      <c r="H2127" s="2"/>
      <c r="I2127" s="2"/>
    </row>
    <row r="2128" spans="1:9" x14ac:dyDescent="0.25">
      <c r="A2128" s="2"/>
      <c r="B2128" s="2"/>
      <c r="C2128" s="2" t="s">
        <v>138</v>
      </c>
      <c r="D2128" s="2"/>
      <c r="E2128" s="2"/>
      <c r="F2128" s="2"/>
      <c r="G2128" s="2"/>
      <c r="H2128" s="2"/>
      <c r="I2128" s="2"/>
    </row>
    <row r="2129" spans="1:9" x14ac:dyDescent="0.25">
      <c r="A2129" s="2"/>
      <c r="B2129" s="2"/>
      <c r="C2129" s="2"/>
      <c r="D2129" s="2" t="str">
        <f t="shared" ref="D2129" si="647">"educator = { character_event = { id = "&amp;"AVE_MARIA_hexaco_adolescence."&amp;INDEX(S:V,MATCH(B2110,S:S,0)+INDEX(S:W,MATCH(B2110,S:S,0),5),4)&amp;" } }"</f>
        <v>educator = { character_event = { id = AVE_MARIA_hexaco_adolescence.68 } }</v>
      </c>
      <c r="E2129" s="2"/>
      <c r="F2129" s="2"/>
      <c r="G2129" s="2"/>
      <c r="H2129" s="2"/>
      <c r="I2129" s="2"/>
    </row>
    <row r="2130" spans="1:9" x14ac:dyDescent="0.25">
      <c r="D2130" t="s">
        <v>248</v>
      </c>
      <c r="H2130" s="2"/>
      <c r="I2130" s="2"/>
    </row>
    <row r="2131" spans="1:9" x14ac:dyDescent="0.25">
      <c r="C2131" s="2" t="s">
        <v>1</v>
      </c>
      <c r="D2131" s="2"/>
      <c r="E2131" s="2"/>
      <c r="F2131" s="2"/>
      <c r="H2131" s="2"/>
      <c r="I2131" s="2"/>
    </row>
    <row r="2132" spans="1:9" x14ac:dyDescent="0.25">
      <c r="A2132" s="2"/>
      <c r="B2132" s="2"/>
      <c r="C2132" s="2" t="s">
        <v>236</v>
      </c>
      <c r="D2132" s="2"/>
      <c r="E2132" s="2"/>
      <c r="F2132" s="2"/>
      <c r="G2132" s="2"/>
      <c r="H2132" s="2"/>
      <c r="I2132" s="2"/>
    </row>
    <row r="2133" spans="1:9" x14ac:dyDescent="0.25">
      <c r="A2133" s="2"/>
      <c r="B2133" s="2"/>
      <c r="C2133" s="2"/>
      <c r="D2133" s="2" t="str">
        <f t="shared" ref="D2133" si="648">"factor = 95"</f>
        <v>factor = 95</v>
      </c>
      <c r="E2133" s="2"/>
      <c r="F2133" s="2"/>
      <c r="G2133" s="2"/>
      <c r="H2133" s="2"/>
      <c r="I2133" s="2"/>
    </row>
    <row r="2134" spans="1:9" x14ac:dyDescent="0.25">
      <c r="A2134" s="2"/>
      <c r="B2134" s="2"/>
      <c r="C2134" s="2" t="s">
        <v>1</v>
      </c>
      <c r="D2134" s="2"/>
      <c r="E2134" s="2"/>
      <c r="F2134" s="2"/>
      <c r="G2134" s="2"/>
      <c r="H2134" s="2"/>
      <c r="I2134" s="2"/>
    </row>
    <row r="2135" spans="1:9" x14ac:dyDescent="0.25">
      <c r="A2135" s="2"/>
      <c r="B2135" s="2" t="s">
        <v>1</v>
      </c>
      <c r="G2135" s="2"/>
      <c r="H2135" s="2"/>
      <c r="I2135" s="2"/>
    </row>
    <row r="2136" spans="1:9" x14ac:dyDescent="0.25">
      <c r="A2136" s="2"/>
      <c r="B2136" s="2" t="s">
        <v>9</v>
      </c>
      <c r="C2136" s="2" t="s">
        <v>237</v>
      </c>
      <c r="D2136" s="2"/>
      <c r="E2136" s="2"/>
      <c r="F2136" s="2"/>
      <c r="G2136" s="2"/>
      <c r="H2136" s="2"/>
      <c r="I2136" s="2"/>
    </row>
    <row r="2137" spans="1:9" x14ac:dyDescent="0.25">
      <c r="A2137" s="2"/>
      <c r="B2137" s="2"/>
      <c r="C2137" s="2" t="str">
        <f t="shared" ref="C2137" si="649">"name = EVTOPT_B_"&amp;$L$2&amp;INDEX(S:V,MATCH(B2110,S:S,0),4)</f>
        <v>name = EVTOPT_B_AVE_MARIA_hexaco_childhood.60</v>
      </c>
      <c r="D2137" s="2"/>
      <c r="E2137" s="2"/>
      <c r="F2137" s="2"/>
      <c r="G2137" s="2"/>
      <c r="H2137" s="2"/>
      <c r="I2137" s="2"/>
    </row>
    <row r="2138" spans="1:9" x14ac:dyDescent="0.25">
      <c r="A2138" s="2"/>
      <c r="B2138" s="2"/>
      <c r="C2138" s="2" t="s">
        <v>138</v>
      </c>
      <c r="D2138" s="2"/>
      <c r="E2138" s="2"/>
      <c r="F2138" s="2"/>
      <c r="G2138" s="2"/>
      <c r="H2138" s="2"/>
      <c r="I2138" s="2"/>
    </row>
    <row r="2139" spans="1:9" x14ac:dyDescent="0.25">
      <c r="A2139" s="2"/>
      <c r="B2139" s="2"/>
      <c r="C2139" s="2"/>
      <c r="D2139" s="2" t="str">
        <f t="shared" ref="D2139" si="650">"educator = { character_event = { id = "&amp;"AVE_MARIA_hexaco_adolescence."&amp;INDEX(S:V,MATCH(B2110,S:S,0)+INDEX(S:W,MATCH(B2110,S:S,0),5),4)&amp;" } }"</f>
        <v>educator = { character_event = { id = AVE_MARIA_hexaco_adolescence.68 } }</v>
      </c>
      <c r="E2139" s="2"/>
      <c r="F2139" s="2"/>
      <c r="G2139" s="2"/>
    </row>
    <row r="2140" spans="1:9" x14ac:dyDescent="0.25">
      <c r="A2140" s="2"/>
      <c r="D2140" t="s">
        <v>249</v>
      </c>
    </row>
    <row r="2141" spans="1:9" x14ac:dyDescent="0.25">
      <c r="A2141" s="2"/>
      <c r="B2141" s="2"/>
      <c r="C2141" s="2" t="s">
        <v>1</v>
      </c>
      <c r="D2141" s="2"/>
      <c r="E2141" s="2"/>
      <c r="F2141" s="2"/>
      <c r="G2141" s="2"/>
      <c r="H2141" s="2"/>
      <c r="I2141" s="2"/>
    </row>
    <row r="2142" spans="1:9" x14ac:dyDescent="0.25">
      <c r="A2142" s="2"/>
      <c r="B2142" s="2"/>
      <c r="C2142" s="2" t="s">
        <v>236</v>
      </c>
      <c r="D2142" s="2"/>
      <c r="E2142" s="2"/>
      <c r="F2142" s="2"/>
      <c r="G2142" s="2"/>
      <c r="H2142" s="2"/>
      <c r="I2142" s="2"/>
    </row>
    <row r="2143" spans="1:9" x14ac:dyDescent="0.25">
      <c r="A2143" s="2"/>
      <c r="B2143" s="2"/>
      <c r="C2143" s="2"/>
      <c r="D2143" s="2" t="str">
        <f t="shared" ref="D2143" si="651">"factor = 5"</f>
        <v>factor = 5</v>
      </c>
      <c r="E2143" s="2"/>
      <c r="F2143" s="2"/>
      <c r="G2143" s="2"/>
      <c r="H2143" s="2"/>
      <c r="I2143" s="2"/>
    </row>
    <row r="2144" spans="1:9" x14ac:dyDescent="0.25">
      <c r="A2144" s="2"/>
      <c r="B2144" s="2"/>
      <c r="C2144" s="2" t="s">
        <v>1</v>
      </c>
      <c r="D2144" s="2"/>
      <c r="E2144" s="2"/>
      <c r="F2144" s="2"/>
      <c r="G2144" s="2"/>
      <c r="H2144" s="2"/>
      <c r="I2144" s="2"/>
    </row>
    <row r="2145" spans="1:9" x14ac:dyDescent="0.25">
      <c r="A2145" s="2"/>
      <c r="B2145" s="2" t="s">
        <v>1</v>
      </c>
      <c r="C2145" s="2"/>
      <c r="D2145" s="2"/>
      <c r="E2145" s="2"/>
      <c r="F2145" s="2"/>
      <c r="G2145" s="2"/>
      <c r="H2145" s="2"/>
      <c r="I2145" s="2"/>
    </row>
    <row r="2146" spans="1:9" x14ac:dyDescent="0.25">
      <c r="A2146" s="2" t="s">
        <v>1</v>
      </c>
      <c r="B2146" s="2"/>
      <c r="C2146" s="2"/>
      <c r="D2146" s="2"/>
      <c r="E2146" s="2"/>
      <c r="F2146" s="2"/>
      <c r="G2146" s="2"/>
      <c r="H2146" s="2"/>
      <c r="I2146" s="2"/>
    </row>
    <row r="2147" spans="1:9" x14ac:dyDescent="0.25">
      <c r="A2147" s="2" t="str">
        <f t="shared" ref="A2147" si="652">"#"</f>
        <v>#</v>
      </c>
      <c r="B2147" s="2" t="str">
        <f t="shared" ref="B2147" si="653">INDEX(S:S,1+TRUNC((ROW()-1)/$M$2))</f>
        <v>Openness to Experience Improvement 4</v>
      </c>
      <c r="C2147" s="2"/>
      <c r="D2147" s="2"/>
      <c r="E2147" s="2"/>
      <c r="F2147" s="2"/>
      <c r="G2147" s="2"/>
      <c r="H2147" s="2"/>
      <c r="I2147" s="2"/>
    </row>
    <row r="2148" spans="1:9" x14ac:dyDescent="0.25">
      <c r="A2148" s="2" t="s">
        <v>0</v>
      </c>
      <c r="B2148" s="2"/>
      <c r="C2148" s="2"/>
      <c r="D2148" s="2"/>
      <c r="E2148" s="2"/>
      <c r="F2148" s="2"/>
      <c r="G2148" s="2"/>
      <c r="H2148" s="2"/>
      <c r="I2148" s="2"/>
    </row>
    <row r="2149" spans="1:9" x14ac:dyDescent="0.25">
      <c r="A2149" s="2"/>
      <c r="B2149" s="2" t="str">
        <f t="shared" ref="B2149" si="654">"id = "&amp;$L$2&amp;INDEX(S:V,MATCH(B2147,S:S,0),4)</f>
        <v>id = AVE_MARIA_hexaco_childhood.61</v>
      </c>
      <c r="C2149" s="2"/>
      <c r="D2149" s="2"/>
      <c r="E2149" s="2"/>
      <c r="F2149" s="2"/>
      <c r="G2149" s="2"/>
    </row>
    <row r="2150" spans="1:9" x14ac:dyDescent="0.25">
      <c r="A2150" s="2"/>
      <c r="B2150" s="2" t="str">
        <f t="shared" ref="B2150" si="655">"desc = EVTDESC_"&amp;$L$2&amp;INDEX(S:V,MATCH(B2147,S:S,0),4)</f>
        <v>desc = EVTDESC_AVE_MARIA_hexaco_childhood.61</v>
      </c>
      <c r="C2150" s="2"/>
      <c r="D2150" s="2"/>
      <c r="E2150" s="2"/>
      <c r="F2150" s="2"/>
      <c r="G2150" s="2"/>
      <c r="H2150" s="2"/>
      <c r="I2150" s="2"/>
    </row>
    <row r="2151" spans="1:9" x14ac:dyDescent="0.25">
      <c r="A2151" s="2"/>
      <c r="B2151" s="2" t="s">
        <v>115</v>
      </c>
      <c r="C2151" s="2"/>
      <c r="D2151" s="2"/>
      <c r="E2151" s="2"/>
      <c r="F2151" s="2"/>
      <c r="G2151" s="2"/>
      <c r="H2151" s="2"/>
      <c r="I2151" s="2"/>
    </row>
    <row r="2152" spans="1:9" x14ac:dyDescent="0.25">
      <c r="A2152" s="2"/>
      <c r="B2152" s="2" t="s">
        <v>114</v>
      </c>
      <c r="C2152" s="2"/>
      <c r="D2152" s="2"/>
      <c r="E2152" s="2"/>
      <c r="F2152" s="2"/>
      <c r="G2152" s="2"/>
      <c r="H2152" s="2"/>
      <c r="I2152" s="2"/>
    </row>
    <row r="2153" spans="1:9" x14ac:dyDescent="0.25">
      <c r="A2153" s="2"/>
      <c r="B2153" s="2" t="s">
        <v>116</v>
      </c>
      <c r="C2153" s="2"/>
      <c r="D2153" s="2"/>
      <c r="E2153" s="2"/>
      <c r="F2153" s="2"/>
      <c r="G2153" s="2"/>
      <c r="H2153" s="2"/>
      <c r="I2153" s="2"/>
    </row>
    <row r="2154" spans="1:9" x14ac:dyDescent="0.25">
      <c r="A2154" s="2"/>
      <c r="B2154" s="2"/>
      <c r="C2154" s="2"/>
      <c r="D2154" s="2"/>
      <c r="E2154" s="2"/>
      <c r="F2154" s="2"/>
      <c r="G2154" s="2"/>
      <c r="H2154" s="2"/>
      <c r="I2154" s="2"/>
    </row>
    <row r="2155" spans="1:9" x14ac:dyDescent="0.25">
      <c r="A2155" s="2"/>
      <c r="B2155" s="2" t="s">
        <v>5</v>
      </c>
      <c r="C2155" s="2"/>
      <c r="D2155" s="2"/>
      <c r="E2155" s="2"/>
      <c r="F2155" s="2"/>
      <c r="G2155" s="2"/>
      <c r="H2155" s="2"/>
      <c r="I2155" s="2"/>
    </row>
    <row r="2156" spans="1:9" x14ac:dyDescent="0.25">
      <c r="A2156" s="2"/>
      <c r="B2156" s="2"/>
      <c r="C2156" s="2" t="s">
        <v>117</v>
      </c>
      <c r="D2156" s="2"/>
      <c r="E2156" s="2"/>
      <c r="F2156" s="2"/>
      <c r="G2156" s="2"/>
      <c r="H2156" s="2"/>
      <c r="I2156" s="2"/>
    </row>
    <row r="2157" spans="1:9" x14ac:dyDescent="0.25">
      <c r="A2157" s="2"/>
      <c r="B2157" s="2"/>
      <c r="C2157" s="2" t="s">
        <v>118</v>
      </c>
      <c r="D2157" s="2"/>
      <c r="E2157" s="2"/>
      <c r="F2157" s="2"/>
      <c r="G2157" s="2"/>
      <c r="H2157" s="2"/>
      <c r="I2157" s="2"/>
    </row>
    <row r="2158" spans="1:9" x14ac:dyDescent="0.25">
      <c r="A2158" s="2"/>
      <c r="B2158" s="2"/>
      <c r="C2158" s="2" t="s">
        <v>119</v>
      </c>
      <c r="D2158" s="2"/>
      <c r="E2158" s="2"/>
      <c r="F2158" s="2"/>
      <c r="G2158" s="2"/>
      <c r="H2158" s="2"/>
      <c r="I2158" s="2"/>
    </row>
    <row r="2159" spans="1:9" x14ac:dyDescent="0.25">
      <c r="A2159" s="2"/>
      <c r="B2159" s="2"/>
      <c r="C2159" s="2" t="s">
        <v>120</v>
      </c>
      <c r="D2159" s="2"/>
      <c r="E2159" s="2"/>
      <c r="F2159" s="2"/>
      <c r="G2159" s="2"/>
      <c r="H2159" s="2"/>
      <c r="I2159" s="2"/>
    </row>
    <row r="2160" spans="1:9" x14ac:dyDescent="0.25">
      <c r="A2160" s="2"/>
      <c r="B2160" s="2"/>
      <c r="C2160" s="2" t="str">
        <f t="shared" ref="C2160" si="656">"has_focus = "&amp;INDEX(S:X,MATCH(B2147,S:S,0),6)</f>
        <v>has_focus = focus_ch_openness_to_experience</v>
      </c>
      <c r="D2160" s="2"/>
      <c r="E2160" s="2"/>
      <c r="F2160" s="2"/>
      <c r="G2160" s="2"/>
      <c r="H2160" s="2"/>
      <c r="I2160" s="2"/>
    </row>
    <row r="2161" spans="1:9" x14ac:dyDescent="0.25">
      <c r="A2161" s="2"/>
      <c r="B2161" s="2" t="s">
        <v>1</v>
      </c>
      <c r="C2161" s="2"/>
      <c r="D2161" s="2"/>
      <c r="E2161" s="2"/>
      <c r="F2161" s="2"/>
      <c r="G2161" s="2"/>
      <c r="H2161" s="2"/>
      <c r="I2161" s="2"/>
    </row>
    <row r="2162" spans="1:9" x14ac:dyDescent="0.25">
      <c r="A2162" s="2"/>
      <c r="B2162" s="2"/>
      <c r="C2162" s="2"/>
      <c r="D2162" s="2"/>
      <c r="E2162" s="2"/>
      <c r="F2162" s="2"/>
      <c r="G2162" s="2"/>
      <c r="H2162" s="2"/>
      <c r="I2162" s="2"/>
    </row>
    <row r="2163" spans="1:9" x14ac:dyDescent="0.25">
      <c r="A2163" s="2"/>
      <c r="B2163" s="2" t="s">
        <v>9</v>
      </c>
      <c r="C2163" s="2" t="s">
        <v>235</v>
      </c>
      <c r="D2163" s="2"/>
      <c r="E2163" s="2"/>
      <c r="F2163" s="2"/>
      <c r="G2163" s="2"/>
      <c r="H2163" s="2"/>
      <c r="I2163" s="2"/>
    </row>
    <row r="2164" spans="1:9" x14ac:dyDescent="0.25">
      <c r="A2164" s="2"/>
      <c r="B2164" s="2"/>
      <c r="C2164" s="2" t="str">
        <f t="shared" ref="C2164" si="657">"name = EVTOPT_A_"&amp;$L$2&amp;INDEX(S:V,MATCH(B2147,S:S,0),4)</f>
        <v>name = EVTOPT_A_AVE_MARIA_hexaco_childhood.61</v>
      </c>
      <c r="D2164" s="2"/>
      <c r="E2164" s="2"/>
      <c r="F2164" s="2"/>
      <c r="G2164" s="2"/>
      <c r="H2164" s="2"/>
      <c r="I2164" s="2"/>
    </row>
    <row r="2165" spans="1:9" x14ac:dyDescent="0.25">
      <c r="A2165" s="2"/>
      <c r="B2165" s="2"/>
      <c r="C2165" s="2" t="s">
        <v>138</v>
      </c>
      <c r="D2165" s="2"/>
      <c r="E2165" s="2"/>
      <c r="F2165" s="2"/>
      <c r="G2165" s="2"/>
      <c r="H2165" s="2"/>
      <c r="I2165" s="2"/>
    </row>
    <row r="2166" spans="1:9" x14ac:dyDescent="0.25">
      <c r="A2166" s="2"/>
      <c r="B2166" s="2"/>
      <c r="C2166" s="2"/>
      <c r="D2166" s="2" t="str">
        <f t="shared" ref="D2166" si="658">"educator = { character_event = { id = "&amp;"AVE_MARIA_hexaco_adolescence."&amp;INDEX(S:V,MATCH(B2147,S:S,0)+INDEX(S:W,MATCH(B2147,S:S,0),5),4)&amp;" } }"</f>
        <v>educator = { character_event = { id = AVE_MARIA_hexaco_adolescence.68 } }</v>
      </c>
      <c r="E2166" s="2"/>
      <c r="F2166" s="2"/>
      <c r="G2166" s="2"/>
      <c r="H2166" s="2"/>
      <c r="I2166" s="2"/>
    </row>
    <row r="2167" spans="1:9" x14ac:dyDescent="0.25">
      <c r="D2167" t="s">
        <v>248</v>
      </c>
      <c r="H2167" s="2"/>
      <c r="I2167" s="2"/>
    </row>
    <row r="2168" spans="1:9" x14ac:dyDescent="0.25">
      <c r="C2168" s="2" t="s">
        <v>1</v>
      </c>
      <c r="D2168" s="2"/>
      <c r="E2168" s="2"/>
      <c r="F2168" s="2"/>
      <c r="H2168" s="2"/>
      <c r="I2168" s="2"/>
    </row>
    <row r="2169" spans="1:9" x14ac:dyDescent="0.25">
      <c r="A2169" s="2"/>
      <c r="B2169" s="2"/>
      <c r="C2169" s="2" t="s">
        <v>236</v>
      </c>
      <c r="D2169" s="2"/>
      <c r="E2169" s="2"/>
      <c r="F2169" s="2"/>
      <c r="G2169" s="2"/>
      <c r="H2169" s="2"/>
      <c r="I2169" s="2"/>
    </row>
    <row r="2170" spans="1:9" x14ac:dyDescent="0.25">
      <c r="A2170" s="2"/>
      <c r="B2170" s="2"/>
      <c r="C2170" s="2"/>
      <c r="D2170" s="2" t="str">
        <f t="shared" ref="D2170" si="659">"factor = 95"</f>
        <v>factor = 95</v>
      </c>
      <c r="E2170" s="2"/>
      <c r="F2170" s="2"/>
      <c r="G2170" s="2"/>
      <c r="H2170" s="2"/>
      <c r="I2170" s="2"/>
    </row>
    <row r="2171" spans="1:9" x14ac:dyDescent="0.25">
      <c r="A2171" s="2"/>
      <c r="B2171" s="2"/>
      <c r="C2171" s="2" t="s">
        <v>1</v>
      </c>
      <c r="D2171" s="2"/>
      <c r="E2171" s="2"/>
      <c r="F2171" s="2"/>
      <c r="G2171" s="2"/>
      <c r="H2171" s="2"/>
      <c r="I2171" s="2"/>
    </row>
    <row r="2172" spans="1:9" x14ac:dyDescent="0.25">
      <c r="A2172" s="2"/>
      <c r="B2172" s="2" t="s">
        <v>1</v>
      </c>
      <c r="G2172" s="2"/>
      <c r="H2172" s="2"/>
      <c r="I2172" s="2"/>
    </row>
    <row r="2173" spans="1:9" x14ac:dyDescent="0.25">
      <c r="A2173" s="2"/>
      <c r="B2173" s="2" t="s">
        <v>9</v>
      </c>
      <c r="C2173" s="2" t="s">
        <v>237</v>
      </c>
      <c r="D2173" s="2"/>
      <c r="E2173" s="2"/>
      <c r="F2173" s="2"/>
      <c r="G2173" s="2"/>
      <c r="H2173" s="2"/>
      <c r="I2173" s="2"/>
    </row>
    <row r="2174" spans="1:9" x14ac:dyDescent="0.25">
      <c r="A2174" s="2"/>
      <c r="B2174" s="2"/>
      <c r="C2174" s="2" t="str">
        <f t="shared" ref="C2174" si="660">"name = EVTOPT_B_"&amp;$L$2&amp;INDEX(S:V,MATCH(B2147,S:S,0),4)</f>
        <v>name = EVTOPT_B_AVE_MARIA_hexaco_childhood.61</v>
      </c>
      <c r="D2174" s="2"/>
      <c r="E2174" s="2"/>
      <c r="F2174" s="2"/>
      <c r="G2174" s="2"/>
      <c r="H2174" s="2"/>
      <c r="I2174" s="2"/>
    </row>
    <row r="2175" spans="1:9" x14ac:dyDescent="0.25">
      <c r="A2175" s="2"/>
      <c r="B2175" s="2"/>
      <c r="C2175" s="2" t="s">
        <v>138</v>
      </c>
      <c r="D2175" s="2"/>
      <c r="E2175" s="2"/>
      <c r="F2175" s="2"/>
      <c r="G2175" s="2"/>
      <c r="H2175" s="2"/>
      <c r="I2175" s="2"/>
    </row>
    <row r="2176" spans="1:9" x14ac:dyDescent="0.25">
      <c r="A2176" s="2"/>
      <c r="B2176" s="2"/>
      <c r="C2176" s="2"/>
      <c r="D2176" s="2" t="str">
        <f t="shared" ref="D2176" si="661">"educator = { character_event = { id = "&amp;"AVE_MARIA_hexaco_adolescence."&amp;INDEX(S:V,MATCH(B2147,S:S,0)+INDEX(S:W,MATCH(B2147,S:S,0),5),4)&amp;" } }"</f>
        <v>educator = { character_event = { id = AVE_MARIA_hexaco_adolescence.68 } }</v>
      </c>
      <c r="E2176" s="2"/>
      <c r="F2176" s="2"/>
      <c r="G2176" s="2"/>
    </row>
    <row r="2177" spans="1:9" x14ac:dyDescent="0.25">
      <c r="A2177" s="2"/>
      <c r="D2177" t="s">
        <v>249</v>
      </c>
    </row>
    <row r="2178" spans="1:9" x14ac:dyDescent="0.25">
      <c r="A2178" s="2"/>
      <c r="B2178" s="2"/>
      <c r="C2178" s="2" t="s">
        <v>1</v>
      </c>
      <c r="D2178" s="2"/>
      <c r="E2178" s="2"/>
      <c r="F2178" s="2"/>
      <c r="G2178" s="2"/>
      <c r="H2178" s="2"/>
      <c r="I2178" s="2"/>
    </row>
    <row r="2179" spans="1:9" x14ac:dyDescent="0.25">
      <c r="A2179" s="2"/>
      <c r="B2179" s="2"/>
      <c r="C2179" s="2" t="s">
        <v>236</v>
      </c>
      <c r="D2179" s="2"/>
      <c r="E2179" s="2"/>
      <c r="F2179" s="2"/>
      <c r="G2179" s="2"/>
      <c r="H2179" s="2"/>
      <c r="I2179" s="2"/>
    </row>
    <row r="2180" spans="1:9" x14ac:dyDescent="0.25">
      <c r="A2180" s="2"/>
      <c r="B2180" s="2"/>
      <c r="C2180" s="2"/>
      <c r="D2180" s="2" t="str">
        <f t="shared" ref="D2180" si="662">"factor = 5"</f>
        <v>factor = 5</v>
      </c>
      <c r="E2180" s="2"/>
      <c r="F2180" s="2"/>
      <c r="G2180" s="2"/>
      <c r="H2180" s="2"/>
      <c r="I2180" s="2"/>
    </row>
    <row r="2181" spans="1:9" x14ac:dyDescent="0.25">
      <c r="A2181" s="2"/>
      <c r="B2181" s="2"/>
      <c r="C2181" s="2" t="s">
        <v>1</v>
      </c>
      <c r="D2181" s="2"/>
      <c r="E2181" s="2"/>
      <c r="F2181" s="2"/>
      <c r="G2181" s="2"/>
      <c r="H2181" s="2"/>
      <c r="I2181" s="2"/>
    </row>
    <row r="2182" spans="1:9" x14ac:dyDescent="0.25">
      <c r="A2182" s="2"/>
      <c r="B2182" s="2" t="s">
        <v>1</v>
      </c>
      <c r="C2182" s="2"/>
      <c r="D2182" s="2"/>
      <c r="E2182" s="2"/>
      <c r="F2182" s="2"/>
      <c r="G2182" s="2"/>
      <c r="H2182" s="2"/>
      <c r="I2182" s="2"/>
    </row>
    <row r="2183" spans="1:9" x14ac:dyDescent="0.25">
      <c r="A2183" s="2" t="s">
        <v>1</v>
      </c>
      <c r="B2183" s="2"/>
      <c r="C2183" s="2"/>
      <c r="D2183" s="2"/>
      <c r="E2183" s="2"/>
      <c r="F2183" s="2"/>
      <c r="G2183" s="2"/>
      <c r="H2183" s="2"/>
      <c r="I2183" s="2"/>
    </row>
    <row r="2184" spans="1:9" x14ac:dyDescent="0.25">
      <c r="A2184" s="2" t="str">
        <f t="shared" ref="A2184" si="663">"#"</f>
        <v>#</v>
      </c>
      <c r="B2184" s="2" t="str">
        <f t="shared" ref="B2184" si="664">INDEX(S:S,1+TRUNC((ROW()-1)/$M$2))</f>
        <v>Openness to Experience Improvement 5</v>
      </c>
      <c r="C2184" s="2"/>
      <c r="D2184" s="2"/>
      <c r="E2184" s="2"/>
      <c r="F2184" s="2"/>
      <c r="G2184" s="2"/>
      <c r="H2184" s="2"/>
      <c r="I2184" s="2"/>
    </row>
    <row r="2185" spans="1:9" x14ac:dyDescent="0.25">
      <c r="A2185" s="2" t="s">
        <v>0</v>
      </c>
      <c r="B2185" s="2"/>
      <c r="C2185" s="2"/>
      <c r="D2185" s="2"/>
      <c r="E2185" s="2"/>
      <c r="F2185" s="2"/>
      <c r="G2185" s="2"/>
      <c r="H2185" s="2"/>
      <c r="I2185" s="2"/>
    </row>
    <row r="2186" spans="1:9" x14ac:dyDescent="0.25">
      <c r="A2186" s="2"/>
      <c r="B2186" s="2" t="str">
        <f t="shared" ref="B2186" si="665">"id = "&amp;$L$2&amp;INDEX(S:V,MATCH(B2184,S:S,0),4)</f>
        <v>id = AVE_MARIA_hexaco_childhood.62</v>
      </c>
      <c r="C2186" s="2"/>
      <c r="D2186" s="2"/>
      <c r="E2186" s="2"/>
      <c r="F2186" s="2"/>
      <c r="G2186" s="2"/>
    </row>
    <row r="2187" spans="1:9" x14ac:dyDescent="0.25">
      <c r="A2187" s="2"/>
      <c r="B2187" s="2" t="str">
        <f t="shared" ref="B2187" si="666">"desc = EVTDESC_"&amp;$L$2&amp;INDEX(S:V,MATCH(B2184,S:S,0),4)</f>
        <v>desc = EVTDESC_AVE_MARIA_hexaco_childhood.62</v>
      </c>
      <c r="C2187" s="2"/>
      <c r="D2187" s="2"/>
      <c r="E2187" s="2"/>
      <c r="F2187" s="2"/>
      <c r="G2187" s="2"/>
      <c r="H2187" s="2"/>
      <c r="I2187" s="2"/>
    </row>
    <row r="2188" spans="1:9" x14ac:dyDescent="0.25">
      <c r="A2188" s="2"/>
      <c r="B2188" s="2" t="s">
        <v>115</v>
      </c>
      <c r="C2188" s="2"/>
      <c r="D2188" s="2"/>
      <c r="E2188" s="2"/>
      <c r="F2188" s="2"/>
      <c r="G2188" s="2"/>
      <c r="H2188" s="2"/>
      <c r="I2188" s="2"/>
    </row>
    <row r="2189" spans="1:9" x14ac:dyDescent="0.25">
      <c r="A2189" s="2"/>
      <c r="B2189" s="2" t="s">
        <v>114</v>
      </c>
      <c r="C2189" s="2"/>
      <c r="D2189" s="2"/>
      <c r="E2189" s="2"/>
      <c r="F2189" s="2"/>
      <c r="G2189" s="2"/>
      <c r="H2189" s="2"/>
      <c r="I2189" s="2"/>
    </row>
    <row r="2190" spans="1:9" x14ac:dyDescent="0.25">
      <c r="A2190" s="2"/>
      <c r="B2190" s="2" t="s">
        <v>116</v>
      </c>
      <c r="C2190" s="2"/>
      <c r="D2190" s="2"/>
      <c r="E2190" s="2"/>
      <c r="F2190" s="2"/>
      <c r="G2190" s="2"/>
      <c r="H2190" s="2"/>
      <c r="I2190" s="2"/>
    </row>
    <row r="2191" spans="1:9" x14ac:dyDescent="0.25">
      <c r="A2191" s="2"/>
      <c r="B2191" s="2"/>
      <c r="C2191" s="2"/>
      <c r="D2191" s="2"/>
      <c r="E2191" s="2"/>
      <c r="F2191" s="2"/>
      <c r="G2191" s="2"/>
      <c r="H2191" s="2"/>
      <c r="I2191" s="2"/>
    </row>
    <row r="2192" spans="1:9" x14ac:dyDescent="0.25">
      <c r="A2192" s="2"/>
      <c r="B2192" s="2" t="s">
        <v>5</v>
      </c>
      <c r="C2192" s="2"/>
      <c r="D2192" s="2"/>
      <c r="E2192" s="2"/>
      <c r="F2192" s="2"/>
      <c r="G2192" s="2"/>
      <c r="H2192" s="2"/>
      <c r="I2192" s="2"/>
    </row>
    <row r="2193" spans="1:9" x14ac:dyDescent="0.25">
      <c r="A2193" s="2"/>
      <c r="B2193" s="2"/>
      <c r="C2193" s="2" t="s">
        <v>117</v>
      </c>
      <c r="D2193" s="2"/>
      <c r="E2193" s="2"/>
      <c r="F2193" s="2"/>
      <c r="G2193" s="2"/>
      <c r="H2193" s="2"/>
      <c r="I2193" s="2"/>
    </row>
    <row r="2194" spans="1:9" x14ac:dyDescent="0.25">
      <c r="A2194" s="2"/>
      <c r="B2194" s="2"/>
      <c r="C2194" s="2" t="s">
        <v>118</v>
      </c>
      <c r="D2194" s="2"/>
      <c r="E2194" s="2"/>
      <c r="F2194" s="2"/>
      <c r="G2194" s="2"/>
      <c r="H2194" s="2"/>
      <c r="I2194" s="2"/>
    </row>
    <row r="2195" spans="1:9" x14ac:dyDescent="0.25">
      <c r="A2195" s="2"/>
      <c r="B2195" s="2"/>
      <c r="C2195" s="2" t="s">
        <v>119</v>
      </c>
      <c r="D2195" s="2"/>
      <c r="E2195" s="2"/>
      <c r="F2195" s="2"/>
      <c r="G2195" s="2"/>
      <c r="H2195" s="2"/>
      <c r="I2195" s="2"/>
    </row>
    <row r="2196" spans="1:9" x14ac:dyDescent="0.25">
      <c r="A2196" s="2"/>
      <c r="B2196" s="2"/>
      <c r="C2196" s="2" t="s">
        <v>120</v>
      </c>
      <c r="D2196" s="2"/>
      <c r="E2196" s="2"/>
      <c r="F2196" s="2"/>
      <c r="G2196" s="2"/>
      <c r="H2196" s="2"/>
      <c r="I2196" s="2"/>
    </row>
    <row r="2197" spans="1:9" x14ac:dyDescent="0.25">
      <c r="A2197" s="2"/>
      <c r="B2197" s="2"/>
      <c r="C2197" s="2" t="str">
        <f t="shared" ref="C2197" si="667">"has_focus = "&amp;INDEX(S:X,MATCH(B2184,S:S,0),6)</f>
        <v>has_focus = focus_ch_openness_to_experience</v>
      </c>
      <c r="D2197" s="2"/>
      <c r="E2197" s="2"/>
      <c r="F2197" s="2"/>
      <c r="G2197" s="2"/>
      <c r="H2197" s="2"/>
      <c r="I2197" s="2"/>
    </row>
    <row r="2198" spans="1:9" x14ac:dyDescent="0.25">
      <c r="A2198" s="2"/>
      <c r="B2198" s="2" t="s">
        <v>1</v>
      </c>
      <c r="C2198" s="2"/>
      <c r="D2198" s="2"/>
      <c r="E2198" s="2"/>
      <c r="F2198" s="2"/>
      <c r="G2198" s="2"/>
      <c r="H2198" s="2"/>
      <c r="I2198" s="2"/>
    </row>
    <row r="2199" spans="1:9" x14ac:dyDescent="0.25">
      <c r="A2199" s="2"/>
      <c r="B2199" s="2"/>
      <c r="C2199" s="2"/>
      <c r="D2199" s="2"/>
      <c r="E2199" s="2"/>
      <c r="F2199" s="2"/>
      <c r="G2199" s="2"/>
      <c r="H2199" s="2"/>
      <c r="I2199" s="2"/>
    </row>
    <row r="2200" spans="1:9" x14ac:dyDescent="0.25">
      <c r="A2200" s="2"/>
      <c r="B2200" s="2" t="s">
        <v>9</v>
      </c>
      <c r="C2200" s="2" t="s">
        <v>235</v>
      </c>
      <c r="D2200" s="2"/>
      <c r="E2200" s="2"/>
      <c r="F2200" s="2"/>
      <c r="G2200" s="2"/>
      <c r="H2200" s="2"/>
      <c r="I2200" s="2"/>
    </row>
    <row r="2201" spans="1:9" x14ac:dyDescent="0.25">
      <c r="A2201" s="2"/>
      <c r="B2201" s="2"/>
      <c r="C2201" s="2" t="str">
        <f t="shared" ref="C2201" si="668">"name = EVTOPT_A_"&amp;$L$2&amp;INDEX(S:V,MATCH(B2184,S:S,0),4)</f>
        <v>name = EVTOPT_A_AVE_MARIA_hexaco_childhood.62</v>
      </c>
      <c r="D2201" s="2"/>
      <c r="E2201" s="2"/>
      <c r="F2201" s="2"/>
      <c r="G2201" s="2"/>
      <c r="H2201" s="2"/>
      <c r="I2201" s="2"/>
    </row>
    <row r="2202" spans="1:9" x14ac:dyDescent="0.25">
      <c r="A2202" s="2"/>
      <c r="B2202" s="2"/>
      <c r="C2202" s="2" t="s">
        <v>138</v>
      </c>
      <c r="D2202" s="2"/>
      <c r="E2202" s="2"/>
      <c r="F2202" s="2"/>
      <c r="G2202" s="2"/>
      <c r="H2202" s="2"/>
      <c r="I2202" s="2"/>
    </row>
    <row r="2203" spans="1:9" x14ac:dyDescent="0.25">
      <c r="A2203" s="2"/>
      <c r="B2203" s="2"/>
      <c r="C2203" s="2"/>
      <c r="D2203" s="2" t="str">
        <f t="shared" ref="D2203" si="669">"educator = { character_event = { id = "&amp;"AVE_MARIA_hexaco_adolescence."&amp;INDEX(S:V,MATCH(B2184,S:S,0)+INDEX(S:W,MATCH(B2184,S:S,0),5),4)&amp;" } }"</f>
        <v>educator = { character_event = { id = AVE_MARIA_hexaco_adolescence.68 } }</v>
      </c>
      <c r="E2203" s="2"/>
      <c r="F2203" s="2"/>
      <c r="G2203" s="2"/>
      <c r="H2203" s="2"/>
      <c r="I2203" s="2"/>
    </row>
    <row r="2204" spans="1:9" x14ac:dyDescent="0.25">
      <c r="D2204" t="s">
        <v>248</v>
      </c>
      <c r="H2204" s="2"/>
      <c r="I2204" s="2"/>
    </row>
    <row r="2205" spans="1:9" x14ac:dyDescent="0.25">
      <c r="C2205" s="2" t="s">
        <v>1</v>
      </c>
      <c r="D2205" s="2"/>
      <c r="E2205" s="2"/>
      <c r="F2205" s="2"/>
      <c r="H2205" s="2"/>
      <c r="I2205" s="2"/>
    </row>
    <row r="2206" spans="1:9" x14ac:dyDescent="0.25">
      <c r="A2206" s="2"/>
      <c r="B2206" s="2"/>
      <c r="C2206" s="2" t="s">
        <v>236</v>
      </c>
      <c r="D2206" s="2"/>
      <c r="E2206" s="2"/>
      <c r="F2206" s="2"/>
      <c r="G2206" s="2"/>
      <c r="H2206" s="2"/>
      <c r="I2206" s="2"/>
    </row>
    <row r="2207" spans="1:9" x14ac:dyDescent="0.25">
      <c r="A2207" s="2"/>
      <c r="B2207" s="2"/>
      <c r="C2207" s="2"/>
      <c r="D2207" s="2" t="str">
        <f t="shared" ref="D2207" si="670">"factor = 95"</f>
        <v>factor = 95</v>
      </c>
      <c r="E2207" s="2"/>
      <c r="F2207" s="2"/>
      <c r="G2207" s="2"/>
      <c r="H2207" s="2"/>
      <c r="I2207" s="2"/>
    </row>
    <row r="2208" spans="1:9" x14ac:dyDescent="0.25">
      <c r="A2208" s="2"/>
      <c r="B2208" s="2"/>
      <c r="C2208" s="2" t="s">
        <v>1</v>
      </c>
      <c r="D2208" s="2"/>
      <c r="E2208" s="2"/>
      <c r="F2208" s="2"/>
      <c r="G2208" s="2"/>
      <c r="H2208" s="2"/>
      <c r="I2208" s="2"/>
    </row>
    <row r="2209" spans="1:9" x14ac:dyDescent="0.25">
      <c r="A2209" s="2"/>
      <c r="B2209" s="2" t="s">
        <v>1</v>
      </c>
      <c r="G2209" s="2"/>
      <c r="H2209" s="2"/>
      <c r="I2209" s="2"/>
    </row>
    <row r="2210" spans="1:9" x14ac:dyDescent="0.25">
      <c r="A2210" s="2"/>
      <c r="B2210" s="2" t="s">
        <v>9</v>
      </c>
      <c r="C2210" s="2" t="s">
        <v>237</v>
      </c>
      <c r="D2210" s="2"/>
      <c r="E2210" s="2"/>
      <c r="F2210" s="2"/>
      <c r="G2210" s="2"/>
      <c r="H2210" s="2"/>
      <c r="I2210" s="2"/>
    </row>
    <row r="2211" spans="1:9" x14ac:dyDescent="0.25">
      <c r="A2211" s="2"/>
      <c r="B2211" s="2"/>
      <c r="C2211" s="2" t="str">
        <f t="shared" ref="C2211" si="671">"name = EVTOPT_B_"&amp;$L$2&amp;INDEX(S:V,MATCH(B2184,S:S,0),4)</f>
        <v>name = EVTOPT_B_AVE_MARIA_hexaco_childhood.62</v>
      </c>
      <c r="D2211" s="2"/>
      <c r="E2211" s="2"/>
      <c r="F2211" s="2"/>
      <c r="G2211" s="2"/>
      <c r="H2211" s="2"/>
      <c r="I2211" s="2"/>
    </row>
    <row r="2212" spans="1:9" x14ac:dyDescent="0.25">
      <c r="A2212" s="2"/>
      <c r="B2212" s="2"/>
      <c r="C2212" s="2" t="s">
        <v>138</v>
      </c>
      <c r="D2212" s="2"/>
      <c r="E2212" s="2"/>
      <c r="F2212" s="2"/>
      <c r="G2212" s="2"/>
      <c r="H2212" s="2"/>
      <c r="I2212" s="2"/>
    </row>
    <row r="2213" spans="1:9" x14ac:dyDescent="0.25">
      <c r="A2213" s="2"/>
      <c r="B2213" s="2"/>
      <c r="C2213" s="2"/>
      <c r="D2213" s="2" t="str">
        <f t="shared" ref="D2213" si="672">"educator = { character_event = { id = "&amp;"AVE_MARIA_hexaco_adolescence."&amp;INDEX(S:V,MATCH(B2184,S:S,0)+INDEX(S:W,MATCH(B2184,S:S,0),5),4)&amp;" } }"</f>
        <v>educator = { character_event = { id = AVE_MARIA_hexaco_adolescence.68 } }</v>
      </c>
      <c r="E2213" s="2"/>
      <c r="F2213" s="2"/>
      <c r="G2213" s="2"/>
    </row>
    <row r="2214" spans="1:9" x14ac:dyDescent="0.25">
      <c r="A2214" s="2"/>
      <c r="D2214" t="s">
        <v>249</v>
      </c>
    </row>
    <row r="2215" spans="1:9" x14ac:dyDescent="0.25">
      <c r="A2215" s="2"/>
      <c r="B2215" s="2"/>
      <c r="C2215" s="2" t="s">
        <v>1</v>
      </c>
      <c r="D2215" s="2"/>
      <c r="E2215" s="2"/>
      <c r="F2215" s="2"/>
      <c r="G2215" s="2"/>
      <c r="H2215" s="2"/>
      <c r="I2215" s="2"/>
    </row>
    <row r="2216" spans="1:9" x14ac:dyDescent="0.25">
      <c r="A2216" s="2"/>
      <c r="B2216" s="2"/>
      <c r="C2216" s="2" t="s">
        <v>236</v>
      </c>
      <c r="D2216" s="2"/>
      <c r="E2216" s="2"/>
      <c r="F2216" s="2"/>
      <c r="G2216" s="2"/>
      <c r="H2216" s="2"/>
      <c r="I2216" s="2"/>
    </row>
    <row r="2217" spans="1:9" x14ac:dyDescent="0.25">
      <c r="A2217" s="2"/>
      <c r="B2217" s="2"/>
      <c r="C2217" s="2"/>
      <c r="D2217" s="2" t="str">
        <f t="shared" ref="D2217" si="673">"factor = 5"</f>
        <v>factor = 5</v>
      </c>
      <c r="E2217" s="2"/>
      <c r="F2217" s="2"/>
      <c r="G2217" s="2"/>
      <c r="H2217" s="2"/>
      <c r="I2217" s="2"/>
    </row>
    <row r="2218" spans="1:9" x14ac:dyDescent="0.25">
      <c r="A2218" s="2"/>
      <c r="B2218" s="2"/>
      <c r="C2218" s="2" t="s">
        <v>1</v>
      </c>
      <c r="D2218" s="2"/>
      <c r="E2218" s="2"/>
      <c r="F2218" s="2"/>
      <c r="G2218" s="2"/>
      <c r="H2218" s="2"/>
      <c r="I2218" s="2"/>
    </row>
    <row r="2219" spans="1:9" x14ac:dyDescent="0.25">
      <c r="A2219" s="2"/>
      <c r="B2219" s="2" t="s">
        <v>1</v>
      </c>
      <c r="C2219" s="2"/>
      <c r="D2219" s="2"/>
      <c r="E2219" s="2"/>
      <c r="F2219" s="2"/>
      <c r="G2219" s="2"/>
      <c r="H2219" s="2"/>
      <c r="I2219" s="2"/>
    </row>
    <row r="2220" spans="1:9" x14ac:dyDescent="0.25">
      <c r="A2220" s="2" t="s">
        <v>1</v>
      </c>
      <c r="B2220" s="2"/>
      <c r="C2220" s="2"/>
      <c r="D2220" s="2"/>
      <c r="E2220" s="2"/>
      <c r="F2220" s="2"/>
      <c r="G2220" s="2"/>
      <c r="H2220" s="2"/>
      <c r="I2220" s="2"/>
    </row>
    <row r="2221" spans="1:9" x14ac:dyDescent="0.25">
      <c r="A2221" s="2" t="str">
        <f t="shared" ref="A2221" si="674">"#"</f>
        <v>#</v>
      </c>
      <c r="B2221" s="2" t="str">
        <f t="shared" ref="B2221" si="675">INDEX(S:S,1+TRUNC((ROW()-1)/$M$2))</f>
        <v>Openness to Experience Improvement 6</v>
      </c>
      <c r="C2221" s="2"/>
      <c r="D2221" s="2"/>
      <c r="E2221" s="2"/>
      <c r="F2221" s="2"/>
      <c r="G2221" s="2"/>
      <c r="H2221" s="2"/>
      <c r="I2221" s="2"/>
    </row>
    <row r="2222" spans="1:9" x14ac:dyDescent="0.25">
      <c r="A2222" s="2" t="s">
        <v>0</v>
      </c>
      <c r="B2222" s="2"/>
      <c r="C2222" s="2"/>
      <c r="D2222" s="2"/>
      <c r="E2222" s="2"/>
      <c r="F2222" s="2"/>
      <c r="G2222" s="2"/>
      <c r="H2222" s="2"/>
      <c r="I2222" s="2"/>
    </row>
    <row r="2223" spans="1:9" x14ac:dyDescent="0.25">
      <c r="A2223" s="2"/>
      <c r="B2223" s="2" t="str">
        <f t="shared" ref="B2223" si="676">"id = "&amp;$L$2&amp;INDEX(S:V,MATCH(B2221,S:S,0),4)</f>
        <v>id = AVE_MARIA_hexaco_childhood.63</v>
      </c>
      <c r="C2223" s="2"/>
      <c r="D2223" s="2"/>
      <c r="E2223" s="2"/>
      <c r="F2223" s="2"/>
      <c r="G2223" s="2"/>
    </row>
    <row r="2224" spans="1:9" x14ac:dyDescent="0.25">
      <c r="A2224" s="2"/>
      <c r="B2224" s="2" t="str">
        <f t="shared" ref="B2224" si="677">"desc = EVTDESC_"&amp;$L$2&amp;INDEX(S:V,MATCH(B2221,S:S,0),4)</f>
        <v>desc = EVTDESC_AVE_MARIA_hexaco_childhood.63</v>
      </c>
      <c r="C2224" s="2"/>
      <c r="D2224" s="2"/>
      <c r="E2224" s="2"/>
      <c r="F2224" s="2"/>
      <c r="G2224" s="2"/>
      <c r="H2224" s="2"/>
      <c r="I2224" s="2"/>
    </row>
    <row r="2225" spans="1:9" x14ac:dyDescent="0.25">
      <c r="A2225" s="2"/>
      <c r="B2225" s="2" t="s">
        <v>115</v>
      </c>
      <c r="C2225" s="2"/>
      <c r="D2225" s="2"/>
      <c r="E2225" s="2"/>
      <c r="F2225" s="2"/>
      <c r="G2225" s="2"/>
      <c r="H2225" s="2"/>
      <c r="I2225" s="2"/>
    </row>
    <row r="2226" spans="1:9" x14ac:dyDescent="0.25">
      <c r="A2226" s="2"/>
      <c r="B2226" s="2" t="s">
        <v>114</v>
      </c>
      <c r="C2226" s="2"/>
      <c r="D2226" s="2"/>
      <c r="E2226" s="2"/>
      <c r="F2226" s="2"/>
      <c r="G2226" s="2"/>
      <c r="H2226" s="2"/>
      <c r="I2226" s="2"/>
    </row>
    <row r="2227" spans="1:9" x14ac:dyDescent="0.25">
      <c r="A2227" s="2"/>
      <c r="B2227" s="2" t="s">
        <v>116</v>
      </c>
      <c r="C2227" s="2"/>
      <c r="D2227" s="2"/>
      <c r="E2227" s="2"/>
      <c r="F2227" s="2"/>
      <c r="G2227" s="2"/>
      <c r="H2227" s="2"/>
      <c r="I2227" s="2"/>
    </row>
    <row r="2228" spans="1:9" x14ac:dyDescent="0.25">
      <c r="A2228" s="2"/>
      <c r="B2228" s="2"/>
      <c r="C2228" s="2"/>
      <c r="D2228" s="2"/>
      <c r="E2228" s="2"/>
      <c r="F2228" s="2"/>
      <c r="G2228" s="2"/>
      <c r="H2228" s="2"/>
      <c r="I2228" s="2"/>
    </row>
    <row r="2229" spans="1:9" x14ac:dyDescent="0.25">
      <c r="A2229" s="2"/>
      <c r="B2229" s="2" t="s">
        <v>5</v>
      </c>
      <c r="C2229" s="2"/>
      <c r="D2229" s="2"/>
      <c r="E2229" s="2"/>
      <c r="F2229" s="2"/>
      <c r="G2229" s="2"/>
      <c r="H2229" s="2"/>
      <c r="I2229" s="2"/>
    </row>
    <row r="2230" spans="1:9" x14ac:dyDescent="0.25">
      <c r="A2230" s="2"/>
      <c r="B2230" s="2"/>
      <c r="C2230" s="2" t="s">
        <v>117</v>
      </c>
      <c r="D2230" s="2"/>
      <c r="E2230" s="2"/>
      <c r="F2230" s="2"/>
      <c r="G2230" s="2"/>
      <c r="H2230" s="2"/>
      <c r="I2230" s="2"/>
    </row>
    <row r="2231" spans="1:9" x14ac:dyDescent="0.25">
      <c r="A2231" s="2"/>
      <c r="B2231" s="2"/>
      <c r="C2231" s="2" t="s">
        <v>118</v>
      </c>
      <c r="D2231" s="2"/>
      <c r="E2231" s="2"/>
      <c r="F2231" s="2"/>
      <c r="G2231" s="2"/>
      <c r="H2231" s="2"/>
      <c r="I2231" s="2"/>
    </row>
    <row r="2232" spans="1:9" x14ac:dyDescent="0.25">
      <c r="A2232" s="2"/>
      <c r="B2232" s="2"/>
      <c r="C2232" s="2" t="s">
        <v>119</v>
      </c>
      <c r="D2232" s="2"/>
      <c r="E2232" s="2"/>
      <c r="F2232" s="2"/>
      <c r="G2232" s="2"/>
      <c r="H2232" s="2"/>
      <c r="I2232" s="2"/>
    </row>
    <row r="2233" spans="1:9" x14ac:dyDescent="0.25">
      <c r="A2233" s="2"/>
      <c r="B2233" s="2"/>
      <c r="C2233" s="2" t="s">
        <v>120</v>
      </c>
      <c r="D2233" s="2"/>
      <c r="E2233" s="2"/>
      <c r="F2233" s="2"/>
      <c r="G2233" s="2"/>
      <c r="H2233" s="2"/>
      <c r="I2233" s="2"/>
    </row>
    <row r="2234" spans="1:9" x14ac:dyDescent="0.25">
      <c r="A2234" s="2"/>
      <c r="B2234" s="2"/>
      <c r="C2234" s="2" t="str">
        <f t="shared" ref="C2234" si="678">"has_focus = "&amp;INDEX(S:X,MATCH(B2221,S:S,0),6)</f>
        <v>has_focus = focus_ch_openness_to_experience</v>
      </c>
      <c r="D2234" s="2"/>
      <c r="E2234" s="2"/>
      <c r="F2234" s="2"/>
      <c r="G2234" s="2"/>
      <c r="H2234" s="2"/>
      <c r="I2234" s="2"/>
    </row>
    <row r="2235" spans="1:9" x14ac:dyDescent="0.25">
      <c r="A2235" s="2"/>
      <c r="B2235" s="2" t="s">
        <v>1</v>
      </c>
      <c r="C2235" s="2"/>
      <c r="D2235" s="2"/>
      <c r="E2235" s="2"/>
      <c r="F2235" s="2"/>
      <c r="G2235" s="2"/>
      <c r="H2235" s="2"/>
      <c r="I2235" s="2"/>
    </row>
    <row r="2236" spans="1:9" x14ac:dyDescent="0.25">
      <c r="A2236" s="2"/>
      <c r="B2236" s="2"/>
      <c r="C2236" s="2"/>
      <c r="D2236" s="2"/>
      <c r="E2236" s="2"/>
      <c r="F2236" s="2"/>
      <c r="G2236" s="2"/>
      <c r="H2236" s="2"/>
      <c r="I2236" s="2"/>
    </row>
    <row r="2237" spans="1:9" x14ac:dyDescent="0.25">
      <c r="A2237" s="2"/>
      <c r="B2237" s="2" t="s">
        <v>9</v>
      </c>
      <c r="C2237" s="2" t="s">
        <v>235</v>
      </c>
      <c r="D2237" s="2"/>
      <c r="E2237" s="2"/>
      <c r="F2237" s="2"/>
      <c r="G2237" s="2"/>
      <c r="H2237" s="2"/>
      <c r="I2237" s="2"/>
    </row>
    <row r="2238" spans="1:9" x14ac:dyDescent="0.25">
      <c r="A2238" s="2"/>
      <c r="B2238" s="2"/>
      <c r="C2238" s="2" t="str">
        <f t="shared" ref="C2238" si="679">"name = EVTOPT_A_"&amp;$L$2&amp;INDEX(S:V,MATCH(B2221,S:S,0),4)</f>
        <v>name = EVTOPT_A_AVE_MARIA_hexaco_childhood.63</v>
      </c>
      <c r="D2238" s="2"/>
      <c r="E2238" s="2"/>
      <c r="F2238" s="2"/>
      <c r="G2238" s="2"/>
      <c r="H2238" s="2"/>
      <c r="I2238" s="2"/>
    </row>
    <row r="2239" spans="1:9" x14ac:dyDescent="0.25">
      <c r="A2239" s="2"/>
      <c r="B2239" s="2"/>
      <c r="C2239" s="2" t="s">
        <v>138</v>
      </c>
      <c r="D2239" s="2"/>
      <c r="E2239" s="2"/>
      <c r="F2239" s="2"/>
      <c r="G2239" s="2"/>
      <c r="H2239" s="2"/>
      <c r="I2239" s="2"/>
    </row>
    <row r="2240" spans="1:9" x14ac:dyDescent="0.25">
      <c r="A2240" s="2"/>
      <c r="B2240" s="2"/>
      <c r="C2240" s="2"/>
      <c r="D2240" s="2" t="str">
        <f t="shared" ref="D2240" si="680">"educator = { character_event = { id = "&amp;"AVE_MARIA_hexaco_adolescence."&amp;INDEX(S:V,MATCH(B2221,S:S,0)+INDEX(S:W,MATCH(B2221,S:S,0),5),4)&amp;" } }"</f>
        <v>educator = { character_event = { id = AVE_MARIA_hexaco_adolescence.68 } }</v>
      </c>
      <c r="E2240" s="2"/>
      <c r="F2240" s="2"/>
      <c r="G2240" s="2"/>
      <c r="H2240" s="2"/>
      <c r="I2240" s="2"/>
    </row>
    <row r="2241" spans="1:9" x14ac:dyDescent="0.25">
      <c r="D2241" t="s">
        <v>248</v>
      </c>
      <c r="H2241" s="2"/>
      <c r="I2241" s="2"/>
    </row>
    <row r="2242" spans="1:9" x14ac:dyDescent="0.25">
      <c r="C2242" s="2" t="s">
        <v>1</v>
      </c>
      <c r="D2242" s="2"/>
      <c r="E2242" s="2"/>
      <c r="F2242" s="2"/>
      <c r="H2242" s="2"/>
      <c r="I2242" s="2"/>
    </row>
    <row r="2243" spans="1:9" x14ac:dyDescent="0.25">
      <c r="A2243" s="2"/>
      <c r="B2243" s="2"/>
      <c r="C2243" s="2" t="s">
        <v>236</v>
      </c>
      <c r="D2243" s="2"/>
      <c r="E2243" s="2"/>
      <c r="F2243" s="2"/>
      <c r="G2243" s="2"/>
      <c r="H2243" s="2"/>
      <c r="I2243" s="2"/>
    </row>
    <row r="2244" spans="1:9" x14ac:dyDescent="0.25">
      <c r="A2244" s="2"/>
      <c r="B2244" s="2"/>
      <c r="C2244" s="2"/>
      <c r="D2244" s="2" t="str">
        <f t="shared" ref="D2244" si="681">"factor = 95"</f>
        <v>factor = 95</v>
      </c>
      <c r="E2244" s="2"/>
      <c r="F2244" s="2"/>
      <c r="G2244" s="2"/>
      <c r="H2244" s="2"/>
      <c r="I2244" s="2"/>
    </row>
    <row r="2245" spans="1:9" x14ac:dyDescent="0.25">
      <c r="A2245" s="2"/>
      <c r="B2245" s="2"/>
      <c r="C2245" s="2" t="s">
        <v>1</v>
      </c>
      <c r="D2245" s="2"/>
      <c r="E2245" s="2"/>
      <c r="F2245" s="2"/>
      <c r="G2245" s="2"/>
      <c r="H2245" s="2"/>
      <c r="I2245" s="2"/>
    </row>
    <row r="2246" spans="1:9" x14ac:dyDescent="0.25">
      <c r="A2246" s="2"/>
      <c r="B2246" s="2" t="s">
        <v>1</v>
      </c>
      <c r="G2246" s="2"/>
      <c r="H2246" s="2"/>
      <c r="I2246" s="2"/>
    </row>
    <row r="2247" spans="1:9" x14ac:dyDescent="0.25">
      <c r="A2247" s="2"/>
      <c r="B2247" s="2" t="s">
        <v>9</v>
      </c>
      <c r="C2247" s="2" t="s">
        <v>237</v>
      </c>
      <c r="D2247" s="2"/>
      <c r="E2247" s="2"/>
      <c r="F2247" s="2"/>
      <c r="G2247" s="2"/>
      <c r="H2247" s="2"/>
      <c r="I2247" s="2"/>
    </row>
    <row r="2248" spans="1:9" x14ac:dyDescent="0.25">
      <c r="A2248" s="2"/>
      <c r="B2248" s="2"/>
      <c r="C2248" s="2" t="str">
        <f t="shared" ref="C2248" si="682">"name = EVTOPT_B_"&amp;$L$2&amp;INDEX(S:V,MATCH(B2221,S:S,0),4)</f>
        <v>name = EVTOPT_B_AVE_MARIA_hexaco_childhood.63</v>
      </c>
      <c r="D2248" s="2"/>
      <c r="E2248" s="2"/>
      <c r="F2248" s="2"/>
      <c r="G2248" s="2"/>
      <c r="H2248" s="2"/>
      <c r="I2248" s="2"/>
    </row>
    <row r="2249" spans="1:9" x14ac:dyDescent="0.25">
      <c r="A2249" s="2"/>
      <c r="B2249" s="2"/>
      <c r="C2249" s="2" t="s">
        <v>138</v>
      </c>
      <c r="D2249" s="2"/>
      <c r="E2249" s="2"/>
      <c r="F2249" s="2"/>
      <c r="G2249" s="2"/>
      <c r="H2249" s="2"/>
      <c r="I2249" s="2"/>
    </row>
    <row r="2250" spans="1:9" x14ac:dyDescent="0.25">
      <c r="A2250" s="2"/>
      <c r="B2250" s="2"/>
      <c r="C2250" s="2"/>
      <c r="D2250" s="2" t="str">
        <f t="shared" ref="D2250" si="683">"educator = { character_event = { id = "&amp;"AVE_MARIA_hexaco_adolescence."&amp;INDEX(S:V,MATCH(B2221,S:S,0)+INDEX(S:W,MATCH(B2221,S:S,0),5),4)&amp;" } }"</f>
        <v>educator = { character_event = { id = AVE_MARIA_hexaco_adolescence.68 } }</v>
      </c>
      <c r="E2250" s="2"/>
      <c r="F2250" s="2"/>
      <c r="G2250" s="2"/>
    </row>
    <row r="2251" spans="1:9" x14ac:dyDescent="0.25">
      <c r="A2251" s="2"/>
      <c r="D2251" t="s">
        <v>249</v>
      </c>
    </row>
    <row r="2252" spans="1:9" x14ac:dyDescent="0.25">
      <c r="A2252" s="2"/>
      <c r="B2252" s="2"/>
      <c r="C2252" s="2" t="s">
        <v>1</v>
      </c>
      <c r="D2252" s="2"/>
      <c r="E2252" s="2"/>
      <c r="F2252" s="2"/>
      <c r="G2252" s="2"/>
      <c r="H2252" s="2"/>
      <c r="I2252" s="2"/>
    </row>
    <row r="2253" spans="1:9" x14ac:dyDescent="0.25">
      <c r="A2253" s="2"/>
      <c r="B2253" s="2"/>
      <c r="C2253" s="2" t="s">
        <v>236</v>
      </c>
      <c r="D2253" s="2"/>
      <c r="E2253" s="2"/>
      <c r="F2253" s="2"/>
      <c r="G2253" s="2"/>
      <c r="H2253" s="2"/>
      <c r="I2253" s="2"/>
    </row>
    <row r="2254" spans="1:9" x14ac:dyDescent="0.25">
      <c r="A2254" s="2"/>
      <c r="B2254" s="2"/>
      <c r="C2254" s="2"/>
      <c r="D2254" s="2" t="str">
        <f t="shared" ref="D2254" si="684">"factor = 5"</f>
        <v>factor = 5</v>
      </c>
      <c r="E2254" s="2"/>
      <c r="F2254" s="2"/>
      <c r="G2254" s="2"/>
      <c r="H2254" s="2"/>
      <c r="I2254" s="2"/>
    </row>
    <row r="2255" spans="1:9" x14ac:dyDescent="0.25">
      <c r="A2255" s="2"/>
      <c r="B2255" s="2"/>
      <c r="C2255" s="2" t="s">
        <v>1</v>
      </c>
      <c r="D2255" s="2"/>
      <c r="E2255" s="2"/>
      <c r="F2255" s="2"/>
      <c r="G2255" s="2"/>
      <c r="H2255" s="2"/>
      <c r="I2255" s="2"/>
    </row>
    <row r="2256" spans="1:9" x14ac:dyDescent="0.25">
      <c r="A2256" s="2"/>
      <c r="B2256" s="2" t="s">
        <v>1</v>
      </c>
      <c r="C2256" s="2"/>
      <c r="D2256" s="2"/>
      <c r="E2256" s="2"/>
      <c r="F2256" s="2"/>
      <c r="G2256" s="2"/>
      <c r="H2256" s="2"/>
      <c r="I2256" s="2"/>
    </row>
    <row r="2257" spans="1:9" x14ac:dyDescent="0.25">
      <c r="A2257" s="2" t="s">
        <v>1</v>
      </c>
      <c r="B2257" s="2"/>
      <c r="C2257" s="2"/>
      <c r="D2257" s="2"/>
      <c r="E2257" s="2"/>
      <c r="F2257" s="2"/>
      <c r="G2257" s="2"/>
      <c r="H2257" s="2"/>
      <c r="I2257" s="2"/>
    </row>
    <row r="2258" spans="1:9" x14ac:dyDescent="0.25">
      <c r="A2258" s="2" t="str">
        <f t="shared" ref="A2258" si="685">"#"</f>
        <v>#</v>
      </c>
      <c r="B2258" s="2" t="str">
        <f t="shared" ref="B2258" si="686">INDEX(S:S,1+TRUNC((ROW()-1)/$M$2))</f>
        <v>Openness to Experience Improvement 7</v>
      </c>
      <c r="C2258" s="2"/>
      <c r="D2258" s="2"/>
      <c r="E2258" s="2"/>
      <c r="F2258" s="2"/>
      <c r="G2258" s="2"/>
      <c r="H2258" s="2"/>
      <c r="I2258" s="2"/>
    </row>
    <row r="2259" spans="1:9" x14ac:dyDescent="0.25">
      <c r="A2259" s="2" t="s">
        <v>0</v>
      </c>
      <c r="B2259" s="2"/>
      <c r="C2259" s="2"/>
      <c r="D2259" s="2"/>
      <c r="E2259" s="2"/>
      <c r="F2259" s="2"/>
      <c r="G2259" s="2"/>
      <c r="H2259" s="2"/>
      <c r="I2259" s="2"/>
    </row>
    <row r="2260" spans="1:9" x14ac:dyDescent="0.25">
      <c r="A2260" s="2"/>
      <c r="B2260" s="2" t="str">
        <f t="shared" ref="B2260" si="687">"id = "&amp;$L$2&amp;INDEX(S:V,MATCH(B2258,S:S,0),4)</f>
        <v>id = AVE_MARIA_hexaco_childhood.64</v>
      </c>
      <c r="C2260" s="2"/>
      <c r="D2260" s="2"/>
      <c r="E2260" s="2"/>
      <c r="F2260" s="2"/>
      <c r="G2260" s="2"/>
    </row>
    <row r="2261" spans="1:9" x14ac:dyDescent="0.25">
      <c r="A2261" s="2"/>
      <c r="B2261" s="2" t="str">
        <f t="shared" ref="B2261" si="688">"desc = EVTDESC_"&amp;$L$2&amp;INDEX(S:V,MATCH(B2258,S:S,0),4)</f>
        <v>desc = EVTDESC_AVE_MARIA_hexaco_childhood.64</v>
      </c>
      <c r="C2261" s="2"/>
      <c r="D2261" s="2"/>
      <c r="E2261" s="2"/>
      <c r="F2261" s="2"/>
      <c r="G2261" s="2"/>
      <c r="H2261" s="2"/>
      <c r="I2261" s="2"/>
    </row>
    <row r="2262" spans="1:9" x14ac:dyDescent="0.25">
      <c r="A2262" s="2"/>
      <c r="B2262" s="2" t="s">
        <v>115</v>
      </c>
      <c r="C2262" s="2"/>
      <c r="D2262" s="2"/>
      <c r="E2262" s="2"/>
      <c r="F2262" s="2"/>
      <c r="G2262" s="2"/>
      <c r="H2262" s="2"/>
      <c r="I2262" s="2"/>
    </row>
    <row r="2263" spans="1:9" x14ac:dyDescent="0.25">
      <c r="A2263" s="2"/>
      <c r="B2263" s="2" t="s">
        <v>114</v>
      </c>
      <c r="C2263" s="2"/>
      <c r="D2263" s="2"/>
      <c r="E2263" s="2"/>
      <c r="F2263" s="2"/>
      <c r="G2263" s="2"/>
      <c r="H2263" s="2"/>
      <c r="I2263" s="2"/>
    </row>
    <row r="2264" spans="1:9" x14ac:dyDescent="0.25">
      <c r="A2264" s="2"/>
      <c r="B2264" s="2" t="s">
        <v>116</v>
      </c>
      <c r="C2264" s="2"/>
      <c r="D2264" s="2"/>
      <c r="E2264" s="2"/>
      <c r="F2264" s="2"/>
      <c r="G2264" s="2"/>
      <c r="H2264" s="2"/>
      <c r="I2264" s="2"/>
    </row>
    <row r="2265" spans="1:9" x14ac:dyDescent="0.25">
      <c r="A2265" s="2"/>
      <c r="B2265" s="2"/>
      <c r="C2265" s="2"/>
      <c r="D2265" s="2"/>
      <c r="E2265" s="2"/>
      <c r="F2265" s="2"/>
      <c r="G2265" s="2"/>
      <c r="H2265" s="2"/>
      <c r="I2265" s="2"/>
    </row>
    <row r="2266" spans="1:9" x14ac:dyDescent="0.25">
      <c r="A2266" s="2"/>
      <c r="B2266" s="2" t="s">
        <v>5</v>
      </c>
      <c r="C2266" s="2"/>
      <c r="D2266" s="2"/>
      <c r="E2266" s="2"/>
      <c r="F2266" s="2"/>
      <c r="G2266" s="2"/>
      <c r="H2266" s="2"/>
      <c r="I2266" s="2"/>
    </row>
    <row r="2267" spans="1:9" x14ac:dyDescent="0.25">
      <c r="A2267" s="2"/>
      <c r="B2267" s="2"/>
      <c r="C2267" s="2" t="s">
        <v>117</v>
      </c>
      <c r="D2267" s="2"/>
      <c r="E2267" s="2"/>
      <c r="F2267" s="2"/>
      <c r="G2267" s="2"/>
      <c r="H2267" s="2"/>
      <c r="I2267" s="2"/>
    </row>
    <row r="2268" spans="1:9" x14ac:dyDescent="0.25">
      <c r="A2268" s="2"/>
      <c r="B2268" s="2"/>
      <c r="C2268" s="2" t="s">
        <v>118</v>
      </c>
      <c r="D2268" s="2"/>
      <c r="E2268" s="2"/>
      <c r="F2268" s="2"/>
      <c r="G2268" s="2"/>
      <c r="H2268" s="2"/>
      <c r="I2268" s="2"/>
    </row>
    <row r="2269" spans="1:9" x14ac:dyDescent="0.25">
      <c r="A2269" s="2"/>
      <c r="B2269" s="2"/>
      <c r="C2269" s="2" t="s">
        <v>119</v>
      </c>
      <c r="D2269" s="2"/>
      <c r="E2269" s="2"/>
      <c r="F2269" s="2"/>
      <c r="G2269" s="2"/>
      <c r="H2269" s="2"/>
      <c r="I2269" s="2"/>
    </row>
    <row r="2270" spans="1:9" x14ac:dyDescent="0.25">
      <c r="A2270" s="2"/>
      <c r="B2270" s="2"/>
      <c r="C2270" s="2" t="s">
        <v>120</v>
      </c>
      <c r="D2270" s="2"/>
      <c r="E2270" s="2"/>
      <c r="F2270" s="2"/>
      <c r="G2270" s="2"/>
      <c r="H2270" s="2"/>
      <c r="I2270" s="2"/>
    </row>
    <row r="2271" spans="1:9" x14ac:dyDescent="0.25">
      <c r="A2271" s="2"/>
      <c r="B2271" s="2"/>
      <c r="C2271" s="2" t="str">
        <f t="shared" ref="C2271" si="689">"has_focus = "&amp;INDEX(S:X,MATCH(B2258,S:S,0),6)</f>
        <v>has_focus = focus_ch_openness_to_experience</v>
      </c>
      <c r="D2271" s="2"/>
      <c r="E2271" s="2"/>
      <c r="F2271" s="2"/>
      <c r="G2271" s="2"/>
      <c r="H2271" s="2"/>
      <c r="I2271" s="2"/>
    </row>
    <row r="2272" spans="1:9" x14ac:dyDescent="0.25">
      <c r="A2272" s="2"/>
      <c r="B2272" s="2" t="s">
        <v>1</v>
      </c>
      <c r="C2272" s="2"/>
      <c r="D2272" s="2"/>
      <c r="E2272" s="2"/>
      <c r="F2272" s="2"/>
      <c r="G2272" s="2"/>
      <c r="H2272" s="2"/>
      <c r="I2272" s="2"/>
    </row>
    <row r="2273" spans="1:9" x14ac:dyDescent="0.25">
      <c r="A2273" s="2"/>
      <c r="B2273" s="2"/>
      <c r="C2273" s="2"/>
      <c r="D2273" s="2"/>
      <c r="E2273" s="2"/>
      <c r="F2273" s="2"/>
      <c r="G2273" s="2"/>
      <c r="H2273" s="2"/>
      <c r="I2273" s="2"/>
    </row>
    <row r="2274" spans="1:9" x14ac:dyDescent="0.25">
      <c r="A2274" s="2"/>
      <c r="B2274" s="2" t="s">
        <v>9</v>
      </c>
      <c r="C2274" s="2" t="s">
        <v>235</v>
      </c>
      <c r="D2274" s="2"/>
      <c r="E2274" s="2"/>
      <c r="F2274" s="2"/>
      <c r="G2274" s="2"/>
      <c r="H2274" s="2"/>
      <c r="I2274" s="2"/>
    </row>
    <row r="2275" spans="1:9" x14ac:dyDescent="0.25">
      <c r="A2275" s="2"/>
      <c r="B2275" s="2"/>
      <c r="C2275" s="2" t="str">
        <f t="shared" ref="C2275" si="690">"name = EVTOPT_A_"&amp;$L$2&amp;INDEX(S:V,MATCH(B2258,S:S,0),4)</f>
        <v>name = EVTOPT_A_AVE_MARIA_hexaco_childhood.64</v>
      </c>
      <c r="D2275" s="2"/>
      <c r="E2275" s="2"/>
      <c r="F2275" s="2"/>
      <c r="G2275" s="2"/>
      <c r="H2275" s="2"/>
      <c r="I2275" s="2"/>
    </row>
    <row r="2276" spans="1:9" x14ac:dyDescent="0.25">
      <c r="A2276" s="2"/>
      <c r="B2276" s="2"/>
      <c r="C2276" s="2" t="s">
        <v>138</v>
      </c>
      <c r="D2276" s="2"/>
      <c r="E2276" s="2"/>
      <c r="F2276" s="2"/>
      <c r="G2276" s="2"/>
      <c r="H2276" s="2"/>
      <c r="I2276" s="2"/>
    </row>
    <row r="2277" spans="1:9" x14ac:dyDescent="0.25">
      <c r="A2277" s="2"/>
      <c r="B2277" s="2"/>
      <c r="C2277" s="2"/>
      <c r="D2277" s="2" t="str">
        <f t="shared" ref="D2277" si="691">"educator = { character_event = { id = "&amp;"AVE_MARIA_hexaco_adolescence."&amp;INDEX(S:V,MATCH(B2258,S:S,0)+INDEX(S:W,MATCH(B2258,S:S,0),5),4)&amp;" } }"</f>
        <v>educator = { character_event = { id = AVE_MARIA_hexaco_adolescence.68 } }</v>
      </c>
      <c r="E2277" s="2"/>
      <c r="F2277" s="2"/>
      <c r="G2277" s="2"/>
      <c r="H2277" s="2"/>
      <c r="I2277" s="2"/>
    </row>
    <row r="2278" spans="1:9" x14ac:dyDescent="0.25">
      <c r="D2278" t="s">
        <v>248</v>
      </c>
      <c r="H2278" s="2"/>
      <c r="I2278" s="2"/>
    </row>
    <row r="2279" spans="1:9" x14ac:dyDescent="0.25">
      <c r="C2279" s="2" t="s">
        <v>1</v>
      </c>
      <c r="D2279" s="2"/>
      <c r="E2279" s="2"/>
      <c r="F2279" s="2"/>
      <c r="H2279" s="2"/>
      <c r="I2279" s="2"/>
    </row>
    <row r="2280" spans="1:9" x14ac:dyDescent="0.25">
      <c r="A2280" s="2"/>
      <c r="B2280" s="2"/>
      <c r="C2280" s="2" t="s">
        <v>236</v>
      </c>
      <c r="D2280" s="2"/>
      <c r="E2280" s="2"/>
      <c r="F2280" s="2"/>
      <c r="G2280" s="2"/>
      <c r="H2280" s="2"/>
      <c r="I2280" s="2"/>
    </row>
    <row r="2281" spans="1:9" x14ac:dyDescent="0.25">
      <c r="A2281" s="2"/>
      <c r="B2281" s="2"/>
      <c r="C2281" s="2"/>
      <c r="D2281" s="2" t="str">
        <f t="shared" ref="D2281" si="692">"factor = 95"</f>
        <v>factor = 95</v>
      </c>
      <c r="E2281" s="2"/>
      <c r="F2281" s="2"/>
      <c r="G2281" s="2"/>
      <c r="H2281" s="2"/>
      <c r="I2281" s="2"/>
    </row>
    <row r="2282" spans="1:9" x14ac:dyDescent="0.25">
      <c r="A2282" s="2"/>
      <c r="B2282" s="2"/>
      <c r="C2282" s="2" t="s">
        <v>1</v>
      </c>
      <c r="D2282" s="2"/>
      <c r="E2282" s="2"/>
      <c r="F2282" s="2"/>
      <c r="G2282" s="2"/>
      <c r="H2282" s="2"/>
      <c r="I2282" s="2"/>
    </row>
    <row r="2283" spans="1:9" x14ac:dyDescent="0.25">
      <c r="A2283" s="2"/>
      <c r="B2283" s="2" t="s">
        <v>1</v>
      </c>
      <c r="G2283" s="2"/>
      <c r="H2283" s="2"/>
      <c r="I2283" s="2"/>
    </row>
    <row r="2284" spans="1:9" x14ac:dyDescent="0.25">
      <c r="A2284" s="2"/>
      <c r="B2284" s="2" t="s">
        <v>9</v>
      </c>
      <c r="C2284" s="2" t="s">
        <v>237</v>
      </c>
      <c r="D2284" s="2"/>
      <c r="E2284" s="2"/>
      <c r="F2284" s="2"/>
      <c r="G2284" s="2"/>
      <c r="H2284" s="2"/>
      <c r="I2284" s="2"/>
    </row>
    <row r="2285" spans="1:9" x14ac:dyDescent="0.25">
      <c r="A2285" s="2"/>
      <c r="B2285" s="2"/>
      <c r="C2285" s="2" t="str">
        <f t="shared" ref="C2285" si="693">"name = EVTOPT_B_"&amp;$L$2&amp;INDEX(S:V,MATCH(B2258,S:S,0),4)</f>
        <v>name = EVTOPT_B_AVE_MARIA_hexaco_childhood.64</v>
      </c>
      <c r="D2285" s="2"/>
      <c r="E2285" s="2"/>
      <c r="F2285" s="2"/>
      <c r="G2285" s="2"/>
      <c r="H2285" s="2"/>
      <c r="I2285" s="2"/>
    </row>
    <row r="2286" spans="1:9" x14ac:dyDescent="0.25">
      <c r="A2286" s="2"/>
      <c r="B2286" s="2"/>
      <c r="C2286" s="2" t="s">
        <v>138</v>
      </c>
      <c r="D2286" s="2"/>
      <c r="E2286" s="2"/>
      <c r="F2286" s="2"/>
      <c r="G2286" s="2"/>
      <c r="H2286" s="2"/>
      <c r="I2286" s="2"/>
    </row>
    <row r="2287" spans="1:9" x14ac:dyDescent="0.25">
      <c r="A2287" s="2"/>
      <c r="B2287" s="2"/>
      <c r="C2287" s="2"/>
      <c r="D2287" s="2" t="str">
        <f t="shared" ref="D2287" si="694">"educator = { character_event = { id = "&amp;"AVE_MARIA_hexaco_adolescence."&amp;INDEX(S:V,MATCH(B2258,S:S,0)+INDEX(S:W,MATCH(B2258,S:S,0),5),4)&amp;" } }"</f>
        <v>educator = { character_event = { id = AVE_MARIA_hexaco_adolescence.68 } }</v>
      </c>
      <c r="E2287" s="2"/>
      <c r="F2287" s="2"/>
      <c r="G2287" s="2"/>
    </row>
    <row r="2288" spans="1:9" x14ac:dyDescent="0.25">
      <c r="A2288" s="2"/>
      <c r="D2288" t="s">
        <v>249</v>
      </c>
    </row>
    <row r="2289" spans="1:9" x14ac:dyDescent="0.25">
      <c r="A2289" s="2"/>
      <c r="B2289" s="2"/>
      <c r="C2289" s="2" t="s">
        <v>1</v>
      </c>
      <c r="D2289" s="2"/>
      <c r="E2289" s="2"/>
      <c r="F2289" s="2"/>
      <c r="G2289" s="2"/>
      <c r="H2289" s="2"/>
      <c r="I2289" s="2"/>
    </row>
    <row r="2290" spans="1:9" x14ac:dyDescent="0.25">
      <c r="A2290" s="2"/>
      <c r="B2290" s="2"/>
      <c r="C2290" s="2" t="s">
        <v>236</v>
      </c>
      <c r="D2290" s="2"/>
      <c r="E2290" s="2"/>
      <c r="F2290" s="2"/>
      <c r="G2290" s="2"/>
      <c r="H2290" s="2"/>
      <c r="I2290" s="2"/>
    </row>
    <row r="2291" spans="1:9" x14ac:dyDescent="0.25">
      <c r="A2291" s="2"/>
      <c r="B2291" s="2"/>
      <c r="C2291" s="2"/>
      <c r="D2291" s="2" t="str">
        <f t="shared" ref="D2291" si="695">"factor = 5"</f>
        <v>factor = 5</v>
      </c>
      <c r="E2291" s="2"/>
      <c r="F2291" s="2"/>
      <c r="G2291" s="2"/>
      <c r="H2291" s="2"/>
      <c r="I2291" s="2"/>
    </row>
    <row r="2292" spans="1:9" x14ac:dyDescent="0.25">
      <c r="A2292" s="2"/>
      <c r="B2292" s="2"/>
      <c r="C2292" s="2" t="s">
        <v>1</v>
      </c>
      <c r="D2292" s="2"/>
      <c r="E2292" s="2"/>
      <c r="F2292" s="2"/>
      <c r="G2292" s="2"/>
      <c r="H2292" s="2"/>
      <c r="I2292" s="2"/>
    </row>
    <row r="2293" spans="1:9" x14ac:dyDescent="0.25">
      <c r="A2293" s="2"/>
      <c r="B2293" s="2" t="s">
        <v>1</v>
      </c>
      <c r="C2293" s="2"/>
      <c r="D2293" s="2"/>
      <c r="E2293" s="2"/>
      <c r="F2293" s="2"/>
      <c r="G2293" s="2"/>
      <c r="H2293" s="2"/>
      <c r="I2293" s="2"/>
    </row>
    <row r="2294" spans="1:9" x14ac:dyDescent="0.25">
      <c r="A2294" s="2" t="s">
        <v>1</v>
      </c>
      <c r="B2294" s="2"/>
      <c r="C2294" s="2"/>
      <c r="D2294" s="2"/>
      <c r="E2294" s="2"/>
      <c r="F2294" s="2"/>
      <c r="G2294" s="2"/>
      <c r="H2294" s="2"/>
      <c r="I2294" s="2"/>
    </row>
    <row r="2295" spans="1:9" x14ac:dyDescent="0.25">
      <c r="A2295" s="2" t="str">
        <f t="shared" ref="A2295" si="696">"#"</f>
        <v>#</v>
      </c>
      <c r="B2295" s="2" t="str">
        <f t="shared" ref="B2295" si="697">INDEX(S:S,1+TRUNC((ROW()-1)/$M$2))</f>
        <v>Openness to Experience Improvement 8</v>
      </c>
      <c r="C2295" s="2"/>
      <c r="D2295" s="2"/>
      <c r="E2295" s="2"/>
      <c r="F2295" s="2"/>
      <c r="G2295" s="2"/>
      <c r="H2295" s="2"/>
      <c r="I2295" s="2"/>
    </row>
    <row r="2296" spans="1:9" x14ac:dyDescent="0.25">
      <c r="A2296" s="2" t="s">
        <v>0</v>
      </c>
      <c r="B2296" s="2"/>
      <c r="C2296" s="2"/>
      <c r="D2296" s="2"/>
      <c r="E2296" s="2"/>
      <c r="F2296" s="2"/>
      <c r="G2296" s="2"/>
      <c r="H2296" s="2"/>
      <c r="I2296" s="2"/>
    </row>
    <row r="2297" spans="1:9" x14ac:dyDescent="0.25">
      <c r="A2297" s="2"/>
      <c r="B2297" s="2" t="str">
        <f t="shared" ref="B2297" si="698">"id = "&amp;$L$2&amp;INDEX(S:V,MATCH(B2295,S:S,0),4)</f>
        <v>id = AVE_MARIA_hexaco_childhood.65</v>
      </c>
      <c r="C2297" s="2"/>
      <c r="D2297" s="2"/>
      <c r="E2297" s="2"/>
      <c r="F2297" s="2"/>
      <c r="G2297" s="2"/>
    </row>
    <row r="2298" spans="1:9" x14ac:dyDescent="0.25">
      <c r="A2298" s="2"/>
      <c r="B2298" s="2" t="str">
        <f t="shared" ref="B2298" si="699">"desc = EVTDESC_"&amp;$L$2&amp;INDEX(S:V,MATCH(B2295,S:S,0),4)</f>
        <v>desc = EVTDESC_AVE_MARIA_hexaco_childhood.65</v>
      </c>
      <c r="C2298" s="2"/>
      <c r="D2298" s="2"/>
      <c r="E2298" s="2"/>
      <c r="F2298" s="2"/>
      <c r="G2298" s="2"/>
      <c r="H2298" s="2"/>
      <c r="I2298" s="2"/>
    </row>
    <row r="2299" spans="1:9" x14ac:dyDescent="0.25">
      <c r="A2299" s="2"/>
      <c r="B2299" s="2" t="s">
        <v>115</v>
      </c>
      <c r="C2299" s="2"/>
      <c r="D2299" s="2"/>
      <c r="E2299" s="2"/>
      <c r="F2299" s="2"/>
      <c r="G2299" s="2"/>
      <c r="H2299" s="2"/>
      <c r="I2299" s="2"/>
    </row>
    <row r="2300" spans="1:9" x14ac:dyDescent="0.25">
      <c r="A2300" s="2"/>
      <c r="B2300" s="2" t="s">
        <v>114</v>
      </c>
      <c r="C2300" s="2"/>
      <c r="D2300" s="2"/>
      <c r="E2300" s="2"/>
      <c r="F2300" s="2"/>
      <c r="G2300" s="2"/>
      <c r="H2300" s="2"/>
      <c r="I2300" s="2"/>
    </row>
    <row r="2301" spans="1:9" x14ac:dyDescent="0.25">
      <c r="A2301" s="2"/>
      <c r="B2301" s="2" t="s">
        <v>116</v>
      </c>
      <c r="C2301" s="2"/>
      <c r="D2301" s="2"/>
      <c r="E2301" s="2"/>
      <c r="F2301" s="2"/>
      <c r="G2301" s="2"/>
      <c r="H2301" s="2"/>
      <c r="I2301" s="2"/>
    </row>
    <row r="2302" spans="1:9" x14ac:dyDescent="0.25">
      <c r="A2302" s="2"/>
      <c r="B2302" s="2"/>
      <c r="C2302" s="2"/>
      <c r="D2302" s="2"/>
      <c r="E2302" s="2"/>
      <c r="F2302" s="2"/>
      <c r="G2302" s="2"/>
      <c r="H2302" s="2"/>
      <c r="I2302" s="2"/>
    </row>
    <row r="2303" spans="1:9" x14ac:dyDescent="0.25">
      <c r="A2303" s="2"/>
      <c r="B2303" s="2" t="s">
        <v>5</v>
      </c>
      <c r="C2303" s="2"/>
      <c r="D2303" s="2"/>
      <c r="E2303" s="2"/>
      <c r="F2303" s="2"/>
      <c r="G2303" s="2"/>
      <c r="H2303" s="2"/>
      <c r="I2303" s="2"/>
    </row>
    <row r="2304" spans="1:9" x14ac:dyDescent="0.25">
      <c r="A2304" s="2"/>
      <c r="B2304" s="2"/>
      <c r="C2304" s="2" t="s">
        <v>117</v>
      </c>
      <c r="D2304" s="2"/>
      <c r="E2304" s="2"/>
      <c r="F2304" s="2"/>
      <c r="G2304" s="2"/>
      <c r="H2304" s="2"/>
      <c r="I2304" s="2"/>
    </row>
    <row r="2305" spans="1:9" x14ac:dyDescent="0.25">
      <c r="A2305" s="2"/>
      <c r="B2305" s="2"/>
      <c r="C2305" s="2" t="s">
        <v>118</v>
      </c>
      <c r="D2305" s="2"/>
      <c r="E2305" s="2"/>
      <c r="F2305" s="2"/>
      <c r="G2305" s="2"/>
      <c r="H2305" s="2"/>
      <c r="I2305" s="2"/>
    </row>
    <row r="2306" spans="1:9" x14ac:dyDescent="0.25">
      <c r="A2306" s="2"/>
      <c r="B2306" s="2"/>
      <c r="C2306" s="2" t="s">
        <v>119</v>
      </c>
      <c r="D2306" s="2"/>
      <c r="E2306" s="2"/>
      <c r="F2306" s="2"/>
      <c r="G2306" s="2"/>
      <c r="H2306" s="2"/>
      <c r="I2306" s="2"/>
    </row>
    <row r="2307" spans="1:9" x14ac:dyDescent="0.25">
      <c r="A2307" s="2"/>
      <c r="B2307" s="2"/>
      <c r="C2307" s="2" t="s">
        <v>120</v>
      </c>
      <c r="D2307" s="2"/>
      <c r="E2307" s="2"/>
      <c r="F2307" s="2"/>
      <c r="G2307" s="2"/>
      <c r="H2307" s="2"/>
      <c r="I2307" s="2"/>
    </row>
    <row r="2308" spans="1:9" x14ac:dyDescent="0.25">
      <c r="A2308" s="2"/>
      <c r="B2308" s="2"/>
      <c r="C2308" s="2" t="str">
        <f t="shared" ref="C2308" si="700">"has_focus = "&amp;INDEX(S:X,MATCH(B2295,S:S,0),6)</f>
        <v>has_focus = focus_ch_openness_to_experience</v>
      </c>
      <c r="D2308" s="2"/>
      <c r="E2308" s="2"/>
      <c r="F2308" s="2"/>
      <c r="G2308" s="2"/>
      <c r="H2308" s="2"/>
      <c r="I2308" s="2"/>
    </row>
    <row r="2309" spans="1:9" x14ac:dyDescent="0.25">
      <c r="A2309" s="2"/>
      <c r="B2309" s="2" t="s">
        <v>1</v>
      </c>
      <c r="C2309" s="2"/>
      <c r="D2309" s="2"/>
      <c r="E2309" s="2"/>
      <c r="F2309" s="2"/>
      <c r="G2309" s="2"/>
      <c r="H2309" s="2"/>
      <c r="I2309" s="2"/>
    </row>
    <row r="2310" spans="1:9" x14ac:dyDescent="0.25">
      <c r="A2310" s="2"/>
      <c r="B2310" s="2"/>
      <c r="C2310" s="2"/>
      <c r="D2310" s="2"/>
      <c r="E2310" s="2"/>
      <c r="F2310" s="2"/>
      <c r="G2310" s="2"/>
      <c r="H2310" s="2"/>
      <c r="I2310" s="2"/>
    </row>
    <row r="2311" spans="1:9" x14ac:dyDescent="0.25">
      <c r="A2311" s="2"/>
      <c r="B2311" s="2" t="s">
        <v>9</v>
      </c>
      <c r="C2311" s="2" t="s">
        <v>235</v>
      </c>
      <c r="D2311" s="2"/>
      <c r="E2311" s="2"/>
      <c r="F2311" s="2"/>
      <c r="G2311" s="2"/>
      <c r="H2311" s="2"/>
      <c r="I2311" s="2"/>
    </row>
    <row r="2312" spans="1:9" x14ac:dyDescent="0.25">
      <c r="A2312" s="2"/>
      <c r="B2312" s="2"/>
      <c r="C2312" s="2" t="str">
        <f t="shared" ref="C2312" si="701">"name = EVTOPT_A_"&amp;$L$2&amp;INDEX(S:V,MATCH(B2295,S:S,0),4)</f>
        <v>name = EVTOPT_A_AVE_MARIA_hexaco_childhood.65</v>
      </c>
      <c r="D2312" s="2"/>
      <c r="E2312" s="2"/>
      <c r="F2312" s="2"/>
      <c r="G2312" s="2"/>
      <c r="H2312" s="2"/>
      <c r="I2312" s="2"/>
    </row>
    <row r="2313" spans="1:9" x14ac:dyDescent="0.25">
      <c r="A2313" s="2"/>
      <c r="B2313" s="2"/>
      <c r="C2313" s="2" t="s">
        <v>138</v>
      </c>
      <c r="D2313" s="2"/>
      <c r="E2313" s="2"/>
      <c r="F2313" s="2"/>
      <c r="G2313" s="2"/>
      <c r="H2313" s="2"/>
      <c r="I2313" s="2"/>
    </row>
    <row r="2314" spans="1:9" x14ac:dyDescent="0.25">
      <c r="A2314" s="2"/>
      <c r="B2314" s="2"/>
      <c r="C2314" s="2"/>
      <c r="D2314" s="2" t="str">
        <f t="shared" ref="D2314" si="702">"educator = { character_event = { id = "&amp;"AVE_MARIA_hexaco_adolescence."&amp;INDEX(S:V,MATCH(B2295,S:S,0)+INDEX(S:W,MATCH(B2295,S:S,0),5),4)&amp;" } }"</f>
        <v>educator = { character_event = { id = AVE_MARIA_hexaco_adolescence.68 } }</v>
      </c>
      <c r="E2314" s="2"/>
      <c r="F2314" s="2"/>
      <c r="G2314" s="2"/>
      <c r="H2314" s="2"/>
      <c r="I2314" s="2"/>
    </row>
    <row r="2315" spans="1:9" x14ac:dyDescent="0.25">
      <c r="D2315" t="s">
        <v>248</v>
      </c>
      <c r="H2315" s="2"/>
      <c r="I2315" s="2"/>
    </row>
    <row r="2316" spans="1:9" x14ac:dyDescent="0.25">
      <c r="C2316" s="2" t="s">
        <v>1</v>
      </c>
      <c r="D2316" s="2"/>
      <c r="E2316" s="2"/>
      <c r="F2316" s="2"/>
      <c r="H2316" s="2"/>
      <c r="I2316" s="2"/>
    </row>
    <row r="2317" spans="1:9" x14ac:dyDescent="0.25">
      <c r="A2317" s="2"/>
      <c r="B2317" s="2"/>
      <c r="C2317" s="2" t="s">
        <v>236</v>
      </c>
      <c r="D2317" s="2"/>
      <c r="E2317" s="2"/>
      <c r="F2317" s="2"/>
      <c r="G2317" s="2"/>
      <c r="H2317" s="2"/>
      <c r="I2317" s="2"/>
    </row>
    <row r="2318" spans="1:9" x14ac:dyDescent="0.25">
      <c r="A2318" s="2"/>
      <c r="B2318" s="2"/>
      <c r="C2318" s="2"/>
      <c r="D2318" s="2" t="str">
        <f t="shared" ref="D2318" si="703">"factor = 95"</f>
        <v>factor = 95</v>
      </c>
      <c r="E2318" s="2"/>
      <c r="F2318" s="2"/>
      <c r="G2318" s="2"/>
      <c r="H2318" s="2"/>
      <c r="I2318" s="2"/>
    </row>
    <row r="2319" spans="1:9" x14ac:dyDescent="0.25">
      <c r="A2319" s="2"/>
      <c r="B2319" s="2"/>
      <c r="C2319" s="2" t="s">
        <v>1</v>
      </c>
      <c r="D2319" s="2"/>
      <c r="E2319" s="2"/>
      <c r="F2319" s="2"/>
      <c r="G2319" s="2"/>
      <c r="H2319" s="2"/>
      <c r="I2319" s="2"/>
    </row>
    <row r="2320" spans="1:9" x14ac:dyDescent="0.25">
      <c r="A2320" s="2"/>
      <c r="B2320" s="2" t="s">
        <v>1</v>
      </c>
      <c r="G2320" s="2"/>
      <c r="H2320" s="2"/>
      <c r="I2320" s="2"/>
    </row>
    <row r="2321" spans="1:9" x14ac:dyDescent="0.25">
      <c r="A2321" s="2"/>
      <c r="B2321" s="2" t="s">
        <v>9</v>
      </c>
      <c r="C2321" s="2" t="s">
        <v>237</v>
      </c>
      <c r="D2321" s="2"/>
      <c r="E2321" s="2"/>
      <c r="F2321" s="2"/>
      <c r="G2321" s="2"/>
      <c r="H2321" s="2"/>
      <c r="I2321" s="2"/>
    </row>
    <row r="2322" spans="1:9" x14ac:dyDescent="0.25">
      <c r="A2322" s="2"/>
      <c r="B2322" s="2"/>
      <c r="C2322" s="2" t="str">
        <f t="shared" ref="C2322" si="704">"name = EVTOPT_B_"&amp;$L$2&amp;INDEX(S:V,MATCH(B2295,S:S,0),4)</f>
        <v>name = EVTOPT_B_AVE_MARIA_hexaco_childhood.65</v>
      </c>
      <c r="D2322" s="2"/>
      <c r="E2322" s="2"/>
      <c r="F2322" s="2"/>
      <c r="G2322" s="2"/>
      <c r="H2322" s="2"/>
      <c r="I2322" s="2"/>
    </row>
    <row r="2323" spans="1:9" x14ac:dyDescent="0.25">
      <c r="A2323" s="2"/>
      <c r="B2323" s="2"/>
      <c r="C2323" s="2" t="s">
        <v>138</v>
      </c>
      <c r="D2323" s="2"/>
      <c r="E2323" s="2"/>
      <c r="F2323" s="2"/>
      <c r="G2323" s="2"/>
      <c r="H2323" s="2"/>
      <c r="I2323" s="2"/>
    </row>
    <row r="2324" spans="1:9" x14ac:dyDescent="0.25">
      <c r="A2324" s="2"/>
      <c r="B2324" s="2"/>
      <c r="C2324" s="2"/>
      <c r="D2324" s="2" t="str">
        <f t="shared" ref="D2324" si="705">"educator = { character_event = { id = "&amp;"AVE_MARIA_hexaco_adolescence."&amp;INDEX(S:V,MATCH(B2295,S:S,0)+INDEX(S:W,MATCH(B2295,S:S,0),5),4)&amp;" } }"</f>
        <v>educator = { character_event = { id = AVE_MARIA_hexaco_adolescence.68 } }</v>
      </c>
      <c r="E2324" s="2"/>
      <c r="F2324" s="2"/>
      <c r="G2324" s="2"/>
    </row>
    <row r="2325" spans="1:9" x14ac:dyDescent="0.25">
      <c r="A2325" s="2"/>
      <c r="D2325" t="s">
        <v>249</v>
      </c>
    </row>
    <row r="2326" spans="1:9" x14ac:dyDescent="0.25">
      <c r="A2326" s="2"/>
      <c r="B2326" s="2"/>
      <c r="C2326" s="2" t="s">
        <v>1</v>
      </c>
      <c r="D2326" s="2"/>
      <c r="E2326" s="2"/>
      <c r="F2326" s="2"/>
      <c r="G2326" s="2"/>
      <c r="H2326" s="2"/>
      <c r="I2326" s="2"/>
    </row>
    <row r="2327" spans="1:9" x14ac:dyDescent="0.25">
      <c r="A2327" s="2"/>
      <c r="B2327" s="2"/>
      <c r="C2327" s="2" t="s">
        <v>236</v>
      </c>
      <c r="D2327" s="2"/>
      <c r="E2327" s="2"/>
      <c r="F2327" s="2"/>
      <c r="G2327" s="2"/>
      <c r="H2327" s="2"/>
      <c r="I2327" s="2"/>
    </row>
    <row r="2328" spans="1:9" x14ac:dyDescent="0.25">
      <c r="A2328" s="2"/>
      <c r="B2328" s="2"/>
      <c r="C2328" s="2"/>
      <c r="D2328" s="2" t="str">
        <f t="shared" ref="D2328" si="706">"factor = 5"</f>
        <v>factor = 5</v>
      </c>
      <c r="E2328" s="2"/>
      <c r="F2328" s="2"/>
      <c r="G2328" s="2"/>
      <c r="H2328" s="2"/>
      <c r="I2328" s="2"/>
    </row>
    <row r="2329" spans="1:9" x14ac:dyDescent="0.25">
      <c r="A2329" s="2"/>
      <c r="B2329" s="2"/>
      <c r="C2329" s="2" t="s">
        <v>1</v>
      </c>
      <c r="D2329" s="2"/>
      <c r="E2329" s="2"/>
      <c r="F2329" s="2"/>
      <c r="G2329" s="2"/>
      <c r="H2329" s="2"/>
      <c r="I2329" s="2"/>
    </row>
    <row r="2330" spans="1:9" x14ac:dyDescent="0.25">
      <c r="A2330" s="2"/>
      <c r="B2330" s="2" t="s">
        <v>1</v>
      </c>
      <c r="C2330" s="2"/>
      <c r="D2330" s="2"/>
      <c r="E2330" s="2"/>
      <c r="F2330" s="2"/>
      <c r="G2330" s="2"/>
      <c r="H2330" s="2"/>
      <c r="I2330" s="2"/>
    </row>
    <row r="2331" spans="1:9" x14ac:dyDescent="0.25">
      <c r="A2331" s="2" t="s">
        <v>1</v>
      </c>
      <c r="B2331" s="2"/>
      <c r="C2331" s="2"/>
      <c r="D2331" s="2"/>
      <c r="E2331" s="2"/>
      <c r="F2331" s="2"/>
      <c r="G2331" s="2"/>
      <c r="H2331" s="2"/>
      <c r="I2331" s="2"/>
    </row>
    <row r="2332" spans="1:9" x14ac:dyDescent="0.25">
      <c r="A2332" s="2" t="str">
        <f t="shared" ref="A2332" si="707">"#"</f>
        <v>#</v>
      </c>
      <c r="B2332" s="2" t="str">
        <f t="shared" ref="B2332" si="708">INDEX(S:S,1+TRUNC((ROW()-1)/$M$2))</f>
        <v>Openness to Experience Improvement 9</v>
      </c>
      <c r="C2332" s="2"/>
      <c r="D2332" s="2"/>
      <c r="E2332" s="2"/>
      <c r="F2332" s="2"/>
      <c r="G2332" s="2"/>
      <c r="H2332" s="2"/>
      <c r="I2332" s="2"/>
    </row>
    <row r="2333" spans="1:9" x14ac:dyDescent="0.25">
      <c r="A2333" s="2" t="s">
        <v>0</v>
      </c>
      <c r="B2333" s="2"/>
      <c r="C2333" s="2"/>
      <c r="D2333" s="2"/>
      <c r="E2333" s="2"/>
      <c r="F2333" s="2"/>
      <c r="G2333" s="2"/>
      <c r="H2333" s="2"/>
      <c r="I2333" s="2"/>
    </row>
    <row r="2334" spans="1:9" x14ac:dyDescent="0.25">
      <c r="A2334" s="2"/>
      <c r="B2334" s="2" t="str">
        <f t="shared" ref="B2334" si="709">"id = "&amp;$L$2&amp;INDEX(S:V,MATCH(B2332,S:S,0),4)</f>
        <v>id = AVE_MARIA_hexaco_childhood.66</v>
      </c>
      <c r="C2334" s="2"/>
      <c r="D2334" s="2"/>
      <c r="E2334" s="2"/>
      <c r="F2334" s="2"/>
      <c r="G2334" s="2"/>
    </row>
    <row r="2335" spans="1:9" x14ac:dyDescent="0.25">
      <c r="A2335" s="2"/>
      <c r="B2335" s="2" t="str">
        <f t="shared" ref="B2335" si="710">"desc = EVTDESC_"&amp;$L$2&amp;INDEX(S:V,MATCH(B2332,S:S,0),4)</f>
        <v>desc = EVTDESC_AVE_MARIA_hexaco_childhood.66</v>
      </c>
      <c r="C2335" s="2"/>
      <c r="D2335" s="2"/>
      <c r="E2335" s="2"/>
      <c r="F2335" s="2"/>
      <c r="G2335" s="2"/>
      <c r="H2335" s="2"/>
      <c r="I2335" s="2"/>
    </row>
    <row r="2336" spans="1:9" x14ac:dyDescent="0.25">
      <c r="A2336" s="2"/>
      <c r="B2336" s="2" t="s">
        <v>115</v>
      </c>
      <c r="C2336" s="2"/>
      <c r="D2336" s="2"/>
      <c r="E2336" s="2"/>
      <c r="F2336" s="2"/>
      <c r="G2336" s="2"/>
      <c r="H2336" s="2"/>
      <c r="I2336" s="2"/>
    </row>
    <row r="2337" spans="1:9" x14ac:dyDescent="0.25">
      <c r="A2337" s="2"/>
      <c r="B2337" s="2" t="s">
        <v>114</v>
      </c>
      <c r="C2337" s="2"/>
      <c r="D2337" s="2"/>
      <c r="E2337" s="2"/>
      <c r="F2337" s="2"/>
      <c r="G2337" s="2"/>
      <c r="H2337" s="2"/>
      <c r="I2337" s="2"/>
    </row>
    <row r="2338" spans="1:9" x14ac:dyDescent="0.25">
      <c r="A2338" s="2"/>
      <c r="B2338" s="2" t="s">
        <v>116</v>
      </c>
      <c r="C2338" s="2"/>
      <c r="D2338" s="2"/>
      <c r="E2338" s="2"/>
      <c r="F2338" s="2"/>
      <c r="G2338" s="2"/>
      <c r="H2338" s="2"/>
      <c r="I2338" s="2"/>
    </row>
    <row r="2339" spans="1:9" x14ac:dyDescent="0.25">
      <c r="A2339" s="2"/>
      <c r="B2339" s="2"/>
      <c r="C2339" s="2"/>
      <c r="D2339" s="2"/>
      <c r="E2339" s="2"/>
      <c r="F2339" s="2"/>
      <c r="G2339" s="2"/>
      <c r="H2339" s="2"/>
      <c r="I2339" s="2"/>
    </row>
    <row r="2340" spans="1:9" x14ac:dyDescent="0.25">
      <c r="A2340" s="2"/>
      <c r="B2340" s="2" t="s">
        <v>5</v>
      </c>
      <c r="C2340" s="2"/>
      <c r="D2340" s="2"/>
      <c r="E2340" s="2"/>
      <c r="F2340" s="2"/>
      <c r="G2340" s="2"/>
      <c r="H2340" s="2"/>
      <c r="I2340" s="2"/>
    </row>
    <row r="2341" spans="1:9" x14ac:dyDescent="0.25">
      <c r="A2341" s="2"/>
      <c r="B2341" s="2"/>
      <c r="C2341" s="2" t="s">
        <v>117</v>
      </c>
      <c r="D2341" s="2"/>
      <c r="E2341" s="2"/>
      <c r="F2341" s="2"/>
      <c r="G2341" s="2"/>
      <c r="H2341" s="2"/>
      <c r="I2341" s="2"/>
    </row>
    <row r="2342" spans="1:9" x14ac:dyDescent="0.25">
      <c r="A2342" s="2"/>
      <c r="B2342" s="2"/>
      <c r="C2342" s="2" t="s">
        <v>118</v>
      </c>
      <c r="D2342" s="2"/>
      <c r="E2342" s="2"/>
      <c r="F2342" s="2"/>
      <c r="G2342" s="2"/>
      <c r="H2342" s="2"/>
      <c r="I2342" s="2"/>
    </row>
    <row r="2343" spans="1:9" x14ac:dyDescent="0.25">
      <c r="A2343" s="2"/>
      <c r="B2343" s="2"/>
      <c r="C2343" s="2" t="s">
        <v>119</v>
      </c>
      <c r="D2343" s="2"/>
      <c r="E2343" s="2"/>
      <c r="F2343" s="2"/>
      <c r="G2343" s="2"/>
      <c r="H2343" s="2"/>
      <c r="I2343" s="2"/>
    </row>
    <row r="2344" spans="1:9" x14ac:dyDescent="0.25">
      <c r="A2344" s="2"/>
      <c r="B2344" s="2"/>
      <c r="C2344" s="2" t="s">
        <v>120</v>
      </c>
      <c r="D2344" s="2"/>
      <c r="E2344" s="2"/>
      <c r="F2344" s="2"/>
      <c r="G2344" s="2"/>
      <c r="H2344" s="2"/>
      <c r="I2344" s="2"/>
    </row>
    <row r="2345" spans="1:9" x14ac:dyDescent="0.25">
      <c r="A2345" s="2"/>
      <c r="B2345" s="2"/>
      <c r="C2345" s="2" t="str">
        <f t="shared" ref="C2345" si="711">"has_focus = "&amp;INDEX(S:X,MATCH(B2332,S:S,0),6)</f>
        <v>has_focus = focus_ch_openness_to_experience</v>
      </c>
      <c r="D2345" s="2"/>
      <c r="E2345" s="2"/>
      <c r="F2345" s="2"/>
      <c r="G2345" s="2"/>
      <c r="H2345" s="2"/>
      <c r="I2345" s="2"/>
    </row>
    <row r="2346" spans="1:9" x14ac:dyDescent="0.25">
      <c r="A2346" s="2"/>
      <c r="B2346" s="2" t="s">
        <v>1</v>
      </c>
      <c r="C2346" s="2"/>
      <c r="D2346" s="2"/>
      <c r="E2346" s="2"/>
      <c r="F2346" s="2"/>
      <c r="G2346" s="2"/>
      <c r="H2346" s="2"/>
      <c r="I2346" s="2"/>
    </row>
    <row r="2347" spans="1:9" x14ac:dyDescent="0.25">
      <c r="A2347" s="2"/>
      <c r="B2347" s="2"/>
      <c r="C2347" s="2"/>
      <c r="D2347" s="2"/>
      <c r="E2347" s="2"/>
      <c r="F2347" s="2"/>
      <c r="G2347" s="2"/>
      <c r="H2347" s="2"/>
      <c r="I2347" s="2"/>
    </row>
    <row r="2348" spans="1:9" x14ac:dyDescent="0.25">
      <c r="A2348" s="2"/>
      <c r="B2348" s="2" t="s">
        <v>9</v>
      </c>
      <c r="C2348" s="2" t="s">
        <v>235</v>
      </c>
      <c r="D2348" s="2"/>
      <c r="E2348" s="2"/>
      <c r="F2348" s="2"/>
      <c r="G2348" s="2"/>
      <c r="H2348" s="2"/>
      <c r="I2348" s="2"/>
    </row>
    <row r="2349" spans="1:9" x14ac:dyDescent="0.25">
      <c r="A2349" s="2"/>
      <c r="B2349" s="2"/>
      <c r="C2349" s="2" t="str">
        <f t="shared" ref="C2349" si="712">"name = EVTOPT_A_"&amp;$L$2&amp;INDEX(S:V,MATCH(B2332,S:S,0),4)</f>
        <v>name = EVTOPT_A_AVE_MARIA_hexaco_childhood.66</v>
      </c>
      <c r="D2349" s="2"/>
      <c r="E2349" s="2"/>
      <c r="F2349" s="2"/>
      <c r="G2349" s="2"/>
      <c r="H2349" s="2"/>
      <c r="I2349" s="2"/>
    </row>
    <row r="2350" spans="1:9" x14ac:dyDescent="0.25">
      <c r="A2350" s="2"/>
      <c r="B2350" s="2"/>
      <c r="C2350" s="2" t="s">
        <v>138</v>
      </c>
      <c r="D2350" s="2"/>
      <c r="E2350" s="2"/>
      <c r="F2350" s="2"/>
      <c r="G2350" s="2"/>
      <c r="H2350" s="2"/>
    </row>
    <row r="2351" spans="1:9" x14ac:dyDescent="0.25">
      <c r="A2351" s="2"/>
      <c r="B2351" s="2"/>
      <c r="C2351" s="2"/>
      <c r="D2351" s="2" t="str">
        <f t="shared" ref="D2351" si="713">"educator = { character_event = { id = "&amp;"AVE_MARIA_hexaco_adolescence."&amp;INDEX(S:V,MATCH(B2332,S:S,0)+INDEX(S:W,MATCH(B2332,S:S,0),5),4)&amp;" } }"</f>
        <v>educator = { character_event = { id = AVE_MARIA_hexaco_adolescence.68 } }</v>
      </c>
      <c r="E2351" s="2"/>
      <c r="F2351" s="2"/>
      <c r="G2351" s="2"/>
      <c r="H2351" s="2"/>
    </row>
    <row r="2352" spans="1:9" x14ac:dyDescent="0.25">
      <c r="D2352" t="s">
        <v>248</v>
      </c>
      <c r="H2352" s="2"/>
    </row>
    <row r="2353" spans="1:9" x14ac:dyDescent="0.25">
      <c r="C2353" s="2" t="s">
        <v>1</v>
      </c>
      <c r="D2353" s="2"/>
      <c r="E2353" s="2"/>
      <c r="F2353" s="2"/>
      <c r="H2353" s="2"/>
      <c r="I2353" s="2"/>
    </row>
    <row r="2354" spans="1:9" x14ac:dyDescent="0.25">
      <c r="A2354" s="2"/>
      <c r="B2354" s="2"/>
      <c r="C2354" s="2" t="s">
        <v>236</v>
      </c>
      <c r="D2354" s="2"/>
      <c r="E2354" s="2"/>
      <c r="F2354" s="2"/>
      <c r="G2354" s="2"/>
      <c r="H2354" s="2"/>
      <c r="I2354" s="2"/>
    </row>
    <row r="2355" spans="1:9" x14ac:dyDescent="0.25">
      <c r="A2355" s="2"/>
      <c r="B2355" s="2"/>
      <c r="C2355" s="2"/>
      <c r="D2355" s="2" t="str">
        <f t="shared" ref="D2355" si="714">"factor = 95"</f>
        <v>factor = 95</v>
      </c>
      <c r="E2355" s="2"/>
      <c r="F2355" s="2"/>
      <c r="G2355" s="2"/>
      <c r="H2355" s="2"/>
      <c r="I2355" s="2"/>
    </row>
    <row r="2356" spans="1:9" x14ac:dyDescent="0.25">
      <c r="A2356" s="2"/>
      <c r="B2356" s="2"/>
      <c r="C2356" s="2" t="s">
        <v>1</v>
      </c>
      <c r="D2356" s="2"/>
      <c r="E2356" s="2"/>
      <c r="F2356" s="2"/>
      <c r="G2356" s="2"/>
      <c r="I2356" s="2"/>
    </row>
    <row r="2357" spans="1:9" x14ac:dyDescent="0.25">
      <c r="A2357" s="2"/>
      <c r="B2357" s="2" t="s">
        <v>1</v>
      </c>
      <c r="G2357" s="2"/>
      <c r="I2357" s="2"/>
    </row>
    <row r="2358" spans="1:9" x14ac:dyDescent="0.25">
      <c r="A2358" s="2"/>
      <c r="B2358" s="2" t="s">
        <v>9</v>
      </c>
      <c r="C2358" s="2" t="s">
        <v>237</v>
      </c>
      <c r="D2358" s="2"/>
      <c r="E2358" s="2"/>
      <c r="F2358" s="2"/>
      <c r="G2358" s="2"/>
      <c r="I2358" s="2"/>
    </row>
    <row r="2359" spans="1:9" x14ac:dyDescent="0.25">
      <c r="A2359" s="2"/>
      <c r="B2359" s="2"/>
      <c r="C2359" s="2" t="str">
        <f t="shared" ref="C2359" si="715">"name = EVTOPT_B_"&amp;$L$2&amp;INDEX(S:V,MATCH(B2332,S:S,0),4)</f>
        <v>name = EVTOPT_B_AVE_MARIA_hexaco_childhood.66</v>
      </c>
      <c r="D2359" s="2"/>
      <c r="E2359" s="2"/>
      <c r="F2359" s="2"/>
      <c r="G2359" s="2"/>
    </row>
    <row r="2360" spans="1:9" x14ac:dyDescent="0.25">
      <c r="A2360" s="2"/>
      <c r="B2360" s="2"/>
      <c r="C2360" s="2" t="s">
        <v>138</v>
      </c>
      <c r="D2360" s="2"/>
      <c r="E2360" s="2"/>
      <c r="F2360" s="2"/>
      <c r="G2360" s="2"/>
    </row>
    <row r="2361" spans="1:9" x14ac:dyDescent="0.25">
      <c r="A2361" s="2"/>
      <c r="B2361" s="2"/>
      <c r="C2361" s="2"/>
      <c r="D2361" s="2" t="str">
        <f t="shared" ref="D2361" si="716">"educator = { character_event = { id = "&amp;"AVE_MARIA_hexaco_adolescence."&amp;INDEX(S:V,MATCH(B2332,S:S,0)+INDEX(S:W,MATCH(B2332,S:S,0),5),4)&amp;" } }"</f>
        <v>educator = { character_event = { id = AVE_MARIA_hexaco_adolescence.68 } }</v>
      </c>
      <c r="E2361" s="2"/>
      <c r="F2361" s="2"/>
      <c r="G2361" s="2"/>
      <c r="I2361" s="2"/>
    </row>
    <row r="2362" spans="1:9" x14ac:dyDescent="0.25">
      <c r="A2362" s="2"/>
      <c r="D2362" t="s">
        <v>249</v>
      </c>
      <c r="I2362" s="2"/>
    </row>
    <row r="2363" spans="1:9" x14ac:dyDescent="0.25">
      <c r="A2363" s="2"/>
      <c r="B2363" s="2"/>
      <c r="C2363" s="2" t="s">
        <v>1</v>
      </c>
      <c r="D2363" s="2"/>
      <c r="E2363" s="2"/>
      <c r="F2363" s="2"/>
      <c r="G2363" s="2"/>
      <c r="I2363" s="2"/>
    </row>
    <row r="2364" spans="1:9" x14ac:dyDescent="0.25">
      <c r="A2364" s="2"/>
      <c r="B2364" s="2"/>
      <c r="C2364" s="2" t="s">
        <v>236</v>
      </c>
      <c r="D2364" s="2"/>
      <c r="E2364" s="2"/>
      <c r="F2364" s="2"/>
      <c r="G2364" s="2"/>
      <c r="I2364" s="2"/>
    </row>
    <row r="2365" spans="1:9" x14ac:dyDescent="0.25">
      <c r="A2365" s="2"/>
      <c r="B2365" s="2"/>
      <c r="C2365" s="2"/>
      <c r="D2365" s="2" t="str">
        <f t="shared" ref="D2365" si="717">"factor = 5"</f>
        <v>factor = 5</v>
      </c>
      <c r="E2365" s="2"/>
      <c r="F2365" s="2"/>
      <c r="G2365" s="2"/>
      <c r="H2365" s="2"/>
      <c r="I2365" s="2"/>
    </row>
    <row r="2366" spans="1:9" x14ac:dyDescent="0.25">
      <c r="A2366" s="2"/>
      <c r="B2366" s="2"/>
      <c r="C2366" s="2" t="s">
        <v>1</v>
      </c>
      <c r="D2366" s="2"/>
      <c r="E2366" s="2"/>
      <c r="F2366" s="2"/>
      <c r="G2366" s="2"/>
      <c r="H2366" s="2"/>
      <c r="I2366" s="2"/>
    </row>
    <row r="2367" spans="1:9" x14ac:dyDescent="0.25">
      <c r="A2367" s="2"/>
      <c r="B2367" s="2" t="s">
        <v>1</v>
      </c>
      <c r="C2367" s="2"/>
      <c r="D2367" s="2"/>
      <c r="E2367" s="2"/>
      <c r="F2367" s="2"/>
      <c r="G2367" s="2"/>
      <c r="H2367" s="2"/>
      <c r="I2367" s="2"/>
    </row>
    <row r="2368" spans="1:9" x14ac:dyDescent="0.25">
      <c r="A2368" s="2" t="s">
        <v>1</v>
      </c>
      <c r="B2368" s="2"/>
      <c r="C2368" s="2"/>
      <c r="D2368" s="2"/>
      <c r="E2368" s="2"/>
      <c r="F2368" s="2"/>
      <c r="G2368" s="2"/>
      <c r="H2368" s="2"/>
      <c r="I2368" s="2"/>
    </row>
    <row r="2369" spans="1:9" x14ac:dyDescent="0.25">
      <c r="A2369" s="2" t="str">
        <f t="shared" ref="A2369" si="718">"#"</f>
        <v>#</v>
      </c>
      <c r="B2369" s="2" t="str">
        <f t="shared" ref="B2369" si="719">INDEX(S:S,1+TRUNC((ROW()-1)/$M$2))</f>
        <v>Openness to Experience Improvement 10</v>
      </c>
      <c r="C2369" s="2"/>
      <c r="D2369" s="2"/>
      <c r="E2369" s="2"/>
      <c r="F2369" s="2"/>
      <c r="G2369" s="2"/>
      <c r="H2369" s="2"/>
      <c r="I2369" s="2"/>
    </row>
    <row r="2370" spans="1:9" x14ac:dyDescent="0.25">
      <c r="A2370" s="2" t="s">
        <v>0</v>
      </c>
      <c r="B2370" s="2"/>
      <c r="C2370" s="2"/>
      <c r="D2370" s="2"/>
      <c r="E2370" s="2"/>
      <c r="F2370" s="2"/>
      <c r="G2370" s="2"/>
      <c r="H2370" s="2"/>
      <c r="I2370" s="2"/>
    </row>
    <row r="2371" spans="1:9" x14ac:dyDescent="0.25">
      <c r="A2371" s="2"/>
      <c r="B2371" s="2" t="str">
        <f t="shared" ref="B2371" si="720">"id = "&amp;$L$2&amp;INDEX(S:V,MATCH(B2369,S:S,0),4)</f>
        <v>id = AVE_MARIA_hexaco_childhood.67</v>
      </c>
      <c r="C2371" s="2"/>
      <c r="D2371" s="2"/>
      <c r="E2371" s="2"/>
      <c r="F2371" s="2"/>
      <c r="G2371" s="2"/>
      <c r="H2371" s="2"/>
      <c r="I2371" s="2"/>
    </row>
    <row r="2372" spans="1:9" x14ac:dyDescent="0.25">
      <c r="A2372" s="2"/>
      <c r="B2372" s="2" t="str">
        <f t="shared" ref="B2372" si="721">"desc = EVTDESC_"&amp;$L$2&amp;INDEX(S:V,MATCH(B2369,S:S,0),4)</f>
        <v>desc = EVTDESC_AVE_MARIA_hexaco_childhood.67</v>
      </c>
      <c r="C2372" s="2"/>
      <c r="D2372" s="2"/>
      <c r="E2372" s="2"/>
      <c r="F2372" s="2"/>
      <c r="G2372" s="2"/>
      <c r="H2372" s="2"/>
      <c r="I2372" s="2"/>
    </row>
    <row r="2373" spans="1:9" x14ac:dyDescent="0.25">
      <c r="A2373" s="2"/>
      <c r="B2373" s="2" t="s">
        <v>115</v>
      </c>
      <c r="C2373" s="2"/>
      <c r="D2373" s="2"/>
      <c r="E2373" s="2"/>
      <c r="F2373" s="2"/>
      <c r="G2373" s="2"/>
      <c r="H2373" s="2"/>
      <c r="I2373" s="2"/>
    </row>
    <row r="2374" spans="1:9" x14ac:dyDescent="0.25">
      <c r="A2374" s="2"/>
      <c r="B2374" s="2" t="s">
        <v>114</v>
      </c>
      <c r="C2374" s="2"/>
      <c r="D2374" s="2"/>
      <c r="E2374" s="2"/>
      <c r="F2374" s="2"/>
      <c r="G2374" s="2"/>
      <c r="H2374" s="2"/>
      <c r="I2374" s="2"/>
    </row>
    <row r="2375" spans="1:9" x14ac:dyDescent="0.25">
      <c r="A2375" s="2"/>
      <c r="B2375" s="2" t="s">
        <v>116</v>
      </c>
      <c r="C2375" s="2"/>
      <c r="D2375" s="2"/>
      <c r="E2375" s="2"/>
      <c r="F2375" s="2"/>
      <c r="G2375" s="2"/>
      <c r="H2375" s="2"/>
      <c r="I2375" s="2"/>
    </row>
    <row r="2376" spans="1:9" x14ac:dyDescent="0.25">
      <c r="A2376" s="2"/>
      <c r="B2376" s="2"/>
      <c r="C2376" s="2"/>
      <c r="D2376" s="2"/>
      <c r="E2376" s="2"/>
      <c r="F2376" s="2"/>
      <c r="G2376" s="2"/>
      <c r="H2376" s="2"/>
      <c r="I2376" s="2"/>
    </row>
    <row r="2377" spans="1:9" x14ac:dyDescent="0.25">
      <c r="A2377" s="2"/>
      <c r="B2377" s="2" t="s">
        <v>5</v>
      </c>
      <c r="C2377" s="2"/>
      <c r="D2377" s="2"/>
      <c r="E2377" s="2"/>
      <c r="F2377" s="2"/>
      <c r="G2377" s="2"/>
      <c r="H2377" s="2"/>
      <c r="I2377" s="2"/>
    </row>
    <row r="2378" spans="1:9" x14ac:dyDescent="0.25">
      <c r="A2378" s="2"/>
      <c r="B2378" s="2"/>
      <c r="C2378" s="2" t="s">
        <v>117</v>
      </c>
      <c r="D2378" s="2"/>
      <c r="E2378" s="2"/>
      <c r="F2378" s="2"/>
      <c r="G2378" s="2"/>
      <c r="H2378" s="2"/>
      <c r="I2378" s="2"/>
    </row>
    <row r="2379" spans="1:9" x14ac:dyDescent="0.25">
      <c r="A2379" s="2"/>
      <c r="B2379" s="2"/>
      <c r="C2379" s="2" t="s">
        <v>118</v>
      </c>
      <c r="D2379" s="2"/>
      <c r="E2379" s="2"/>
      <c r="F2379" s="2"/>
      <c r="G2379" s="2"/>
      <c r="H2379" s="2"/>
      <c r="I2379" s="2"/>
    </row>
    <row r="2380" spans="1:9" x14ac:dyDescent="0.25">
      <c r="A2380" s="2"/>
      <c r="B2380" s="2"/>
      <c r="C2380" s="2" t="s">
        <v>119</v>
      </c>
      <c r="D2380" s="2"/>
      <c r="E2380" s="2"/>
      <c r="F2380" s="2"/>
      <c r="G2380" s="2"/>
      <c r="H2380" s="2"/>
      <c r="I2380" s="2"/>
    </row>
    <row r="2381" spans="1:9" x14ac:dyDescent="0.25">
      <c r="A2381" s="2"/>
      <c r="B2381" s="2"/>
      <c r="C2381" s="2" t="s">
        <v>120</v>
      </c>
      <c r="D2381" s="2"/>
      <c r="E2381" s="2"/>
      <c r="F2381" s="2"/>
      <c r="G2381" s="2"/>
      <c r="H2381" s="2"/>
      <c r="I2381" s="2"/>
    </row>
    <row r="2382" spans="1:9" x14ac:dyDescent="0.25">
      <c r="A2382" s="2"/>
      <c r="B2382" s="2"/>
      <c r="C2382" s="2" t="str">
        <f t="shared" ref="C2382" si="722">"has_focus = "&amp;INDEX(S:X,MATCH(B2369,S:S,0),6)</f>
        <v>has_focus = focus_ch_openness_to_experience</v>
      </c>
      <c r="D2382" s="2"/>
      <c r="E2382" s="2"/>
      <c r="F2382" s="2"/>
      <c r="G2382" s="2"/>
      <c r="H2382" s="2"/>
      <c r="I2382" s="2"/>
    </row>
    <row r="2383" spans="1:9" x14ac:dyDescent="0.25">
      <c r="A2383" s="2"/>
      <c r="B2383" s="2" t="s">
        <v>1</v>
      </c>
      <c r="C2383" s="2"/>
      <c r="D2383" s="2"/>
      <c r="E2383" s="2"/>
      <c r="F2383" s="2"/>
      <c r="G2383" s="2"/>
      <c r="H2383" s="2"/>
      <c r="I2383" s="2"/>
    </row>
    <row r="2384" spans="1:9" x14ac:dyDescent="0.25">
      <c r="A2384" s="2"/>
      <c r="B2384" s="2"/>
      <c r="C2384" s="2"/>
      <c r="D2384" s="2"/>
      <c r="E2384" s="2"/>
      <c r="F2384" s="2"/>
      <c r="G2384" s="2"/>
      <c r="H2384" s="2"/>
      <c r="I2384" s="2"/>
    </row>
    <row r="2385" spans="1:9" x14ac:dyDescent="0.25">
      <c r="A2385" s="2"/>
      <c r="B2385" s="2" t="s">
        <v>9</v>
      </c>
      <c r="C2385" s="2" t="s">
        <v>235</v>
      </c>
      <c r="D2385" s="2"/>
      <c r="E2385" s="2"/>
      <c r="F2385" s="2"/>
      <c r="G2385" s="2"/>
    </row>
    <row r="2386" spans="1:9" x14ac:dyDescent="0.25">
      <c r="A2386" s="2"/>
      <c r="B2386" s="2"/>
      <c r="C2386" s="2" t="str">
        <f t="shared" ref="C2386" si="723">"name = EVTOPT_A_"&amp;$L$2&amp;INDEX(S:V,MATCH(B2369,S:S,0),4)</f>
        <v>name = EVTOPT_A_AVE_MARIA_hexaco_childhood.67</v>
      </c>
      <c r="D2386" s="2"/>
      <c r="E2386" s="2"/>
      <c r="F2386" s="2"/>
      <c r="G2386" s="2"/>
    </row>
    <row r="2387" spans="1:9" x14ac:dyDescent="0.25">
      <c r="A2387" s="2"/>
      <c r="B2387" s="2"/>
      <c r="C2387" s="2" t="s">
        <v>138</v>
      </c>
      <c r="D2387" s="2"/>
      <c r="E2387" s="2"/>
      <c r="F2387" s="2"/>
      <c r="G2387" s="2"/>
      <c r="H2387" s="2"/>
      <c r="I2387" s="2"/>
    </row>
    <row r="2388" spans="1:9" x14ac:dyDescent="0.25">
      <c r="A2388" s="2"/>
      <c r="B2388" s="2"/>
      <c r="C2388" s="2"/>
      <c r="D2388" s="2" t="str">
        <f t="shared" ref="D2388" si="724">"educator = { character_event = { id = "&amp;"AVE_MARIA_hexaco_adolescence."&amp;INDEX(S:V,MATCH(B2369,S:S,0)+INDEX(S:W,MATCH(B2369,S:S,0),5),4)&amp;" } }"</f>
        <v>educator = { character_event = { id = AVE_MARIA_hexaco_adolescence.68 } }</v>
      </c>
      <c r="E2388" s="2"/>
      <c r="F2388" s="2"/>
      <c r="G2388" s="2"/>
      <c r="H2388" s="2"/>
      <c r="I2388" s="2"/>
    </row>
    <row r="2389" spans="1:9" x14ac:dyDescent="0.25">
      <c r="D2389" t="s">
        <v>248</v>
      </c>
      <c r="H2389" s="2"/>
      <c r="I2389" s="2"/>
    </row>
    <row r="2390" spans="1:9" x14ac:dyDescent="0.25">
      <c r="C2390" s="2" t="s">
        <v>1</v>
      </c>
      <c r="D2390" s="2"/>
      <c r="E2390" s="2"/>
      <c r="F2390" s="2"/>
      <c r="H2390" s="2"/>
      <c r="I2390" s="2"/>
    </row>
    <row r="2391" spans="1:9" x14ac:dyDescent="0.25">
      <c r="A2391" s="2"/>
      <c r="B2391" s="2"/>
      <c r="C2391" s="2" t="s">
        <v>236</v>
      </c>
      <c r="D2391" s="2"/>
      <c r="E2391" s="2"/>
      <c r="F2391" s="2"/>
      <c r="G2391" s="2"/>
      <c r="H2391" s="2"/>
      <c r="I2391" s="2"/>
    </row>
    <row r="2392" spans="1:9" x14ac:dyDescent="0.25">
      <c r="A2392" s="2"/>
      <c r="B2392" s="2"/>
      <c r="C2392" s="2"/>
      <c r="D2392" s="2" t="str">
        <f t="shared" ref="D2392" si="725">"factor = 95"</f>
        <v>factor = 95</v>
      </c>
      <c r="E2392" s="2"/>
      <c r="F2392" s="2"/>
      <c r="G2392" s="2"/>
      <c r="H2392" s="2"/>
      <c r="I2392" s="2"/>
    </row>
    <row r="2393" spans="1:9" x14ac:dyDescent="0.25">
      <c r="A2393" s="2"/>
      <c r="B2393" s="2"/>
      <c r="C2393" s="2" t="s">
        <v>1</v>
      </c>
      <c r="D2393" s="2"/>
      <c r="E2393" s="2"/>
      <c r="F2393" s="2"/>
      <c r="G2393" s="2"/>
      <c r="H2393" s="2"/>
      <c r="I2393" s="2"/>
    </row>
    <row r="2394" spans="1:9" x14ac:dyDescent="0.25">
      <c r="A2394" s="2"/>
      <c r="B2394" s="2" t="s">
        <v>1</v>
      </c>
      <c r="G2394" s="2"/>
      <c r="H2394" s="2"/>
      <c r="I2394" s="2"/>
    </row>
    <row r="2395" spans="1:9" x14ac:dyDescent="0.25">
      <c r="A2395" s="2"/>
      <c r="B2395" s="2" t="s">
        <v>9</v>
      </c>
      <c r="C2395" s="2" t="s">
        <v>237</v>
      </c>
      <c r="D2395" s="2"/>
      <c r="E2395" s="2"/>
      <c r="F2395" s="2"/>
      <c r="G2395" s="2"/>
    </row>
    <row r="2396" spans="1:9" x14ac:dyDescent="0.25">
      <c r="A2396" s="2"/>
      <c r="B2396" s="2"/>
      <c r="C2396" s="2" t="str">
        <f t="shared" ref="C2396" si="726">"name = EVTOPT_B_"&amp;$L$2&amp;INDEX(S:V,MATCH(B2369,S:S,0),4)</f>
        <v>name = EVTOPT_B_AVE_MARIA_hexaco_childhood.67</v>
      </c>
      <c r="D2396" s="2"/>
      <c r="E2396" s="2"/>
      <c r="F2396" s="2"/>
      <c r="G2396" s="2"/>
      <c r="H2396" s="2"/>
      <c r="I2396" s="2"/>
    </row>
    <row r="2397" spans="1:9" x14ac:dyDescent="0.25">
      <c r="A2397" s="2"/>
      <c r="B2397" s="2"/>
      <c r="C2397" s="2" t="s">
        <v>138</v>
      </c>
      <c r="D2397" s="2"/>
      <c r="E2397" s="2"/>
      <c r="F2397" s="2"/>
      <c r="G2397" s="2"/>
      <c r="H2397" s="2"/>
      <c r="I2397" s="2"/>
    </row>
    <row r="2398" spans="1:9" x14ac:dyDescent="0.25">
      <c r="A2398" s="2"/>
      <c r="B2398" s="2"/>
      <c r="C2398" s="2"/>
      <c r="D2398" s="2" t="str">
        <f t="shared" ref="D2398" si="727">"educator = { character_event = { id = "&amp;"AVE_MARIA_hexaco_adolescence."&amp;INDEX(S:V,MATCH(B2369,S:S,0)+INDEX(S:W,MATCH(B2369,S:S,0),5),4)&amp;" } }"</f>
        <v>educator = { character_event = { id = AVE_MARIA_hexaco_adolescence.68 } }</v>
      </c>
      <c r="E2398" s="2"/>
      <c r="F2398" s="2"/>
      <c r="G2398" s="2"/>
      <c r="H2398" s="2"/>
      <c r="I2398" s="2"/>
    </row>
    <row r="2399" spans="1:9" x14ac:dyDescent="0.25">
      <c r="A2399" s="2"/>
      <c r="D2399" t="s">
        <v>249</v>
      </c>
      <c r="H2399" s="2"/>
      <c r="I2399" s="2"/>
    </row>
    <row r="2400" spans="1:9" x14ac:dyDescent="0.25">
      <c r="A2400" s="2"/>
      <c r="B2400" s="2"/>
      <c r="C2400" s="2" t="s">
        <v>1</v>
      </c>
      <c r="D2400" s="2"/>
      <c r="E2400" s="2"/>
      <c r="F2400" s="2"/>
      <c r="G2400" s="2"/>
      <c r="H2400" s="2"/>
      <c r="I2400" s="2"/>
    </row>
    <row r="2401" spans="1:9" x14ac:dyDescent="0.25">
      <c r="A2401" s="2"/>
      <c r="B2401" s="2"/>
      <c r="C2401" s="2" t="s">
        <v>236</v>
      </c>
      <c r="D2401" s="2"/>
      <c r="E2401" s="2"/>
      <c r="F2401" s="2"/>
      <c r="G2401" s="2"/>
      <c r="H2401" s="2"/>
      <c r="I2401" s="2"/>
    </row>
    <row r="2402" spans="1:9" x14ac:dyDescent="0.25">
      <c r="A2402" s="2"/>
      <c r="B2402" s="2"/>
      <c r="C2402" s="2"/>
      <c r="D2402" s="2" t="str">
        <f t="shared" ref="D2402" si="728">"factor = 5"</f>
        <v>factor = 5</v>
      </c>
      <c r="E2402" s="2"/>
      <c r="F2402" s="2"/>
      <c r="G2402" s="2"/>
      <c r="H2402" s="2"/>
      <c r="I2402" s="2"/>
    </row>
    <row r="2403" spans="1:9" x14ac:dyDescent="0.25">
      <c r="A2403" s="2"/>
      <c r="B2403" s="2"/>
      <c r="C2403" s="2" t="s">
        <v>1</v>
      </c>
      <c r="D2403" s="2"/>
      <c r="E2403" s="2"/>
      <c r="F2403" s="2"/>
      <c r="G2403" s="2"/>
      <c r="H2403" s="2"/>
      <c r="I2403" s="2"/>
    </row>
    <row r="2404" spans="1:9" x14ac:dyDescent="0.25">
      <c r="A2404" s="2"/>
      <c r="B2404" s="2" t="s">
        <v>1</v>
      </c>
      <c r="C2404" s="2"/>
      <c r="D2404" s="2"/>
      <c r="E2404" s="2"/>
      <c r="F2404" s="2"/>
      <c r="G2404" s="2"/>
      <c r="H2404" s="2"/>
      <c r="I2404" s="2"/>
    </row>
    <row r="2405" spans="1:9" x14ac:dyDescent="0.25">
      <c r="A2405" s="2" t="s">
        <v>1</v>
      </c>
      <c r="B2405" s="2"/>
      <c r="C2405" s="2"/>
      <c r="D2405" s="2"/>
      <c r="E2405" s="2"/>
      <c r="F2405" s="2"/>
      <c r="G2405" s="2"/>
      <c r="H2405" s="2"/>
      <c r="I2405" s="2"/>
    </row>
    <row r="2406" spans="1:9" x14ac:dyDescent="0.25">
      <c r="A2406" s="2" t="str">
        <f t="shared" ref="A2406" si="729">"#"</f>
        <v>#</v>
      </c>
      <c r="B2406" s="2" t="str">
        <f t="shared" ref="B2406" si="730">INDEX(S:S,1+TRUNC((ROW()-1)/$M$2))</f>
        <v xml:space="preserve">Openness to Experience Improvement </v>
      </c>
      <c r="C2406" s="2"/>
      <c r="D2406" s="2"/>
      <c r="E2406" s="2"/>
      <c r="F2406" s="2"/>
      <c r="G2406" s="2"/>
      <c r="H2406" s="2"/>
      <c r="I2406" s="2"/>
    </row>
    <row r="2407" spans="1:9" x14ac:dyDescent="0.25">
      <c r="A2407" s="2" t="s">
        <v>0</v>
      </c>
      <c r="B2407" s="2"/>
      <c r="C2407" s="2"/>
      <c r="D2407" s="2"/>
      <c r="E2407" s="2"/>
      <c r="F2407" s="2"/>
      <c r="G2407" s="2"/>
      <c r="H2407" s="2"/>
      <c r="I2407" s="2"/>
    </row>
    <row r="2408" spans="1:9" x14ac:dyDescent="0.25">
      <c r="A2408" s="2"/>
      <c r="B2408" s="2" t="str">
        <f t="shared" ref="B2408" si="731">"id = "&amp;$L$2&amp;INDEX(S:V,MATCH(B2406,S:S,0),4)</f>
        <v>id = AVE_MARIA_hexaco_childhood.68</v>
      </c>
      <c r="C2408" s="2"/>
      <c r="D2408" s="2"/>
      <c r="E2408" s="2"/>
      <c r="F2408" s="2"/>
      <c r="G2408" s="2"/>
      <c r="H2408" s="2"/>
      <c r="I2408" s="2"/>
    </row>
    <row r="2409" spans="1:9" x14ac:dyDescent="0.25">
      <c r="A2409" s="2"/>
      <c r="B2409" s="2" t="str">
        <f t="shared" ref="B2409" si="732">"desc = EVTDESC_"&amp;$L$2&amp;INDEX(S:V,MATCH(B2406,S:S,0),4)</f>
        <v>desc = EVTDESC_AVE_MARIA_hexaco_childhood.68</v>
      </c>
      <c r="C2409" s="2"/>
      <c r="D2409" s="2"/>
      <c r="E2409" s="2"/>
      <c r="F2409" s="2"/>
      <c r="G2409" s="2"/>
      <c r="H2409" s="2"/>
      <c r="I2409" s="2"/>
    </row>
    <row r="2410" spans="1:9" x14ac:dyDescent="0.25">
      <c r="A2410" s="2"/>
      <c r="B2410" s="2" t="s">
        <v>115</v>
      </c>
      <c r="C2410" s="2"/>
      <c r="D2410" s="2"/>
      <c r="E2410" s="2"/>
      <c r="F2410" s="2"/>
      <c r="G2410" s="2"/>
      <c r="H2410" s="2"/>
      <c r="I2410" s="2"/>
    </row>
    <row r="2411" spans="1:9" x14ac:dyDescent="0.25">
      <c r="A2411" s="2"/>
      <c r="B2411" s="2" t="s">
        <v>114</v>
      </c>
      <c r="C2411" s="2"/>
      <c r="D2411" s="2"/>
      <c r="E2411" s="2"/>
      <c r="F2411" s="2"/>
      <c r="G2411" s="2"/>
      <c r="H2411" s="2"/>
      <c r="I2411" s="2"/>
    </row>
    <row r="2412" spans="1:9" x14ac:dyDescent="0.25">
      <c r="A2412" s="2"/>
      <c r="B2412" s="2" t="s">
        <v>116</v>
      </c>
      <c r="C2412" s="2"/>
      <c r="D2412" s="2"/>
      <c r="E2412" s="2"/>
      <c r="F2412" s="2"/>
      <c r="G2412" s="2"/>
      <c r="H2412" s="2"/>
      <c r="I2412" s="2"/>
    </row>
    <row r="2413" spans="1:9" x14ac:dyDescent="0.25">
      <c r="A2413" s="2"/>
      <c r="B2413" s="2"/>
      <c r="C2413" s="2"/>
      <c r="D2413" s="2"/>
      <c r="E2413" s="2"/>
      <c r="F2413" s="2"/>
      <c r="G2413" s="2"/>
      <c r="H2413" s="2"/>
      <c r="I2413" s="2"/>
    </row>
    <row r="2414" spans="1:9" x14ac:dyDescent="0.25">
      <c r="A2414" s="2"/>
      <c r="B2414" s="2" t="s">
        <v>5</v>
      </c>
      <c r="C2414" s="2"/>
      <c r="D2414" s="2"/>
      <c r="E2414" s="2"/>
      <c r="F2414" s="2"/>
      <c r="G2414" s="2"/>
      <c r="H2414" s="2"/>
      <c r="I2414" s="2"/>
    </row>
    <row r="2415" spans="1:9" x14ac:dyDescent="0.25">
      <c r="A2415" s="2"/>
      <c r="B2415" s="2"/>
      <c r="C2415" s="2" t="s">
        <v>117</v>
      </c>
      <c r="D2415" s="2"/>
      <c r="E2415" s="2"/>
      <c r="F2415" s="2"/>
      <c r="G2415" s="2"/>
      <c r="H2415" s="2"/>
      <c r="I2415" s="2"/>
    </row>
    <row r="2416" spans="1:9" x14ac:dyDescent="0.25">
      <c r="A2416" s="2"/>
      <c r="B2416" s="2"/>
      <c r="C2416" s="2" t="s">
        <v>118</v>
      </c>
      <c r="D2416" s="2"/>
      <c r="E2416" s="2"/>
      <c r="F2416" s="2"/>
      <c r="G2416" s="2"/>
      <c r="H2416" s="2"/>
      <c r="I2416" s="2"/>
    </row>
    <row r="2417" spans="1:9" x14ac:dyDescent="0.25">
      <c r="A2417" s="2"/>
      <c r="B2417" s="2"/>
      <c r="C2417" s="2" t="s">
        <v>119</v>
      </c>
      <c r="D2417" s="2"/>
      <c r="E2417" s="2"/>
      <c r="F2417" s="2"/>
      <c r="G2417" s="2"/>
      <c r="H2417" s="2"/>
      <c r="I2417" s="2"/>
    </row>
    <row r="2418" spans="1:9" x14ac:dyDescent="0.25">
      <c r="A2418" s="2"/>
      <c r="B2418" s="2"/>
      <c r="C2418" s="2" t="s">
        <v>120</v>
      </c>
      <c r="D2418" s="2"/>
      <c r="E2418" s="2"/>
      <c r="F2418" s="2"/>
      <c r="G2418" s="2"/>
      <c r="H2418" s="2"/>
      <c r="I2418" s="2"/>
    </row>
    <row r="2419" spans="1:9" x14ac:dyDescent="0.25">
      <c r="A2419" s="2"/>
      <c r="B2419" s="2"/>
      <c r="C2419" s="2" t="str">
        <f t="shared" ref="C2419" si="733">"has_focus = "&amp;INDEX(S:X,MATCH(B2406,S:S,0),6)</f>
        <v>has_focus = focus_ch_openness_to_experience</v>
      </c>
      <c r="D2419" s="2"/>
      <c r="E2419" s="2"/>
      <c r="F2419" s="2"/>
      <c r="G2419" s="2"/>
      <c r="H2419" s="2"/>
      <c r="I2419" s="2"/>
    </row>
    <row r="2420" spans="1:9" x14ac:dyDescent="0.25">
      <c r="A2420" s="2"/>
      <c r="B2420" s="2" t="s">
        <v>1</v>
      </c>
      <c r="C2420" s="2"/>
      <c r="D2420" s="2"/>
      <c r="E2420" s="2"/>
      <c r="F2420" s="2"/>
      <c r="G2420" s="2"/>
      <c r="H2420" s="2"/>
      <c r="I2420" s="2"/>
    </row>
    <row r="2421" spans="1:9" x14ac:dyDescent="0.25">
      <c r="A2421" s="2"/>
      <c r="B2421" s="2"/>
      <c r="C2421" s="2"/>
      <c r="D2421" s="2"/>
      <c r="E2421" s="2"/>
      <c r="F2421" s="2"/>
      <c r="G2421" s="2"/>
      <c r="H2421" s="2"/>
      <c r="I2421" s="2"/>
    </row>
    <row r="2422" spans="1:9" x14ac:dyDescent="0.25">
      <c r="A2422" s="2"/>
      <c r="B2422" s="2" t="s">
        <v>9</v>
      </c>
      <c r="C2422" s="2" t="s">
        <v>235</v>
      </c>
      <c r="D2422" s="2"/>
      <c r="E2422" s="2"/>
      <c r="F2422" s="2"/>
      <c r="G2422" s="2"/>
    </row>
    <row r="2423" spans="1:9" x14ac:dyDescent="0.25">
      <c r="A2423" s="2"/>
      <c r="B2423" s="2"/>
      <c r="C2423" s="2" t="str">
        <f t="shared" ref="C2423" si="734">"name = EVTOPT_A_"&amp;$L$2&amp;INDEX(S:V,MATCH(B2406,S:S,0),4)</f>
        <v>name = EVTOPT_A_AVE_MARIA_hexaco_childhood.68</v>
      </c>
      <c r="D2423" s="2"/>
      <c r="E2423" s="2"/>
      <c r="F2423" s="2"/>
      <c r="G2423" s="2"/>
    </row>
    <row r="2424" spans="1:9" x14ac:dyDescent="0.25">
      <c r="A2424" s="2"/>
      <c r="B2424" s="2"/>
      <c r="C2424" s="2" t="s">
        <v>138</v>
      </c>
      <c r="D2424" s="2"/>
      <c r="E2424" s="2"/>
      <c r="F2424" s="2"/>
      <c r="G2424" s="2"/>
      <c r="H2424" s="2"/>
      <c r="I2424" s="2"/>
    </row>
    <row r="2425" spans="1:9" x14ac:dyDescent="0.25">
      <c r="A2425" s="2"/>
      <c r="B2425" s="2"/>
      <c r="C2425" s="2"/>
      <c r="D2425" s="2" t="str">
        <f t="shared" ref="D2425" si="735">"educator = { character_event = { id = "&amp;"AVE_MARIA_hexaco_adolescence."&amp;INDEX(S:V,MATCH(B2406,S:S,0)+INDEX(S:W,MATCH(B2406,S:S,0),5),4)&amp;" } }"</f>
        <v>educator = { character_event = { id = AVE_MARIA_hexaco_adolescence.68 } }</v>
      </c>
      <c r="E2425" s="2"/>
      <c r="F2425" s="2"/>
      <c r="G2425" s="2"/>
      <c r="H2425" s="2"/>
      <c r="I2425" s="2"/>
    </row>
    <row r="2426" spans="1:9" x14ac:dyDescent="0.25">
      <c r="D2426" t="s">
        <v>248</v>
      </c>
      <c r="H2426" s="2"/>
      <c r="I2426" s="2"/>
    </row>
    <row r="2427" spans="1:9" x14ac:dyDescent="0.25">
      <c r="C2427" s="2" t="s">
        <v>1</v>
      </c>
      <c r="D2427" s="2"/>
      <c r="E2427" s="2"/>
      <c r="F2427" s="2"/>
      <c r="H2427" s="2"/>
      <c r="I2427" s="2"/>
    </row>
    <row r="2428" spans="1:9" x14ac:dyDescent="0.25">
      <c r="A2428" s="2"/>
      <c r="B2428" s="2"/>
      <c r="C2428" s="2" t="s">
        <v>236</v>
      </c>
      <c r="D2428" s="2"/>
      <c r="E2428" s="2"/>
      <c r="F2428" s="2"/>
      <c r="G2428" s="2"/>
      <c r="H2428" s="2"/>
      <c r="I2428" s="2"/>
    </row>
    <row r="2429" spans="1:9" x14ac:dyDescent="0.25">
      <c r="A2429" s="2"/>
      <c r="B2429" s="2"/>
      <c r="C2429" s="2"/>
      <c r="D2429" s="2" t="str">
        <f t="shared" ref="D2429" si="736">"factor = 95"</f>
        <v>factor = 95</v>
      </c>
      <c r="E2429" s="2"/>
      <c r="F2429" s="2"/>
      <c r="G2429" s="2"/>
      <c r="H2429" s="2"/>
      <c r="I2429" s="2"/>
    </row>
    <row r="2430" spans="1:9" x14ac:dyDescent="0.25">
      <c r="A2430" s="2"/>
      <c r="B2430" s="2"/>
      <c r="C2430" s="2" t="s">
        <v>1</v>
      </c>
      <c r="D2430" s="2"/>
      <c r="E2430" s="2"/>
      <c r="F2430" s="2"/>
      <c r="G2430" s="2"/>
      <c r="H2430" s="2"/>
      <c r="I2430" s="2"/>
    </row>
    <row r="2431" spans="1:9" x14ac:dyDescent="0.25">
      <c r="A2431" s="2"/>
      <c r="B2431" s="2" t="s">
        <v>1</v>
      </c>
      <c r="G2431" s="2"/>
      <c r="H2431" s="2"/>
      <c r="I2431" s="2"/>
    </row>
    <row r="2432" spans="1:9" x14ac:dyDescent="0.25">
      <c r="A2432" s="2"/>
      <c r="B2432" s="2" t="s">
        <v>9</v>
      </c>
      <c r="C2432" s="2" t="s">
        <v>237</v>
      </c>
      <c r="D2432" s="2"/>
      <c r="E2432" s="2"/>
      <c r="F2432" s="2"/>
      <c r="G2432" s="2"/>
    </row>
    <row r="2433" spans="1:9" x14ac:dyDescent="0.25">
      <c r="A2433" s="2"/>
      <c r="B2433" s="2"/>
      <c r="C2433" s="2" t="str">
        <f t="shared" ref="C2433" si="737">"name = EVTOPT_B_"&amp;$L$2&amp;INDEX(S:V,MATCH(B2406,S:S,0),4)</f>
        <v>name = EVTOPT_B_AVE_MARIA_hexaco_childhood.68</v>
      </c>
      <c r="D2433" s="2"/>
      <c r="E2433" s="2"/>
      <c r="F2433" s="2"/>
      <c r="G2433" s="2"/>
      <c r="H2433" s="2"/>
      <c r="I2433" s="2"/>
    </row>
    <row r="2434" spans="1:9" x14ac:dyDescent="0.25">
      <c r="A2434" s="2"/>
      <c r="B2434" s="2"/>
      <c r="C2434" s="2" t="s">
        <v>138</v>
      </c>
      <c r="D2434" s="2"/>
      <c r="E2434" s="2"/>
      <c r="F2434" s="2"/>
      <c r="G2434" s="2"/>
      <c r="H2434" s="2"/>
      <c r="I2434" s="2"/>
    </row>
    <row r="2435" spans="1:9" x14ac:dyDescent="0.25">
      <c r="A2435" s="2"/>
      <c r="B2435" s="2"/>
      <c r="C2435" s="2"/>
      <c r="D2435" s="2" t="str">
        <f t="shared" ref="D2435" si="738">"educator = { character_event = { id = "&amp;"AVE_MARIA_hexaco_adolescence."&amp;INDEX(S:V,MATCH(B2406,S:S,0)+INDEX(S:W,MATCH(B2406,S:S,0),5),4)&amp;" } }"</f>
        <v>educator = { character_event = { id = AVE_MARIA_hexaco_adolescence.68 } }</v>
      </c>
      <c r="E2435" s="2"/>
      <c r="F2435" s="2"/>
      <c r="G2435" s="2"/>
      <c r="H2435" s="2"/>
      <c r="I2435" s="2"/>
    </row>
    <row r="2436" spans="1:9" x14ac:dyDescent="0.25">
      <c r="A2436" s="2"/>
      <c r="D2436" t="s">
        <v>249</v>
      </c>
      <c r="H2436" s="2"/>
      <c r="I2436" s="2"/>
    </row>
    <row r="2437" spans="1:9" x14ac:dyDescent="0.25">
      <c r="A2437" s="2"/>
      <c r="B2437" s="2"/>
      <c r="C2437" s="2" t="s">
        <v>1</v>
      </c>
      <c r="D2437" s="2"/>
      <c r="E2437" s="2"/>
      <c r="F2437" s="2"/>
      <c r="G2437" s="2"/>
      <c r="H2437" s="2"/>
      <c r="I2437" s="2"/>
    </row>
    <row r="2438" spans="1:9" x14ac:dyDescent="0.25">
      <c r="A2438" s="2"/>
      <c r="B2438" s="2"/>
      <c r="C2438" s="2" t="s">
        <v>236</v>
      </c>
      <c r="D2438" s="2"/>
      <c r="E2438" s="2"/>
      <c r="F2438" s="2"/>
      <c r="G2438" s="2"/>
      <c r="H2438" s="2"/>
      <c r="I2438" s="2"/>
    </row>
    <row r="2439" spans="1:9" x14ac:dyDescent="0.25">
      <c r="A2439" s="2"/>
      <c r="B2439" s="2"/>
      <c r="C2439" s="2"/>
      <c r="D2439" s="2" t="str">
        <f t="shared" ref="D2439" si="739">"factor = 5"</f>
        <v>factor = 5</v>
      </c>
      <c r="E2439" s="2"/>
      <c r="F2439" s="2"/>
      <c r="G2439" s="2"/>
      <c r="H2439" s="2"/>
      <c r="I2439" s="2"/>
    </row>
    <row r="2440" spans="1:9" x14ac:dyDescent="0.25">
      <c r="A2440" s="2"/>
      <c r="B2440" s="2"/>
      <c r="C2440" s="2" t="s">
        <v>1</v>
      </c>
      <c r="D2440" s="2"/>
      <c r="E2440" s="2"/>
      <c r="F2440" s="2"/>
      <c r="G2440" s="2"/>
      <c r="H2440" s="2"/>
      <c r="I2440" s="2"/>
    </row>
    <row r="2441" spans="1:9" x14ac:dyDescent="0.25">
      <c r="A2441" s="2"/>
      <c r="B2441" s="2" t="s">
        <v>1</v>
      </c>
      <c r="C2441" s="2"/>
      <c r="D2441" s="2"/>
      <c r="E2441" s="2"/>
      <c r="F2441" s="2"/>
      <c r="G2441" s="2"/>
      <c r="H2441" s="2"/>
      <c r="I2441" s="2"/>
    </row>
    <row r="2442" spans="1:9" x14ac:dyDescent="0.25">
      <c r="A2442" s="2" t="s">
        <v>1</v>
      </c>
      <c r="B2442" s="2"/>
      <c r="C2442" s="2"/>
      <c r="D2442" s="2"/>
      <c r="E2442" s="2"/>
      <c r="F2442" s="2"/>
      <c r="G2442" s="2"/>
      <c r="H2442" s="2"/>
      <c r="I2442" s="2"/>
    </row>
    <row r="2443" spans="1:9" x14ac:dyDescent="0.25">
      <c r="A2443" s="2"/>
      <c r="B2443" s="2"/>
      <c r="C2443" s="2"/>
      <c r="D2443" s="2"/>
      <c r="E2443" s="2"/>
      <c r="F2443" s="2"/>
      <c r="G2443" s="2"/>
      <c r="H2443" s="2"/>
      <c r="I2443" s="2"/>
    </row>
    <row r="2444" spans="1:9" x14ac:dyDescent="0.25">
      <c r="A2444" s="2"/>
      <c r="B2444" s="2"/>
      <c r="C2444" s="2"/>
      <c r="D2444" s="2"/>
      <c r="E2444" s="2"/>
      <c r="F2444" s="2"/>
      <c r="G2444" s="2"/>
      <c r="H2444" s="2"/>
      <c r="I2444" s="2"/>
    </row>
    <row r="2445" spans="1:9" x14ac:dyDescent="0.25">
      <c r="A2445" s="2"/>
      <c r="B2445" s="2"/>
      <c r="C2445" s="2"/>
      <c r="D2445" s="2"/>
      <c r="E2445" s="2"/>
      <c r="F2445" s="2"/>
      <c r="G2445" s="2"/>
      <c r="H2445" s="2"/>
      <c r="I2445" s="2"/>
    </row>
    <row r="2446" spans="1:9" x14ac:dyDescent="0.25">
      <c r="A2446" s="2"/>
      <c r="B2446" s="2"/>
      <c r="C2446" s="2"/>
      <c r="D2446" s="2"/>
      <c r="E2446" s="2"/>
      <c r="F2446" s="2"/>
      <c r="G2446" s="2"/>
      <c r="H2446" s="2"/>
      <c r="I2446" s="2"/>
    </row>
    <row r="2447" spans="1:9" x14ac:dyDescent="0.25">
      <c r="A2447" s="2"/>
      <c r="B2447" s="2"/>
      <c r="C2447" s="2"/>
      <c r="D2447" s="2"/>
      <c r="E2447" s="2"/>
      <c r="F2447" s="2"/>
      <c r="G2447" s="2"/>
      <c r="H2447" s="2"/>
      <c r="I2447" s="2"/>
    </row>
    <row r="2448" spans="1:9" x14ac:dyDescent="0.25">
      <c r="A2448" s="2"/>
      <c r="B2448" s="2"/>
      <c r="C2448" s="2"/>
      <c r="D2448" s="2"/>
      <c r="E2448" s="2"/>
      <c r="F2448" s="2"/>
      <c r="G2448" s="2"/>
      <c r="H2448" s="2"/>
      <c r="I2448" s="2"/>
    </row>
    <row r="2449" spans="1:9" x14ac:dyDescent="0.25">
      <c r="A2449" s="2"/>
      <c r="B2449" s="2"/>
      <c r="C2449" s="2"/>
      <c r="D2449" s="2"/>
      <c r="E2449" s="2"/>
      <c r="F2449" s="2"/>
      <c r="G2449" s="2"/>
      <c r="H2449" s="2"/>
      <c r="I2449" s="2"/>
    </row>
    <row r="2450" spans="1:9" x14ac:dyDescent="0.25">
      <c r="A2450" s="2"/>
      <c r="B2450" s="2"/>
      <c r="C2450" s="2"/>
      <c r="D2450" s="2"/>
      <c r="E2450" s="2"/>
      <c r="F2450" s="2"/>
      <c r="G2450" s="2"/>
      <c r="H2450" s="2"/>
      <c r="I2450" s="2"/>
    </row>
    <row r="2451" spans="1:9" x14ac:dyDescent="0.25">
      <c r="A2451" s="2"/>
      <c r="B2451" s="2"/>
      <c r="C2451" s="2"/>
      <c r="D2451" s="2"/>
      <c r="E2451" s="2"/>
      <c r="F2451" s="2"/>
      <c r="G2451" s="2"/>
      <c r="H2451" s="2"/>
      <c r="I2451" s="2"/>
    </row>
    <row r="2452" spans="1:9" x14ac:dyDescent="0.25">
      <c r="A2452" s="2"/>
      <c r="B2452" s="2"/>
      <c r="C2452" s="2"/>
      <c r="D2452" s="2"/>
      <c r="E2452" s="2"/>
      <c r="F2452" s="2"/>
      <c r="G2452" s="2"/>
      <c r="H2452" s="2"/>
      <c r="I2452" s="2"/>
    </row>
    <row r="2453" spans="1:9" x14ac:dyDescent="0.25">
      <c r="A2453" s="2"/>
      <c r="B2453" s="2"/>
      <c r="C2453" s="2"/>
      <c r="D2453" s="2"/>
      <c r="E2453" s="2"/>
      <c r="F2453" s="2"/>
      <c r="G2453" s="2"/>
      <c r="H2453" s="2"/>
      <c r="I2453" s="2"/>
    </row>
    <row r="2454" spans="1:9" x14ac:dyDescent="0.25">
      <c r="A2454" s="2"/>
      <c r="B2454" s="2"/>
      <c r="C2454" s="2"/>
      <c r="D2454" s="2"/>
      <c r="E2454" s="2"/>
      <c r="F2454" s="2"/>
      <c r="G2454" s="2"/>
      <c r="H2454" s="2"/>
      <c r="I2454" s="2"/>
    </row>
    <row r="2455" spans="1:9" x14ac:dyDescent="0.25">
      <c r="A2455" s="2"/>
      <c r="B2455" s="2"/>
      <c r="C2455" s="2"/>
      <c r="D2455" s="2"/>
      <c r="E2455" s="2"/>
      <c r="F2455" s="2"/>
      <c r="G2455" s="2"/>
      <c r="H2455" s="2"/>
      <c r="I2455" s="2"/>
    </row>
    <row r="2456" spans="1:9" x14ac:dyDescent="0.25">
      <c r="A2456" s="2"/>
      <c r="B2456" s="2"/>
      <c r="C2456" s="2"/>
      <c r="D2456" s="2"/>
      <c r="E2456" s="2"/>
      <c r="F2456" s="2"/>
      <c r="G2456" s="2"/>
      <c r="H2456" s="2"/>
      <c r="I2456" s="2"/>
    </row>
    <row r="2457" spans="1:9" x14ac:dyDescent="0.25">
      <c r="A2457" s="2"/>
      <c r="B2457" s="2"/>
      <c r="C2457" s="2"/>
      <c r="D2457" s="2"/>
      <c r="E2457" s="2"/>
      <c r="F2457" s="2"/>
      <c r="G2457" s="2"/>
      <c r="H2457" s="2"/>
      <c r="I2457" s="2"/>
    </row>
    <row r="2458" spans="1:9" x14ac:dyDescent="0.25">
      <c r="A2458" s="2"/>
      <c r="B2458" s="2"/>
      <c r="C2458" s="2"/>
      <c r="D2458" s="2"/>
      <c r="E2458" s="2"/>
      <c r="F2458" s="2"/>
      <c r="G2458" s="2"/>
      <c r="H2458" s="2"/>
      <c r="I2458" s="2"/>
    </row>
    <row r="2459" spans="1:9" x14ac:dyDescent="0.25">
      <c r="A2459" s="2"/>
      <c r="B2459" s="2"/>
      <c r="C2459" s="2"/>
      <c r="D2459" s="2"/>
      <c r="E2459" s="2"/>
      <c r="F2459" s="2"/>
      <c r="G2459" s="2"/>
    </row>
    <row r="2460" spans="1:9" x14ac:dyDescent="0.25">
      <c r="A2460" s="2"/>
      <c r="B2460" s="2"/>
      <c r="C2460" s="2"/>
      <c r="D2460" s="2"/>
      <c r="E2460" s="2"/>
      <c r="F2460" s="2"/>
      <c r="G2460" s="2"/>
    </row>
    <row r="2461" spans="1:9" x14ac:dyDescent="0.25">
      <c r="A2461" s="2"/>
      <c r="B2461" s="2"/>
      <c r="C2461" s="2"/>
      <c r="D2461" s="2"/>
      <c r="E2461" s="2"/>
      <c r="F2461" s="2"/>
      <c r="G2461" s="2"/>
      <c r="H2461" s="2"/>
      <c r="I2461" s="2"/>
    </row>
    <row r="2462" spans="1:9" x14ac:dyDescent="0.25">
      <c r="A2462" s="2"/>
      <c r="B2462" s="2"/>
      <c r="C2462" s="2"/>
      <c r="D2462" s="2"/>
      <c r="E2462" s="2"/>
      <c r="F2462" s="2"/>
      <c r="G2462" s="2"/>
      <c r="H2462" s="2"/>
      <c r="I2462" s="2"/>
    </row>
    <row r="2463" spans="1:9" x14ac:dyDescent="0.25">
      <c r="H2463" s="2"/>
      <c r="I2463" s="2"/>
    </row>
    <row r="2464" spans="1:9" x14ac:dyDescent="0.25">
      <c r="C2464" s="2"/>
      <c r="D2464" s="2"/>
      <c r="E2464" s="2"/>
      <c r="F2464" s="2"/>
      <c r="H2464" s="2"/>
      <c r="I2464" s="2"/>
    </row>
    <row r="2465" spans="1:9" x14ac:dyDescent="0.25">
      <c r="A2465" s="2"/>
      <c r="B2465" s="2"/>
      <c r="C2465" s="2"/>
      <c r="D2465" s="2"/>
      <c r="E2465" s="2"/>
      <c r="F2465" s="2"/>
      <c r="G2465" s="2"/>
      <c r="H2465" s="2"/>
      <c r="I2465" s="2"/>
    </row>
    <row r="2466" spans="1:9" x14ac:dyDescent="0.25">
      <c r="A2466" s="2"/>
      <c r="B2466" s="2"/>
      <c r="C2466" s="2"/>
      <c r="D2466" s="2"/>
      <c r="E2466" s="2"/>
      <c r="F2466" s="2"/>
      <c r="G2466" s="2"/>
      <c r="H2466" s="2"/>
      <c r="I2466" s="2"/>
    </row>
    <row r="2467" spans="1:9" x14ac:dyDescent="0.25">
      <c r="A2467" s="2"/>
      <c r="B2467" s="2"/>
      <c r="C2467" s="2"/>
      <c r="D2467" s="2"/>
      <c r="E2467" s="2"/>
      <c r="F2467" s="2"/>
      <c r="G2467" s="2"/>
      <c r="H2467" s="2"/>
      <c r="I2467" s="2"/>
    </row>
    <row r="2468" spans="1:9" x14ac:dyDescent="0.25">
      <c r="A2468" s="2"/>
      <c r="B2468" s="2"/>
      <c r="G2468" s="2"/>
      <c r="H2468" s="2"/>
      <c r="I2468" s="2"/>
    </row>
    <row r="2469" spans="1:9" x14ac:dyDescent="0.25">
      <c r="A2469" s="2"/>
      <c r="B2469" s="2"/>
      <c r="C2469" s="2"/>
      <c r="D2469" s="2"/>
      <c r="E2469" s="2"/>
      <c r="F2469" s="2"/>
      <c r="G2469" s="2"/>
    </row>
    <row r="2470" spans="1:9" x14ac:dyDescent="0.25">
      <c r="A2470" s="2"/>
      <c r="B2470" s="2"/>
      <c r="C2470" s="2"/>
      <c r="D2470" s="2"/>
      <c r="E2470" s="2"/>
      <c r="F2470" s="2"/>
      <c r="G2470" s="2"/>
      <c r="H2470" s="2"/>
      <c r="I2470" s="2"/>
    </row>
    <row r="2471" spans="1:9" x14ac:dyDescent="0.25">
      <c r="A2471" s="2"/>
      <c r="B2471" s="2"/>
      <c r="C2471" s="2"/>
      <c r="D2471" s="2"/>
      <c r="E2471" s="2"/>
      <c r="F2471" s="2"/>
      <c r="G2471" s="2"/>
      <c r="H2471" s="2"/>
      <c r="I2471" s="2"/>
    </row>
    <row r="2472" spans="1:9" x14ac:dyDescent="0.25">
      <c r="A2472" s="2"/>
      <c r="B2472" s="2"/>
      <c r="C2472" s="2"/>
      <c r="D2472" s="2"/>
      <c r="E2472" s="2"/>
      <c r="F2472" s="2"/>
      <c r="G2472" s="2"/>
      <c r="H2472" s="2"/>
      <c r="I2472" s="2"/>
    </row>
    <row r="2473" spans="1:9" x14ac:dyDescent="0.25">
      <c r="A2473" s="2"/>
      <c r="H2473" s="2"/>
      <c r="I2473" s="2"/>
    </row>
    <row r="2474" spans="1:9" x14ac:dyDescent="0.25">
      <c r="A2474" s="2"/>
      <c r="B2474" s="2"/>
      <c r="C2474" s="2"/>
      <c r="D2474" s="2"/>
      <c r="E2474" s="2"/>
      <c r="F2474" s="2"/>
      <c r="G2474" s="2"/>
      <c r="H2474" s="2"/>
      <c r="I2474" s="2"/>
    </row>
    <row r="2475" spans="1:9" x14ac:dyDescent="0.25">
      <c r="A2475" s="2"/>
      <c r="B2475" s="2"/>
      <c r="C2475" s="2"/>
      <c r="D2475" s="2"/>
      <c r="E2475" s="2"/>
      <c r="F2475" s="2"/>
      <c r="G2475" s="2"/>
      <c r="H2475" s="2"/>
      <c r="I2475" s="2"/>
    </row>
    <row r="2476" spans="1:9" x14ac:dyDescent="0.25">
      <c r="A2476" s="2"/>
      <c r="B2476" s="2"/>
      <c r="C2476" s="2"/>
      <c r="D2476" s="2"/>
      <c r="E2476" s="2"/>
      <c r="F2476" s="2"/>
      <c r="G2476" s="2"/>
      <c r="H2476" s="2"/>
      <c r="I2476" s="2"/>
    </row>
    <row r="2477" spans="1:9" x14ac:dyDescent="0.25">
      <c r="A2477" s="2"/>
      <c r="B2477" s="2"/>
      <c r="C2477" s="2"/>
      <c r="D2477" s="2"/>
      <c r="E2477" s="2"/>
      <c r="F2477" s="2"/>
      <c r="G2477" s="2"/>
      <c r="H2477" s="2"/>
      <c r="I2477" s="2"/>
    </row>
    <row r="2478" spans="1:9" x14ac:dyDescent="0.25">
      <c r="A2478" s="2"/>
      <c r="B2478" s="2"/>
      <c r="C2478" s="2"/>
      <c r="D2478" s="2"/>
      <c r="E2478" s="2"/>
      <c r="F2478" s="2"/>
      <c r="G2478" s="2"/>
      <c r="H2478" s="2"/>
      <c r="I2478" s="2"/>
    </row>
    <row r="2479" spans="1:9" x14ac:dyDescent="0.25">
      <c r="A2479" s="2"/>
      <c r="B2479" s="2"/>
      <c r="C2479" s="2"/>
      <c r="D2479" s="2"/>
      <c r="E2479" s="2"/>
      <c r="F2479" s="2"/>
      <c r="G2479" s="2"/>
      <c r="H2479" s="2"/>
      <c r="I2479" s="2"/>
    </row>
    <row r="2480" spans="1:9" x14ac:dyDescent="0.25">
      <c r="A2480" s="2"/>
      <c r="B2480" s="2"/>
      <c r="C2480" s="2"/>
      <c r="D2480" s="2"/>
      <c r="E2480" s="2"/>
      <c r="F2480" s="2"/>
      <c r="G2480" s="2"/>
      <c r="H2480" s="2"/>
      <c r="I2480" s="2"/>
    </row>
    <row r="2481" spans="1:9" x14ac:dyDescent="0.25">
      <c r="A2481" s="2"/>
      <c r="B2481" s="2"/>
      <c r="C2481" s="2"/>
      <c r="D2481" s="2"/>
      <c r="E2481" s="2"/>
      <c r="F2481" s="2"/>
      <c r="G2481" s="2"/>
      <c r="H2481" s="2"/>
      <c r="I2481" s="2"/>
    </row>
    <row r="2482" spans="1:9" x14ac:dyDescent="0.25">
      <c r="A2482" s="2"/>
      <c r="B2482" s="2"/>
      <c r="C2482" s="2"/>
      <c r="D2482" s="2"/>
      <c r="E2482" s="2"/>
      <c r="F2482" s="2"/>
      <c r="G2482" s="2"/>
      <c r="H2482" s="2"/>
      <c r="I2482" s="2"/>
    </row>
    <row r="2483" spans="1:9" x14ac:dyDescent="0.25">
      <c r="A2483" s="2"/>
      <c r="B2483" s="2"/>
      <c r="C2483" s="2"/>
      <c r="D2483" s="2"/>
      <c r="E2483" s="2"/>
      <c r="F2483" s="2"/>
      <c r="G2483" s="2"/>
      <c r="H2483" s="2"/>
      <c r="I2483" s="2"/>
    </row>
    <row r="2484" spans="1:9" x14ac:dyDescent="0.25">
      <c r="A2484" s="2"/>
      <c r="B2484" s="2"/>
      <c r="C2484" s="2"/>
      <c r="D2484" s="2"/>
      <c r="E2484" s="2"/>
      <c r="F2484" s="2"/>
      <c r="G2484" s="2"/>
      <c r="H2484" s="2"/>
      <c r="I2484" s="2"/>
    </row>
    <row r="2485" spans="1:9" x14ac:dyDescent="0.25">
      <c r="A2485" s="2"/>
      <c r="B2485" s="2"/>
      <c r="C2485" s="2"/>
      <c r="D2485" s="2"/>
      <c r="E2485" s="2"/>
      <c r="F2485" s="2"/>
      <c r="G2485" s="2"/>
      <c r="H2485" s="2"/>
      <c r="I2485" s="2"/>
    </row>
    <row r="2486" spans="1:9" x14ac:dyDescent="0.25">
      <c r="A2486" s="2"/>
      <c r="B2486" s="2"/>
      <c r="C2486" s="2"/>
      <c r="D2486" s="2"/>
      <c r="E2486" s="2"/>
      <c r="F2486" s="2"/>
      <c r="G2486" s="2"/>
      <c r="H2486" s="2"/>
      <c r="I2486" s="2"/>
    </row>
    <row r="2487" spans="1:9" x14ac:dyDescent="0.25">
      <c r="A2487" s="2"/>
      <c r="B2487" s="2"/>
      <c r="C2487" s="2"/>
      <c r="D2487" s="2"/>
      <c r="E2487" s="2"/>
      <c r="F2487" s="2"/>
      <c r="G2487" s="2"/>
      <c r="H2487" s="2"/>
      <c r="I2487" s="2"/>
    </row>
    <row r="2488" spans="1:9" x14ac:dyDescent="0.25">
      <c r="A2488" s="2"/>
      <c r="B2488" s="2"/>
      <c r="C2488" s="2"/>
      <c r="D2488" s="2"/>
      <c r="E2488" s="2"/>
      <c r="F2488" s="2"/>
      <c r="G2488" s="2"/>
      <c r="H2488" s="2"/>
      <c r="I2488" s="2"/>
    </row>
    <row r="2489" spans="1:9" x14ac:dyDescent="0.25">
      <c r="A2489" s="2"/>
      <c r="B2489" s="2"/>
      <c r="C2489" s="2"/>
      <c r="D2489" s="2"/>
      <c r="E2489" s="2"/>
      <c r="F2489" s="2"/>
      <c r="G2489" s="2"/>
      <c r="H2489" s="2"/>
      <c r="I2489" s="2"/>
    </row>
    <row r="2490" spans="1:9" x14ac:dyDescent="0.25">
      <c r="A2490" s="2"/>
      <c r="B2490" s="2"/>
      <c r="C2490" s="2"/>
      <c r="D2490" s="2"/>
      <c r="E2490" s="2"/>
      <c r="F2490" s="2"/>
      <c r="G2490" s="2"/>
      <c r="H2490" s="2"/>
      <c r="I2490" s="2"/>
    </row>
    <row r="2491" spans="1:9" x14ac:dyDescent="0.25">
      <c r="A2491" s="2"/>
      <c r="B2491" s="2"/>
      <c r="C2491" s="2"/>
      <c r="D2491" s="2"/>
      <c r="E2491" s="2"/>
      <c r="F2491" s="2"/>
      <c r="G2491" s="2"/>
      <c r="H2491" s="2"/>
      <c r="I2491" s="2"/>
    </row>
    <row r="2492" spans="1:9" x14ac:dyDescent="0.25">
      <c r="A2492" s="2"/>
      <c r="B2492" s="2"/>
      <c r="C2492" s="2"/>
      <c r="D2492" s="2"/>
      <c r="E2492" s="2"/>
      <c r="F2492" s="2"/>
      <c r="G2492" s="2"/>
      <c r="H2492" s="2"/>
      <c r="I2492" s="2"/>
    </row>
    <row r="2493" spans="1:9" x14ac:dyDescent="0.25">
      <c r="A2493" s="2"/>
      <c r="B2493" s="2"/>
      <c r="C2493" s="2"/>
      <c r="D2493" s="2"/>
      <c r="E2493" s="2"/>
      <c r="F2493" s="2"/>
      <c r="G2493" s="2"/>
      <c r="H2493" s="2"/>
      <c r="I2493" s="2"/>
    </row>
    <row r="2494" spans="1:9" x14ac:dyDescent="0.25">
      <c r="A2494" s="2"/>
      <c r="B2494" s="2"/>
      <c r="C2494" s="2"/>
      <c r="D2494" s="2"/>
      <c r="E2494" s="2"/>
      <c r="F2494" s="2"/>
      <c r="G2494" s="2"/>
      <c r="H2494" s="2"/>
      <c r="I2494" s="2"/>
    </row>
    <row r="2495" spans="1:9" x14ac:dyDescent="0.25">
      <c r="A2495" s="2"/>
      <c r="B2495" s="2"/>
      <c r="C2495" s="2"/>
      <c r="D2495" s="2"/>
      <c r="E2495" s="2"/>
      <c r="F2495" s="2"/>
      <c r="G2495" s="2"/>
      <c r="H2495" s="2"/>
      <c r="I2495" s="2"/>
    </row>
    <row r="2496" spans="1:9" x14ac:dyDescent="0.25">
      <c r="A2496" s="2"/>
      <c r="B2496" s="2"/>
      <c r="C2496" s="2"/>
      <c r="D2496" s="2"/>
      <c r="E2496" s="2"/>
      <c r="F2496" s="2"/>
      <c r="G2496" s="2"/>
    </row>
    <row r="2497" spans="1:9" x14ac:dyDescent="0.25">
      <c r="A2497" s="2"/>
      <c r="B2497" s="2"/>
      <c r="C2497" s="2"/>
      <c r="D2497" s="2"/>
      <c r="E2497" s="2"/>
      <c r="F2497" s="2"/>
      <c r="G2497" s="2"/>
    </row>
    <row r="2498" spans="1:9" x14ac:dyDescent="0.25">
      <c r="A2498" s="2"/>
      <c r="B2498" s="2"/>
      <c r="C2498" s="2"/>
      <c r="D2498" s="2"/>
      <c r="E2498" s="2"/>
      <c r="F2498" s="2"/>
      <c r="G2498" s="2"/>
      <c r="H2498" s="2"/>
      <c r="I2498" s="2"/>
    </row>
    <row r="2499" spans="1:9" x14ac:dyDescent="0.25">
      <c r="A2499" s="2"/>
      <c r="B2499" s="2"/>
      <c r="C2499" s="2"/>
      <c r="D2499" s="2"/>
      <c r="E2499" s="2"/>
      <c r="F2499" s="2"/>
      <c r="G2499" s="2"/>
      <c r="H2499" s="2"/>
      <c r="I2499" s="2"/>
    </row>
    <row r="2500" spans="1:9" x14ac:dyDescent="0.25">
      <c r="H2500" s="2"/>
      <c r="I2500" s="2"/>
    </row>
    <row r="2501" spans="1:9" x14ac:dyDescent="0.25">
      <c r="C2501" s="2"/>
      <c r="D2501" s="2"/>
      <c r="E2501" s="2"/>
      <c r="F2501" s="2"/>
      <c r="H2501" s="2"/>
      <c r="I2501" s="2"/>
    </row>
    <row r="2502" spans="1:9" x14ac:dyDescent="0.25">
      <c r="A2502" s="2"/>
      <c r="B2502" s="2"/>
      <c r="C2502" s="2"/>
      <c r="D2502" s="2"/>
      <c r="E2502" s="2"/>
      <c r="F2502" s="2"/>
      <c r="G2502" s="2"/>
      <c r="H2502" s="2"/>
      <c r="I2502" s="2"/>
    </row>
    <row r="2503" spans="1:9" x14ac:dyDescent="0.25">
      <c r="A2503" s="2"/>
      <c r="B2503" s="2"/>
      <c r="C2503" s="2"/>
      <c r="D2503" s="2"/>
      <c r="E2503" s="2"/>
      <c r="F2503" s="2"/>
      <c r="G2503" s="2"/>
      <c r="H2503" s="2"/>
      <c r="I2503" s="2"/>
    </row>
    <row r="2504" spans="1:9" x14ac:dyDescent="0.25">
      <c r="A2504" s="2"/>
      <c r="B2504" s="2"/>
      <c r="C2504" s="2"/>
      <c r="D2504" s="2"/>
      <c r="E2504" s="2"/>
      <c r="F2504" s="2"/>
      <c r="G2504" s="2"/>
      <c r="H2504" s="2"/>
      <c r="I2504" s="2"/>
    </row>
    <row r="2505" spans="1:9" x14ac:dyDescent="0.25">
      <c r="A2505" s="2"/>
      <c r="B2505" s="2"/>
      <c r="G2505" s="2"/>
      <c r="H2505" s="2"/>
      <c r="I2505" s="2"/>
    </row>
    <row r="2506" spans="1:9" x14ac:dyDescent="0.25">
      <c r="A2506" s="2"/>
      <c r="B2506" s="2"/>
      <c r="C2506" s="2"/>
      <c r="D2506" s="2"/>
      <c r="E2506" s="2"/>
      <c r="F2506" s="2"/>
      <c r="G2506" s="2"/>
    </row>
    <row r="2507" spans="1:9" x14ac:dyDescent="0.25">
      <c r="A2507" s="2"/>
      <c r="B2507" s="2"/>
      <c r="C2507" s="2"/>
      <c r="D2507" s="2"/>
      <c r="E2507" s="2"/>
      <c r="F2507" s="2"/>
      <c r="G2507" s="2"/>
      <c r="H2507" s="2"/>
      <c r="I2507" s="2"/>
    </row>
    <row r="2508" spans="1:9" x14ac:dyDescent="0.25">
      <c r="A2508" s="2"/>
      <c r="B2508" s="2"/>
      <c r="C2508" s="2"/>
      <c r="D2508" s="2"/>
      <c r="E2508" s="2"/>
      <c r="F2508" s="2"/>
      <c r="G2508" s="2"/>
      <c r="H2508" s="2"/>
      <c r="I2508" s="2"/>
    </row>
    <row r="2509" spans="1:9" x14ac:dyDescent="0.25">
      <c r="A2509" s="2"/>
      <c r="B2509" s="2"/>
      <c r="C2509" s="2"/>
      <c r="D2509" s="2"/>
      <c r="E2509" s="2"/>
      <c r="F2509" s="2"/>
      <c r="G2509" s="2"/>
      <c r="H2509" s="2"/>
      <c r="I2509" s="2"/>
    </row>
    <row r="2510" spans="1:9" x14ac:dyDescent="0.25">
      <c r="A2510" s="2"/>
      <c r="H2510" s="2"/>
      <c r="I2510" s="2"/>
    </row>
    <row r="2511" spans="1:9" x14ac:dyDescent="0.25">
      <c r="A2511" s="2"/>
      <c r="B2511" s="2"/>
      <c r="C2511" s="2"/>
      <c r="D2511" s="2"/>
      <c r="E2511" s="2"/>
      <c r="F2511" s="2"/>
      <c r="G2511" s="2"/>
      <c r="H2511" s="2"/>
      <c r="I2511" s="2"/>
    </row>
    <row r="2512" spans="1:9" x14ac:dyDescent="0.25">
      <c r="A2512" s="2"/>
      <c r="B2512" s="2"/>
      <c r="C2512" s="2"/>
      <c r="D2512" s="2"/>
      <c r="E2512" s="2"/>
      <c r="F2512" s="2"/>
      <c r="G2512" s="2"/>
      <c r="H2512" s="2"/>
      <c r="I2512" s="2"/>
    </row>
    <row r="2513" spans="1:9" x14ac:dyDescent="0.25">
      <c r="A2513" s="2"/>
      <c r="B2513" s="2"/>
      <c r="C2513" s="2"/>
      <c r="D2513" s="2"/>
      <c r="E2513" s="2"/>
      <c r="F2513" s="2"/>
      <c r="G2513" s="2"/>
      <c r="H2513" s="2"/>
      <c r="I2513" s="2"/>
    </row>
    <row r="2514" spans="1:9" x14ac:dyDescent="0.25">
      <c r="A2514" s="2"/>
      <c r="B2514" s="2"/>
      <c r="C2514" s="2"/>
      <c r="D2514" s="2"/>
      <c r="E2514" s="2"/>
      <c r="F2514" s="2"/>
      <c r="G2514" s="2"/>
      <c r="H2514" s="2"/>
      <c r="I2514" s="2"/>
    </row>
    <row r="2515" spans="1:9" x14ac:dyDescent="0.25">
      <c r="A2515" s="2"/>
      <c r="B2515" s="2"/>
      <c r="C2515" s="2"/>
      <c r="D2515" s="2"/>
      <c r="E2515" s="2"/>
      <c r="F2515" s="2"/>
      <c r="G2515" s="2"/>
      <c r="H2515" s="2"/>
      <c r="I2515" s="2"/>
    </row>
    <row r="2516" spans="1:9" x14ac:dyDescent="0.25">
      <c r="A2516" s="2"/>
      <c r="B2516" s="2"/>
      <c r="C2516" s="2"/>
      <c r="D2516" s="2"/>
      <c r="E2516" s="2"/>
      <c r="F2516" s="2"/>
      <c r="G2516" s="2"/>
      <c r="H2516" s="2"/>
      <c r="I2516" s="2"/>
    </row>
    <row r="2517" spans="1:9" x14ac:dyDescent="0.25">
      <c r="A2517" s="2"/>
      <c r="B2517" s="2"/>
      <c r="C2517" s="2"/>
      <c r="D2517" s="2"/>
      <c r="E2517" s="2"/>
      <c r="F2517" s="2"/>
      <c r="G2517" s="2"/>
      <c r="H2517" s="2"/>
      <c r="I2517" s="2"/>
    </row>
    <row r="2518" spans="1:9" x14ac:dyDescent="0.25">
      <c r="A2518" s="2"/>
      <c r="B2518" s="2"/>
      <c r="C2518" s="2"/>
      <c r="D2518" s="2"/>
      <c r="E2518" s="2"/>
      <c r="F2518" s="2"/>
      <c r="G2518" s="2"/>
      <c r="H2518" s="2"/>
      <c r="I2518" s="2"/>
    </row>
    <row r="2519" spans="1:9" x14ac:dyDescent="0.25">
      <c r="A2519" s="2"/>
      <c r="B2519" s="2"/>
      <c r="C2519" s="2"/>
      <c r="D2519" s="2"/>
      <c r="E2519" s="2"/>
      <c r="F2519" s="2"/>
      <c r="G2519" s="2"/>
      <c r="H2519" s="2"/>
      <c r="I2519" s="2"/>
    </row>
    <row r="2520" spans="1:9" x14ac:dyDescent="0.25">
      <c r="A2520" s="2"/>
      <c r="B2520" s="2"/>
      <c r="C2520" s="2"/>
      <c r="D2520" s="2"/>
      <c r="E2520" s="2"/>
      <c r="F2520" s="2"/>
      <c r="G2520" s="2"/>
      <c r="H2520" s="2"/>
      <c r="I2520" s="2"/>
    </row>
    <row r="2521" spans="1:9" x14ac:dyDescent="0.25">
      <c r="A2521" s="2"/>
      <c r="B2521" s="2"/>
      <c r="C2521" s="2"/>
      <c r="D2521" s="2"/>
      <c r="E2521" s="2"/>
      <c r="F2521" s="2"/>
      <c r="G2521" s="2"/>
      <c r="H2521" s="2"/>
      <c r="I2521" s="2"/>
    </row>
    <row r="2522" spans="1:9" x14ac:dyDescent="0.25">
      <c r="A2522" s="2"/>
      <c r="B2522" s="2"/>
      <c r="C2522" s="2"/>
      <c r="D2522" s="2"/>
      <c r="E2522" s="2"/>
      <c r="F2522" s="2"/>
      <c r="G2522" s="2"/>
      <c r="H2522" s="2"/>
      <c r="I2522" s="2"/>
    </row>
    <row r="2523" spans="1:9" x14ac:dyDescent="0.25">
      <c r="A2523" s="2"/>
      <c r="B2523" s="2"/>
      <c r="C2523" s="2"/>
      <c r="D2523" s="2"/>
      <c r="E2523" s="2"/>
      <c r="F2523" s="2"/>
      <c r="G2523" s="2"/>
      <c r="H2523" s="2"/>
      <c r="I2523" s="2"/>
    </row>
    <row r="2524" spans="1:9" x14ac:dyDescent="0.25">
      <c r="A2524" s="2"/>
      <c r="B2524" s="2"/>
      <c r="C2524" s="2"/>
      <c r="D2524" s="2"/>
      <c r="E2524" s="2"/>
      <c r="F2524" s="2"/>
      <c r="G2524" s="2"/>
      <c r="H2524" s="2"/>
      <c r="I2524" s="2"/>
    </row>
    <row r="2525" spans="1:9" x14ac:dyDescent="0.25">
      <c r="A2525" s="2"/>
      <c r="B2525" s="2"/>
      <c r="C2525" s="2"/>
      <c r="D2525" s="2"/>
      <c r="E2525" s="2"/>
      <c r="F2525" s="2"/>
      <c r="G2525" s="2"/>
      <c r="H2525" s="2"/>
      <c r="I2525" s="2"/>
    </row>
    <row r="2526" spans="1:9" x14ac:dyDescent="0.25">
      <c r="A2526" s="2"/>
      <c r="B2526" s="2"/>
      <c r="C2526" s="2"/>
      <c r="D2526" s="2"/>
      <c r="E2526" s="2"/>
      <c r="F2526" s="2"/>
      <c r="G2526" s="2"/>
      <c r="H2526" s="2"/>
      <c r="I2526" s="2"/>
    </row>
    <row r="2527" spans="1:9" x14ac:dyDescent="0.25">
      <c r="A2527" s="2"/>
      <c r="B2527" s="2"/>
      <c r="C2527" s="2"/>
      <c r="D2527" s="2"/>
      <c r="E2527" s="2"/>
      <c r="F2527" s="2"/>
      <c r="G2527" s="2"/>
      <c r="H2527" s="2"/>
      <c r="I2527" s="2"/>
    </row>
    <row r="2528" spans="1:9" x14ac:dyDescent="0.25">
      <c r="A2528" s="2"/>
      <c r="B2528" s="2"/>
      <c r="C2528" s="2"/>
      <c r="D2528" s="2"/>
      <c r="E2528" s="2"/>
      <c r="F2528" s="2"/>
      <c r="G2528" s="2"/>
      <c r="H2528" s="2"/>
      <c r="I2528" s="2"/>
    </row>
    <row r="2529" spans="1:9" x14ac:dyDescent="0.25">
      <c r="A2529" s="2"/>
      <c r="B2529" s="2"/>
      <c r="C2529" s="2"/>
      <c r="D2529" s="2"/>
      <c r="E2529" s="2"/>
      <c r="F2529" s="2"/>
      <c r="G2529" s="2"/>
      <c r="H2529" s="2"/>
      <c r="I2529" s="2"/>
    </row>
    <row r="2530" spans="1:9" x14ac:dyDescent="0.25">
      <c r="A2530" s="2"/>
      <c r="B2530" s="2"/>
      <c r="C2530" s="2"/>
      <c r="D2530" s="2"/>
      <c r="E2530" s="2"/>
      <c r="F2530" s="2"/>
      <c r="G2530" s="2"/>
      <c r="H2530" s="2"/>
      <c r="I2530" s="2"/>
    </row>
    <row r="2531" spans="1:9" x14ac:dyDescent="0.25">
      <c r="A2531" s="2"/>
      <c r="B2531" s="2"/>
      <c r="C2531" s="2"/>
      <c r="D2531" s="2"/>
      <c r="E2531" s="2"/>
      <c r="F2531" s="2"/>
      <c r="G2531" s="2"/>
      <c r="H2531" s="2"/>
      <c r="I2531" s="2"/>
    </row>
    <row r="2532" spans="1:9" x14ac:dyDescent="0.25">
      <c r="A2532" s="2"/>
      <c r="B2532" s="2"/>
      <c r="C2532" s="2"/>
      <c r="D2532" s="2"/>
      <c r="E2532" s="2"/>
      <c r="F2532" s="2"/>
      <c r="G2532" s="2"/>
      <c r="H2532" s="2"/>
      <c r="I2532" s="2"/>
    </row>
    <row r="2533" spans="1:9" x14ac:dyDescent="0.25">
      <c r="A2533" s="2"/>
      <c r="B2533" s="2"/>
      <c r="C2533" s="2"/>
      <c r="D2533" s="2"/>
      <c r="E2533" s="2"/>
      <c r="F2533" s="2"/>
      <c r="G2533" s="2"/>
    </row>
    <row r="2534" spans="1:9" x14ac:dyDescent="0.25">
      <c r="A2534" s="2"/>
      <c r="B2534" s="2"/>
      <c r="C2534" s="2"/>
      <c r="D2534" s="2"/>
      <c r="E2534" s="2"/>
      <c r="F2534" s="2"/>
      <c r="G2534" s="2"/>
    </row>
    <row r="2535" spans="1:9" x14ac:dyDescent="0.25">
      <c r="A2535" s="2"/>
      <c r="B2535" s="2"/>
      <c r="C2535" s="2"/>
      <c r="D2535" s="2"/>
      <c r="E2535" s="2"/>
      <c r="F2535" s="2"/>
      <c r="G2535" s="2"/>
      <c r="H2535" s="2"/>
      <c r="I2535" s="2"/>
    </row>
    <row r="2536" spans="1:9" x14ac:dyDescent="0.25">
      <c r="A2536" s="2"/>
      <c r="B2536" s="2"/>
      <c r="C2536" s="2"/>
      <c r="D2536" s="2"/>
      <c r="E2536" s="2"/>
      <c r="F2536" s="2"/>
      <c r="G2536" s="2"/>
      <c r="H2536" s="2"/>
      <c r="I2536" s="2"/>
    </row>
    <row r="2537" spans="1:9" x14ac:dyDescent="0.25">
      <c r="H2537" s="2"/>
      <c r="I2537" s="2"/>
    </row>
    <row r="2538" spans="1:9" x14ac:dyDescent="0.25">
      <c r="C2538" s="2"/>
      <c r="D2538" s="2"/>
      <c r="E2538" s="2"/>
      <c r="F2538" s="2"/>
      <c r="H2538" s="2"/>
      <c r="I2538" s="2"/>
    </row>
    <row r="2539" spans="1:9" x14ac:dyDescent="0.25">
      <c r="A2539" s="2"/>
      <c r="B2539" s="2"/>
      <c r="C2539" s="2"/>
      <c r="D2539" s="2"/>
      <c r="E2539" s="2"/>
      <c r="F2539" s="2"/>
      <c r="G2539" s="2"/>
      <c r="H2539" s="2"/>
      <c r="I2539" s="2"/>
    </row>
    <row r="2540" spans="1:9" x14ac:dyDescent="0.25">
      <c r="A2540" s="2"/>
      <c r="B2540" s="2"/>
      <c r="C2540" s="2"/>
      <c r="D2540" s="2"/>
      <c r="E2540" s="2"/>
      <c r="F2540" s="2"/>
      <c r="G2540" s="2"/>
      <c r="H2540" s="2"/>
      <c r="I2540" s="2"/>
    </row>
    <row r="2541" spans="1:9" x14ac:dyDescent="0.25">
      <c r="A2541" s="2"/>
      <c r="B2541" s="2"/>
      <c r="C2541" s="2"/>
      <c r="D2541" s="2"/>
      <c r="E2541" s="2"/>
      <c r="F2541" s="2"/>
      <c r="G2541" s="2"/>
      <c r="H2541" s="2"/>
      <c r="I2541" s="2"/>
    </row>
    <row r="2542" spans="1:9" x14ac:dyDescent="0.25">
      <c r="A2542" s="2"/>
      <c r="B2542" s="2"/>
      <c r="G2542" s="2"/>
      <c r="H2542" s="2"/>
      <c r="I2542" s="2"/>
    </row>
    <row r="2543" spans="1:9" x14ac:dyDescent="0.25">
      <c r="A2543" s="2"/>
      <c r="B2543" s="2"/>
      <c r="C2543" s="2"/>
      <c r="D2543" s="2"/>
      <c r="E2543" s="2"/>
      <c r="F2543" s="2"/>
      <c r="G2543" s="2"/>
    </row>
    <row r="2544" spans="1:9" x14ac:dyDescent="0.25">
      <c r="A2544" s="2"/>
      <c r="B2544" s="2"/>
      <c r="C2544" s="2"/>
      <c r="D2544" s="2"/>
      <c r="E2544" s="2"/>
      <c r="F2544" s="2"/>
      <c r="G2544" s="2"/>
      <c r="H2544" s="2"/>
      <c r="I2544" s="2"/>
    </row>
    <row r="2545" spans="1:9" x14ac:dyDescent="0.25">
      <c r="A2545" s="2"/>
      <c r="B2545" s="2"/>
      <c r="C2545" s="2"/>
      <c r="D2545" s="2"/>
      <c r="E2545" s="2"/>
      <c r="F2545" s="2"/>
      <c r="G2545" s="2"/>
      <c r="H2545" s="2"/>
      <c r="I2545" s="2"/>
    </row>
    <row r="2546" spans="1:9" x14ac:dyDescent="0.25">
      <c r="A2546" s="2"/>
      <c r="B2546" s="2"/>
      <c r="C2546" s="2"/>
      <c r="D2546" s="2"/>
      <c r="E2546" s="2"/>
      <c r="F2546" s="2"/>
      <c r="G2546" s="2"/>
      <c r="H2546" s="2"/>
      <c r="I2546" s="2"/>
    </row>
    <row r="2547" spans="1:9" x14ac:dyDescent="0.25">
      <c r="A2547" s="2"/>
      <c r="H2547" s="2"/>
      <c r="I2547" s="2"/>
    </row>
    <row r="2548" spans="1:9" x14ac:dyDescent="0.25">
      <c r="A2548" s="2"/>
      <c r="B2548" s="2"/>
      <c r="C2548" s="2"/>
      <c r="D2548" s="2"/>
      <c r="E2548" s="2"/>
      <c r="F2548" s="2"/>
      <c r="G2548" s="2"/>
      <c r="H2548" s="2"/>
      <c r="I2548" s="2"/>
    </row>
    <row r="2549" spans="1:9" x14ac:dyDescent="0.25">
      <c r="A2549" s="2"/>
      <c r="B2549" s="2"/>
      <c r="C2549" s="2"/>
      <c r="D2549" s="2"/>
      <c r="E2549" s="2"/>
      <c r="F2549" s="2"/>
      <c r="G2549" s="2"/>
      <c r="H2549" s="2"/>
      <c r="I2549" s="2"/>
    </row>
    <row r="2550" spans="1:9" x14ac:dyDescent="0.25">
      <c r="A2550" s="2"/>
      <c r="B2550" s="2"/>
      <c r="C2550" s="2"/>
      <c r="D2550" s="2"/>
      <c r="E2550" s="2"/>
      <c r="F2550" s="2"/>
      <c r="G2550" s="2"/>
      <c r="H2550" s="2"/>
      <c r="I2550" s="2"/>
    </row>
    <row r="2551" spans="1:9" x14ac:dyDescent="0.25">
      <c r="A2551" s="2"/>
      <c r="B2551" s="2"/>
      <c r="C2551" s="2"/>
      <c r="D2551" s="2"/>
      <c r="E2551" s="2"/>
      <c r="F2551" s="2"/>
      <c r="G2551" s="2"/>
      <c r="H2551" s="2"/>
      <c r="I2551" s="2"/>
    </row>
    <row r="2552" spans="1:9" x14ac:dyDescent="0.25">
      <c r="A2552" s="2"/>
      <c r="B2552" s="2"/>
      <c r="C2552" s="2"/>
      <c r="D2552" s="2"/>
      <c r="E2552" s="2"/>
      <c r="F2552" s="2"/>
      <c r="G2552" s="2"/>
      <c r="H2552" s="2"/>
      <c r="I2552" s="2"/>
    </row>
    <row r="2553" spans="1:9" x14ac:dyDescent="0.25">
      <c r="A2553" s="2"/>
      <c r="B2553" s="2"/>
      <c r="C2553" s="2"/>
      <c r="D2553" s="2"/>
      <c r="E2553" s="2"/>
      <c r="F2553" s="2"/>
      <c r="G2553" s="2"/>
      <c r="H2553" s="2"/>
      <c r="I2553" s="2"/>
    </row>
    <row r="2554" spans="1:9" x14ac:dyDescent="0.25">
      <c r="A2554" s="2"/>
      <c r="B2554" s="2"/>
      <c r="C2554" s="2"/>
      <c r="D2554" s="2"/>
      <c r="E2554" s="2"/>
      <c r="F2554" s="2"/>
      <c r="G2554" s="2"/>
      <c r="H2554" s="2"/>
      <c r="I2554" s="2"/>
    </row>
    <row r="2555" spans="1:9" x14ac:dyDescent="0.25">
      <c r="A2555" s="2"/>
      <c r="B2555" s="2"/>
      <c r="C2555" s="2"/>
      <c r="D2555" s="2"/>
      <c r="E2555" s="2"/>
      <c r="F2555" s="2"/>
      <c r="G2555" s="2"/>
      <c r="H2555" s="2"/>
      <c r="I2555" s="2"/>
    </row>
    <row r="2556" spans="1:9" x14ac:dyDescent="0.25">
      <c r="A2556" s="2"/>
      <c r="B2556" s="2"/>
      <c r="C2556" s="2"/>
      <c r="D2556" s="2"/>
      <c r="E2556" s="2"/>
      <c r="F2556" s="2"/>
      <c r="G2556" s="2"/>
      <c r="H2556" s="2"/>
      <c r="I2556" s="2"/>
    </row>
    <row r="2557" spans="1:9" x14ac:dyDescent="0.25">
      <c r="A2557" s="2"/>
      <c r="B2557" s="2"/>
      <c r="C2557" s="2"/>
      <c r="D2557" s="2"/>
      <c r="E2557" s="2"/>
      <c r="F2557" s="2"/>
      <c r="G2557" s="2"/>
      <c r="H2557" s="2"/>
      <c r="I2557" s="2"/>
    </row>
    <row r="2558" spans="1:9" x14ac:dyDescent="0.25">
      <c r="A2558" s="2"/>
      <c r="B2558" s="2"/>
      <c r="C2558" s="2"/>
      <c r="D2558" s="2"/>
      <c r="E2558" s="2"/>
      <c r="F2558" s="2"/>
      <c r="G2558" s="2"/>
      <c r="H2558" s="2"/>
      <c r="I2558" s="2"/>
    </row>
    <row r="2559" spans="1:9" x14ac:dyDescent="0.25">
      <c r="A2559" s="2"/>
      <c r="B2559" s="2"/>
      <c r="C2559" s="2"/>
      <c r="D2559" s="2"/>
      <c r="E2559" s="2"/>
      <c r="F2559" s="2"/>
      <c r="G2559" s="2"/>
      <c r="H2559" s="2"/>
      <c r="I2559" s="2"/>
    </row>
    <row r="2560" spans="1:9" x14ac:dyDescent="0.25">
      <c r="A2560" s="2"/>
      <c r="B2560" s="2"/>
      <c r="C2560" s="2"/>
      <c r="D2560" s="2"/>
      <c r="E2560" s="2"/>
      <c r="F2560" s="2"/>
      <c r="G2560" s="2"/>
      <c r="H2560" s="2"/>
      <c r="I2560" s="2"/>
    </row>
    <row r="2561" spans="1:9" x14ac:dyDescent="0.25">
      <c r="A2561" s="2"/>
      <c r="B2561" s="2"/>
      <c r="C2561" s="2"/>
      <c r="D2561" s="2"/>
      <c r="E2561" s="2"/>
      <c r="F2561" s="2"/>
      <c r="G2561" s="2"/>
      <c r="H2561" s="2"/>
      <c r="I2561" s="2"/>
    </row>
    <row r="2562" spans="1:9" x14ac:dyDescent="0.25">
      <c r="A2562" s="2"/>
      <c r="B2562" s="2"/>
      <c r="C2562" s="2"/>
      <c r="D2562" s="2"/>
      <c r="E2562" s="2"/>
      <c r="F2562" s="2"/>
      <c r="G2562" s="2"/>
      <c r="H2562" s="2"/>
      <c r="I2562" s="2"/>
    </row>
    <row r="2563" spans="1:9" x14ac:dyDescent="0.25">
      <c r="A2563" s="2"/>
      <c r="B2563" s="2"/>
      <c r="C2563" s="2"/>
      <c r="D2563" s="2"/>
      <c r="E2563" s="2"/>
      <c r="F2563" s="2"/>
      <c r="G2563" s="2"/>
      <c r="H2563" s="2"/>
      <c r="I2563" s="2"/>
    </row>
    <row r="2564" spans="1:9" x14ac:dyDescent="0.25">
      <c r="A2564" s="2"/>
      <c r="B2564" s="2"/>
      <c r="C2564" s="2"/>
      <c r="D2564" s="2"/>
      <c r="E2564" s="2"/>
      <c r="F2564" s="2"/>
      <c r="G2564" s="2"/>
      <c r="H2564" s="2"/>
      <c r="I2564" s="2"/>
    </row>
    <row r="2565" spans="1:9" x14ac:dyDescent="0.25">
      <c r="A2565" s="2"/>
      <c r="B2565" s="2"/>
      <c r="C2565" s="2"/>
      <c r="D2565" s="2"/>
      <c r="E2565" s="2"/>
      <c r="F2565" s="2"/>
      <c r="G2565" s="2"/>
      <c r="H2565" s="2"/>
      <c r="I2565" s="2"/>
    </row>
    <row r="2566" spans="1:9" x14ac:dyDescent="0.25">
      <c r="A2566" s="2"/>
      <c r="B2566" s="2"/>
      <c r="C2566" s="2"/>
      <c r="D2566" s="2"/>
      <c r="E2566" s="2"/>
      <c r="F2566" s="2"/>
      <c r="G2566" s="2"/>
      <c r="H2566" s="2"/>
      <c r="I2566" s="2"/>
    </row>
    <row r="2567" spans="1:9" x14ac:dyDescent="0.25">
      <c r="A2567" s="2"/>
      <c r="B2567" s="2"/>
      <c r="C2567" s="2"/>
      <c r="D2567" s="2"/>
      <c r="E2567" s="2"/>
      <c r="F2567" s="2"/>
      <c r="G2567" s="2"/>
      <c r="H2567" s="2"/>
      <c r="I2567" s="2"/>
    </row>
    <row r="2568" spans="1:9" x14ac:dyDescent="0.25">
      <c r="A2568" s="2"/>
      <c r="B2568" s="2"/>
      <c r="C2568" s="2"/>
      <c r="D2568" s="2"/>
      <c r="E2568" s="2"/>
      <c r="F2568" s="2"/>
      <c r="G2568" s="2"/>
      <c r="H2568" s="2"/>
      <c r="I2568" s="2"/>
    </row>
    <row r="2569" spans="1:9" x14ac:dyDescent="0.25">
      <c r="A2569" s="2"/>
      <c r="B2569" s="2"/>
      <c r="C2569" s="2"/>
      <c r="D2569" s="2"/>
      <c r="E2569" s="2"/>
      <c r="F2569" s="2"/>
      <c r="G2569" s="2"/>
      <c r="H2569" s="2"/>
      <c r="I2569" s="2"/>
    </row>
    <row r="2570" spans="1:9" x14ac:dyDescent="0.25">
      <c r="A2570" s="2"/>
      <c r="B2570" s="2"/>
      <c r="C2570" s="2"/>
      <c r="D2570" s="2"/>
      <c r="E2570" s="2"/>
      <c r="F2570" s="2"/>
      <c r="G2570" s="2"/>
    </row>
    <row r="2571" spans="1:9" x14ac:dyDescent="0.25">
      <c r="A2571" s="2"/>
      <c r="B2571" s="2"/>
      <c r="C2571" s="2"/>
      <c r="D2571" s="2"/>
      <c r="E2571" s="2"/>
      <c r="F2571" s="2"/>
      <c r="G2571" s="2"/>
    </row>
    <row r="2572" spans="1:9" x14ac:dyDescent="0.25">
      <c r="A2572" s="2"/>
      <c r="B2572" s="2"/>
      <c r="C2572" s="2"/>
      <c r="D2572" s="2"/>
      <c r="E2572" s="2"/>
      <c r="F2572" s="2"/>
      <c r="G2572" s="2"/>
      <c r="H2572" s="2"/>
      <c r="I2572" s="2"/>
    </row>
    <row r="2573" spans="1:9" x14ac:dyDescent="0.25">
      <c r="A2573" s="2"/>
      <c r="B2573" s="2"/>
      <c r="C2573" s="2"/>
      <c r="D2573" s="2"/>
      <c r="E2573" s="2"/>
      <c r="F2573" s="2"/>
      <c r="G2573" s="2"/>
      <c r="H2573" s="2"/>
      <c r="I2573" s="2"/>
    </row>
    <row r="2574" spans="1:9" x14ac:dyDescent="0.25">
      <c r="H2574" s="2"/>
      <c r="I2574" s="2"/>
    </row>
    <row r="2575" spans="1:9" x14ac:dyDescent="0.25">
      <c r="C2575" s="2"/>
      <c r="D2575" s="2"/>
      <c r="E2575" s="2"/>
      <c r="F2575" s="2"/>
      <c r="H2575" s="2"/>
      <c r="I2575" s="2"/>
    </row>
    <row r="2576" spans="1:9" x14ac:dyDescent="0.25">
      <c r="A2576" s="2"/>
      <c r="B2576" s="2"/>
      <c r="C2576" s="2"/>
      <c r="D2576" s="2"/>
      <c r="E2576" s="2"/>
      <c r="F2576" s="2"/>
      <c r="G2576" s="2"/>
      <c r="H2576" s="2"/>
      <c r="I2576" s="2"/>
    </row>
    <row r="2577" spans="1:9" x14ac:dyDescent="0.25">
      <c r="A2577" s="2"/>
      <c r="B2577" s="2"/>
      <c r="C2577" s="2"/>
      <c r="D2577" s="2"/>
      <c r="E2577" s="2"/>
      <c r="F2577" s="2"/>
      <c r="G2577" s="2"/>
      <c r="H2577" s="2"/>
      <c r="I2577" s="2"/>
    </row>
    <row r="2578" spans="1:9" x14ac:dyDescent="0.25">
      <c r="A2578" s="2"/>
      <c r="B2578" s="2"/>
      <c r="C2578" s="2"/>
      <c r="D2578" s="2"/>
      <c r="E2578" s="2"/>
      <c r="F2578" s="2"/>
      <c r="G2578" s="2"/>
      <c r="H2578" s="2"/>
      <c r="I2578" s="2"/>
    </row>
    <row r="2579" spans="1:9" x14ac:dyDescent="0.25">
      <c r="A2579" s="2"/>
      <c r="B2579" s="2"/>
      <c r="G2579" s="2"/>
      <c r="H2579" s="2"/>
      <c r="I2579" s="2"/>
    </row>
    <row r="2580" spans="1:9" x14ac:dyDescent="0.25">
      <c r="A2580" s="2"/>
      <c r="B2580" s="2"/>
      <c r="C2580" s="2"/>
      <c r="D2580" s="2"/>
      <c r="E2580" s="2"/>
      <c r="F2580" s="2"/>
      <c r="G2580" s="2"/>
    </row>
    <row r="2581" spans="1:9" x14ac:dyDescent="0.25">
      <c r="A2581" s="2"/>
      <c r="B2581" s="2"/>
      <c r="C2581" s="2"/>
      <c r="D2581" s="2"/>
      <c r="E2581" s="2"/>
      <c r="F2581" s="2"/>
      <c r="G2581" s="2"/>
      <c r="H2581" s="2"/>
      <c r="I2581" s="2"/>
    </row>
    <row r="2582" spans="1:9" x14ac:dyDescent="0.25">
      <c r="A2582" s="2"/>
      <c r="B2582" s="2"/>
      <c r="C2582" s="2"/>
      <c r="D2582" s="2"/>
      <c r="E2582" s="2"/>
      <c r="F2582" s="2"/>
      <c r="G2582" s="2"/>
      <c r="H2582" s="2"/>
      <c r="I2582" s="2"/>
    </row>
    <row r="2583" spans="1:9" x14ac:dyDescent="0.25">
      <c r="A2583" s="2"/>
      <c r="B2583" s="2"/>
      <c r="C2583" s="2"/>
      <c r="D2583" s="2"/>
      <c r="E2583" s="2"/>
      <c r="F2583" s="2"/>
      <c r="G2583" s="2"/>
      <c r="H2583" s="2"/>
      <c r="I2583" s="2"/>
    </row>
    <row r="2584" spans="1:9" x14ac:dyDescent="0.25">
      <c r="A2584" s="2"/>
      <c r="H2584" s="2"/>
      <c r="I2584" s="2"/>
    </row>
    <row r="2585" spans="1:9" x14ac:dyDescent="0.25">
      <c r="A2585" s="2"/>
      <c r="B2585" s="2"/>
      <c r="C2585" s="2"/>
      <c r="D2585" s="2"/>
      <c r="E2585" s="2"/>
      <c r="F2585" s="2"/>
      <c r="G2585" s="2"/>
      <c r="H2585" s="2"/>
      <c r="I2585" s="2"/>
    </row>
    <row r="2586" spans="1:9" x14ac:dyDescent="0.25">
      <c r="A2586" s="2"/>
      <c r="B2586" s="2"/>
      <c r="C2586" s="2"/>
      <c r="D2586" s="2"/>
      <c r="E2586" s="2"/>
      <c r="F2586" s="2"/>
      <c r="G2586" s="2"/>
      <c r="H2586" s="2"/>
      <c r="I2586" s="2"/>
    </row>
    <row r="2587" spans="1:9" x14ac:dyDescent="0.25">
      <c r="A2587" s="2"/>
      <c r="B2587" s="2"/>
      <c r="C2587" s="2"/>
      <c r="D2587" s="2"/>
      <c r="E2587" s="2"/>
      <c r="F2587" s="2"/>
      <c r="G2587" s="2"/>
      <c r="H2587" s="2"/>
      <c r="I2587" s="2"/>
    </row>
    <row r="2588" spans="1:9" x14ac:dyDescent="0.25">
      <c r="A2588" s="2"/>
      <c r="B2588" s="2"/>
      <c r="C2588" s="2"/>
      <c r="D2588" s="2"/>
      <c r="E2588" s="2"/>
      <c r="F2588" s="2"/>
      <c r="G2588" s="2"/>
      <c r="H2588" s="2"/>
      <c r="I2588" s="2"/>
    </row>
    <row r="2589" spans="1:9" x14ac:dyDescent="0.25">
      <c r="A2589" s="2"/>
      <c r="B2589" s="2"/>
      <c r="C2589" s="2"/>
      <c r="D2589" s="2"/>
      <c r="E2589" s="2"/>
      <c r="F2589" s="2"/>
      <c r="G2589" s="2"/>
      <c r="H2589" s="2"/>
      <c r="I2589" s="2"/>
    </row>
    <row r="2590" spans="1:9" x14ac:dyDescent="0.25">
      <c r="A2590" s="2"/>
      <c r="B2590" s="2"/>
      <c r="C2590" s="2"/>
      <c r="D2590" s="2"/>
      <c r="E2590" s="2"/>
      <c r="F2590" s="2"/>
      <c r="G2590" s="2"/>
      <c r="H2590" s="2"/>
      <c r="I2590" s="2"/>
    </row>
    <row r="2591" spans="1:9" x14ac:dyDescent="0.25">
      <c r="A2591" s="2"/>
      <c r="B2591" s="2"/>
      <c r="C2591" s="2"/>
      <c r="D2591" s="2"/>
      <c r="E2591" s="2"/>
      <c r="F2591" s="2"/>
      <c r="G2591" s="2"/>
      <c r="H2591" s="2"/>
      <c r="I2591" s="2"/>
    </row>
    <row r="2592" spans="1:9" x14ac:dyDescent="0.25">
      <c r="A2592" s="2"/>
      <c r="B2592" s="2"/>
      <c r="C2592" s="2"/>
      <c r="D2592" s="2"/>
      <c r="E2592" s="2"/>
      <c r="F2592" s="2"/>
      <c r="G2592" s="2"/>
      <c r="H2592" s="2"/>
      <c r="I2592" s="2"/>
    </row>
    <row r="2593" spans="1:9" x14ac:dyDescent="0.25">
      <c r="A2593" s="2"/>
      <c r="B2593" s="2"/>
      <c r="C2593" s="2"/>
      <c r="D2593" s="2"/>
      <c r="E2593" s="2"/>
      <c r="F2593" s="2"/>
      <c r="G2593" s="2"/>
      <c r="H2593" s="2"/>
      <c r="I2593" s="2"/>
    </row>
    <row r="2594" spans="1:9" x14ac:dyDescent="0.25">
      <c r="A2594" s="2"/>
      <c r="B2594" s="2"/>
      <c r="C2594" s="2"/>
      <c r="D2594" s="2"/>
      <c r="E2594" s="2"/>
      <c r="F2594" s="2"/>
      <c r="G2594" s="2"/>
      <c r="H2594" s="2"/>
      <c r="I2594" s="2"/>
    </row>
    <row r="2595" spans="1:9" x14ac:dyDescent="0.25">
      <c r="A2595" s="2"/>
      <c r="B2595" s="2"/>
      <c r="C2595" s="2"/>
      <c r="D2595" s="2"/>
      <c r="E2595" s="2"/>
      <c r="F2595" s="2"/>
      <c r="G2595" s="2"/>
      <c r="H2595" s="2"/>
      <c r="I2595" s="2"/>
    </row>
    <row r="2596" spans="1:9" x14ac:dyDescent="0.25">
      <c r="A2596" s="2"/>
      <c r="B2596" s="2"/>
      <c r="C2596" s="2"/>
      <c r="D2596" s="2"/>
      <c r="E2596" s="2"/>
      <c r="F2596" s="2"/>
      <c r="G2596" s="2"/>
      <c r="H2596" s="2"/>
      <c r="I2596" s="2"/>
    </row>
    <row r="2597" spans="1:9" x14ac:dyDescent="0.25">
      <c r="A2597" s="2"/>
      <c r="B2597" s="2"/>
      <c r="C2597" s="2"/>
      <c r="D2597" s="2"/>
      <c r="E2597" s="2"/>
      <c r="F2597" s="2"/>
      <c r="G2597" s="2"/>
      <c r="H2597" s="2"/>
      <c r="I2597" s="2"/>
    </row>
    <row r="2598" spans="1:9" x14ac:dyDescent="0.25">
      <c r="A2598" s="2"/>
      <c r="B2598" s="2"/>
      <c r="C2598" s="2"/>
      <c r="D2598" s="2"/>
      <c r="E2598" s="2"/>
      <c r="F2598" s="2"/>
      <c r="G2598" s="2"/>
      <c r="H2598" s="2"/>
      <c r="I2598" s="2"/>
    </row>
    <row r="2599" spans="1:9" x14ac:dyDescent="0.25">
      <c r="A2599" s="2"/>
      <c r="B2599" s="2"/>
      <c r="C2599" s="2"/>
      <c r="D2599" s="2"/>
      <c r="E2599" s="2"/>
      <c r="F2599" s="2"/>
      <c r="G2599" s="2"/>
      <c r="H2599" s="2"/>
      <c r="I2599" s="2"/>
    </row>
    <row r="2600" spans="1:9" x14ac:dyDescent="0.25">
      <c r="A2600" s="2"/>
      <c r="B2600" s="2"/>
      <c r="C2600" s="2"/>
      <c r="D2600" s="2"/>
      <c r="E2600" s="2"/>
      <c r="F2600" s="2"/>
      <c r="G2600" s="2"/>
      <c r="H2600" s="2"/>
      <c r="I2600" s="2"/>
    </row>
    <row r="2601" spans="1:9" x14ac:dyDescent="0.25">
      <c r="A2601" s="2"/>
      <c r="B2601" s="2"/>
      <c r="C2601" s="2"/>
      <c r="D2601" s="2"/>
      <c r="E2601" s="2"/>
      <c r="F2601" s="2"/>
      <c r="G2601" s="2"/>
      <c r="H2601" s="2"/>
      <c r="I2601" s="2"/>
    </row>
    <row r="2602" spans="1:9" x14ac:dyDescent="0.25">
      <c r="A2602" s="2"/>
      <c r="B2602" s="2"/>
      <c r="C2602" s="2"/>
      <c r="D2602" s="2"/>
      <c r="E2602" s="2"/>
      <c r="F2602" s="2"/>
      <c r="G2602" s="2"/>
      <c r="H2602" s="2"/>
      <c r="I2602" s="2"/>
    </row>
    <row r="2603" spans="1:9" x14ac:dyDescent="0.25">
      <c r="A2603" s="2"/>
      <c r="B2603" s="2"/>
      <c r="C2603" s="2"/>
      <c r="D2603" s="2"/>
      <c r="E2603" s="2"/>
      <c r="F2603" s="2"/>
      <c r="G2603" s="2"/>
      <c r="H2603" s="2"/>
      <c r="I2603" s="2"/>
    </row>
    <row r="2604" spans="1:9" x14ac:dyDescent="0.25">
      <c r="A2604" s="2"/>
      <c r="B2604" s="2"/>
      <c r="C2604" s="2"/>
      <c r="D2604" s="2"/>
      <c r="E2604" s="2"/>
      <c r="F2604" s="2"/>
      <c r="G2604" s="2"/>
      <c r="H2604" s="2"/>
      <c r="I2604" s="2"/>
    </row>
    <row r="2605" spans="1:9" x14ac:dyDescent="0.25">
      <c r="A2605" s="2"/>
      <c r="B2605" s="2"/>
      <c r="C2605" s="2"/>
      <c r="D2605" s="2"/>
      <c r="E2605" s="2"/>
      <c r="F2605" s="2"/>
      <c r="G2605" s="2"/>
      <c r="H2605" s="2"/>
      <c r="I2605" s="2"/>
    </row>
    <row r="2606" spans="1:9" x14ac:dyDescent="0.25">
      <c r="A2606" s="2"/>
      <c r="B2606" s="2"/>
      <c r="C2606" s="2"/>
      <c r="D2606" s="2"/>
      <c r="E2606" s="2"/>
      <c r="F2606" s="2"/>
      <c r="G2606" s="2"/>
      <c r="H2606" s="2"/>
      <c r="I2606" s="2"/>
    </row>
    <row r="2607" spans="1:9" x14ac:dyDescent="0.25">
      <c r="A2607" s="2"/>
      <c r="B2607" s="2"/>
      <c r="C2607" s="2"/>
      <c r="D2607" s="2"/>
      <c r="E2607" s="2"/>
      <c r="F2607" s="2"/>
      <c r="G2607" s="2"/>
    </row>
    <row r="2608" spans="1:9" x14ac:dyDescent="0.25">
      <c r="A2608" s="2"/>
      <c r="B2608" s="2"/>
      <c r="C2608" s="2"/>
      <c r="D2608" s="2"/>
      <c r="E2608" s="2"/>
      <c r="F2608" s="2"/>
      <c r="G2608" s="2"/>
    </row>
    <row r="2609" spans="1:9" x14ac:dyDescent="0.25">
      <c r="A2609" s="2"/>
      <c r="B2609" s="2"/>
      <c r="C2609" s="2"/>
      <c r="D2609" s="2"/>
      <c r="E2609" s="2"/>
      <c r="F2609" s="2"/>
      <c r="G2609" s="2"/>
      <c r="H2609" s="2"/>
      <c r="I2609" s="2"/>
    </row>
    <row r="2610" spans="1:9" x14ac:dyDescent="0.25">
      <c r="A2610" s="2"/>
      <c r="B2610" s="2"/>
      <c r="C2610" s="2"/>
      <c r="D2610" s="2"/>
      <c r="E2610" s="2"/>
      <c r="F2610" s="2"/>
      <c r="G2610" s="2"/>
      <c r="H2610" s="2"/>
      <c r="I2610" s="2"/>
    </row>
    <row r="2611" spans="1:9" x14ac:dyDescent="0.25">
      <c r="H2611" s="2"/>
      <c r="I2611" s="2"/>
    </row>
    <row r="2612" spans="1:9" x14ac:dyDescent="0.25">
      <c r="C2612" s="2"/>
      <c r="D2612" s="2"/>
      <c r="E2612" s="2"/>
      <c r="F2612" s="2"/>
      <c r="H2612" s="2"/>
      <c r="I2612" s="2"/>
    </row>
    <row r="2613" spans="1:9" x14ac:dyDescent="0.25">
      <c r="A2613" s="2"/>
      <c r="B2613" s="2"/>
      <c r="C2613" s="2"/>
      <c r="D2613" s="2"/>
      <c r="E2613" s="2"/>
      <c r="F2613" s="2"/>
      <c r="G2613" s="2"/>
      <c r="H2613" s="2"/>
      <c r="I2613" s="2"/>
    </row>
    <row r="2614" spans="1:9" x14ac:dyDescent="0.25">
      <c r="A2614" s="2"/>
      <c r="B2614" s="2"/>
      <c r="C2614" s="2"/>
      <c r="D2614" s="2"/>
      <c r="E2614" s="2"/>
      <c r="F2614" s="2"/>
      <c r="G2614" s="2"/>
      <c r="H2614" s="2"/>
      <c r="I2614" s="2"/>
    </row>
    <row r="2615" spans="1:9" x14ac:dyDescent="0.25">
      <c r="A2615" s="2"/>
      <c r="B2615" s="2"/>
      <c r="C2615" s="2"/>
      <c r="D2615" s="2"/>
      <c r="E2615" s="2"/>
      <c r="F2615" s="2"/>
      <c r="G2615" s="2"/>
      <c r="H2615" s="2"/>
      <c r="I2615" s="2"/>
    </row>
    <row r="2616" spans="1:9" x14ac:dyDescent="0.25">
      <c r="A2616" s="2"/>
      <c r="B2616" s="2"/>
      <c r="G2616" s="2"/>
      <c r="H2616" s="2"/>
      <c r="I2616" s="2"/>
    </row>
    <row r="2617" spans="1:9" x14ac:dyDescent="0.25">
      <c r="A2617" s="2"/>
      <c r="B2617" s="2"/>
      <c r="C2617" s="2"/>
      <c r="D2617" s="2"/>
      <c r="E2617" s="2"/>
      <c r="F2617" s="2"/>
      <c r="G2617" s="2"/>
    </row>
    <row r="2618" spans="1:9" x14ac:dyDescent="0.25">
      <c r="A2618" s="2"/>
      <c r="B2618" s="2"/>
      <c r="C2618" s="2"/>
      <c r="D2618" s="2"/>
      <c r="E2618" s="2"/>
      <c r="F2618" s="2"/>
      <c r="G2618" s="2"/>
      <c r="H2618" s="2"/>
      <c r="I2618" s="2"/>
    </row>
    <row r="2619" spans="1:9" x14ac:dyDescent="0.25">
      <c r="A2619" s="2"/>
      <c r="B2619" s="2"/>
      <c r="C2619" s="2"/>
      <c r="D2619" s="2"/>
      <c r="E2619" s="2"/>
      <c r="F2619" s="2"/>
      <c r="G2619" s="2"/>
      <c r="H2619" s="2"/>
      <c r="I2619" s="2"/>
    </row>
    <row r="2620" spans="1:9" x14ac:dyDescent="0.25">
      <c r="A2620" s="2"/>
      <c r="B2620" s="2"/>
      <c r="C2620" s="2"/>
      <c r="D2620" s="2"/>
      <c r="E2620" s="2"/>
      <c r="F2620" s="2"/>
      <c r="G2620" s="2"/>
      <c r="H2620" s="2"/>
      <c r="I2620" s="2"/>
    </row>
    <row r="2621" spans="1:9" x14ac:dyDescent="0.25">
      <c r="A2621" s="2"/>
      <c r="H2621" s="2"/>
      <c r="I2621" s="2"/>
    </row>
    <row r="2622" spans="1:9" x14ac:dyDescent="0.25">
      <c r="A2622" s="2"/>
      <c r="B2622" s="2"/>
      <c r="C2622" s="2"/>
      <c r="D2622" s="2"/>
      <c r="E2622" s="2"/>
      <c r="F2622" s="2"/>
      <c r="G2622" s="2"/>
      <c r="H2622" s="2"/>
      <c r="I2622" s="2"/>
    </row>
    <row r="2623" spans="1:9" x14ac:dyDescent="0.25">
      <c r="A2623" s="2"/>
      <c r="B2623" s="2"/>
      <c r="C2623" s="2"/>
      <c r="D2623" s="2"/>
      <c r="E2623" s="2"/>
      <c r="F2623" s="2"/>
      <c r="G2623" s="2"/>
      <c r="H2623" s="2"/>
      <c r="I2623" s="2"/>
    </row>
    <row r="2624" spans="1:9" x14ac:dyDescent="0.25">
      <c r="A2624" s="2"/>
      <c r="B2624" s="2"/>
      <c r="C2624" s="2"/>
      <c r="D2624" s="2"/>
      <c r="E2624" s="2"/>
      <c r="F2624" s="2"/>
      <c r="G2624" s="2"/>
      <c r="H2624" s="2"/>
      <c r="I2624" s="2"/>
    </row>
    <row r="2625" spans="1:9" x14ac:dyDescent="0.25">
      <c r="A2625" s="2"/>
      <c r="B2625" s="2"/>
      <c r="C2625" s="2"/>
      <c r="D2625" s="2"/>
      <c r="E2625" s="2"/>
      <c r="F2625" s="2"/>
      <c r="G2625" s="2"/>
      <c r="H2625" s="2"/>
      <c r="I2625" s="2"/>
    </row>
    <row r="2626" spans="1:9" x14ac:dyDescent="0.25">
      <c r="A2626" s="2"/>
      <c r="B2626" s="2"/>
      <c r="C2626" s="2"/>
      <c r="D2626" s="2"/>
      <c r="E2626" s="2"/>
      <c r="F2626" s="2"/>
      <c r="G2626" s="2"/>
      <c r="H2626" s="2"/>
      <c r="I2626" s="2"/>
    </row>
    <row r="2627" spans="1:9" x14ac:dyDescent="0.25">
      <c r="A2627" s="2"/>
      <c r="B2627" s="2"/>
      <c r="C2627" s="2"/>
      <c r="D2627" s="2"/>
      <c r="E2627" s="2"/>
      <c r="F2627" s="2"/>
      <c r="G2627" s="2"/>
      <c r="H2627" s="2"/>
      <c r="I2627" s="2"/>
    </row>
    <row r="2628" spans="1:9" x14ac:dyDescent="0.25">
      <c r="A2628" s="2"/>
      <c r="B2628" s="2"/>
      <c r="C2628" s="2"/>
      <c r="D2628" s="2"/>
      <c r="E2628" s="2"/>
      <c r="F2628" s="2"/>
      <c r="G2628" s="2"/>
      <c r="H2628" s="2"/>
      <c r="I2628" s="2"/>
    </row>
    <row r="2629" spans="1:9" x14ac:dyDescent="0.25">
      <c r="A2629" s="2"/>
      <c r="B2629" s="2"/>
      <c r="C2629" s="2"/>
      <c r="D2629" s="2"/>
      <c r="E2629" s="2"/>
      <c r="F2629" s="2"/>
      <c r="G2629" s="2"/>
      <c r="H2629" s="2"/>
      <c r="I2629" s="2"/>
    </row>
    <row r="2630" spans="1:9" x14ac:dyDescent="0.25">
      <c r="A2630" s="2"/>
      <c r="B2630" s="2"/>
      <c r="C2630" s="2"/>
      <c r="D2630" s="2"/>
      <c r="E2630" s="2"/>
      <c r="F2630" s="2"/>
      <c r="G2630" s="2"/>
      <c r="H2630" s="2"/>
      <c r="I2630" s="2"/>
    </row>
    <row r="2631" spans="1:9" x14ac:dyDescent="0.25">
      <c r="A2631" s="2"/>
      <c r="B2631" s="2"/>
      <c r="C2631" s="2"/>
      <c r="D2631" s="2"/>
      <c r="E2631" s="2"/>
      <c r="F2631" s="2"/>
      <c r="G2631" s="2"/>
      <c r="H2631" s="2"/>
      <c r="I2631" s="2"/>
    </row>
    <row r="2632" spans="1:9" x14ac:dyDescent="0.25">
      <c r="A2632" s="2"/>
      <c r="B2632" s="2"/>
      <c r="C2632" s="2"/>
      <c r="D2632" s="2"/>
      <c r="E2632" s="2"/>
      <c r="F2632" s="2"/>
      <c r="G2632" s="2"/>
      <c r="H2632" s="2"/>
      <c r="I2632" s="2"/>
    </row>
    <row r="2633" spans="1:9" x14ac:dyDescent="0.25">
      <c r="A2633" s="2"/>
      <c r="B2633" s="2"/>
      <c r="C2633" s="2"/>
      <c r="D2633" s="2"/>
      <c r="E2633" s="2"/>
      <c r="F2633" s="2"/>
      <c r="G2633" s="2"/>
      <c r="H2633" s="2"/>
      <c r="I2633" s="2"/>
    </row>
    <row r="2634" spans="1:9" x14ac:dyDescent="0.25">
      <c r="A2634" s="2"/>
      <c r="B2634" s="2"/>
      <c r="C2634" s="2"/>
      <c r="D2634" s="2"/>
      <c r="E2634" s="2"/>
      <c r="F2634" s="2"/>
      <c r="G2634" s="2"/>
      <c r="H2634" s="2"/>
      <c r="I2634" s="2"/>
    </row>
    <row r="2635" spans="1:9" x14ac:dyDescent="0.25">
      <c r="A2635" s="2"/>
      <c r="B2635" s="2"/>
      <c r="C2635" s="2"/>
      <c r="D2635" s="2"/>
      <c r="E2635" s="2"/>
      <c r="F2635" s="2"/>
      <c r="G2635" s="2"/>
      <c r="H2635" s="2"/>
      <c r="I2635" s="2"/>
    </row>
    <row r="2636" spans="1:9" x14ac:dyDescent="0.25">
      <c r="A2636" s="2"/>
      <c r="B2636" s="2"/>
      <c r="C2636" s="2"/>
      <c r="D2636" s="2"/>
      <c r="E2636" s="2"/>
      <c r="F2636" s="2"/>
      <c r="G2636" s="2"/>
      <c r="H2636" s="2"/>
      <c r="I2636" s="2"/>
    </row>
    <row r="2637" spans="1:9" x14ac:dyDescent="0.25">
      <c r="A2637" s="2"/>
      <c r="B2637" s="2"/>
      <c r="C2637" s="2"/>
      <c r="D2637" s="2"/>
      <c r="E2637" s="2"/>
      <c r="F2637" s="2"/>
      <c r="G2637" s="2"/>
      <c r="H2637" s="2"/>
      <c r="I2637" s="2"/>
    </row>
    <row r="2638" spans="1:9" x14ac:dyDescent="0.25">
      <c r="A2638" s="2"/>
      <c r="B2638" s="2"/>
      <c r="C2638" s="2"/>
      <c r="D2638" s="2"/>
      <c r="E2638" s="2"/>
      <c r="F2638" s="2"/>
      <c r="G2638" s="2"/>
      <c r="H2638" s="2"/>
      <c r="I2638" s="2"/>
    </row>
    <row r="2639" spans="1:9" x14ac:dyDescent="0.25">
      <c r="A2639" s="2"/>
      <c r="B2639" s="2"/>
      <c r="C2639" s="2"/>
      <c r="D2639" s="2"/>
      <c r="E2639" s="2"/>
      <c r="F2639" s="2"/>
      <c r="G2639" s="2"/>
      <c r="H2639" s="2"/>
      <c r="I2639" s="2"/>
    </row>
    <row r="2640" spans="1:9" x14ac:dyDescent="0.25">
      <c r="A2640" s="2"/>
      <c r="B2640" s="2"/>
      <c r="C2640" s="2"/>
      <c r="D2640" s="2"/>
      <c r="E2640" s="2"/>
      <c r="F2640" s="2"/>
      <c r="G2640" s="2"/>
      <c r="H2640" s="2"/>
      <c r="I2640" s="2"/>
    </row>
    <row r="2641" spans="1:9" x14ac:dyDescent="0.25">
      <c r="A2641" s="2"/>
      <c r="B2641" s="2"/>
      <c r="C2641" s="2"/>
      <c r="D2641" s="2"/>
      <c r="E2641" s="2"/>
      <c r="F2641" s="2"/>
      <c r="G2641" s="2"/>
      <c r="H2641" s="2"/>
      <c r="I2641" s="2"/>
    </row>
    <row r="2642" spans="1:9" x14ac:dyDescent="0.25">
      <c r="A2642" s="2"/>
      <c r="B2642" s="2"/>
      <c r="C2642" s="2"/>
      <c r="D2642" s="2"/>
      <c r="E2642" s="2"/>
      <c r="F2642" s="2"/>
      <c r="G2642" s="2"/>
      <c r="H2642" s="2"/>
      <c r="I2642" s="2"/>
    </row>
    <row r="2643" spans="1:9" x14ac:dyDescent="0.25">
      <c r="A2643" s="2"/>
      <c r="B2643" s="2"/>
      <c r="C2643" s="2"/>
      <c r="D2643" s="2"/>
      <c r="E2643" s="2"/>
      <c r="F2643" s="2"/>
      <c r="G2643" s="2"/>
      <c r="H2643" s="2"/>
      <c r="I2643" s="2"/>
    </row>
    <row r="2644" spans="1:9" x14ac:dyDescent="0.25">
      <c r="A2644" s="2"/>
      <c r="B2644" s="2"/>
      <c r="C2644" s="2"/>
      <c r="D2644" s="2"/>
      <c r="E2644" s="2"/>
      <c r="F2644" s="2"/>
      <c r="G2644" s="2"/>
    </row>
    <row r="2645" spans="1:9" x14ac:dyDescent="0.25">
      <c r="A2645" s="2"/>
      <c r="B2645" s="2"/>
      <c r="C2645" s="2"/>
      <c r="D2645" s="2"/>
      <c r="E2645" s="2"/>
      <c r="F2645" s="2"/>
      <c r="G2645" s="2"/>
    </row>
    <row r="2646" spans="1:9" x14ac:dyDescent="0.25">
      <c r="A2646" s="2"/>
      <c r="B2646" s="2"/>
      <c r="C2646" s="2"/>
      <c r="D2646" s="2"/>
      <c r="E2646" s="2"/>
      <c r="F2646" s="2"/>
      <c r="G2646" s="2"/>
      <c r="H2646" s="2"/>
      <c r="I2646" s="2"/>
    </row>
    <row r="2647" spans="1:9" x14ac:dyDescent="0.25">
      <c r="A2647" s="2"/>
      <c r="B2647" s="2"/>
      <c r="C2647" s="2"/>
      <c r="D2647" s="2"/>
      <c r="E2647" s="2"/>
      <c r="F2647" s="2"/>
      <c r="G2647" s="2"/>
      <c r="H2647" s="2"/>
      <c r="I2647" s="2"/>
    </row>
    <row r="2648" spans="1:9" x14ac:dyDescent="0.25">
      <c r="H2648" s="2"/>
      <c r="I2648" s="2"/>
    </row>
    <row r="2649" spans="1:9" x14ac:dyDescent="0.25">
      <c r="C2649" s="2"/>
      <c r="D2649" s="2"/>
      <c r="E2649" s="2"/>
      <c r="F2649" s="2"/>
      <c r="H2649" s="2"/>
      <c r="I2649" s="2"/>
    </row>
    <row r="2650" spans="1:9" x14ac:dyDescent="0.25">
      <c r="A2650" s="2"/>
      <c r="B2650" s="2"/>
      <c r="C2650" s="2"/>
      <c r="D2650" s="2"/>
      <c r="E2650" s="2"/>
      <c r="F2650" s="2"/>
      <c r="G2650" s="2"/>
      <c r="H2650" s="2"/>
      <c r="I2650" s="2"/>
    </row>
    <row r="2651" spans="1:9" x14ac:dyDescent="0.25">
      <c r="A2651" s="2"/>
      <c r="B2651" s="2"/>
      <c r="C2651" s="2"/>
      <c r="D2651" s="2"/>
      <c r="E2651" s="2"/>
      <c r="F2651" s="2"/>
      <c r="G2651" s="2"/>
      <c r="H2651" s="2"/>
      <c r="I2651" s="2"/>
    </row>
    <row r="2652" spans="1:9" x14ac:dyDescent="0.25">
      <c r="A2652" s="2"/>
      <c r="B2652" s="2"/>
      <c r="C2652" s="2"/>
      <c r="D2652" s="2"/>
      <c r="E2652" s="2"/>
      <c r="F2652" s="2"/>
      <c r="G2652" s="2"/>
      <c r="H2652" s="2"/>
      <c r="I2652" s="2"/>
    </row>
    <row r="2653" spans="1:9" x14ac:dyDescent="0.25">
      <c r="A2653" s="2"/>
      <c r="B2653" s="2"/>
      <c r="G2653" s="2"/>
      <c r="H2653" s="2"/>
      <c r="I2653" s="2"/>
    </row>
    <row r="2654" spans="1:9" x14ac:dyDescent="0.25">
      <c r="A2654" s="2"/>
      <c r="B2654" s="2"/>
      <c r="C2654" s="2"/>
      <c r="D2654" s="2"/>
      <c r="E2654" s="2"/>
      <c r="F2654" s="2"/>
      <c r="G2654" s="2"/>
    </row>
    <row r="2655" spans="1:9" x14ac:dyDescent="0.25">
      <c r="A2655" s="2"/>
      <c r="B2655" s="2"/>
      <c r="C2655" s="2"/>
      <c r="D2655" s="2"/>
      <c r="E2655" s="2"/>
      <c r="F2655" s="2"/>
      <c r="G2655" s="2"/>
      <c r="H2655" s="2"/>
      <c r="I2655" s="2"/>
    </row>
    <row r="2656" spans="1:9" x14ac:dyDescent="0.25">
      <c r="A2656" s="2"/>
      <c r="B2656" s="2"/>
      <c r="C2656" s="2"/>
      <c r="D2656" s="2"/>
      <c r="E2656" s="2"/>
      <c r="F2656" s="2"/>
      <c r="G2656" s="2"/>
      <c r="H2656" s="2"/>
      <c r="I2656" s="2"/>
    </row>
    <row r="2657" spans="1:9" x14ac:dyDescent="0.25">
      <c r="A2657" s="2"/>
      <c r="B2657" s="2"/>
      <c r="C2657" s="2"/>
      <c r="D2657" s="2"/>
      <c r="E2657" s="2"/>
      <c r="F2657" s="2"/>
      <c r="G2657" s="2"/>
      <c r="H2657" s="2"/>
      <c r="I2657" s="2"/>
    </row>
    <row r="2658" spans="1:9" x14ac:dyDescent="0.25">
      <c r="A2658" s="2"/>
      <c r="H2658" s="2"/>
      <c r="I2658" s="2"/>
    </row>
    <row r="2659" spans="1:9" x14ac:dyDescent="0.25">
      <c r="A2659" s="2"/>
      <c r="B2659" s="2"/>
      <c r="C2659" s="2"/>
      <c r="D2659" s="2"/>
      <c r="E2659" s="2"/>
      <c r="F2659" s="2"/>
      <c r="G2659" s="2"/>
      <c r="H2659" s="2"/>
      <c r="I2659" s="2"/>
    </row>
    <row r="2660" spans="1:9" x14ac:dyDescent="0.25">
      <c r="A2660" s="2"/>
      <c r="B2660" s="2"/>
      <c r="C2660" s="2"/>
      <c r="D2660" s="2"/>
      <c r="E2660" s="2"/>
      <c r="F2660" s="2"/>
      <c r="G2660" s="2"/>
      <c r="H2660" s="2"/>
      <c r="I2660" s="2"/>
    </row>
    <row r="2661" spans="1:9" x14ac:dyDescent="0.25">
      <c r="A2661" s="2"/>
      <c r="B2661" s="2"/>
      <c r="C2661" s="2"/>
      <c r="D2661" s="2"/>
      <c r="E2661" s="2"/>
      <c r="F2661" s="2"/>
      <c r="G2661" s="2"/>
      <c r="H2661" s="2"/>
      <c r="I2661" s="2"/>
    </row>
    <row r="2662" spans="1:9" x14ac:dyDescent="0.25">
      <c r="A2662" s="2"/>
      <c r="B2662" s="2"/>
      <c r="C2662" s="2"/>
      <c r="D2662" s="2"/>
      <c r="E2662" s="2"/>
      <c r="F2662" s="2"/>
      <c r="G2662" s="2"/>
      <c r="H2662" s="2"/>
      <c r="I2662" s="2"/>
    </row>
    <row r="2663" spans="1:9" x14ac:dyDescent="0.25">
      <c r="A2663" s="2"/>
      <c r="B2663" s="2"/>
      <c r="C2663" s="2"/>
      <c r="D2663" s="2"/>
      <c r="E2663" s="2"/>
      <c r="F2663" s="2"/>
      <c r="G2663" s="2"/>
      <c r="H2663" s="2"/>
      <c r="I2663" s="2"/>
    </row>
    <row r="2664" spans="1:9" x14ac:dyDescent="0.25">
      <c r="A2664" s="2"/>
      <c r="B2664" s="2"/>
      <c r="C2664" s="2"/>
      <c r="D2664" s="2"/>
      <c r="E2664" s="2"/>
      <c r="F2664" s="2"/>
      <c r="G2664" s="2"/>
      <c r="H2664" s="2"/>
      <c r="I2664" s="2"/>
    </row>
    <row r="2665" spans="1:9" x14ac:dyDescent="0.25">
      <c r="A2665" s="2"/>
      <c r="B2665" s="2"/>
      <c r="C2665" s="2"/>
      <c r="D2665" s="2"/>
      <c r="E2665" s="2"/>
      <c r="F2665" s="2"/>
      <c r="G2665" s="2"/>
      <c r="H2665" s="2"/>
      <c r="I2665" s="2"/>
    </row>
    <row r="2666" spans="1:9" x14ac:dyDescent="0.25">
      <c r="A2666" s="2"/>
      <c r="B2666" s="2"/>
      <c r="C2666" s="2"/>
      <c r="D2666" s="2"/>
      <c r="E2666" s="2"/>
      <c r="F2666" s="2"/>
      <c r="G2666" s="2"/>
      <c r="H2666" s="2"/>
      <c r="I2666" s="2"/>
    </row>
    <row r="2667" spans="1:9" x14ac:dyDescent="0.25">
      <c r="A2667" s="2"/>
      <c r="B2667" s="2"/>
      <c r="C2667" s="2"/>
      <c r="D2667" s="2"/>
      <c r="E2667" s="2"/>
      <c r="F2667" s="2"/>
      <c r="G2667" s="2"/>
      <c r="H2667" s="2"/>
      <c r="I2667" s="2"/>
    </row>
    <row r="2668" spans="1:9" x14ac:dyDescent="0.25">
      <c r="A2668" s="2"/>
      <c r="B2668" s="2"/>
      <c r="C2668" s="2"/>
      <c r="D2668" s="2"/>
      <c r="E2668" s="2"/>
      <c r="F2668" s="2"/>
      <c r="G2668" s="2"/>
      <c r="H2668" s="2"/>
      <c r="I2668" s="2"/>
    </row>
    <row r="2669" spans="1:9" x14ac:dyDescent="0.25">
      <c r="A2669" s="2"/>
      <c r="B2669" s="2"/>
      <c r="C2669" s="2"/>
      <c r="D2669" s="2"/>
      <c r="E2669" s="2"/>
      <c r="F2669" s="2"/>
      <c r="G2669" s="2"/>
      <c r="H2669" s="2"/>
      <c r="I2669" s="2"/>
    </row>
    <row r="2670" spans="1:9" x14ac:dyDescent="0.25">
      <c r="A2670" s="2"/>
      <c r="B2670" s="2"/>
      <c r="C2670" s="2"/>
      <c r="D2670" s="2"/>
      <c r="E2670" s="2"/>
      <c r="F2670" s="2"/>
      <c r="G2670" s="2"/>
      <c r="H2670" s="2"/>
      <c r="I2670" s="2"/>
    </row>
    <row r="2671" spans="1:9" x14ac:dyDescent="0.25">
      <c r="A2671" s="2"/>
      <c r="B2671" s="2"/>
      <c r="C2671" s="2"/>
      <c r="D2671" s="2"/>
      <c r="E2671" s="2"/>
      <c r="F2671" s="2"/>
      <c r="G2671" s="2"/>
      <c r="H2671" s="2"/>
      <c r="I2671" s="2"/>
    </row>
    <row r="2672" spans="1:9" x14ac:dyDescent="0.25">
      <c r="A2672" s="2"/>
      <c r="B2672" s="2"/>
      <c r="C2672" s="2"/>
      <c r="D2672" s="2"/>
      <c r="E2672" s="2"/>
      <c r="F2672" s="2"/>
      <c r="G2672" s="2"/>
      <c r="H2672" s="2"/>
      <c r="I2672" s="2"/>
    </row>
    <row r="2673" spans="1:9" x14ac:dyDescent="0.25">
      <c r="A2673" s="2"/>
      <c r="B2673" s="2"/>
      <c r="C2673" s="2"/>
      <c r="D2673" s="2"/>
      <c r="E2673" s="2"/>
      <c r="F2673" s="2"/>
      <c r="G2673" s="2"/>
      <c r="H2673" s="2"/>
      <c r="I2673" s="2"/>
    </row>
    <row r="2674" spans="1:9" x14ac:dyDescent="0.25">
      <c r="A2674" s="2"/>
      <c r="B2674" s="2"/>
      <c r="C2674" s="2"/>
      <c r="D2674" s="2"/>
      <c r="E2674" s="2"/>
      <c r="F2674" s="2"/>
      <c r="G2674" s="2"/>
      <c r="H2674" s="2"/>
      <c r="I2674" s="2"/>
    </row>
    <row r="2675" spans="1:9" x14ac:dyDescent="0.25">
      <c r="A2675" s="2"/>
      <c r="B2675" s="2"/>
      <c r="C2675" s="2"/>
      <c r="D2675" s="2"/>
      <c r="E2675" s="2"/>
      <c r="F2675" s="2"/>
      <c r="G2675" s="2"/>
      <c r="H2675" s="2"/>
      <c r="I2675" s="2"/>
    </row>
    <row r="2676" spans="1:9" x14ac:dyDescent="0.25">
      <c r="A2676" s="2"/>
      <c r="B2676" s="2"/>
      <c r="C2676" s="2"/>
      <c r="D2676" s="2"/>
      <c r="E2676" s="2"/>
      <c r="F2676" s="2"/>
      <c r="G2676" s="2"/>
      <c r="H2676" s="2"/>
      <c r="I2676" s="2"/>
    </row>
    <row r="2677" spans="1:9" x14ac:dyDescent="0.25">
      <c r="A2677" s="2"/>
      <c r="B2677" s="2"/>
      <c r="C2677" s="2"/>
      <c r="D2677" s="2"/>
      <c r="E2677" s="2"/>
      <c r="F2677" s="2"/>
      <c r="G2677" s="2"/>
      <c r="H2677" s="2"/>
      <c r="I2677" s="2"/>
    </row>
    <row r="2678" spans="1:9" x14ac:dyDescent="0.25">
      <c r="A2678" s="2"/>
      <c r="B2678" s="2"/>
      <c r="C2678" s="2"/>
      <c r="D2678" s="2"/>
      <c r="E2678" s="2"/>
      <c r="F2678" s="2"/>
      <c r="G2678" s="2"/>
      <c r="H2678" s="2"/>
      <c r="I2678" s="2"/>
    </row>
    <row r="2679" spans="1:9" x14ac:dyDescent="0.25">
      <c r="A2679" s="2"/>
      <c r="B2679" s="2"/>
      <c r="C2679" s="2"/>
      <c r="D2679" s="2"/>
      <c r="E2679" s="2"/>
      <c r="F2679" s="2"/>
      <c r="G2679" s="2"/>
      <c r="H2679" s="2"/>
      <c r="I2679" s="2"/>
    </row>
    <row r="2680" spans="1:9" x14ac:dyDescent="0.25">
      <c r="A2680" s="2"/>
      <c r="B2680" s="2"/>
      <c r="C2680" s="2"/>
      <c r="D2680" s="2"/>
      <c r="E2680" s="2"/>
      <c r="F2680" s="2"/>
      <c r="G2680" s="2"/>
      <c r="H2680" s="2"/>
      <c r="I2680" s="2"/>
    </row>
    <row r="2681" spans="1:9" x14ac:dyDescent="0.25">
      <c r="A2681" s="2"/>
      <c r="B2681" s="2"/>
      <c r="C2681" s="2"/>
      <c r="D2681" s="2"/>
      <c r="E2681" s="2"/>
      <c r="F2681" s="2"/>
      <c r="G2681" s="2"/>
    </row>
    <row r="2682" spans="1:9" x14ac:dyDescent="0.25">
      <c r="A2682" s="2"/>
      <c r="B2682" s="2"/>
      <c r="C2682" s="2"/>
      <c r="D2682" s="2"/>
      <c r="E2682" s="2"/>
      <c r="F2682" s="2"/>
      <c r="G2682" s="2"/>
    </row>
    <row r="2683" spans="1:9" x14ac:dyDescent="0.25">
      <c r="A2683" s="2"/>
      <c r="B2683" s="2"/>
      <c r="C2683" s="2"/>
      <c r="D2683" s="2"/>
      <c r="E2683" s="2"/>
      <c r="F2683" s="2"/>
      <c r="G2683" s="2"/>
      <c r="H2683" s="2"/>
      <c r="I2683" s="2"/>
    </row>
    <row r="2684" spans="1:9" x14ac:dyDescent="0.25">
      <c r="A2684" s="2"/>
      <c r="B2684" s="2"/>
      <c r="C2684" s="2"/>
      <c r="D2684" s="2"/>
      <c r="E2684" s="2"/>
      <c r="F2684" s="2"/>
      <c r="G2684" s="2"/>
      <c r="H2684" s="2"/>
      <c r="I2684" s="2"/>
    </row>
    <row r="2685" spans="1:9" x14ac:dyDescent="0.25">
      <c r="H2685" s="2"/>
      <c r="I2685" s="2"/>
    </row>
    <row r="2686" spans="1:9" x14ac:dyDescent="0.25">
      <c r="C2686" s="2"/>
      <c r="D2686" s="2"/>
      <c r="E2686" s="2"/>
      <c r="F2686" s="2"/>
      <c r="H2686" s="2"/>
      <c r="I2686" s="2"/>
    </row>
    <row r="2687" spans="1:9" x14ac:dyDescent="0.25">
      <c r="A2687" s="2"/>
      <c r="B2687" s="2"/>
      <c r="C2687" s="2"/>
      <c r="D2687" s="2"/>
      <c r="E2687" s="2"/>
      <c r="F2687" s="2"/>
      <c r="G2687" s="2"/>
      <c r="H2687" s="2"/>
      <c r="I2687" s="2"/>
    </row>
    <row r="2688" spans="1:9" x14ac:dyDescent="0.25">
      <c r="A2688" s="2"/>
      <c r="B2688" s="2"/>
      <c r="C2688" s="2"/>
      <c r="D2688" s="2"/>
      <c r="E2688" s="2"/>
      <c r="F2688" s="2"/>
      <c r="G2688" s="2"/>
      <c r="H2688" s="2"/>
      <c r="I2688" s="2"/>
    </row>
    <row r="2689" spans="1:9" x14ac:dyDescent="0.25">
      <c r="A2689" s="2"/>
      <c r="B2689" s="2"/>
      <c r="C2689" s="2"/>
      <c r="D2689" s="2"/>
      <c r="E2689" s="2"/>
      <c r="F2689" s="2"/>
      <c r="G2689" s="2"/>
      <c r="H2689" s="2"/>
      <c r="I2689" s="2"/>
    </row>
    <row r="2690" spans="1:9" x14ac:dyDescent="0.25">
      <c r="A2690" s="2"/>
      <c r="B2690" s="2"/>
      <c r="G2690" s="2"/>
      <c r="H2690" s="2"/>
      <c r="I2690" s="2"/>
    </row>
    <row r="2691" spans="1:9" x14ac:dyDescent="0.25">
      <c r="A2691" s="2"/>
      <c r="B2691" s="2"/>
      <c r="C2691" s="2"/>
      <c r="D2691" s="2"/>
      <c r="E2691" s="2"/>
      <c r="F2691" s="2"/>
      <c r="G2691" s="2"/>
    </row>
    <row r="2692" spans="1:9" x14ac:dyDescent="0.25">
      <c r="A2692" s="2"/>
      <c r="B2692" s="2"/>
      <c r="C2692" s="2"/>
      <c r="D2692" s="2"/>
      <c r="E2692" s="2"/>
      <c r="F2692" s="2"/>
      <c r="G2692" s="2"/>
      <c r="H2692" s="2"/>
      <c r="I2692" s="2"/>
    </row>
    <row r="2693" spans="1:9" x14ac:dyDescent="0.25">
      <c r="A2693" s="2"/>
      <c r="B2693" s="2"/>
      <c r="C2693" s="2"/>
      <c r="D2693" s="2"/>
      <c r="E2693" s="2"/>
      <c r="F2693" s="2"/>
      <c r="G2693" s="2"/>
      <c r="H2693" s="2"/>
      <c r="I2693" s="2"/>
    </row>
    <row r="2694" spans="1:9" x14ac:dyDescent="0.25">
      <c r="A2694" s="2"/>
      <c r="B2694" s="2"/>
      <c r="C2694" s="2"/>
      <c r="D2694" s="2"/>
      <c r="E2694" s="2"/>
      <c r="F2694" s="2"/>
      <c r="G2694" s="2"/>
      <c r="H2694" s="2"/>
      <c r="I2694" s="2"/>
    </row>
    <row r="2695" spans="1:9" x14ac:dyDescent="0.25">
      <c r="A2695" s="2"/>
      <c r="H2695" s="2"/>
      <c r="I2695" s="2"/>
    </row>
    <row r="2696" spans="1:9" x14ac:dyDescent="0.25">
      <c r="A2696" s="2"/>
      <c r="B2696" s="2"/>
      <c r="C2696" s="2"/>
      <c r="D2696" s="2"/>
      <c r="E2696" s="2"/>
      <c r="F2696" s="2"/>
      <c r="G2696" s="2"/>
      <c r="H2696" s="2"/>
      <c r="I2696" s="2"/>
    </row>
    <row r="2697" spans="1:9" x14ac:dyDescent="0.25">
      <c r="A2697" s="2"/>
      <c r="B2697" s="2"/>
      <c r="C2697" s="2"/>
      <c r="D2697" s="2"/>
      <c r="E2697" s="2"/>
      <c r="F2697" s="2"/>
      <c r="G2697" s="2"/>
      <c r="H2697" s="2"/>
      <c r="I2697" s="2"/>
    </row>
    <row r="2698" spans="1:9" x14ac:dyDescent="0.25">
      <c r="A2698" s="2"/>
      <c r="B2698" s="2"/>
      <c r="C2698" s="2"/>
      <c r="D2698" s="2"/>
      <c r="E2698" s="2"/>
      <c r="F2698" s="2"/>
      <c r="G2698" s="2"/>
      <c r="H2698" s="2"/>
      <c r="I2698" s="2"/>
    </row>
    <row r="2699" spans="1:9" x14ac:dyDescent="0.25">
      <c r="A2699" s="2"/>
      <c r="B2699" s="2"/>
      <c r="C2699" s="2"/>
      <c r="D2699" s="2"/>
      <c r="E2699" s="2"/>
      <c r="F2699" s="2"/>
      <c r="G2699" s="2"/>
      <c r="H2699" s="2"/>
      <c r="I2699" s="2"/>
    </row>
    <row r="2700" spans="1:9" x14ac:dyDescent="0.25">
      <c r="A2700" s="2"/>
      <c r="B2700" s="2"/>
      <c r="C2700" s="2"/>
      <c r="D2700" s="2"/>
      <c r="E2700" s="2"/>
      <c r="F2700" s="2"/>
      <c r="G2700" s="2"/>
      <c r="H2700" s="2"/>
      <c r="I2700" s="2"/>
    </row>
    <row r="2701" spans="1:9" x14ac:dyDescent="0.25">
      <c r="A2701" s="2"/>
      <c r="B2701" s="2"/>
      <c r="C2701" s="2"/>
      <c r="D2701" s="2"/>
      <c r="E2701" s="2"/>
      <c r="F2701" s="2"/>
      <c r="G2701" s="2"/>
      <c r="H2701" s="2"/>
      <c r="I2701" s="2"/>
    </row>
    <row r="2702" spans="1:9" x14ac:dyDescent="0.25">
      <c r="A2702" s="2"/>
      <c r="B2702" s="2"/>
      <c r="C2702" s="2"/>
      <c r="D2702" s="2"/>
      <c r="E2702" s="2"/>
      <c r="F2702" s="2"/>
      <c r="G2702" s="2"/>
      <c r="H2702" s="2"/>
      <c r="I2702" s="2"/>
    </row>
    <row r="2703" spans="1:9" x14ac:dyDescent="0.25">
      <c r="A2703" s="2"/>
      <c r="B2703" s="2"/>
      <c r="C2703" s="2"/>
      <c r="D2703" s="2"/>
      <c r="E2703" s="2"/>
      <c r="F2703" s="2"/>
      <c r="G2703" s="2"/>
      <c r="H2703" s="2"/>
      <c r="I2703" s="2"/>
    </row>
    <row r="2704" spans="1:9" x14ac:dyDescent="0.25">
      <c r="A2704" s="2"/>
      <c r="B2704" s="2"/>
      <c r="C2704" s="2"/>
      <c r="D2704" s="2"/>
      <c r="E2704" s="2"/>
      <c r="F2704" s="2"/>
      <c r="G2704" s="2"/>
      <c r="H2704" s="2"/>
      <c r="I2704" s="2"/>
    </row>
    <row r="2705" spans="1:9" x14ac:dyDescent="0.25">
      <c r="A2705" s="2"/>
      <c r="B2705" s="2"/>
      <c r="C2705" s="2"/>
      <c r="D2705" s="2"/>
      <c r="E2705" s="2"/>
      <c r="F2705" s="2"/>
      <c r="G2705" s="2"/>
      <c r="H2705" s="2"/>
      <c r="I2705" s="2"/>
    </row>
    <row r="2706" spans="1:9" x14ac:dyDescent="0.25">
      <c r="A2706" s="2"/>
      <c r="B2706" s="2"/>
      <c r="C2706" s="2"/>
      <c r="D2706" s="2"/>
      <c r="E2706" s="2"/>
      <c r="F2706" s="2"/>
      <c r="G2706" s="2"/>
      <c r="H2706" s="2"/>
      <c r="I2706" s="2"/>
    </row>
    <row r="2707" spans="1:9" x14ac:dyDescent="0.25">
      <c r="A2707" s="2"/>
      <c r="B2707" s="2"/>
      <c r="C2707" s="2"/>
      <c r="D2707" s="2"/>
      <c r="E2707" s="2"/>
      <c r="F2707" s="2"/>
      <c r="G2707" s="2"/>
      <c r="H2707" s="2"/>
      <c r="I2707" s="2"/>
    </row>
    <row r="2708" spans="1:9" x14ac:dyDescent="0.25">
      <c r="A2708" s="2"/>
      <c r="B2708" s="2"/>
      <c r="C2708" s="2"/>
      <c r="D2708" s="2"/>
      <c r="E2708" s="2"/>
      <c r="F2708" s="2"/>
      <c r="G2708" s="2"/>
      <c r="H2708" s="2"/>
      <c r="I2708" s="2"/>
    </row>
    <row r="2709" spans="1:9" x14ac:dyDescent="0.25">
      <c r="A2709" s="2"/>
      <c r="B2709" s="2"/>
      <c r="C2709" s="2"/>
      <c r="D2709" s="2"/>
      <c r="E2709" s="2"/>
      <c r="F2709" s="2"/>
      <c r="G2709" s="2"/>
      <c r="H2709" s="2"/>
      <c r="I2709" s="2"/>
    </row>
    <row r="2710" spans="1:9" x14ac:dyDescent="0.25">
      <c r="A2710" s="2"/>
      <c r="B2710" s="2"/>
      <c r="C2710" s="2"/>
      <c r="D2710" s="2"/>
      <c r="E2710" s="2"/>
      <c r="F2710" s="2"/>
      <c r="G2710" s="2"/>
      <c r="H2710" s="2"/>
      <c r="I2710" s="2"/>
    </row>
    <row r="2711" spans="1:9" x14ac:dyDescent="0.25">
      <c r="A2711" s="2"/>
      <c r="B2711" s="2"/>
      <c r="C2711" s="2"/>
      <c r="D2711" s="2"/>
      <c r="E2711" s="2"/>
      <c r="F2711" s="2"/>
      <c r="G2711" s="2"/>
      <c r="H2711" s="2"/>
      <c r="I2711" s="2"/>
    </row>
    <row r="2712" spans="1:9" x14ac:dyDescent="0.25">
      <c r="A2712" s="2"/>
      <c r="B2712" s="2"/>
      <c r="C2712" s="2"/>
      <c r="D2712" s="2"/>
      <c r="E2712" s="2"/>
      <c r="F2712" s="2"/>
      <c r="G2712" s="2"/>
      <c r="H2712" s="2"/>
      <c r="I2712" s="2"/>
    </row>
    <row r="2713" spans="1:9" x14ac:dyDescent="0.25">
      <c r="A2713" s="2"/>
      <c r="B2713" s="2"/>
      <c r="C2713" s="2"/>
      <c r="D2713" s="2"/>
      <c r="E2713" s="2"/>
      <c r="F2713" s="2"/>
      <c r="G2713" s="2"/>
      <c r="H2713" s="2"/>
      <c r="I2713" s="2"/>
    </row>
    <row r="2714" spans="1:9" x14ac:dyDescent="0.25">
      <c r="A2714" s="2"/>
      <c r="B2714" s="2"/>
      <c r="C2714" s="2"/>
      <c r="D2714" s="2"/>
      <c r="E2714" s="2"/>
      <c r="F2714" s="2"/>
      <c r="G2714" s="2"/>
      <c r="H2714" s="2"/>
      <c r="I2714" s="2"/>
    </row>
    <row r="2715" spans="1:9" x14ac:dyDescent="0.25">
      <c r="A2715" s="2"/>
      <c r="B2715" s="2"/>
      <c r="C2715" s="2"/>
      <c r="D2715" s="2"/>
      <c r="E2715" s="2"/>
      <c r="F2715" s="2"/>
      <c r="G2715" s="2"/>
      <c r="H2715" s="2"/>
      <c r="I2715" s="2"/>
    </row>
    <row r="2716" spans="1:9" x14ac:dyDescent="0.25">
      <c r="A2716" s="2"/>
      <c r="B2716" s="2"/>
      <c r="C2716" s="2"/>
      <c r="D2716" s="2"/>
      <c r="E2716" s="2"/>
      <c r="F2716" s="2"/>
      <c r="G2716" s="2"/>
      <c r="H2716" s="2"/>
      <c r="I2716" s="2"/>
    </row>
    <row r="2717" spans="1:9" x14ac:dyDescent="0.25">
      <c r="A2717" s="2"/>
      <c r="B2717" s="2"/>
      <c r="C2717" s="2"/>
      <c r="D2717" s="2"/>
      <c r="E2717" s="2"/>
      <c r="F2717" s="2"/>
      <c r="G2717" s="2"/>
      <c r="H2717" s="2"/>
      <c r="I2717" s="2"/>
    </row>
    <row r="2718" spans="1:9" x14ac:dyDescent="0.25">
      <c r="A2718" s="2"/>
      <c r="B2718" s="2"/>
      <c r="C2718" s="2"/>
      <c r="D2718" s="2"/>
      <c r="E2718" s="2"/>
      <c r="F2718" s="2"/>
      <c r="G2718" s="2"/>
    </row>
    <row r="2719" spans="1:9" x14ac:dyDescent="0.25">
      <c r="A2719" s="2"/>
      <c r="B2719" s="2"/>
      <c r="C2719" s="2"/>
      <c r="D2719" s="2"/>
      <c r="E2719" s="2"/>
      <c r="F2719" s="2"/>
      <c r="G2719" s="2"/>
    </row>
    <row r="2720" spans="1:9" x14ac:dyDescent="0.25">
      <c r="A2720" s="2"/>
      <c r="B2720" s="2"/>
      <c r="C2720" s="2"/>
      <c r="D2720" s="2"/>
      <c r="E2720" s="2"/>
      <c r="F2720" s="2"/>
      <c r="G2720" s="2"/>
      <c r="H2720" s="2"/>
      <c r="I2720" s="2"/>
    </row>
    <row r="2721" spans="1:9" x14ac:dyDescent="0.25">
      <c r="A2721" s="2"/>
      <c r="B2721" s="2"/>
      <c r="C2721" s="2"/>
      <c r="D2721" s="2"/>
      <c r="E2721" s="2"/>
      <c r="F2721" s="2"/>
      <c r="G2721" s="2"/>
      <c r="H2721" s="2"/>
      <c r="I2721" s="2"/>
    </row>
    <row r="2722" spans="1:9" x14ac:dyDescent="0.25">
      <c r="H2722" s="2"/>
      <c r="I2722" s="2"/>
    </row>
    <row r="2723" spans="1:9" x14ac:dyDescent="0.25">
      <c r="C2723" s="2"/>
      <c r="D2723" s="2"/>
      <c r="E2723" s="2"/>
      <c r="F2723" s="2"/>
      <c r="H2723" s="2"/>
      <c r="I2723" s="2"/>
    </row>
    <row r="2724" spans="1:9" x14ac:dyDescent="0.25">
      <c r="A2724" s="2"/>
      <c r="B2724" s="2"/>
      <c r="C2724" s="2"/>
      <c r="D2724" s="2"/>
      <c r="E2724" s="2"/>
      <c r="F2724" s="2"/>
      <c r="G2724" s="2"/>
      <c r="H2724" s="2"/>
      <c r="I2724" s="2"/>
    </row>
    <row r="2725" spans="1:9" x14ac:dyDescent="0.25">
      <c r="A2725" s="2"/>
      <c r="B2725" s="2"/>
      <c r="C2725" s="2"/>
      <c r="D2725" s="2"/>
      <c r="E2725" s="2"/>
      <c r="F2725" s="2"/>
      <c r="G2725" s="2"/>
      <c r="H2725" s="2"/>
      <c r="I2725" s="2"/>
    </row>
    <row r="2726" spans="1:9" x14ac:dyDescent="0.25">
      <c r="A2726" s="2"/>
      <c r="B2726" s="2"/>
      <c r="C2726" s="2"/>
      <c r="D2726" s="2"/>
      <c r="E2726" s="2"/>
      <c r="F2726" s="2"/>
      <c r="G2726" s="2"/>
      <c r="H2726" s="2"/>
      <c r="I2726" s="2"/>
    </row>
    <row r="2727" spans="1:9" x14ac:dyDescent="0.25">
      <c r="A2727" s="2"/>
      <c r="B2727" s="2"/>
      <c r="G2727" s="2"/>
      <c r="H2727" s="2"/>
      <c r="I2727" s="2"/>
    </row>
    <row r="2728" spans="1:9" x14ac:dyDescent="0.25">
      <c r="A2728" s="2"/>
      <c r="B2728" s="2"/>
      <c r="C2728" s="2"/>
      <c r="D2728" s="2"/>
      <c r="E2728" s="2"/>
      <c r="F2728" s="2"/>
      <c r="G2728" s="2"/>
    </row>
    <row r="2729" spans="1:9" x14ac:dyDescent="0.25">
      <c r="A2729" s="2"/>
      <c r="B2729" s="2"/>
      <c r="C2729" s="2"/>
      <c r="D2729" s="2"/>
      <c r="E2729" s="2"/>
      <c r="F2729" s="2"/>
      <c r="G2729" s="2"/>
      <c r="H2729" s="2"/>
      <c r="I2729" s="2"/>
    </row>
    <row r="2730" spans="1:9" x14ac:dyDescent="0.25">
      <c r="A2730" s="2"/>
      <c r="B2730" s="2"/>
      <c r="C2730" s="2"/>
      <c r="D2730" s="2"/>
      <c r="E2730" s="2"/>
      <c r="F2730" s="2"/>
      <c r="G2730" s="2"/>
      <c r="H2730" s="2"/>
      <c r="I2730" s="2"/>
    </row>
    <row r="2731" spans="1:9" x14ac:dyDescent="0.25">
      <c r="A2731" s="2"/>
      <c r="B2731" s="2"/>
      <c r="C2731" s="2"/>
      <c r="D2731" s="2"/>
      <c r="E2731" s="2"/>
      <c r="F2731" s="2"/>
      <c r="G2731" s="2"/>
      <c r="H2731" s="2"/>
      <c r="I2731" s="2"/>
    </row>
    <row r="2732" spans="1:9" x14ac:dyDescent="0.25">
      <c r="A2732" s="2"/>
      <c r="H2732" s="2"/>
      <c r="I2732" s="2"/>
    </row>
    <row r="2733" spans="1:9" x14ac:dyDescent="0.25">
      <c r="A2733" s="2"/>
      <c r="B2733" s="2"/>
      <c r="C2733" s="2"/>
      <c r="D2733" s="2"/>
      <c r="E2733" s="2"/>
      <c r="F2733" s="2"/>
      <c r="G2733" s="2"/>
      <c r="H2733" s="2"/>
      <c r="I2733" s="2"/>
    </row>
    <row r="2734" spans="1:9" x14ac:dyDescent="0.25">
      <c r="A2734" s="2"/>
      <c r="B2734" s="2"/>
      <c r="C2734" s="2"/>
      <c r="D2734" s="2"/>
      <c r="E2734" s="2"/>
      <c r="F2734" s="2"/>
      <c r="G2734" s="2"/>
      <c r="H2734" s="2"/>
      <c r="I2734" s="2"/>
    </row>
    <row r="2735" spans="1:9" x14ac:dyDescent="0.25">
      <c r="A2735" s="2"/>
      <c r="B2735" s="2"/>
      <c r="C2735" s="2"/>
      <c r="D2735" s="2"/>
      <c r="E2735" s="2"/>
      <c r="F2735" s="2"/>
      <c r="G2735" s="2"/>
      <c r="H2735" s="2"/>
      <c r="I2735" s="2"/>
    </row>
    <row r="2736" spans="1:9" x14ac:dyDescent="0.25">
      <c r="A2736" s="2"/>
      <c r="B2736" s="2"/>
      <c r="C2736" s="2"/>
      <c r="D2736" s="2"/>
      <c r="E2736" s="2"/>
      <c r="F2736" s="2"/>
      <c r="G2736" s="2"/>
      <c r="H2736" s="2"/>
      <c r="I2736" s="2"/>
    </row>
    <row r="2737" spans="1:9" x14ac:dyDescent="0.25">
      <c r="A2737" s="2"/>
      <c r="B2737" s="2"/>
      <c r="C2737" s="2"/>
      <c r="D2737" s="2"/>
      <c r="E2737" s="2"/>
      <c r="F2737" s="2"/>
      <c r="G2737" s="2"/>
      <c r="H2737" s="2"/>
      <c r="I2737" s="2"/>
    </row>
    <row r="2738" spans="1:9" x14ac:dyDescent="0.25">
      <c r="A2738" s="2"/>
      <c r="B2738" s="2"/>
      <c r="C2738" s="2"/>
      <c r="D2738" s="2"/>
      <c r="E2738" s="2"/>
      <c r="F2738" s="2"/>
      <c r="G2738" s="2"/>
      <c r="H2738" s="2"/>
      <c r="I2738" s="2"/>
    </row>
    <row r="2739" spans="1:9" x14ac:dyDescent="0.25">
      <c r="A2739" s="2"/>
      <c r="B2739" s="2"/>
      <c r="C2739" s="2"/>
      <c r="D2739" s="2"/>
      <c r="E2739" s="2"/>
      <c r="F2739" s="2"/>
      <c r="G2739" s="2"/>
      <c r="H2739" s="2"/>
      <c r="I2739" s="2"/>
    </row>
    <row r="2740" spans="1:9" x14ac:dyDescent="0.25">
      <c r="A2740" s="2"/>
      <c r="B2740" s="2"/>
      <c r="C2740" s="2"/>
      <c r="D2740" s="2"/>
      <c r="E2740" s="2"/>
      <c r="F2740" s="2"/>
      <c r="G2740" s="2"/>
      <c r="H2740" s="2"/>
      <c r="I2740" s="2"/>
    </row>
    <row r="2741" spans="1:9" x14ac:dyDescent="0.25">
      <c r="A2741" s="2"/>
      <c r="B2741" s="2"/>
      <c r="C2741" s="2"/>
      <c r="D2741" s="2"/>
      <c r="E2741" s="2"/>
      <c r="F2741" s="2"/>
      <c r="G2741" s="2"/>
      <c r="H2741" s="2"/>
      <c r="I2741" s="2"/>
    </row>
    <row r="2742" spans="1:9" x14ac:dyDescent="0.25">
      <c r="A2742" s="2"/>
      <c r="B2742" s="2"/>
      <c r="C2742" s="2"/>
      <c r="D2742" s="2"/>
      <c r="E2742" s="2"/>
      <c r="F2742" s="2"/>
      <c r="G2742" s="2"/>
      <c r="H2742" s="2"/>
      <c r="I2742" s="2"/>
    </row>
    <row r="2743" spans="1:9" x14ac:dyDescent="0.25">
      <c r="A2743" s="2"/>
      <c r="B2743" s="2"/>
      <c r="C2743" s="2"/>
      <c r="D2743" s="2"/>
      <c r="E2743" s="2"/>
      <c r="F2743" s="2"/>
      <c r="G2743" s="2"/>
      <c r="H2743" s="2"/>
      <c r="I2743" s="2"/>
    </row>
    <row r="2744" spans="1:9" x14ac:dyDescent="0.25">
      <c r="A2744" s="2"/>
      <c r="B2744" s="2"/>
      <c r="C2744" s="2"/>
      <c r="D2744" s="2"/>
      <c r="E2744" s="2"/>
      <c r="F2744" s="2"/>
      <c r="G2744" s="2"/>
      <c r="H2744" s="2"/>
    </row>
    <row r="2745" spans="1:9" x14ac:dyDescent="0.25">
      <c r="A2745" s="2"/>
      <c r="B2745" s="2"/>
      <c r="C2745" s="2"/>
      <c r="D2745" s="2"/>
      <c r="E2745" s="2"/>
      <c r="F2745" s="2"/>
      <c r="G2745" s="2"/>
      <c r="H2745" s="2"/>
    </row>
    <row r="2746" spans="1:9" x14ac:dyDescent="0.25">
      <c r="A2746" s="2"/>
      <c r="B2746" s="2"/>
      <c r="C2746" s="2"/>
      <c r="D2746" s="2"/>
      <c r="E2746" s="2"/>
      <c r="F2746" s="2"/>
      <c r="G2746" s="2"/>
      <c r="H2746" s="2"/>
    </row>
    <row r="2747" spans="1:9" x14ac:dyDescent="0.25">
      <c r="A2747" s="2"/>
      <c r="B2747" s="2"/>
      <c r="C2747" s="2"/>
      <c r="D2747" s="2"/>
      <c r="E2747" s="2"/>
      <c r="F2747" s="2"/>
      <c r="G2747" s="2"/>
      <c r="H2747" s="2"/>
      <c r="I2747" s="2"/>
    </row>
    <row r="2748" spans="1:9" x14ac:dyDescent="0.25">
      <c r="A2748" s="2"/>
      <c r="B2748" s="2"/>
      <c r="C2748" s="2"/>
      <c r="D2748" s="2"/>
      <c r="E2748" s="2"/>
      <c r="F2748" s="2"/>
      <c r="G2748" s="2"/>
      <c r="H2748" s="2"/>
      <c r="I2748" s="2"/>
    </row>
    <row r="2749" spans="1:9" x14ac:dyDescent="0.25">
      <c r="A2749" s="2"/>
      <c r="B2749" s="2"/>
      <c r="C2749" s="2"/>
      <c r="D2749" s="2"/>
      <c r="E2749" s="2"/>
      <c r="F2749" s="2"/>
      <c r="G2749" s="2"/>
      <c r="H2749" s="2"/>
      <c r="I2749" s="2"/>
    </row>
    <row r="2750" spans="1:9" x14ac:dyDescent="0.25">
      <c r="A2750" s="2"/>
      <c r="B2750" s="2"/>
      <c r="C2750" s="2"/>
      <c r="D2750" s="2"/>
      <c r="E2750" s="2"/>
      <c r="F2750" s="2"/>
      <c r="G2750" s="2"/>
      <c r="I2750" s="2"/>
    </row>
    <row r="2751" spans="1:9" x14ac:dyDescent="0.25">
      <c r="A2751" s="2"/>
      <c r="B2751" s="2"/>
      <c r="C2751" s="2"/>
      <c r="D2751" s="2"/>
      <c r="E2751" s="2"/>
      <c r="F2751" s="2"/>
      <c r="G2751" s="2"/>
      <c r="I2751" s="2"/>
    </row>
    <row r="2752" spans="1:9" x14ac:dyDescent="0.25">
      <c r="A2752" s="2"/>
      <c r="B2752" s="2"/>
      <c r="C2752" s="2"/>
      <c r="D2752" s="2"/>
      <c r="E2752" s="2"/>
      <c r="F2752" s="2"/>
      <c r="G2752" s="2"/>
      <c r="I2752" s="2"/>
    </row>
    <row r="2753" spans="1:9" x14ac:dyDescent="0.25">
      <c r="A2753" s="2"/>
      <c r="B2753" s="2"/>
      <c r="C2753" s="2"/>
      <c r="D2753" s="2"/>
      <c r="E2753" s="2"/>
      <c r="F2753" s="2"/>
      <c r="G2753" s="2"/>
    </row>
    <row r="2754" spans="1:9" x14ac:dyDescent="0.25">
      <c r="A2754" s="2"/>
      <c r="B2754" s="2"/>
      <c r="C2754" s="2"/>
      <c r="D2754" s="2"/>
      <c r="E2754" s="2"/>
      <c r="F2754" s="2"/>
      <c r="G2754" s="2"/>
    </row>
    <row r="2755" spans="1:9" x14ac:dyDescent="0.25">
      <c r="A2755" s="2"/>
      <c r="B2755" s="2"/>
      <c r="C2755" s="2"/>
      <c r="D2755" s="2"/>
      <c r="E2755" s="2"/>
      <c r="F2755" s="2"/>
      <c r="G2755" s="2"/>
      <c r="I2755" s="2"/>
    </row>
    <row r="2756" spans="1:9" x14ac:dyDescent="0.25">
      <c r="A2756" s="2"/>
      <c r="B2756" s="2"/>
      <c r="C2756" s="2"/>
      <c r="D2756" s="2"/>
      <c r="E2756" s="2"/>
      <c r="F2756" s="2"/>
      <c r="G2756" s="2"/>
      <c r="I2756" s="2"/>
    </row>
    <row r="2757" spans="1:9" x14ac:dyDescent="0.25">
      <c r="A2757" s="2"/>
      <c r="B2757" s="2"/>
      <c r="C2757" s="2"/>
      <c r="D2757" s="2"/>
      <c r="E2757" s="2"/>
      <c r="F2757" s="2"/>
      <c r="G2757" s="2"/>
      <c r="I2757" s="2"/>
    </row>
    <row r="2758" spans="1:9" x14ac:dyDescent="0.25">
      <c r="A2758" s="2"/>
      <c r="B2758" s="2"/>
      <c r="C2758" s="2"/>
      <c r="D2758" s="2"/>
      <c r="E2758" s="2"/>
      <c r="F2758" s="2"/>
      <c r="G2758" s="2"/>
      <c r="I2758" s="2"/>
    </row>
    <row r="2759" spans="1:9" x14ac:dyDescent="0.25">
      <c r="H2759" s="2"/>
      <c r="I2759" s="2"/>
    </row>
    <row r="2760" spans="1:9" x14ac:dyDescent="0.25">
      <c r="C2760" s="2"/>
      <c r="D2760" s="2"/>
      <c r="E2760" s="2"/>
      <c r="F2760" s="2"/>
      <c r="H2760" s="2"/>
      <c r="I2760" s="2"/>
    </row>
    <row r="2761" spans="1:9" x14ac:dyDescent="0.25">
      <c r="A2761" s="2"/>
      <c r="B2761" s="2"/>
      <c r="C2761" s="2"/>
      <c r="D2761" s="2"/>
      <c r="E2761" s="2"/>
      <c r="F2761" s="2"/>
      <c r="G2761" s="2"/>
      <c r="H2761" s="2"/>
      <c r="I2761" s="2"/>
    </row>
    <row r="2762" spans="1:9" x14ac:dyDescent="0.25">
      <c r="A2762" s="2"/>
      <c r="B2762" s="2"/>
      <c r="C2762" s="2"/>
      <c r="D2762" s="2"/>
      <c r="E2762" s="2"/>
      <c r="F2762" s="2"/>
      <c r="G2762" s="2"/>
      <c r="H2762" s="2"/>
      <c r="I2762" s="2"/>
    </row>
    <row r="2763" spans="1:9" x14ac:dyDescent="0.25">
      <c r="A2763" s="2"/>
      <c r="B2763" s="2"/>
      <c r="C2763" s="2"/>
      <c r="D2763" s="2"/>
      <c r="E2763" s="2"/>
      <c r="F2763" s="2"/>
      <c r="G2763" s="2"/>
      <c r="H2763" s="2"/>
      <c r="I2763" s="2"/>
    </row>
    <row r="2764" spans="1:9" x14ac:dyDescent="0.25">
      <c r="A2764" s="2"/>
      <c r="B2764" s="2"/>
      <c r="G2764" s="2"/>
      <c r="H2764" s="2"/>
      <c r="I2764" s="2"/>
    </row>
    <row r="2765" spans="1:9" x14ac:dyDescent="0.25">
      <c r="A2765" s="2"/>
      <c r="B2765" s="2"/>
      <c r="C2765" s="2"/>
      <c r="D2765" s="2"/>
      <c r="E2765" s="2"/>
      <c r="F2765" s="2"/>
      <c r="G2765" s="2"/>
      <c r="H2765" s="2"/>
      <c r="I2765" s="2"/>
    </row>
    <row r="2766" spans="1:9" x14ac:dyDescent="0.25">
      <c r="A2766" s="2"/>
      <c r="B2766" s="2"/>
      <c r="C2766" s="2"/>
      <c r="D2766" s="2"/>
      <c r="E2766" s="2"/>
      <c r="F2766" s="2"/>
      <c r="G2766" s="2"/>
      <c r="H2766" s="2"/>
      <c r="I2766" s="2"/>
    </row>
    <row r="2767" spans="1:9" x14ac:dyDescent="0.25">
      <c r="A2767" s="2"/>
      <c r="B2767" s="2"/>
      <c r="C2767" s="2"/>
      <c r="D2767" s="2"/>
      <c r="E2767" s="2"/>
      <c r="F2767" s="2"/>
      <c r="G2767" s="2"/>
      <c r="H2767" s="2"/>
      <c r="I2767" s="2"/>
    </row>
    <row r="2768" spans="1:9" x14ac:dyDescent="0.25">
      <c r="A2768" s="2"/>
      <c r="B2768" s="2"/>
      <c r="C2768" s="2"/>
      <c r="D2768" s="2"/>
      <c r="E2768" s="2"/>
      <c r="F2768" s="2"/>
      <c r="G2768" s="2"/>
      <c r="H2768" s="2"/>
      <c r="I2768" s="2"/>
    </row>
    <row r="2769" spans="1:9" x14ac:dyDescent="0.25">
      <c r="A2769" s="2"/>
      <c r="H2769" s="2"/>
      <c r="I2769" s="2"/>
    </row>
    <row r="2770" spans="1:9" x14ac:dyDescent="0.25">
      <c r="A2770" s="2"/>
      <c r="B2770" s="2"/>
      <c r="C2770" s="2"/>
      <c r="D2770" s="2"/>
      <c r="E2770" s="2"/>
      <c r="F2770" s="2"/>
      <c r="G2770" s="2"/>
      <c r="H2770" s="2"/>
      <c r="I2770" s="2"/>
    </row>
    <row r="2771" spans="1:9" x14ac:dyDescent="0.25">
      <c r="A2771" s="2"/>
      <c r="B2771" s="2"/>
      <c r="C2771" s="2"/>
      <c r="D2771" s="2"/>
      <c r="E2771" s="2"/>
      <c r="F2771" s="2"/>
      <c r="G2771" s="2"/>
      <c r="H2771" s="2"/>
      <c r="I2771" s="2"/>
    </row>
    <row r="2772" spans="1:9" x14ac:dyDescent="0.25">
      <c r="A2772" s="2"/>
      <c r="B2772" s="2"/>
      <c r="C2772" s="2"/>
      <c r="D2772" s="2"/>
      <c r="E2772" s="2"/>
      <c r="F2772" s="2"/>
      <c r="G2772" s="2"/>
      <c r="H2772" s="2"/>
      <c r="I2772" s="2"/>
    </row>
    <row r="2773" spans="1:9" x14ac:dyDescent="0.25">
      <c r="A2773" s="2"/>
      <c r="B2773" s="2"/>
      <c r="C2773" s="2"/>
      <c r="D2773" s="2"/>
      <c r="E2773" s="2"/>
      <c r="F2773" s="2"/>
      <c r="G2773" s="2"/>
      <c r="H2773" s="2"/>
      <c r="I2773" s="2"/>
    </row>
    <row r="2774" spans="1:9" x14ac:dyDescent="0.25">
      <c r="A2774" s="2"/>
      <c r="B2774" s="2"/>
      <c r="C2774" s="2"/>
      <c r="D2774" s="2"/>
      <c r="E2774" s="2"/>
      <c r="F2774" s="2"/>
      <c r="G2774" s="2"/>
      <c r="H2774" s="2"/>
      <c r="I2774" s="2"/>
    </row>
    <row r="2775" spans="1:9" x14ac:dyDescent="0.25">
      <c r="A2775" s="2"/>
      <c r="B2775" s="2"/>
      <c r="C2775" s="2"/>
      <c r="D2775" s="2"/>
      <c r="E2775" s="2"/>
      <c r="F2775" s="2"/>
      <c r="G2775" s="2"/>
      <c r="H2775" s="2"/>
      <c r="I2775" s="2"/>
    </row>
    <row r="2776" spans="1:9" x14ac:dyDescent="0.25">
      <c r="A2776" s="2"/>
      <c r="B2776" s="2"/>
      <c r="C2776" s="2"/>
      <c r="D2776" s="2"/>
      <c r="E2776" s="2"/>
      <c r="F2776" s="2"/>
      <c r="G2776" s="2"/>
      <c r="H2776" s="2"/>
      <c r="I2776" s="2"/>
    </row>
    <row r="2777" spans="1:9" x14ac:dyDescent="0.25">
      <c r="A2777" s="2"/>
      <c r="B2777" s="2"/>
      <c r="C2777" s="2"/>
      <c r="D2777" s="2"/>
      <c r="E2777" s="2"/>
      <c r="F2777" s="2"/>
      <c r="G2777" s="2"/>
      <c r="H2777" s="2"/>
      <c r="I2777" s="2"/>
    </row>
    <row r="2778" spans="1:9" x14ac:dyDescent="0.25">
      <c r="A2778" s="2"/>
      <c r="B2778" s="2"/>
      <c r="C2778" s="2"/>
      <c r="D2778" s="2"/>
      <c r="E2778" s="2"/>
      <c r="F2778" s="2"/>
      <c r="G2778" s="2"/>
      <c r="H2778" s="2"/>
      <c r="I2778" s="2"/>
    </row>
    <row r="2779" spans="1:9" x14ac:dyDescent="0.25">
      <c r="A2779" s="2"/>
      <c r="B2779" s="2"/>
      <c r="C2779" s="2"/>
      <c r="D2779" s="2"/>
      <c r="E2779" s="2"/>
      <c r="F2779" s="2"/>
      <c r="G2779" s="2"/>
    </row>
    <row r="2780" spans="1:9" x14ac:dyDescent="0.25">
      <c r="A2780" s="2"/>
      <c r="B2780" s="2"/>
      <c r="C2780" s="2"/>
      <c r="D2780" s="2"/>
      <c r="E2780" s="2"/>
      <c r="F2780" s="2"/>
      <c r="G2780" s="2"/>
    </row>
    <row r="2781" spans="1:9" x14ac:dyDescent="0.25">
      <c r="A2781" s="2"/>
      <c r="B2781" s="2"/>
      <c r="C2781" s="2"/>
      <c r="D2781" s="2"/>
      <c r="E2781" s="2"/>
      <c r="F2781" s="2"/>
      <c r="G2781" s="2"/>
      <c r="H2781" s="2"/>
      <c r="I2781" s="2"/>
    </row>
    <row r="2782" spans="1:9" x14ac:dyDescent="0.25">
      <c r="A2782" s="2"/>
      <c r="B2782" s="2"/>
      <c r="C2782" s="2"/>
      <c r="D2782" s="2"/>
      <c r="E2782" s="2"/>
      <c r="F2782" s="2"/>
      <c r="G2782" s="2"/>
      <c r="H2782" s="2"/>
      <c r="I2782" s="2"/>
    </row>
    <row r="2783" spans="1:9" x14ac:dyDescent="0.25">
      <c r="A2783" s="2"/>
      <c r="B2783" s="2"/>
      <c r="C2783" s="2"/>
      <c r="D2783" s="2"/>
      <c r="E2783" s="2"/>
      <c r="F2783" s="2"/>
      <c r="G2783" s="2"/>
      <c r="H2783" s="2"/>
      <c r="I2783" s="2"/>
    </row>
    <row r="2784" spans="1:9" x14ac:dyDescent="0.25">
      <c r="A2784" s="2"/>
      <c r="B2784" s="2"/>
      <c r="C2784" s="2"/>
      <c r="D2784" s="2"/>
      <c r="E2784" s="2"/>
      <c r="F2784" s="2"/>
      <c r="G2784" s="2"/>
      <c r="H2784" s="2"/>
      <c r="I2784" s="2"/>
    </row>
    <row r="2785" spans="1:9" x14ac:dyDescent="0.25">
      <c r="A2785" s="2"/>
      <c r="B2785" s="2"/>
      <c r="C2785" s="2"/>
      <c r="D2785" s="2"/>
      <c r="E2785" s="2"/>
      <c r="F2785" s="2"/>
      <c r="G2785" s="2"/>
      <c r="H2785" s="2"/>
      <c r="I2785" s="2"/>
    </row>
    <row r="2786" spans="1:9" x14ac:dyDescent="0.25">
      <c r="A2786" s="2"/>
      <c r="B2786" s="2"/>
      <c r="C2786" s="2"/>
      <c r="D2786" s="2"/>
      <c r="E2786" s="2"/>
      <c r="F2786" s="2"/>
      <c r="G2786" s="2"/>
      <c r="H2786" s="2"/>
      <c r="I2786" s="2"/>
    </row>
    <row r="2787" spans="1:9" x14ac:dyDescent="0.25">
      <c r="A2787" s="2"/>
      <c r="B2787" s="2"/>
      <c r="C2787" s="2"/>
      <c r="D2787" s="2"/>
      <c r="E2787" s="2"/>
      <c r="F2787" s="2"/>
      <c r="G2787" s="2"/>
      <c r="H2787" s="2"/>
      <c r="I2787" s="2"/>
    </row>
    <row r="2788" spans="1:9" x14ac:dyDescent="0.25">
      <c r="A2788" s="2"/>
      <c r="B2788" s="2"/>
      <c r="C2788" s="2"/>
      <c r="D2788" s="2"/>
      <c r="E2788" s="2"/>
      <c r="F2788" s="2"/>
      <c r="G2788" s="2"/>
      <c r="H2788" s="2"/>
      <c r="I2788" s="2"/>
    </row>
    <row r="2789" spans="1:9" x14ac:dyDescent="0.25">
      <c r="A2789" s="2"/>
      <c r="B2789" s="2"/>
      <c r="C2789" s="2"/>
      <c r="D2789" s="2"/>
      <c r="E2789" s="2"/>
      <c r="F2789" s="2"/>
      <c r="G2789" s="2"/>
    </row>
    <row r="2790" spans="1:9" x14ac:dyDescent="0.25">
      <c r="A2790" s="2"/>
      <c r="B2790" s="2"/>
      <c r="C2790" s="2"/>
      <c r="D2790" s="2"/>
      <c r="E2790" s="2"/>
      <c r="F2790" s="2"/>
      <c r="G2790" s="2"/>
      <c r="H2790" s="2"/>
      <c r="I2790" s="2"/>
    </row>
    <row r="2791" spans="1:9" x14ac:dyDescent="0.25">
      <c r="A2791" s="2"/>
      <c r="B2791" s="2"/>
      <c r="C2791" s="2"/>
      <c r="D2791" s="2"/>
      <c r="E2791" s="2"/>
      <c r="F2791" s="2"/>
      <c r="G2791" s="2"/>
      <c r="H2791" s="2"/>
      <c r="I2791" s="2"/>
    </row>
    <row r="2792" spans="1:9" x14ac:dyDescent="0.25">
      <c r="A2792" s="2"/>
      <c r="B2792" s="2"/>
      <c r="C2792" s="2"/>
      <c r="D2792" s="2"/>
      <c r="E2792" s="2"/>
      <c r="F2792" s="2"/>
      <c r="G2792" s="2"/>
      <c r="H2792" s="2"/>
      <c r="I2792" s="2"/>
    </row>
    <row r="2793" spans="1:9" x14ac:dyDescent="0.25">
      <c r="A2793" s="2"/>
      <c r="B2793" s="2"/>
      <c r="C2793" s="2"/>
      <c r="D2793" s="2"/>
      <c r="E2793" s="2"/>
      <c r="F2793" s="2"/>
      <c r="G2793" s="2"/>
      <c r="H2793" s="2"/>
      <c r="I2793" s="2"/>
    </row>
    <row r="2794" spans="1:9" x14ac:dyDescent="0.25">
      <c r="A2794" s="2"/>
      <c r="B2794" s="2"/>
      <c r="C2794" s="2"/>
      <c r="D2794" s="2"/>
      <c r="E2794" s="2"/>
      <c r="F2794" s="2"/>
      <c r="G2794" s="2"/>
      <c r="H2794" s="2"/>
      <c r="I2794" s="2"/>
    </row>
    <row r="2795" spans="1:9" x14ac:dyDescent="0.25">
      <c r="A2795" s="2"/>
      <c r="B2795" s="2"/>
      <c r="C2795" s="2"/>
      <c r="D2795" s="2"/>
      <c r="E2795" s="2"/>
      <c r="F2795" s="2"/>
      <c r="G2795" s="2"/>
      <c r="H2795" s="2"/>
      <c r="I2795" s="2"/>
    </row>
    <row r="2796" spans="1:9" x14ac:dyDescent="0.25">
      <c r="H2796" s="2"/>
      <c r="I2796" s="2"/>
    </row>
    <row r="2797" spans="1:9" x14ac:dyDescent="0.25">
      <c r="C2797" s="2"/>
      <c r="D2797" s="2"/>
      <c r="E2797" s="2"/>
      <c r="F2797" s="2"/>
      <c r="H2797" s="2"/>
      <c r="I2797" s="2"/>
    </row>
    <row r="2798" spans="1:9" x14ac:dyDescent="0.25">
      <c r="A2798" s="2"/>
      <c r="B2798" s="2"/>
      <c r="C2798" s="2"/>
      <c r="D2798" s="2"/>
      <c r="E2798" s="2"/>
      <c r="F2798" s="2"/>
      <c r="G2798" s="2"/>
      <c r="H2798" s="2"/>
      <c r="I2798" s="2"/>
    </row>
    <row r="2799" spans="1:9" x14ac:dyDescent="0.25">
      <c r="A2799" s="2"/>
      <c r="B2799" s="2"/>
      <c r="C2799" s="2"/>
      <c r="D2799" s="2"/>
      <c r="E2799" s="2"/>
      <c r="F2799" s="2"/>
      <c r="G2799" s="2"/>
      <c r="H2799" s="2"/>
      <c r="I2799" s="2"/>
    </row>
    <row r="2800" spans="1:9" x14ac:dyDescent="0.25">
      <c r="A2800" s="2"/>
      <c r="B2800" s="2"/>
      <c r="C2800" s="2"/>
      <c r="D2800" s="2"/>
      <c r="E2800" s="2"/>
      <c r="F2800" s="2"/>
      <c r="G2800" s="2"/>
      <c r="H2800" s="2"/>
      <c r="I2800" s="2"/>
    </row>
    <row r="2801" spans="1:9" x14ac:dyDescent="0.25">
      <c r="A2801" s="2"/>
      <c r="B2801" s="2"/>
      <c r="G2801" s="2"/>
      <c r="H2801" s="2"/>
      <c r="I2801" s="2"/>
    </row>
    <row r="2802" spans="1:9" x14ac:dyDescent="0.25">
      <c r="A2802" s="2"/>
      <c r="B2802" s="2"/>
      <c r="C2802" s="2"/>
      <c r="D2802" s="2"/>
      <c r="E2802" s="2"/>
      <c r="F2802" s="2"/>
      <c r="G2802" s="2"/>
      <c r="H2802" s="2"/>
      <c r="I2802" s="2"/>
    </row>
    <row r="2803" spans="1:9" x14ac:dyDescent="0.25">
      <c r="A2803" s="2"/>
      <c r="B2803" s="2"/>
      <c r="C2803" s="2"/>
      <c r="D2803" s="2"/>
      <c r="E2803" s="2"/>
      <c r="F2803" s="2"/>
      <c r="G2803" s="2"/>
      <c r="H2803" s="2"/>
      <c r="I2803" s="2"/>
    </row>
    <row r="2804" spans="1:9" x14ac:dyDescent="0.25">
      <c r="A2804" s="2"/>
      <c r="B2804" s="2"/>
      <c r="C2804" s="2"/>
      <c r="D2804" s="2"/>
      <c r="E2804" s="2"/>
      <c r="F2804" s="2"/>
      <c r="G2804" s="2"/>
      <c r="H2804" s="2"/>
      <c r="I2804" s="2"/>
    </row>
    <row r="2805" spans="1:9" x14ac:dyDescent="0.25">
      <c r="A2805" s="2"/>
      <c r="B2805" s="2"/>
      <c r="C2805" s="2"/>
      <c r="D2805" s="2"/>
      <c r="E2805" s="2"/>
      <c r="F2805" s="2"/>
      <c r="G2805" s="2"/>
      <c r="H2805" s="2"/>
      <c r="I2805" s="2"/>
    </row>
    <row r="2806" spans="1:9" x14ac:dyDescent="0.25">
      <c r="A2806" s="2"/>
      <c r="H2806" s="2"/>
      <c r="I2806" s="2"/>
    </row>
    <row r="2807" spans="1:9" x14ac:dyDescent="0.25">
      <c r="A2807" s="2"/>
      <c r="B2807" s="2"/>
      <c r="C2807" s="2"/>
      <c r="D2807" s="2"/>
      <c r="E2807" s="2"/>
      <c r="F2807" s="2"/>
      <c r="G2807" s="2"/>
      <c r="H2807" s="2"/>
      <c r="I2807" s="2"/>
    </row>
    <row r="2808" spans="1:9" x14ac:dyDescent="0.25">
      <c r="A2808" s="2"/>
      <c r="B2808" s="2"/>
      <c r="C2808" s="2"/>
      <c r="D2808" s="2"/>
      <c r="E2808" s="2"/>
      <c r="F2808" s="2"/>
      <c r="G2808" s="2"/>
      <c r="H2808" s="2"/>
      <c r="I2808" s="2"/>
    </row>
    <row r="2809" spans="1:9" x14ac:dyDescent="0.25">
      <c r="A2809" s="2"/>
      <c r="B2809" s="2"/>
      <c r="C2809" s="2"/>
      <c r="D2809" s="2"/>
      <c r="E2809" s="2"/>
      <c r="F2809" s="2"/>
      <c r="G2809" s="2"/>
      <c r="H2809" s="2"/>
      <c r="I2809" s="2"/>
    </row>
    <row r="2810" spans="1:9" x14ac:dyDescent="0.25">
      <c r="A2810" s="2"/>
      <c r="B2810" s="2"/>
      <c r="C2810" s="2"/>
      <c r="D2810" s="2"/>
      <c r="E2810" s="2"/>
      <c r="F2810" s="2"/>
      <c r="G2810" s="2"/>
      <c r="H2810" s="2"/>
      <c r="I2810" s="2"/>
    </row>
    <row r="2811" spans="1:9" x14ac:dyDescent="0.25">
      <c r="A2811" s="2"/>
      <c r="B2811" s="2"/>
      <c r="C2811" s="2"/>
      <c r="D2811" s="2"/>
      <c r="E2811" s="2"/>
      <c r="F2811" s="2"/>
      <c r="G2811" s="2"/>
      <c r="H2811" s="2"/>
      <c r="I2811" s="2"/>
    </row>
    <row r="2812" spans="1:9" x14ac:dyDescent="0.25">
      <c r="A2812" s="2"/>
      <c r="B2812" s="2"/>
      <c r="C2812" s="2"/>
      <c r="D2812" s="2"/>
      <c r="E2812" s="2"/>
      <c r="F2812" s="2"/>
      <c r="G2812" s="2"/>
      <c r="H2812" s="2"/>
      <c r="I2812" s="2"/>
    </row>
    <row r="2813" spans="1:9" x14ac:dyDescent="0.25">
      <c r="A2813" s="2"/>
      <c r="B2813" s="2"/>
      <c r="C2813" s="2"/>
      <c r="D2813" s="2"/>
      <c r="E2813" s="2"/>
      <c r="F2813" s="2"/>
      <c r="G2813" s="2"/>
      <c r="H2813" s="2"/>
      <c r="I2813" s="2"/>
    </row>
    <row r="2814" spans="1:9" x14ac:dyDescent="0.25">
      <c r="A2814" s="2"/>
      <c r="B2814" s="2"/>
      <c r="C2814" s="2"/>
      <c r="D2814" s="2"/>
      <c r="E2814" s="2"/>
      <c r="F2814" s="2"/>
      <c r="G2814" s="2"/>
      <c r="H2814" s="2"/>
      <c r="I2814" s="2"/>
    </row>
    <row r="2815" spans="1:9" x14ac:dyDescent="0.25">
      <c r="A2815" s="2"/>
      <c r="B2815" s="2"/>
      <c r="C2815" s="2"/>
      <c r="D2815" s="2"/>
      <c r="E2815" s="2"/>
      <c r="F2815" s="2"/>
      <c r="G2815" s="2"/>
      <c r="H2815" s="2"/>
      <c r="I2815" s="2"/>
    </row>
    <row r="2816" spans="1:9" x14ac:dyDescent="0.25">
      <c r="A2816" s="2"/>
      <c r="B2816" s="2"/>
      <c r="C2816" s="2"/>
      <c r="D2816" s="2"/>
      <c r="E2816" s="2"/>
      <c r="F2816" s="2"/>
      <c r="G2816" s="2"/>
    </row>
    <row r="2817" spans="1:9" x14ac:dyDescent="0.25">
      <c r="A2817" s="2"/>
      <c r="B2817" s="2"/>
      <c r="C2817" s="2"/>
      <c r="D2817" s="2"/>
      <c r="E2817" s="2"/>
      <c r="F2817" s="2"/>
      <c r="G2817" s="2"/>
    </row>
    <row r="2818" spans="1:9" x14ac:dyDescent="0.25">
      <c r="A2818" s="2"/>
      <c r="B2818" s="2"/>
      <c r="C2818" s="2"/>
      <c r="D2818" s="2"/>
      <c r="E2818" s="2"/>
      <c r="F2818" s="2"/>
      <c r="G2818" s="2"/>
      <c r="H2818" s="2"/>
      <c r="I2818" s="2"/>
    </row>
    <row r="2819" spans="1:9" x14ac:dyDescent="0.25">
      <c r="A2819" s="2"/>
      <c r="B2819" s="2"/>
      <c r="C2819" s="2"/>
      <c r="D2819" s="2"/>
      <c r="E2819" s="2"/>
      <c r="F2819" s="2"/>
      <c r="G2819" s="2"/>
      <c r="H2819" s="2"/>
      <c r="I2819" s="2"/>
    </row>
    <row r="2820" spans="1:9" x14ac:dyDescent="0.25">
      <c r="A2820" s="2"/>
      <c r="B2820" s="2"/>
      <c r="C2820" s="2"/>
      <c r="D2820" s="2"/>
      <c r="E2820" s="2"/>
      <c r="F2820" s="2"/>
      <c r="G2820" s="2"/>
      <c r="H2820" s="2"/>
      <c r="I2820" s="2"/>
    </row>
    <row r="2821" spans="1:9" x14ac:dyDescent="0.25">
      <c r="A2821" s="2"/>
      <c r="B2821" s="2"/>
      <c r="C2821" s="2"/>
      <c r="D2821" s="2"/>
      <c r="E2821" s="2"/>
      <c r="F2821" s="2"/>
      <c r="G2821" s="2"/>
      <c r="H2821" s="2"/>
      <c r="I2821" s="2"/>
    </row>
    <row r="2822" spans="1:9" x14ac:dyDescent="0.25">
      <c r="A2822" s="2"/>
      <c r="B2822" s="2"/>
      <c r="C2822" s="2"/>
      <c r="D2822" s="2"/>
      <c r="E2822" s="2"/>
      <c r="F2822" s="2"/>
      <c r="G2822" s="2"/>
      <c r="H2822" s="2"/>
      <c r="I2822" s="2"/>
    </row>
    <row r="2823" spans="1:9" x14ac:dyDescent="0.25">
      <c r="A2823" s="2"/>
      <c r="B2823" s="2"/>
      <c r="C2823" s="2"/>
      <c r="D2823" s="2"/>
      <c r="E2823" s="2"/>
      <c r="F2823" s="2"/>
      <c r="G2823" s="2"/>
      <c r="H2823" s="2"/>
      <c r="I2823" s="2"/>
    </row>
    <row r="2824" spans="1:9" x14ac:dyDescent="0.25">
      <c r="A2824" s="2"/>
      <c r="B2824" s="2"/>
      <c r="C2824" s="2"/>
      <c r="D2824" s="2"/>
      <c r="E2824" s="2"/>
      <c r="F2824" s="2"/>
      <c r="G2824" s="2"/>
      <c r="H2824" s="2"/>
      <c r="I2824" s="2"/>
    </row>
    <row r="2825" spans="1:9" x14ac:dyDescent="0.25">
      <c r="A2825" s="2"/>
      <c r="B2825" s="2"/>
      <c r="C2825" s="2"/>
      <c r="D2825" s="2"/>
      <c r="E2825" s="2"/>
      <c r="F2825" s="2"/>
      <c r="G2825" s="2"/>
      <c r="H2825" s="2"/>
      <c r="I2825" s="2"/>
    </row>
    <row r="2826" spans="1:9" x14ac:dyDescent="0.25">
      <c r="A2826" s="2"/>
      <c r="B2826" s="2"/>
      <c r="C2826" s="2"/>
      <c r="D2826" s="2"/>
      <c r="E2826" s="2"/>
      <c r="F2826" s="2"/>
      <c r="G2826" s="2"/>
    </row>
    <row r="2827" spans="1:9" x14ac:dyDescent="0.25">
      <c r="A2827" s="2"/>
      <c r="B2827" s="2"/>
      <c r="C2827" s="2"/>
      <c r="D2827" s="2"/>
      <c r="E2827" s="2"/>
      <c r="F2827" s="2"/>
      <c r="G2827" s="2"/>
      <c r="H2827" s="2"/>
      <c r="I2827" s="2"/>
    </row>
    <row r="2828" spans="1:9" x14ac:dyDescent="0.25">
      <c r="A2828" s="2"/>
      <c r="B2828" s="2"/>
      <c r="C2828" s="2"/>
      <c r="D2828" s="2"/>
      <c r="E2828" s="2"/>
      <c r="F2828" s="2"/>
      <c r="G2828" s="2"/>
      <c r="H2828" s="2"/>
      <c r="I2828" s="2"/>
    </row>
    <row r="2829" spans="1:9" x14ac:dyDescent="0.25">
      <c r="A2829" s="2"/>
      <c r="B2829" s="2"/>
      <c r="C2829" s="2"/>
      <c r="D2829" s="2"/>
      <c r="E2829" s="2"/>
      <c r="F2829" s="2"/>
      <c r="G2829" s="2"/>
      <c r="H2829" s="2"/>
      <c r="I2829" s="2"/>
    </row>
    <row r="2830" spans="1:9" x14ac:dyDescent="0.25">
      <c r="A2830" s="2"/>
      <c r="B2830" s="2"/>
      <c r="C2830" s="2"/>
      <c r="D2830" s="2"/>
      <c r="E2830" s="2"/>
      <c r="F2830" s="2"/>
      <c r="G2830" s="2"/>
      <c r="H2830" s="2"/>
      <c r="I2830" s="2"/>
    </row>
    <row r="2831" spans="1:9" x14ac:dyDescent="0.25">
      <c r="A2831" s="2"/>
      <c r="B2831" s="2"/>
      <c r="C2831" s="2"/>
      <c r="D2831" s="2"/>
      <c r="E2831" s="2"/>
      <c r="F2831" s="2"/>
      <c r="G2831" s="2"/>
      <c r="H2831" s="2"/>
      <c r="I2831" s="2"/>
    </row>
    <row r="2832" spans="1:9" x14ac:dyDescent="0.25">
      <c r="A2832" s="2"/>
      <c r="B2832" s="2"/>
      <c r="C2832" s="2"/>
      <c r="D2832" s="2"/>
      <c r="E2832" s="2"/>
      <c r="F2832" s="2"/>
      <c r="G2832" s="2"/>
      <c r="H2832" s="2"/>
      <c r="I2832" s="2"/>
    </row>
    <row r="2833" spans="1:9" x14ac:dyDescent="0.25">
      <c r="H2833" s="2"/>
      <c r="I2833" s="2"/>
    </row>
    <row r="2834" spans="1:9" x14ac:dyDescent="0.25">
      <c r="C2834" s="2"/>
      <c r="D2834" s="2"/>
      <c r="E2834" s="2"/>
      <c r="F2834" s="2"/>
      <c r="H2834" s="2"/>
      <c r="I2834" s="2"/>
    </row>
    <row r="2835" spans="1:9" x14ac:dyDescent="0.25">
      <c r="A2835" s="2"/>
      <c r="B2835" s="2"/>
      <c r="C2835" s="2"/>
      <c r="D2835" s="2"/>
      <c r="E2835" s="2"/>
      <c r="F2835" s="2"/>
      <c r="G2835" s="2"/>
      <c r="H2835" s="2"/>
      <c r="I2835" s="2"/>
    </row>
    <row r="2836" spans="1:9" x14ac:dyDescent="0.25">
      <c r="A2836" s="2"/>
      <c r="B2836" s="2"/>
      <c r="C2836" s="2"/>
      <c r="D2836" s="2"/>
      <c r="E2836" s="2"/>
      <c r="F2836" s="2"/>
      <c r="G2836" s="2"/>
      <c r="H2836" s="2"/>
      <c r="I2836" s="2"/>
    </row>
    <row r="2837" spans="1:9" x14ac:dyDescent="0.25">
      <c r="A2837" s="2"/>
      <c r="B2837" s="2"/>
      <c r="C2837" s="2"/>
      <c r="D2837" s="2"/>
      <c r="E2837" s="2"/>
      <c r="F2837" s="2"/>
      <c r="G2837" s="2"/>
      <c r="H2837" s="2"/>
      <c r="I2837" s="2"/>
    </row>
    <row r="2838" spans="1:9" x14ac:dyDescent="0.25">
      <c r="A2838" s="2"/>
      <c r="B2838" s="2"/>
      <c r="G2838" s="2"/>
      <c r="H2838" s="2"/>
      <c r="I2838" s="2"/>
    </row>
    <row r="2839" spans="1:9" x14ac:dyDescent="0.25">
      <c r="A2839" s="2"/>
      <c r="B2839" s="2"/>
      <c r="C2839" s="2"/>
      <c r="D2839" s="2"/>
      <c r="E2839" s="2"/>
      <c r="F2839" s="2"/>
      <c r="G2839" s="2"/>
      <c r="H2839" s="2"/>
      <c r="I2839" s="2"/>
    </row>
    <row r="2840" spans="1:9" x14ac:dyDescent="0.25">
      <c r="A2840" s="2"/>
      <c r="B2840" s="2"/>
      <c r="C2840" s="2"/>
      <c r="D2840" s="2"/>
      <c r="E2840" s="2"/>
      <c r="F2840" s="2"/>
      <c r="G2840" s="2"/>
      <c r="H2840" s="2"/>
      <c r="I2840" s="2"/>
    </row>
    <row r="2841" spans="1:9" x14ac:dyDescent="0.25">
      <c r="A2841" s="2"/>
      <c r="B2841" s="2"/>
      <c r="C2841" s="2"/>
      <c r="D2841" s="2"/>
      <c r="E2841" s="2"/>
      <c r="F2841" s="2"/>
      <c r="G2841" s="2"/>
      <c r="H2841" s="2"/>
      <c r="I2841" s="2"/>
    </row>
    <row r="2842" spans="1:9" x14ac:dyDescent="0.25">
      <c r="A2842" s="2"/>
      <c r="B2842" s="2"/>
      <c r="C2842" s="2"/>
      <c r="D2842" s="2"/>
      <c r="E2842" s="2"/>
      <c r="F2842" s="2"/>
      <c r="G2842" s="2"/>
      <c r="H2842" s="2"/>
      <c r="I2842" s="2"/>
    </row>
    <row r="2843" spans="1:9" x14ac:dyDescent="0.25">
      <c r="A2843" s="2"/>
      <c r="H2843" s="2"/>
      <c r="I2843" s="2"/>
    </row>
    <row r="2844" spans="1:9" x14ac:dyDescent="0.25">
      <c r="A2844" s="2"/>
      <c r="B2844" s="2"/>
      <c r="C2844" s="2"/>
      <c r="D2844" s="2"/>
      <c r="E2844" s="2"/>
      <c r="F2844" s="2"/>
      <c r="G2844" s="2"/>
      <c r="H2844" s="2"/>
      <c r="I2844" s="2"/>
    </row>
    <row r="2845" spans="1:9" x14ac:dyDescent="0.25">
      <c r="A2845" s="2"/>
      <c r="B2845" s="2"/>
      <c r="C2845" s="2"/>
      <c r="D2845" s="2"/>
      <c r="E2845" s="2"/>
      <c r="F2845" s="2"/>
      <c r="G2845" s="2"/>
      <c r="H2845" s="2"/>
      <c r="I2845" s="2"/>
    </row>
    <row r="2846" spans="1:9" x14ac:dyDescent="0.25">
      <c r="A2846" s="2"/>
      <c r="B2846" s="2"/>
      <c r="C2846" s="2"/>
      <c r="D2846" s="2"/>
      <c r="E2846" s="2"/>
      <c r="F2846" s="2"/>
      <c r="G2846" s="2"/>
      <c r="H2846" s="2"/>
      <c r="I2846" s="2"/>
    </row>
    <row r="2847" spans="1:9" x14ac:dyDescent="0.25">
      <c r="A2847" s="2"/>
      <c r="B2847" s="2"/>
      <c r="C2847" s="2"/>
      <c r="D2847" s="2"/>
      <c r="E2847" s="2"/>
      <c r="F2847" s="2"/>
      <c r="G2847" s="2"/>
      <c r="H2847" s="2"/>
      <c r="I2847" s="2"/>
    </row>
    <row r="2848" spans="1:9" x14ac:dyDescent="0.25">
      <c r="A2848" s="2"/>
      <c r="B2848" s="2"/>
      <c r="C2848" s="2"/>
      <c r="D2848" s="2"/>
      <c r="E2848" s="2"/>
      <c r="F2848" s="2"/>
      <c r="G2848" s="2"/>
      <c r="H2848" s="2"/>
      <c r="I2848" s="2"/>
    </row>
    <row r="2849" spans="1:9" x14ac:dyDescent="0.25">
      <c r="A2849" s="2"/>
      <c r="B2849" s="2"/>
      <c r="C2849" s="2"/>
      <c r="D2849" s="2"/>
      <c r="E2849" s="2"/>
      <c r="F2849" s="2"/>
      <c r="G2849" s="2"/>
      <c r="H2849" s="2"/>
      <c r="I2849" s="2"/>
    </row>
    <row r="2850" spans="1:9" x14ac:dyDescent="0.25">
      <c r="A2850" s="2"/>
      <c r="B2850" s="2"/>
      <c r="C2850" s="2"/>
      <c r="D2850" s="2"/>
      <c r="E2850" s="2"/>
      <c r="F2850" s="2"/>
      <c r="G2850" s="2"/>
      <c r="H2850" s="2"/>
      <c r="I2850" s="2"/>
    </row>
    <row r="2851" spans="1:9" x14ac:dyDescent="0.25">
      <c r="A2851" s="2"/>
      <c r="B2851" s="2"/>
      <c r="C2851" s="2"/>
      <c r="D2851" s="2"/>
      <c r="E2851" s="2"/>
      <c r="F2851" s="2"/>
      <c r="G2851" s="2"/>
      <c r="H2851" s="2"/>
      <c r="I2851" s="2"/>
    </row>
    <row r="2852" spans="1:9" x14ac:dyDescent="0.25">
      <c r="A2852" s="2"/>
      <c r="B2852" s="2"/>
      <c r="C2852" s="2"/>
      <c r="D2852" s="2"/>
      <c r="E2852" s="2"/>
      <c r="F2852" s="2"/>
      <c r="G2852" s="2"/>
      <c r="H2852" s="2"/>
      <c r="I2852" s="2"/>
    </row>
    <row r="2853" spans="1:9" x14ac:dyDescent="0.25">
      <c r="A2853" s="2"/>
      <c r="B2853" s="2"/>
      <c r="C2853" s="2"/>
      <c r="D2853" s="2"/>
      <c r="E2853" s="2"/>
      <c r="F2853" s="2"/>
      <c r="G2853" s="2"/>
    </row>
    <row r="2854" spans="1:9" x14ac:dyDescent="0.25">
      <c r="A2854" s="2"/>
      <c r="B2854" s="2"/>
      <c r="C2854" s="2"/>
      <c r="D2854" s="2"/>
      <c r="E2854" s="2"/>
      <c r="F2854" s="2"/>
      <c r="G2854" s="2"/>
    </row>
    <row r="2855" spans="1:9" x14ac:dyDescent="0.25">
      <c r="A2855" s="2"/>
      <c r="B2855" s="2"/>
      <c r="C2855" s="2"/>
      <c r="D2855" s="2"/>
      <c r="E2855" s="2"/>
      <c r="F2855" s="2"/>
      <c r="G2855" s="2"/>
      <c r="H2855" s="2"/>
      <c r="I2855" s="2"/>
    </row>
    <row r="2856" spans="1:9" x14ac:dyDescent="0.25">
      <c r="A2856" s="2"/>
      <c r="B2856" s="2"/>
      <c r="C2856" s="2"/>
      <c r="D2856" s="2"/>
      <c r="E2856" s="2"/>
      <c r="F2856" s="2"/>
      <c r="G2856" s="2"/>
      <c r="H2856" s="2"/>
      <c r="I2856" s="2"/>
    </row>
    <row r="2857" spans="1:9" x14ac:dyDescent="0.25">
      <c r="A2857" s="2"/>
      <c r="B2857" s="2"/>
      <c r="C2857" s="2"/>
      <c r="D2857" s="2"/>
      <c r="E2857" s="2"/>
      <c r="F2857" s="2"/>
      <c r="G2857" s="2"/>
      <c r="H2857" s="2"/>
      <c r="I2857" s="2"/>
    </row>
    <row r="2858" spans="1:9" x14ac:dyDescent="0.25">
      <c r="A2858" s="2"/>
      <c r="B2858" s="2"/>
      <c r="C2858" s="2"/>
      <c r="D2858" s="2"/>
      <c r="E2858" s="2"/>
      <c r="F2858" s="2"/>
      <c r="G2858" s="2"/>
      <c r="H2858" s="2"/>
      <c r="I2858" s="2"/>
    </row>
    <row r="2859" spans="1:9" x14ac:dyDescent="0.25">
      <c r="A2859" s="2"/>
      <c r="B2859" s="2"/>
      <c r="C2859" s="2"/>
      <c r="D2859" s="2"/>
      <c r="E2859" s="2"/>
      <c r="F2859" s="2"/>
      <c r="G2859" s="2"/>
      <c r="H2859" s="2"/>
      <c r="I2859" s="2"/>
    </row>
    <row r="2860" spans="1:9" x14ac:dyDescent="0.25">
      <c r="A2860" s="2"/>
      <c r="B2860" s="2"/>
      <c r="C2860" s="2"/>
      <c r="D2860" s="2"/>
      <c r="E2860" s="2"/>
      <c r="F2860" s="2"/>
      <c r="G2860" s="2"/>
      <c r="H2860" s="2"/>
      <c r="I2860" s="2"/>
    </row>
    <row r="2861" spans="1:9" x14ac:dyDescent="0.25">
      <c r="A2861" s="2"/>
      <c r="B2861" s="2"/>
      <c r="C2861" s="2"/>
      <c r="D2861" s="2"/>
      <c r="E2861" s="2"/>
      <c r="F2861" s="2"/>
      <c r="G2861" s="2"/>
      <c r="H2861" s="2"/>
      <c r="I2861" s="2"/>
    </row>
    <row r="2862" spans="1:9" x14ac:dyDescent="0.25">
      <c r="A2862" s="2"/>
      <c r="B2862" s="2"/>
      <c r="C2862" s="2"/>
      <c r="D2862" s="2"/>
      <c r="E2862" s="2"/>
      <c r="F2862" s="2"/>
      <c r="G2862" s="2"/>
      <c r="H2862" s="2"/>
      <c r="I2862" s="2"/>
    </row>
    <row r="2863" spans="1:9" x14ac:dyDescent="0.25">
      <c r="A2863" s="2"/>
      <c r="B2863" s="2"/>
      <c r="C2863" s="2"/>
      <c r="D2863" s="2"/>
      <c r="E2863" s="2"/>
      <c r="F2863" s="2"/>
      <c r="G2863" s="2"/>
    </row>
    <row r="2864" spans="1:9" x14ac:dyDescent="0.25">
      <c r="A2864" s="2"/>
      <c r="B2864" s="2"/>
      <c r="C2864" s="2"/>
      <c r="D2864" s="2"/>
      <c r="E2864" s="2"/>
      <c r="F2864" s="2"/>
      <c r="G2864" s="2"/>
      <c r="H2864" s="2"/>
      <c r="I2864" s="2"/>
    </row>
    <row r="2865" spans="1:9" x14ac:dyDescent="0.25">
      <c r="A2865" s="2"/>
      <c r="B2865" s="2"/>
      <c r="C2865" s="2"/>
      <c r="D2865" s="2"/>
      <c r="E2865" s="2"/>
      <c r="F2865" s="2"/>
      <c r="G2865" s="2"/>
      <c r="H2865" s="2"/>
      <c r="I2865" s="2"/>
    </row>
    <row r="2866" spans="1:9" x14ac:dyDescent="0.25">
      <c r="A2866" s="2"/>
      <c r="B2866" s="2"/>
      <c r="C2866" s="2"/>
      <c r="D2866" s="2"/>
      <c r="E2866" s="2"/>
      <c r="F2866" s="2"/>
      <c r="G2866" s="2"/>
      <c r="H2866" s="2"/>
      <c r="I2866" s="2"/>
    </row>
    <row r="2867" spans="1:9" x14ac:dyDescent="0.25">
      <c r="A2867" s="2"/>
      <c r="B2867" s="2"/>
      <c r="C2867" s="2"/>
      <c r="D2867" s="2"/>
      <c r="E2867" s="2"/>
      <c r="F2867" s="2"/>
      <c r="G2867" s="2"/>
      <c r="H2867" s="2"/>
      <c r="I2867" s="2"/>
    </row>
    <row r="2868" spans="1:9" x14ac:dyDescent="0.25">
      <c r="A2868" s="2"/>
      <c r="B2868" s="2"/>
      <c r="C2868" s="2"/>
      <c r="D2868" s="2"/>
      <c r="E2868" s="2"/>
      <c r="F2868" s="2"/>
      <c r="G2868" s="2"/>
      <c r="H2868" s="2"/>
      <c r="I2868" s="2"/>
    </row>
    <row r="2869" spans="1:9" x14ac:dyDescent="0.25">
      <c r="A2869" s="2"/>
      <c r="B2869" s="2"/>
      <c r="C2869" s="2"/>
      <c r="D2869" s="2"/>
      <c r="E2869" s="2"/>
      <c r="F2869" s="2"/>
      <c r="G2869" s="2"/>
      <c r="H2869" s="2"/>
      <c r="I2869" s="2"/>
    </row>
    <row r="2870" spans="1:9" x14ac:dyDescent="0.25">
      <c r="H2870" s="2"/>
      <c r="I2870" s="2"/>
    </row>
    <row r="2871" spans="1:9" x14ac:dyDescent="0.25">
      <c r="C2871" s="2"/>
      <c r="D2871" s="2"/>
      <c r="E2871" s="2"/>
      <c r="F2871" s="2"/>
      <c r="H2871" s="2"/>
      <c r="I2871" s="2"/>
    </row>
    <row r="2872" spans="1:9" x14ac:dyDescent="0.25">
      <c r="A2872" s="2"/>
      <c r="B2872" s="2"/>
      <c r="C2872" s="2"/>
      <c r="D2872" s="2"/>
      <c r="E2872" s="2"/>
      <c r="F2872" s="2"/>
      <c r="G2872" s="2"/>
      <c r="H2872" s="2"/>
      <c r="I2872" s="2"/>
    </row>
    <row r="2873" spans="1:9" x14ac:dyDescent="0.25">
      <c r="A2873" s="2"/>
      <c r="B2873" s="2"/>
      <c r="C2873" s="2"/>
      <c r="D2873" s="2"/>
      <c r="E2873" s="2"/>
      <c r="F2873" s="2"/>
      <c r="G2873" s="2"/>
      <c r="H2873" s="2"/>
      <c r="I2873" s="2"/>
    </row>
    <row r="2874" spans="1:9" x14ac:dyDescent="0.25">
      <c r="A2874" s="2"/>
      <c r="B2874" s="2"/>
      <c r="C2874" s="2"/>
      <c r="D2874" s="2"/>
      <c r="E2874" s="2"/>
      <c r="F2874" s="2"/>
      <c r="G2874" s="2"/>
      <c r="H2874" s="2"/>
      <c r="I2874" s="2"/>
    </row>
    <row r="2875" spans="1:9" x14ac:dyDescent="0.25">
      <c r="A2875" s="2"/>
      <c r="B2875" s="2"/>
      <c r="G2875" s="2"/>
      <c r="H2875" s="2"/>
      <c r="I2875" s="2"/>
    </row>
    <row r="2876" spans="1:9" x14ac:dyDescent="0.25">
      <c r="A2876" s="2"/>
      <c r="B2876" s="2"/>
      <c r="C2876" s="2"/>
      <c r="D2876" s="2"/>
      <c r="E2876" s="2"/>
      <c r="F2876" s="2"/>
      <c r="G2876" s="2"/>
      <c r="H2876" s="2"/>
      <c r="I2876" s="2"/>
    </row>
    <row r="2877" spans="1:9" x14ac:dyDescent="0.25">
      <c r="A2877" s="2"/>
      <c r="B2877" s="2"/>
      <c r="C2877" s="2"/>
      <c r="D2877" s="2"/>
      <c r="E2877" s="2"/>
      <c r="F2877" s="2"/>
      <c r="G2877" s="2"/>
      <c r="H2877" s="2"/>
      <c r="I2877" s="2"/>
    </row>
    <row r="2878" spans="1:9" x14ac:dyDescent="0.25">
      <c r="A2878" s="2"/>
      <c r="B2878" s="2"/>
      <c r="C2878" s="2"/>
      <c r="D2878" s="2"/>
      <c r="E2878" s="2"/>
      <c r="F2878" s="2"/>
      <c r="G2878" s="2"/>
      <c r="H2878" s="2"/>
      <c r="I2878" s="2"/>
    </row>
    <row r="2879" spans="1:9" x14ac:dyDescent="0.25">
      <c r="A2879" s="2"/>
      <c r="B2879" s="2"/>
      <c r="C2879" s="2"/>
      <c r="D2879" s="2"/>
      <c r="E2879" s="2"/>
      <c r="F2879" s="2"/>
      <c r="G2879" s="2"/>
      <c r="H2879" s="2"/>
      <c r="I2879" s="2"/>
    </row>
    <row r="2880" spans="1:9" x14ac:dyDescent="0.25">
      <c r="A2880" s="2"/>
      <c r="H2880" s="2"/>
      <c r="I2880" s="2"/>
    </row>
    <row r="2881" spans="1:9" x14ac:dyDescent="0.25">
      <c r="A2881" s="2"/>
      <c r="B2881" s="2"/>
      <c r="C2881" s="2"/>
      <c r="D2881" s="2"/>
      <c r="E2881" s="2"/>
      <c r="F2881" s="2"/>
      <c r="G2881" s="2"/>
      <c r="H2881" s="2"/>
      <c r="I2881" s="2"/>
    </row>
    <row r="2882" spans="1:9" x14ac:dyDescent="0.25">
      <c r="A2882" s="2"/>
      <c r="B2882" s="2"/>
      <c r="C2882" s="2"/>
      <c r="D2882" s="2"/>
      <c r="E2882" s="2"/>
      <c r="F2882" s="2"/>
      <c r="G2882" s="2"/>
      <c r="H2882" s="2"/>
      <c r="I2882" s="2"/>
    </row>
    <row r="2883" spans="1:9" x14ac:dyDescent="0.25">
      <c r="A2883" s="2"/>
      <c r="B2883" s="2"/>
      <c r="C2883" s="2"/>
      <c r="D2883" s="2"/>
      <c r="E2883" s="2"/>
      <c r="F2883" s="2"/>
      <c r="G2883" s="2"/>
      <c r="H2883" s="2"/>
      <c r="I2883" s="2"/>
    </row>
    <row r="2884" spans="1:9" x14ac:dyDescent="0.25">
      <c r="A2884" s="2"/>
      <c r="B2884" s="2"/>
      <c r="C2884" s="2"/>
      <c r="D2884" s="2"/>
      <c r="E2884" s="2"/>
      <c r="F2884" s="2"/>
      <c r="G2884" s="2"/>
      <c r="H2884" s="2"/>
      <c r="I2884" s="2"/>
    </row>
    <row r="2885" spans="1:9" x14ac:dyDescent="0.25">
      <c r="A2885" s="2"/>
      <c r="B2885" s="2"/>
      <c r="C2885" s="2"/>
      <c r="D2885" s="2"/>
      <c r="E2885" s="2"/>
      <c r="F2885" s="2"/>
      <c r="G2885" s="2"/>
      <c r="H2885" s="2"/>
      <c r="I2885" s="2"/>
    </row>
    <row r="2886" spans="1:9" x14ac:dyDescent="0.25">
      <c r="A2886" s="2"/>
      <c r="B2886" s="2"/>
      <c r="C2886" s="2"/>
      <c r="D2886" s="2"/>
      <c r="E2886" s="2"/>
      <c r="F2886" s="2"/>
      <c r="G2886" s="2"/>
      <c r="H2886" s="2"/>
      <c r="I2886" s="2"/>
    </row>
    <row r="2887" spans="1:9" x14ac:dyDescent="0.25">
      <c r="A2887" s="2"/>
      <c r="B2887" s="2"/>
      <c r="C2887" s="2"/>
      <c r="D2887" s="2"/>
      <c r="E2887" s="2"/>
      <c r="F2887" s="2"/>
      <c r="G2887" s="2"/>
      <c r="H2887" s="2"/>
      <c r="I2887" s="2"/>
    </row>
    <row r="2888" spans="1:9" x14ac:dyDescent="0.25">
      <c r="A2888" s="2"/>
      <c r="B2888" s="2"/>
      <c r="C2888" s="2"/>
      <c r="D2888" s="2"/>
      <c r="E2888" s="2"/>
      <c r="F2888" s="2"/>
      <c r="G2888" s="2"/>
      <c r="H2888" s="2"/>
      <c r="I2888" s="2"/>
    </row>
    <row r="2889" spans="1:9" x14ac:dyDescent="0.25">
      <c r="A2889" s="2"/>
      <c r="B2889" s="2"/>
      <c r="C2889" s="2"/>
      <c r="D2889" s="2"/>
      <c r="E2889" s="2"/>
      <c r="F2889" s="2"/>
      <c r="G2889" s="2"/>
      <c r="H2889" s="2"/>
      <c r="I2889" s="2"/>
    </row>
    <row r="2890" spans="1:9" x14ac:dyDescent="0.25">
      <c r="A2890" s="2"/>
      <c r="B2890" s="2"/>
      <c r="C2890" s="2"/>
      <c r="D2890" s="2"/>
      <c r="E2890" s="2"/>
      <c r="F2890" s="2"/>
      <c r="G2890" s="2"/>
    </row>
    <row r="2891" spans="1:9" x14ac:dyDescent="0.25">
      <c r="A2891" s="2"/>
      <c r="B2891" s="2"/>
      <c r="C2891" s="2"/>
      <c r="D2891" s="2"/>
      <c r="E2891" s="2"/>
      <c r="F2891" s="2"/>
      <c r="G2891" s="2"/>
    </row>
    <row r="2892" spans="1:9" x14ac:dyDescent="0.25">
      <c r="A2892" s="2"/>
      <c r="B2892" s="2"/>
      <c r="C2892" s="2"/>
      <c r="D2892" s="2"/>
      <c r="E2892" s="2"/>
      <c r="F2892" s="2"/>
      <c r="G2892" s="2"/>
      <c r="H2892" s="2"/>
      <c r="I2892" s="2"/>
    </row>
    <row r="2893" spans="1:9" x14ac:dyDescent="0.25">
      <c r="A2893" s="2"/>
      <c r="B2893" s="2"/>
      <c r="C2893" s="2"/>
      <c r="D2893" s="2"/>
      <c r="E2893" s="2"/>
      <c r="F2893" s="2"/>
      <c r="G2893" s="2"/>
      <c r="H2893" s="2"/>
      <c r="I2893" s="2"/>
    </row>
    <row r="2894" spans="1:9" x14ac:dyDescent="0.25">
      <c r="A2894" s="2"/>
      <c r="B2894" s="2"/>
      <c r="C2894" s="2"/>
      <c r="D2894" s="2"/>
      <c r="E2894" s="2"/>
      <c r="F2894" s="2"/>
      <c r="G2894" s="2"/>
      <c r="H2894" s="2"/>
      <c r="I2894" s="2"/>
    </row>
    <row r="2895" spans="1:9" x14ac:dyDescent="0.25">
      <c r="A2895" s="2"/>
      <c r="B2895" s="2"/>
      <c r="C2895" s="2"/>
      <c r="D2895" s="2"/>
      <c r="E2895" s="2"/>
      <c r="F2895" s="2"/>
      <c r="G2895" s="2"/>
      <c r="H2895" s="2"/>
      <c r="I2895" s="2"/>
    </row>
    <row r="2896" spans="1:9" x14ac:dyDescent="0.25">
      <c r="A2896" s="2"/>
      <c r="B2896" s="2"/>
      <c r="C2896" s="2"/>
      <c r="D2896" s="2"/>
      <c r="E2896" s="2"/>
      <c r="F2896" s="2"/>
      <c r="G2896" s="2"/>
      <c r="H2896" s="2"/>
      <c r="I2896" s="2"/>
    </row>
    <row r="2897" spans="1:9" x14ac:dyDescent="0.25">
      <c r="A2897" s="2"/>
      <c r="B2897" s="2"/>
      <c r="C2897" s="2"/>
      <c r="D2897" s="2"/>
      <c r="E2897" s="2"/>
      <c r="F2897" s="2"/>
      <c r="G2897" s="2"/>
      <c r="H2897" s="2"/>
      <c r="I2897" s="2"/>
    </row>
    <row r="2898" spans="1:9" x14ac:dyDescent="0.25">
      <c r="A2898" s="2"/>
      <c r="B2898" s="2"/>
      <c r="C2898" s="2"/>
      <c r="D2898" s="2"/>
      <c r="E2898" s="2"/>
      <c r="F2898" s="2"/>
      <c r="G2898" s="2"/>
      <c r="H2898" s="2"/>
      <c r="I2898" s="2"/>
    </row>
    <row r="2899" spans="1:9" x14ac:dyDescent="0.25">
      <c r="A2899" s="2"/>
      <c r="B2899" s="2"/>
      <c r="C2899" s="2"/>
      <c r="D2899" s="2"/>
      <c r="E2899" s="2"/>
      <c r="F2899" s="2"/>
      <c r="G2899" s="2"/>
      <c r="H2899" s="2"/>
      <c r="I2899" s="2"/>
    </row>
    <row r="2900" spans="1:9" x14ac:dyDescent="0.25">
      <c r="A2900" s="2"/>
      <c r="B2900" s="2"/>
      <c r="C2900" s="2"/>
      <c r="D2900" s="2"/>
      <c r="E2900" s="2"/>
      <c r="F2900" s="2"/>
      <c r="G2900" s="2"/>
    </row>
    <row r="2901" spans="1:9" x14ac:dyDescent="0.25">
      <c r="A2901" s="2"/>
      <c r="B2901" s="2"/>
      <c r="C2901" s="2"/>
      <c r="D2901" s="2"/>
      <c r="E2901" s="2"/>
      <c r="F2901" s="2"/>
      <c r="G2901" s="2"/>
      <c r="H2901" s="2"/>
      <c r="I2901" s="2"/>
    </row>
    <row r="2902" spans="1:9" x14ac:dyDescent="0.25">
      <c r="A2902" s="2"/>
      <c r="B2902" s="2"/>
      <c r="C2902" s="2"/>
      <c r="D2902" s="2"/>
      <c r="E2902" s="2"/>
      <c r="F2902" s="2"/>
      <c r="G2902" s="2"/>
      <c r="H2902" s="2"/>
      <c r="I2902" s="2"/>
    </row>
    <row r="2903" spans="1:9" x14ac:dyDescent="0.25">
      <c r="A2903" s="2"/>
      <c r="B2903" s="2"/>
      <c r="C2903" s="2"/>
      <c r="D2903" s="2"/>
      <c r="E2903" s="2"/>
      <c r="F2903" s="2"/>
      <c r="G2903" s="2"/>
      <c r="H2903" s="2"/>
      <c r="I2903" s="2"/>
    </row>
    <row r="2904" spans="1:9" x14ac:dyDescent="0.25">
      <c r="A2904" s="2"/>
      <c r="B2904" s="2"/>
      <c r="C2904" s="2"/>
      <c r="D2904" s="2"/>
      <c r="E2904" s="2"/>
      <c r="F2904" s="2"/>
      <c r="G2904" s="2"/>
      <c r="H2904" s="2"/>
      <c r="I2904" s="2"/>
    </row>
    <row r="2905" spans="1:9" x14ac:dyDescent="0.25">
      <c r="A2905" s="2"/>
      <c r="B2905" s="2"/>
      <c r="C2905" s="2"/>
      <c r="D2905" s="2"/>
      <c r="E2905" s="2"/>
      <c r="F2905" s="2"/>
      <c r="G2905" s="2"/>
      <c r="H2905" s="2"/>
      <c r="I2905" s="2"/>
    </row>
    <row r="2906" spans="1:9" x14ac:dyDescent="0.25">
      <c r="A2906" s="2"/>
      <c r="B2906" s="2"/>
      <c r="C2906" s="2"/>
      <c r="D2906" s="2"/>
      <c r="E2906" s="2"/>
      <c r="F2906" s="2"/>
      <c r="G2906" s="2"/>
      <c r="H2906" s="2"/>
      <c r="I2906" s="2"/>
    </row>
    <row r="2907" spans="1:9" x14ac:dyDescent="0.25">
      <c r="H2907" s="2"/>
      <c r="I2907" s="2"/>
    </row>
    <row r="2908" spans="1:9" x14ac:dyDescent="0.25">
      <c r="C2908" s="2"/>
      <c r="D2908" s="2"/>
      <c r="E2908" s="2"/>
      <c r="F2908" s="2"/>
      <c r="H2908" s="2"/>
      <c r="I2908" s="2"/>
    </row>
    <row r="2909" spans="1:9" x14ac:dyDescent="0.25">
      <c r="A2909" s="2"/>
      <c r="B2909" s="2"/>
      <c r="C2909" s="2"/>
      <c r="D2909" s="2"/>
      <c r="E2909" s="2"/>
      <c r="F2909" s="2"/>
      <c r="G2909" s="2"/>
      <c r="H2909" s="2"/>
      <c r="I2909" s="2"/>
    </row>
    <row r="2910" spans="1:9" x14ac:dyDescent="0.25">
      <c r="A2910" s="2"/>
      <c r="B2910" s="2"/>
      <c r="C2910" s="2"/>
      <c r="D2910" s="2"/>
      <c r="E2910" s="2"/>
      <c r="F2910" s="2"/>
      <c r="G2910" s="2"/>
      <c r="H2910" s="2"/>
      <c r="I2910" s="2"/>
    </row>
    <row r="2911" spans="1:9" x14ac:dyDescent="0.25">
      <c r="A2911" s="2"/>
      <c r="B2911" s="2"/>
      <c r="C2911" s="2"/>
      <c r="D2911" s="2"/>
      <c r="E2911" s="2"/>
      <c r="F2911" s="2"/>
      <c r="G2911" s="2"/>
      <c r="H2911" s="2"/>
      <c r="I2911" s="2"/>
    </row>
    <row r="2912" spans="1:9" x14ac:dyDescent="0.25">
      <c r="A2912" s="2"/>
      <c r="B2912" s="2"/>
      <c r="G2912" s="2"/>
      <c r="H2912" s="2"/>
      <c r="I2912" s="2"/>
    </row>
    <row r="2913" spans="1:9" x14ac:dyDescent="0.25">
      <c r="A2913" s="2"/>
      <c r="B2913" s="2"/>
      <c r="C2913" s="2"/>
      <c r="D2913" s="2"/>
      <c r="E2913" s="2"/>
      <c r="F2913" s="2"/>
      <c r="G2913" s="2"/>
      <c r="H2913" s="2"/>
      <c r="I2913" s="2"/>
    </row>
    <row r="2914" spans="1:9" x14ac:dyDescent="0.25">
      <c r="A2914" s="2"/>
      <c r="B2914" s="2"/>
      <c r="C2914" s="2"/>
      <c r="D2914" s="2"/>
      <c r="E2914" s="2"/>
      <c r="F2914" s="2"/>
      <c r="G2914" s="2"/>
      <c r="H2914" s="2"/>
      <c r="I2914" s="2"/>
    </row>
    <row r="2915" spans="1:9" x14ac:dyDescent="0.25">
      <c r="A2915" s="2"/>
      <c r="B2915" s="2"/>
      <c r="C2915" s="2"/>
      <c r="D2915" s="2"/>
      <c r="E2915" s="2"/>
      <c r="F2915" s="2"/>
      <c r="G2915" s="2"/>
      <c r="H2915" s="2"/>
      <c r="I2915" s="2"/>
    </row>
    <row r="2916" spans="1:9" x14ac:dyDescent="0.25">
      <c r="A2916" s="2"/>
      <c r="B2916" s="2"/>
      <c r="C2916" s="2"/>
      <c r="D2916" s="2"/>
      <c r="E2916" s="2"/>
      <c r="F2916" s="2"/>
      <c r="G2916" s="2"/>
      <c r="H2916" s="2"/>
      <c r="I2916" s="2"/>
    </row>
    <row r="2917" spans="1:9" x14ac:dyDescent="0.25">
      <c r="A2917" s="2"/>
      <c r="H2917" s="2"/>
      <c r="I2917" s="2"/>
    </row>
    <row r="2918" spans="1:9" x14ac:dyDescent="0.25">
      <c r="A2918" s="2"/>
      <c r="B2918" s="2"/>
      <c r="C2918" s="2"/>
      <c r="D2918" s="2"/>
      <c r="E2918" s="2"/>
      <c r="F2918" s="2"/>
      <c r="G2918" s="2"/>
      <c r="H2918" s="2"/>
      <c r="I2918" s="2"/>
    </row>
    <row r="2919" spans="1:9" x14ac:dyDescent="0.25">
      <c r="A2919" s="2"/>
      <c r="B2919" s="2"/>
      <c r="C2919" s="2"/>
      <c r="D2919" s="2"/>
      <c r="E2919" s="2"/>
      <c r="F2919" s="2"/>
      <c r="G2919" s="2"/>
      <c r="H2919" s="2"/>
      <c r="I2919" s="2"/>
    </row>
    <row r="2920" spans="1:9" x14ac:dyDescent="0.25">
      <c r="A2920" s="2"/>
      <c r="B2920" s="2"/>
      <c r="C2920" s="2"/>
      <c r="D2920" s="2"/>
      <c r="E2920" s="2"/>
      <c r="F2920" s="2"/>
      <c r="G2920" s="2"/>
      <c r="H2920" s="2"/>
      <c r="I2920" s="2"/>
    </row>
    <row r="2921" spans="1:9" x14ac:dyDescent="0.25">
      <c r="A2921" s="2"/>
      <c r="B2921" s="2"/>
      <c r="C2921" s="2"/>
      <c r="D2921" s="2"/>
      <c r="E2921" s="2"/>
      <c r="F2921" s="2"/>
      <c r="G2921" s="2"/>
      <c r="H2921" s="2"/>
      <c r="I2921" s="2"/>
    </row>
    <row r="2922" spans="1:9" x14ac:dyDescent="0.25">
      <c r="A2922" s="2"/>
      <c r="B2922" s="2"/>
      <c r="C2922" s="2"/>
      <c r="D2922" s="2"/>
      <c r="E2922" s="2"/>
      <c r="F2922" s="2"/>
      <c r="G2922" s="2"/>
      <c r="H2922" s="2"/>
      <c r="I2922" s="2"/>
    </row>
    <row r="2923" spans="1:9" x14ac:dyDescent="0.25">
      <c r="A2923" s="2"/>
      <c r="B2923" s="2"/>
      <c r="C2923" s="2"/>
      <c r="D2923" s="2"/>
      <c r="E2923" s="2"/>
      <c r="F2923" s="2"/>
      <c r="G2923" s="2"/>
      <c r="H2923" s="2"/>
      <c r="I2923" s="2"/>
    </row>
    <row r="2924" spans="1:9" x14ac:dyDescent="0.25">
      <c r="A2924" s="2"/>
      <c r="B2924" s="2"/>
      <c r="C2924" s="2"/>
      <c r="D2924" s="2"/>
      <c r="E2924" s="2"/>
      <c r="F2924" s="2"/>
      <c r="G2924" s="2"/>
      <c r="H2924" s="2"/>
      <c r="I2924" s="2"/>
    </row>
    <row r="2925" spans="1:9" x14ac:dyDescent="0.25">
      <c r="A2925" s="2"/>
      <c r="B2925" s="2"/>
      <c r="C2925" s="2"/>
      <c r="D2925" s="2"/>
      <c r="E2925" s="2"/>
      <c r="F2925" s="2"/>
      <c r="G2925" s="2"/>
      <c r="H2925" s="2"/>
      <c r="I2925" s="2"/>
    </row>
    <row r="2926" spans="1:9" x14ac:dyDescent="0.25">
      <c r="A2926" s="2"/>
      <c r="B2926" s="2"/>
      <c r="C2926" s="2"/>
      <c r="D2926" s="2"/>
      <c r="E2926" s="2"/>
      <c r="F2926" s="2"/>
      <c r="G2926" s="2"/>
      <c r="H2926" s="2"/>
      <c r="I2926" s="2"/>
    </row>
    <row r="2927" spans="1:9" x14ac:dyDescent="0.25">
      <c r="A2927" s="2"/>
      <c r="B2927" s="2"/>
      <c r="C2927" s="2"/>
      <c r="D2927" s="2"/>
      <c r="E2927" s="2"/>
      <c r="F2927" s="2"/>
      <c r="G2927" s="2"/>
    </row>
    <row r="2928" spans="1:9" x14ac:dyDescent="0.25">
      <c r="A2928" s="2"/>
      <c r="B2928" s="2"/>
      <c r="C2928" s="2"/>
      <c r="D2928" s="2"/>
      <c r="E2928" s="2"/>
      <c r="F2928" s="2"/>
      <c r="G2928" s="2"/>
    </row>
    <row r="2929" spans="1:9" x14ac:dyDescent="0.25">
      <c r="A2929" s="2"/>
      <c r="B2929" s="2"/>
      <c r="C2929" s="2"/>
      <c r="D2929" s="2"/>
      <c r="E2929" s="2"/>
      <c r="F2929" s="2"/>
      <c r="G2929" s="2"/>
      <c r="H2929" s="2"/>
      <c r="I2929" s="2"/>
    </row>
    <row r="2930" spans="1:9" x14ac:dyDescent="0.25">
      <c r="A2930" s="2"/>
      <c r="B2930" s="2"/>
      <c r="C2930" s="2"/>
      <c r="D2930" s="2"/>
      <c r="E2930" s="2"/>
      <c r="F2930" s="2"/>
      <c r="G2930" s="2"/>
      <c r="H2930" s="2"/>
      <c r="I2930" s="2"/>
    </row>
    <row r="2931" spans="1:9" x14ac:dyDescent="0.25">
      <c r="A2931" s="2"/>
      <c r="B2931" s="2"/>
      <c r="C2931" s="2"/>
      <c r="D2931" s="2"/>
      <c r="E2931" s="2"/>
      <c r="F2931" s="2"/>
      <c r="G2931" s="2"/>
      <c r="H2931" s="2"/>
      <c r="I2931" s="2"/>
    </row>
    <row r="2932" spans="1:9" x14ac:dyDescent="0.25">
      <c r="A2932" s="2"/>
      <c r="B2932" s="2"/>
      <c r="C2932" s="2"/>
      <c r="D2932" s="2"/>
      <c r="E2932" s="2"/>
      <c r="F2932" s="2"/>
      <c r="G2932" s="2"/>
      <c r="H2932" s="2"/>
      <c r="I2932" s="2"/>
    </row>
    <row r="2933" spans="1:9" x14ac:dyDescent="0.25">
      <c r="A2933" s="2"/>
      <c r="B2933" s="2"/>
      <c r="C2933" s="2"/>
      <c r="D2933" s="2"/>
      <c r="E2933" s="2"/>
      <c r="F2933" s="2"/>
      <c r="G2933" s="2"/>
      <c r="H2933" s="2"/>
      <c r="I2933" s="2"/>
    </row>
    <row r="2934" spans="1:9" x14ac:dyDescent="0.25">
      <c r="A2934" s="2"/>
      <c r="B2934" s="2"/>
      <c r="C2934" s="2"/>
      <c r="D2934" s="2"/>
      <c r="E2934" s="2"/>
      <c r="F2934" s="2"/>
      <c r="G2934" s="2"/>
      <c r="H2934" s="2"/>
      <c r="I2934" s="2"/>
    </row>
    <row r="2935" spans="1:9" x14ac:dyDescent="0.25">
      <c r="A2935" s="2"/>
      <c r="B2935" s="2"/>
      <c r="C2935" s="2"/>
      <c r="D2935" s="2"/>
      <c r="E2935" s="2"/>
      <c r="F2935" s="2"/>
      <c r="G2935" s="2"/>
      <c r="H2935" s="2"/>
      <c r="I2935" s="2"/>
    </row>
    <row r="2936" spans="1:9" x14ac:dyDescent="0.25">
      <c r="A2936" s="2"/>
      <c r="B2936" s="2"/>
      <c r="C2936" s="2"/>
      <c r="D2936" s="2"/>
      <c r="E2936" s="2"/>
      <c r="F2936" s="2"/>
      <c r="G2936" s="2"/>
      <c r="H2936" s="2"/>
      <c r="I2936" s="2"/>
    </row>
    <row r="2937" spans="1:9" x14ac:dyDescent="0.25">
      <c r="A2937" s="2"/>
      <c r="B2937" s="2"/>
      <c r="C2937" s="2"/>
      <c r="D2937" s="2"/>
      <c r="E2937" s="2"/>
      <c r="F2937" s="2"/>
      <c r="G2937" s="2"/>
    </row>
    <row r="2938" spans="1:9" x14ac:dyDescent="0.25">
      <c r="A2938" s="2"/>
      <c r="B2938" s="2"/>
      <c r="C2938" s="2"/>
      <c r="D2938" s="2"/>
      <c r="E2938" s="2"/>
      <c r="F2938" s="2"/>
      <c r="G2938" s="2"/>
      <c r="H2938" s="2"/>
      <c r="I2938" s="2"/>
    </row>
    <row r="2939" spans="1:9" x14ac:dyDescent="0.25">
      <c r="A2939" s="2"/>
      <c r="B2939" s="2"/>
      <c r="C2939" s="2"/>
      <c r="D2939" s="2"/>
      <c r="E2939" s="2"/>
      <c r="F2939" s="2"/>
      <c r="G2939" s="2"/>
      <c r="H2939" s="2"/>
      <c r="I2939" s="2"/>
    </row>
    <row r="2940" spans="1:9" x14ac:dyDescent="0.25">
      <c r="A2940" s="2"/>
      <c r="B2940" s="2"/>
      <c r="C2940" s="2"/>
      <c r="D2940" s="2"/>
      <c r="E2940" s="2"/>
      <c r="F2940" s="2"/>
      <c r="G2940" s="2"/>
      <c r="H2940" s="2"/>
      <c r="I2940" s="2"/>
    </row>
    <row r="2941" spans="1:9" x14ac:dyDescent="0.25">
      <c r="A2941" s="2"/>
      <c r="B2941" s="2"/>
      <c r="C2941" s="2"/>
      <c r="D2941" s="2"/>
      <c r="E2941" s="2"/>
      <c r="F2941" s="2"/>
      <c r="G2941" s="2"/>
      <c r="H2941" s="2"/>
      <c r="I2941" s="2"/>
    </row>
    <row r="2942" spans="1:9" x14ac:dyDescent="0.25">
      <c r="A2942" s="2"/>
      <c r="B2942" s="2"/>
      <c r="C2942" s="2"/>
      <c r="D2942" s="2"/>
      <c r="E2942" s="2"/>
      <c r="F2942" s="2"/>
      <c r="G2942" s="2"/>
      <c r="H2942" s="2"/>
      <c r="I2942" s="2"/>
    </row>
    <row r="2943" spans="1:9" x14ac:dyDescent="0.25">
      <c r="A2943" s="2"/>
      <c r="B2943" s="2"/>
      <c r="C2943" s="2"/>
      <c r="D2943" s="2"/>
      <c r="E2943" s="2"/>
      <c r="F2943" s="2"/>
      <c r="G2943" s="2"/>
      <c r="H2943" s="2"/>
      <c r="I2943" s="2"/>
    </row>
    <row r="2944" spans="1:9" x14ac:dyDescent="0.25">
      <c r="H2944" s="2"/>
      <c r="I2944" s="2"/>
    </row>
    <row r="2945" spans="1:9" x14ac:dyDescent="0.25">
      <c r="C2945" s="2"/>
      <c r="D2945" s="2"/>
      <c r="E2945" s="2"/>
      <c r="F2945" s="2"/>
      <c r="H2945" s="2"/>
      <c r="I2945" s="2"/>
    </row>
    <row r="2946" spans="1:9" x14ac:dyDescent="0.25">
      <c r="A2946" s="2"/>
      <c r="B2946" s="2"/>
      <c r="C2946" s="2"/>
      <c r="D2946" s="2"/>
      <c r="E2946" s="2"/>
      <c r="F2946" s="2"/>
      <c r="G2946" s="2"/>
      <c r="H2946" s="2"/>
      <c r="I2946" s="2"/>
    </row>
    <row r="2947" spans="1:9" x14ac:dyDescent="0.25">
      <c r="A2947" s="2"/>
      <c r="B2947" s="2"/>
      <c r="C2947" s="2"/>
      <c r="D2947" s="2"/>
      <c r="E2947" s="2"/>
      <c r="F2947" s="2"/>
      <c r="G2947" s="2"/>
      <c r="H2947" s="2"/>
      <c r="I2947" s="2"/>
    </row>
    <row r="2948" spans="1:9" x14ac:dyDescent="0.25">
      <c r="A2948" s="2"/>
      <c r="B2948" s="2"/>
      <c r="C2948" s="2"/>
      <c r="D2948" s="2"/>
      <c r="E2948" s="2"/>
      <c r="F2948" s="2"/>
      <c r="G2948" s="2"/>
      <c r="H2948" s="2"/>
      <c r="I2948" s="2"/>
    </row>
    <row r="2949" spans="1:9" x14ac:dyDescent="0.25">
      <c r="A2949" s="2"/>
      <c r="B2949" s="2"/>
      <c r="G2949" s="2"/>
      <c r="H2949" s="2"/>
      <c r="I2949" s="2"/>
    </row>
    <row r="2950" spans="1:9" x14ac:dyDescent="0.25">
      <c r="A2950" s="2"/>
      <c r="B2950" s="2"/>
      <c r="C2950" s="2"/>
      <c r="D2950" s="2"/>
      <c r="E2950" s="2"/>
      <c r="F2950" s="2"/>
      <c r="G2950" s="2"/>
      <c r="H2950" s="2"/>
      <c r="I2950" s="2"/>
    </row>
    <row r="2951" spans="1:9" x14ac:dyDescent="0.25">
      <c r="A2951" s="2"/>
      <c r="B2951" s="2"/>
      <c r="C2951" s="2"/>
      <c r="D2951" s="2"/>
      <c r="E2951" s="2"/>
      <c r="F2951" s="2"/>
      <c r="G2951" s="2"/>
      <c r="H2951" s="2"/>
      <c r="I2951" s="2"/>
    </row>
    <row r="2952" spans="1:9" x14ac:dyDescent="0.25">
      <c r="A2952" s="2"/>
      <c r="B2952" s="2"/>
      <c r="C2952" s="2"/>
      <c r="D2952" s="2"/>
      <c r="E2952" s="2"/>
      <c r="F2952" s="2"/>
      <c r="G2952" s="2"/>
      <c r="H2952" s="2"/>
      <c r="I2952" s="2"/>
    </row>
    <row r="2953" spans="1:9" x14ac:dyDescent="0.25">
      <c r="A2953" s="2"/>
      <c r="B2953" s="2"/>
      <c r="C2953" s="2"/>
      <c r="D2953" s="2"/>
      <c r="E2953" s="2"/>
      <c r="F2953" s="2"/>
      <c r="G2953" s="2"/>
      <c r="H2953" s="2"/>
      <c r="I2953" s="2"/>
    </row>
    <row r="2954" spans="1:9" x14ac:dyDescent="0.25">
      <c r="A2954" s="2"/>
      <c r="H2954" s="2"/>
      <c r="I2954" s="2"/>
    </row>
    <row r="2955" spans="1:9" x14ac:dyDescent="0.25">
      <c r="A2955" s="2"/>
      <c r="B2955" s="2"/>
      <c r="C2955" s="2"/>
      <c r="D2955" s="2"/>
      <c r="E2955" s="2"/>
      <c r="F2955" s="2"/>
      <c r="G2955" s="2"/>
      <c r="H2955" s="2"/>
      <c r="I2955" s="2"/>
    </row>
    <row r="2956" spans="1:9" x14ac:dyDescent="0.25">
      <c r="A2956" s="2"/>
      <c r="B2956" s="2"/>
      <c r="C2956" s="2"/>
      <c r="D2956" s="2"/>
      <c r="E2956" s="2"/>
      <c r="F2956" s="2"/>
      <c r="G2956" s="2"/>
      <c r="H2956" s="2"/>
      <c r="I2956" s="2"/>
    </row>
    <row r="2957" spans="1:9" x14ac:dyDescent="0.25">
      <c r="A2957" s="2"/>
      <c r="B2957" s="2"/>
      <c r="C2957" s="2"/>
      <c r="D2957" s="2"/>
      <c r="E2957" s="2"/>
      <c r="F2957" s="2"/>
      <c r="G2957" s="2"/>
      <c r="H2957" s="2"/>
      <c r="I2957" s="2"/>
    </row>
    <row r="2958" spans="1:9" x14ac:dyDescent="0.25">
      <c r="A2958" s="2"/>
      <c r="B2958" s="2"/>
      <c r="C2958" s="2"/>
      <c r="D2958" s="2"/>
      <c r="E2958" s="2"/>
      <c r="F2958" s="2"/>
      <c r="G2958" s="2"/>
      <c r="H2958" s="2"/>
      <c r="I2958" s="2"/>
    </row>
    <row r="2959" spans="1:9" x14ac:dyDescent="0.25">
      <c r="A2959" s="2"/>
      <c r="B2959" s="2"/>
      <c r="C2959" s="2"/>
      <c r="D2959" s="2"/>
      <c r="E2959" s="2"/>
      <c r="F2959" s="2"/>
      <c r="G2959" s="2"/>
      <c r="H2959" s="2"/>
      <c r="I2959" s="2"/>
    </row>
    <row r="2960" spans="1:9" x14ac:dyDescent="0.25">
      <c r="A2960" s="2"/>
      <c r="B2960" s="2"/>
      <c r="C2960" s="2"/>
      <c r="D2960" s="2"/>
      <c r="E2960" s="2"/>
      <c r="F2960" s="2"/>
      <c r="G2960" s="2"/>
      <c r="H2960" s="2"/>
      <c r="I2960" s="2"/>
    </row>
    <row r="2961" spans="1:9" x14ac:dyDescent="0.25">
      <c r="A2961" s="2"/>
      <c r="B2961" s="2"/>
      <c r="C2961" s="2"/>
      <c r="D2961" s="2"/>
      <c r="E2961" s="2"/>
      <c r="F2961" s="2"/>
      <c r="G2961" s="2"/>
      <c r="H2961" s="2"/>
      <c r="I2961" s="2"/>
    </row>
    <row r="2962" spans="1:9" x14ac:dyDescent="0.25">
      <c r="A2962" s="2"/>
      <c r="B2962" s="2"/>
      <c r="C2962" s="2"/>
      <c r="D2962" s="2"/>
      <c r="E2962" s="2"/>
      <c r="F2962" s="2"/>
      <c r="G2962" s="2"/>
      <c r="H2962" s="2"/>
      <c r="I2962" s="2"/>
    </row>
    <row r="2963" spans="1:9" x14ac:dyDescent="0.25">
      <c r="A2963" s="2"/>
      <c r="B2963" s="2"/>
      <c r="C2963" s="2"/>
      <c r="D2963" s="2"/>
      <c r="E2963" s="2"/>
      <c r="F2963" s="2"/>
      <c r="G2963" s="2"/>
      <c r="H2963" s="2"/>
      <c r="I2963" s="2"/>
    </row>
    <row r="2964" spans="1:9" x14ac:dyDescent="0.25">
      <c r="A2964" s="2"/>
      <c r="B2964" s="2"/>
      <c r="C2964" s="2"/>
      <c r="D2964" s="2"/>
      <c r="E2964" s="2"/>
      <c r="F2964" s="2"/>
      <c r="G2964" s="2"/>
    </row>
    <row r="2965" spans="1:9" x14ac:dyDescent="0.25">
      <c r="A2965" s="2"/>
      <c r="B2965" s="2"/>
      <c r="C2965" s="2"/>
      <c r="D2965" s="2"/>
      <c r="E2965" s="2"/>
      <c r="F2965" s="2"/>
      <c r="G2965" s="2"/>
    </row>
    <row r="2966" spans="1:9" x14ac:dyDescent="0.25">
      <c r="A2966" s="2"/>
      <c r="B2966" s="2"/>
      <c r="C2966" s="2"/>
      <c r="D2966" s="2"/>
      <c r="E2966" s="2"/>
      <c r="F2966" s="2"/>
      <c r="G2966" s="2"/>
      <c r="H2966" s="2"/>
      <c r="I2966" s="2"/>
    </row>
    <row r="2967" spans="1:9" x14ac:dyDescent="0.25">
      <c r="A2967" s="2"/>
      <c r="B2967" s="2"/>
      <c r="C2967" s="2"/>
      <c r="D2967" s="2"/>
      <c r="E2967" s="2"/>
      <c r="F2967" s="2"/>
      <c r="G2967" s="2"/>
      <c r="H2967" s="2"/>
      <c r="I2967" s="2"/>
    </row>
    <row r="2968" spans="1:9" x14ac:dyDescent="0.25">
      <c r="A2968" s="2"/>
      <c r="B2968" s="2"/>
      <c r="C2968" s="2"/>
      <c r="D2968" s="2"/>
      <c r="E2968" s="2"/>
      <c r="F2968" s="2"/>
      <c r="G2968" s="2"/>
      <c r="H2968" s="2"/>
      <c r="I2968" s="2"/>
    </row>
    <row r="2969" spans="1:9" x14ac:dyDescent="0.25">
      <c r="A2969" s="2"/>
      <c r="B2969" s="2"/>
      <c r="C2969" s="2"/>
      <c r="D2969" s="2"/>
      <c r="E2969" s="2"/>
      <c r="F2969" s="2"/>
      <c r="G2969" s="2"/>
      <c r="H2969" s="2"/>
      <c r="I2969" s="2"/>
    </row>
    <row r="2970" spans="1:9" x14ac:dyDescent="0.25">
      <c r="A2970" s="2"/>
      <c r="B2970" s="2"/>
      <c r="C2970" s="2"/>
      <c r="D2970" s="2"/>
      <c r="E2970" s="2"/>
      <c r="F2970" s="2"/>
      <c r="G2970" s="2"/>
      <c r="H2970" s="2"/>
      <c r="I2970" s="2"/>
    </row>
    <row r="2971" spans="1:9" x14ac:dyDescent="0.25">
      <c r="A2971" s="2"/>
      <c r="B2971" s="2"/>
      <c r="C2971" s="2"/>
      <c r="D2971" s="2"/>
      <c r="E2971" s="2"/>
      <c r="F2971" s="2"/>
      <c r="G2971" s="2"/>
      <c r="H2971" s="2"/>
      <c r="I2971" s="2"/>
    </row>
    <row r="2972" spans="1:9" x14ac:dyDescent="0.25">
      <c r="A2972" s="2"/>
      <c r="B2972" s="2"/>
      <c r="C2972" s="2"/>
      <c r="D2972" s="2"/>
      <c r="E2972" s="2"/>
      <c r="F2972" s="2"/>
      <c r="G2972" s="2"/>
      <c r="H2972" s="2"/>
      <c r="I2972" s="2"/>
    </row>
    <row r="2973" spans="1:9" x14ac:dyDescent="0.25">
      <c r="A2973" s="2"/>
      <c r="B2973" s="2"/>
      <c r="C2973" s="2"/>
      <c r="D2973" s="2"/>
      <c r="E2973" s="2"/>
      <c r="F2973" s="2"/>
      <c r="G2973" s="2"/>
      <c r="H2973" s="2"/>
      <c r="I2973" s="2"/>
    </row>
    <row r="2974" spans="1:9" x14ac:dyDescent="0.25">
      <c r="A2974" s="2"/>
      <c r="B2974" s="2"/>
      <c r="C2974" s="2"/>
      <c r="D2974" s="2"/>
      <c r="E2974" s="2"/>
      <c r="F2974" s="2"/>
      <c r="G2974" s="2"/>
    </row>
    <row r="2975" spans="1:9" x14ac:dyDescent="0.25">
      <c r="A2975" s="2"/>
      <c r="B2975" s="2"/>
      <c r="C2975" s="2"/>
      <c r="D2975" s="2"/>
      <c r="E2975" s="2"/>
      <c r="F2975" s="2"/>
      <c r="G2975" s="2"/>
      <c r="H2975" s="2"/>
      <c r="I2975" s="2"/>
    </row>
    <row r="2976" spans="1:9" x14ac:dyDescent="0.25">
      <c r="A2976" s="2"/>
      <c r="B2976" s="2"/>
      <c r="C2976" s="2"/>
      <c r="D2976" s="2"/>
      <c r="E2976" s="2"/>
      <c r="F2976" s="2"/>
      <c r="G2976" s="2"/>
      <c r="H2976" s="2"/>
      <c r="I2976" s="2"/>
    </row>
    <row r="2977" spans="1:9" x14ac:dyDescent="0.25">
      <c r="A2977" s="2"/>
      <c r="B2977" s="2"/>
      <c r="C2977" s="2"/>
      <c r="D2977" s="2"/>
      <c r="E2977" s="2"/>
      <c r="F2977" s="2"/>
      <c r="G2977" s="2"/>
      <c r="H2977" s="2"/>
      <c r="I2977" s="2"/>
    </row>
    <row r="2978" spans="1:9" x14ac:dyDescent="0.25">
      <c r="A2978" s="2"/>
      <c r="B2978" s="2"/>
      <c r="C2978" s="2"/>
      <c r="D2978" s="2"/>
      <c r="E2978" s="2"/>
      <c r="F2978" s="2"/>
      <c r="G2978" s="2"/>
      <c r="H2978" s="2"/>
      <c r="I2978" s="2"/>
    </row>
    <row r="2979" spans="1:9" x14ac:dyDescent="0.25">
      <c r="A2979" s="2"/>
      <c r="B2979" s="2"/>
      <c r="C2979" s="2"/>
      <c r="D2979" s="2"/>
      <c r="E2979" s="2"/>
      <c r="F2979" s="2"/>
      <c r="G2979" s="2"/>
      <c r="H2979" s="2"/>
      <c r="I2979" s="2"/>
    </row>
    <row r="2980" spans="1:9" x14ac:dyDescent="0.25">
      <c r="A2980" s="2"/>
      <c r="B2980" s="2"/>
      <c r="C2980" s="2"/>
      <c r="D2980" s="2"/>
      <c r="E2980" s="2"/>
      <c r="F2980" s="2"/>
      <c r="G2980" s="2"/>
      <c r="H2980" s="2"/>
      <c r="I2980" s="2"/>
    </row>
    <row r="2981" spans="1:9" x14ac:dyDescent="0.25">
      <c r="H2981" s="2"/>
      <c r="I2981" s="2"/>
    </row>
    <row r="2982" spans="1:9" x14ac:dyDescent="0.25">
      <c r="C2982" s="2"/>
      <c r="D2982" s="2"/>
      <c r="E2982" s="2"/>
      <c r="F2982" s="2"/>
      <c r="H2982" s="2"/>
      <c r="I2982" s="2"/>
    </row>
    <row r="2983" spans="1:9" x14ac:dyDescent="0.25">
      <c r="A2983" s="2"/>
      <c r="B2983" s="2"/>
      <c r="C2983" s="2"/>
      <c r="D2983" s="2"/>
      <c r="E2983" s="2"/>
      <c r="F2983" s="2"/>
      <c r="G2983" s="2"/>
      <c r="H2983" s="2"/>
      <c r="I2983" s="2"/>
    </row>
    <row r="2984" spans="1:9" x14ac:dyDescent="0.25">
      <c r="A2984" s="2"/>
      <c r="B2984" s="2"/>
      <c r="C2984" s="2"/>
      <c r="D2984" s="2"/>
      <c r="E2984" s="2"/>
      <c r="F2984" s="2"/>
      <c r="G2984" s="2"/>
      <c r="H2984" s="2"/>
      <c r="I2984" s="2"/>
    </row>
    <row r="2985" spans="1:9" x14ac:dyDescent="0.25">
      <c r="A2985" s="2"/>
      <c r="B2985" s="2"/>
      <c r="C2985" s="2"/>
      <c r="D2985" s="2"/>
      <c r="E2985" s="2"/>
      <c r="F2985" s="2"/>
      <c r="G2985" s="2"/>
      <c r="H2985" s="2"/>
      <c r="I2985" s="2"/>
    </row>
    <row r="2986" spans="1:9" x14ac:dyDescent="0.25">
      <c r="A2986" s="2"/>
      <c r="B2986" s="2"/>
      <c r="G2986" s="2"/>
      <c r="H2986" s="2"/>
      <c r="I2986" s="2"/>
    </row>
    <row r="2987" spans="1:9" x14ac:dyDescent="0.25">
      <c r="A2987" s="2"/>
      <c r="B2987" s="2"/>
      <c r="C2987" s="2"/>
      <c r="D2987" s="2"/>
      <c r="E2987" s="2"/>
      <c r="F2987" s="2"/>
      <c r="G2987" s="2"/>
      <c r="H2987" s="2"/>
      <c r="I2987" s="2"/>
    </row>
    <row r="2988" spans="1:9" x14ac:dyDescent="0.25">
      <c r="A2988" s="2"/>
      <c r="B2988" s="2"/>
      <c r="C2988" s="2"/>
      <c r="D2988" s="2"/>
      <c r="E2988" s="2"/>
      <c r="F2988" s="2"/>
      <c r="G2988" s="2"/>
      <c r="H2988" s="2"/>
      <c r="I2988" s="2"/>
    </row>
    <row r="2989" spans="1:9" x14ac:dyDescent="0.25">
      <c r="A2989" s="2"/>
      <c r="B2989" s="2"/>
      <c r="C2989" s="2"/>
      <c r="D2989" s="2"/>
      <c r="E2989" s="2"/>
      <c r="F2989" s="2"/>
      <c r="G2989" s="2"/>
      <c r="H2989" s="2"/>
      <c r="I2989" s="2"/>
    </row>
    <row r="2990" spans="1:9" x14ac:dyDescent="0.25">
      <c r="A2990" s="2"/>
      <c r="B2990" s="2"/>
      <c r="C2990" s="2"/>
      <c r="D2990" s="2"/>
      <c r="E2990" s="2"/>
      <c r="F2990" s="2"/>
      <c r="G2990" s="2"/>
      <c r="H2990" s="2"/>
      <c r="I2990" s="2"/>
    </row>
    <row r="2991" spans="1:9" x14ac:dyDescent="0.25">
      <c r="A2991" s="2"/>
      <c r="H2991" s="2"/>
      <c r="I2991" s="2"/>
    </row>
    <row r="2992" spans="1:9" x14ac:dyDescent="0.25">
      <c r="A2992" s="2"/>
      <c r="B2992" s="2"/>
      <c r="C2992" s="2"/>
      <c r="D2992" s="2"/>
      <c r="E2992" s="2"/>
      <c r="F2992" s="2"/>
      <c r="G2992" s="2"/>
      <c r="H2992" s="2"/>
      <c r="I2992" s="2"/>
    </row>
    <row r="2993" spans="1:9" x14ac:dyDescent="0.25">
      <c r="A2993" s="2"/>
      <c r="B2993" s="2"/>
      <c r="C2993" s="2"/>
      <c r="D2993" s="2"/>
      <c r="E2993" s="2"/>
      <c r="F2993" s="2"/>
      <c r="G2993" s="2"/>
      <c r="H2993" s="2"/>
      <c r="I2993" s="2"/>
    </row>
    <row r="2994" spans="1:9" x14ac:dyDescent="0.25">
      <c r="A2994" s="2"/>
      <c r="B2994" s="2"/>
      <c r="C2994" s="2"/>
      <c r="D2994" s="2"/>
      <c r="E2994" s="2"/>
      <c r="F2994" s="2"/>
      <c r="G2994" s="2"/>
      <c r="H2994" s="2"/>
      <c r="I2994" s="2"/>
    </row>
    <row r="2995" spans="1:9" x14ac:dyDescent="0.25">
      <c r="A2995" s="2"/>
      <c r="B2995" s="2"/>
      <c r="C2995" s="2"/>
      <c r="D2995" s="2"/>
      <c r="E2995" s="2"/>
      <c r="F2995" s="2"/>
      <c r="G2995" s="2"/>
      <c r="H2995" s="2"/>
      <c r="I2995" s="2"/>
    </row>
    <row r="2996" spans="1:9" x14ac:dyDescent="0.25">
      <c r="A2996" s="2"/>
      <c r="B2996" s="2"/>
      <c r="C2996" s="2"/>
      <c r="D2996" s="2"/>
      <c r="E2996" s="2"/>
      <c r="F2996" s="2"/>
      <c r="G2996" s="2"/>
      <c r="H2996" s="2"/>
      <c r="I2996" s="2"/>
    </row>
    <row r="2997" spans="1:9" x14ac:dyDescent="0.25">
      <c r="A2997" s="2"/>
      <c r="B2997" s="2"/>
      <c r="C2997" s="2"/>
      <c r="D2997" s="2"/>
      <c r="E2997" s="2"/>
      <c r="F2997" s="2"/>
      <c r="G2997" s="2"/>
      <c r="H2997" s="2"/>
      <c r="I2997" s="2"/>
    </row>
    <row r="2998" spans="1:9" x14ac:dyDescent="0.25">
      <c r="A2998" s="2"/>
      <c r="B2998" s="2"/>
      <c r="C2998" s="2"/>
      <c r="D2998" s="2"/>
      <c r="E2998" s="2"/>
      <c r="F2998" s="2"/>
      <c r="G2998" s="2"/>
      <c r="H2998" s="2"/>
      <c r="I2998" s="2"/>
    </row>
    <row r="2999" spans="1:9" x14ac:dyDescent="0.25">
      <c r="A2999" s="2"/>
      <c r="B2999" s="2"/>
      <c r="C2999" s="2"/>
      <c r="D2999" s="2"/>
      <c r="E2999" s="2"/>
      <c r="F2999" s="2"/>
      <c r="G2999" s="2"/>
      <c r="H2999" s="2"/>
      <c r="I2999" s="2"/>
    </row>
    <row r="3000" spans="1:9" x14ac:dyDescent="0.25">
      <c r="A3000" s="2"/>
      <c r="B3000" s="2"/>
      <c r="C3000" s="2"/>
      <c r="D3000" s="2"/>
      <c r="E3000" s="2"/>
      <c r="F3000" s="2"/>
      <c r="G3000" s="2"/>
      <c r="H3000" s="2"/>
      <c r="I3000" s="2"/>
    </row>
    <row r="3001" spans="1:9" x14ac:dyDescent="0.25">
      <c r="A3001" s="2"/>
      <c r="B3001" s="2"/>
      <c r="C3001" s="2"/>
      <c r="D3001" s="2"/>
      <c r="E3001" s="2"/>
      <c r="F3001" s="2"/>
      <c r="G3001" s="2"/>
    </row>
    <row r="3002" spans="1:9" x14ac:dyDescent="0.25">
      <c r="A3002" s="2"/>
      <c r="B3002" s="2"/>
      <c r="C3002" s="2"/>
      <c r="D3002" s="2"/>
      <c r="E3002" s="2"/>
      <c r="F3002" s="2"/>
      <c r="G3002" s="2"/>
    </row>
    <row r="3003" spans="1:9" x14ac:dyDescent="0.25">
      <c r="A3003" s="2"/>
      <c r="B3003" s="2"/>
      <c r="C3003" s="2"/>
      <c r="D3003" s="2"/>
      <c r="E3003" s="2"/>
      <c r="F3003" s="2"/>
      <c r="G3003" s="2"/>
      <c r="H3003" s="2"/>
      <c r="I3003" s="2"/>
    </row>
    <row r="3004" spans="1:9" x14ac:dyDescent="0.25">
      <c r="A3004" s="2"/>
      <c r="B3004" s="2"/>
      <c r="C3004" s="2"/>
      <c r="D3004" s="2"/>
      <c r="E3004" s="2"/>
      <c r="F3004" s="2"/>
      <c r="G3004" s="2"/>
      <c r="H3004" s="2"/>
      <c r="I3004" s="2"/>
    </row>
    <row r="3005" spans="1:9" x14ac:dyDescent="0.25">
      <c r="A3005" s="2"/>
      <c r="B3005" s="2"/>
      <c r="C3005" s="2"/>
      <c r="D3005" s="2"/>
      <c r="E3005" s="2"/>
      <c r="F3005" s="2"/>
      <c r="G3005" s="2"/>
      <c r="H3005" s="2"/>
      <c r="I3005" s="2"/>
    </row>
    <row r="3006" spans="1:9" x14ac:dyDescent="0.25">
      <c r="A3006" s="2"/>
      <c r="B3006" s="2"/>
      <c r="C3006" s="2"/>
      <c r="D3006" s="2"/>
      <c r="E3006" s="2"/>
      <c r="F3006" s="2"/>
      <c r="G3006" s="2"/>
      <c r="H3006" s="2"/>
      <c r="I3006" s="2"/>
    </row>
    <row r="3007" spans="1:9" x14ac:dyDescent="0.25">
      <c r="A3007" s="2"/>
      <c r="B3007" s="2"/>
      <c r="C3007" s="2"/>
      <c r="D3007" s="2"/>
      <c r="E3007" s="2"/>
      <c r="F3007" s="2"/>
      <c r="G3007" s="2"/>
      <c r="H3007" s="2"/>
      <c r="I3007" s="2"/>
    </row>
    <row r="3008" spans="1:9" x14ac:dyDescent="0.25">
      <c r="A3008" s="2"/>
      <c r="B3008" s="2"/>
      <c r="C3008" s="2"/>
      <c r="D3008" s="2"/>
      <c r="E3008" s="2"/>
      <c r="F3008" s="2"/>
      <c r="G3008" s="2"/>
      <c r="H3008" s="2"/>
      <c r="I3008" s="2"/>
    </row>
    <row r="3009" spans="1:9" x14ac:dyDescent="0.25">
      <c r="A3009" s="2"/>
      <c r="B3009" s="2"/>
      <c r="C3009" s="2"/>
      <c r="D3009" s="2"/>
      <c r="E3009" s="2"/>
      <c r="F3009" s="2"/>
      <c r="G3009" s="2"/>
      <c r="H3009" s="2"/>
      <c r="I3009" s="2"/>
    </row>
    <row r="3010" spans="1:9" x14ac:dyDescent="0.25">
      <c r="A3010" s="2"/>
      <c r="B3010" s="2"/>
      <c r="C3010" s="2"/>
      <c r="D3010" s="2"/>
      <c r="E3010" s="2"/>
      <c r="F3010" s="2"/>
      <c r="G3010" s="2"/>
      <c r="H3010" s="2"/>
      <c r="I3010" s="2"/>
    </row>
    <row r="3011" spans="1:9" x14ac:dyDescent="0.25">
      <c r="A3011" s="2"/>
      <c r="B3011" s="2"/>
      <c r="C3011" s="2"/>
      <c r="D3011" s="2"/>
      <c r="E3011" s="2"/>
      <c r="F3011" s="2"/>
      <c r="G3011" s="2"/>
    </row>
    <row r="3012" spans="1:9" x14ac:dyDescent="0.25">
      <c r="A3012" s="2"/>
      <c r="B3012" s="2"/>
      <c r="C3012" s="2"/>
      <c r="D3012" s="2"/>
      <c r="E3012" s="2"/>
      <c r="F3012" s="2"/>
      <c r="G3012" s="2"/>
      <c r="H3012" s="2"/>
      <c r="I3012" s="2"/>
    </row>
    <row r="3013" spans="1:9" x14ac:dyDescent="0.25">
      <c r="A3013" s="2"/>
      <c r="B3013" s="2"/>
      <c r="C3013" s="2"/>
      <c r="D3013" s="2"/>
      <c r="E3013" s="2"/>
      <c r="F3013" s="2"/>
      <c r="G3013" s="2"/>
      <c r="H3013" s="2"/>
      <c r="I3013" s="2"/>
    </row>
    <row r="3014" spans="1:9" x14ac:dyDescent="0.25">
      <c r="A3014" s="2"/>
      <c r="B3014" s="2"/>
      <c r="C3014" s="2"/>
      <c r="D3014" s="2"/>
      <c r="E3014" s="2"/>
      <c r="F3014" s="2"/>
      <c r="G3014" s="2"/>
      <c r="H3014" s="2"/>
      <c r="I3014" s="2"/>
    </row>
    <row r="3015" spans="1:9" x14ac:dyDescent="0.25">
      <c r="A3015" s="2"/>
      <c r="B3015" s="2"/>
      <c r="C3015" s="2"/>
      <c r="D3015" s="2"/>
      <c r="E3015" s="2"/>
      <c r="F3015" s="2"/>
      <c r="G3015" s="2"/>
      <c r="H3015" s="2"/>
      <c r="I3015" s="2"/>
    </row>
    <row r="3016" spans="1:9" x14ac:dyDescent="0.25">
      <c r="A3016" s="2"/>
      <c r="B3016" s="2"/>
      <c r="C3016" s="2"/>
      <c r="D3016" s="2"/>
      <c r="E3016" s="2"/>
      <c r="F3016" s="2"/>
      <c r="G3016" s="2"/>
      <c r="H3016" s="2"/>
      <c r="I3016" s="2"/>
    </row>
    <row r="3017" spans="1:9" x14ac:dyDescent="0.25">
      <c r="A3017" s="2"/>
      <c r="B3017" s="2"/>
      <c r="C3017" s="2"/>
      <c r="D3017" s="2"/>
      <c r="E3017" s="2"/>
      <c r="F3017" s="2"/>
      <c r="G3017" s="2"/>
      <c r="H3017" s="2"/>
      <c r="I3017" s="2"/>
    </row>
    <row r="3018" spans="1:9" x14ac:dyDescent="0.25">
      <c r="H3018" s="2"/>
      <c r="I3018" s="2"/>
    </row>
    <row r="3019" spans="1:9" x14ac:dyDescent="0.25">
      <c r="C3019" s="2"/>
      <c r="D3019" s="2"/>
      <c r="E3019" s="2"/>
      <c r="F3019" s="2"/>
      <c r="H3019" s="2"/>
      <c r="I3019" s="2"/>
    </row>
    <row r="3020" spans="1:9" x14ac:dyDescent="0.25">
      <c r="A3020" s="2"/>
      <c r="B3020" s="2"/>
      <c r="C3020" s="2"/>
      <c r="D3020" s="2"/>
      <c r="E3020" s="2"/>
      <c r="F3020" s="2"/>
      <c r="G3020" s="2"/>
      <c r="H3020" s="2"/>
      <c r="I3020" s="2"/>
    </row>
    <row r="3021" spans="1:9" x14ac:dyDescent="0.25">
      <c r="A3021" s="2"/>
      <c r="B3021" s="2"/>
      <c r="C3021" s="2"/>
      <c r="D3021" s="2"/>
      <c r="E3021" s="2"/>
      <c r="F3021" s="2"/>
      <c r="G3021" s="2"/>
      <c r="H3021" s="2"/>
      <c r="I3021" s="2"/>
    </row>
    <row r="3022" spans="1:9" x14ac:dyDescent="0.25">
      <c r="A3022" s="2"/>
      <c r="B3022" s="2"/>
      <c r="C3022" s="2"/>
      <c r="D3022" s="2"/>
      <c r="E3022" s="2"/>
      <c r="F3022" s="2"/>
      <c r="G3022" s="2"/>
      <c r="H3022" s="2"/>
      <c r="I3022" s="2"/>
    </row>
    <row r="3023" spans="1:9" x14ac:dyDescent="0.25">
      <c r="A3023" s="2"/>
      <c r="B3023" s="2"/>
      <c r="G3023" s="2"/>
      <c r="H3023" s="2"/>
      <c r="I3023" s="2"/>
    </row>
    <row r="3024" spans="1:9" x14ac:dyDescent="0.25">
      <c r="A3024" s="2"/>
      <c r="B3024" s="2"/>
      <c r="C3024" s="2"/>
      <c r="D3024" s="2"/>
      <c r="E3024" s="2"/>
      <c r="F3024" s="2"/>
      <c r="G3024" s="2"/>
      <c r="H3024" s="2"/>
      <c r="I3024" s="2"/>
    </row>
    <row r="3025" spans="1:9" x14ac:dyDescent="0.25">
      <c r="A3025" s="2"/>
      <c r="B3025" s="2"/>
      <c r="C3025" s="2"/>
      <c r="D3025" s="2"/>
      <c r="E3025" s="2"/>
      <c r="F3025" s="2"/>
      <c r="G3025" s="2"/>
      <c r="H3025" s="2"/>
      <c r="I3025" s="2"/>
    </row>
    <row r="3026" spans="1:9" x14ac:dyDescent="0.25">
      <c r="A3026" s="2"/>
      <c r="B3026" s="2"/>
      <c r="C3026" s="2"/>
      <c r="D3026" s="2"/>
      <c r="E3026" s="2"/>
      <c r="F3026" s="2"/>
      <c r="G3026" s="2"/>
      <c r="H3026" s="2"/>
      <c r="I3026" s="2"/>
    </row>
    <row r="3027" spans="1:9" x14ac:dyDescent="0.25">
      <c r="A3027" s="2"/>
      <c r="B3027" s="2"/>
      <c r="C3027" s="2"/>
      <c r="D3027" s="2"/>
      <c r="E3027" s="2"/>
      <c r="F3027" s="2"/>
      <c r="G3027" s="2"/>
      <c r="H3027" s="2"/>
      <c r="I3027" s="2"/>
    </row>
    <row r="3028" spans="1:9" x14ac:dyDescent="0.25">
      <c r="A3028" s="2"/>
      <c r="H3028" s="2"/>
      <c r="I3028" s="2"/>
    </row>
    <row r="3029" spans="1:9" x14ac:dyDescent="0.25">
      <c r="A3029" s="2"/>
      <c r="B3029" s="2"/>
      <c r="C3029" s="2"/>
      <c r="D3029" s="2"/>
      <c r="E3029" s="2"/>
      <c r="F3029" s="2"/>
      <c r="G3029" s="2"/>
      <c r="H3029" s="2"/>
      <c r="I3029" s="2"/>
    </row>
    <row r="3030" spans="1:9" x14ac:dyDescent="0.25">
      <c r="A3030" s="2"/>
      <c r="B3030" s="2"/>
      <c r="C3030" s="2"/>
      <c r="D3030" s="2"/>
      <c r="E3030" s="2"/>
      <c r="F3030" s="2"/>
      <c r="G3030" s="2"/>
      <c r="H3030" s="2"/>
      <c r="I3030" s="2"/>
    </row>
    <row r="3031" spans="1:9" x14ac:dyDescent="0.25">
      <c r="A3031" s="2"/>
      <c r="B3031" s="2"/>
      <c r="C3031" s="2"/>
      <c r="D3031" s="2"/>
      <c r="E3031" s="2"/>
      <c r="F3031" s="2"/>
      <c r="G3031" s="2"/>
      <c r="H3031" s="2"/>
      <c r="I3031" s="2"/>
    </row>
    <row r="3032" spans="1:9" x14ac:dyDescent="0.25">
      <c r="A3032" s="2"/>
      <c r="B3032" s="2"/>
      <c r="C3032" s="2"/>
      <c r="D3032" s="2"/>
      <c r="E3032" s="2"/>
      <c r="F3032" s="2"/>
      <c r="G3032" s="2"/>
      <c r="H3032" s="2"/>
      <c r="I3032" s="2"/>
    </row>
    <row r="3033" spans="1:9" x14ac:dyDescent="0.25">
      <c r="A3033" s="2"/>
      <c r="B3033" s="2"/>
      <c r="C3033" s="2"/>
      <c r="D3033" s="2"/>
      <c r="E3033" s="2"/>
      <c r="F3033" s="2"/>
      <c r="G3033" s="2"/>
      <c r="H3033" s="2"/>
      <c r="I3033" s="2"/>
    </row>
    <row r="3034" spans="1:9" x14ac:dyDescent="0.25">
      <c r="A3034" s="2"/>
      <c r="B3034" s="2"/>
      <c r="C3034" s="2"/>
      <c r="D3034" s="2"/>
      <c r="E3034" s="2"/>
      <c r="F3034" s="2"/>
      <c r="G3034" s="2"/>
      <c r="H3034" s="2"/>
      <c r="I3034" s="2"/>
    </row>
    <row r="3035" spans="1:9" x14ac:dyDescent="0.25">
      <c r="A3035" s="2"/>
      <c r="B3035" s="2"/>
      <c r="C3035" s="2"/>
      <c r="D3035" s="2"/>
      <c r="E3035" s="2"/>
      <c r="F3035" s="2"/>
      <c r="G3035" s="2"/>
      <c r="H3035" s="2"/>
      <c r="I3035" s="2"/>
    </row>
    <row r="3036" spans="1:9" x14ac:dyDescent="0.25">
      <c r="A3036" s="2"/>
      <c r="B3036" s="2"/>
      <c r="C3036" s="2"/>
      <c r="D3036" s="2"/>
      <c r="E3036" s="2"/>
      <c r="F3036" s="2"/>
      <c r="G3036" s="2"/>
      <c r="H3036" s="2"/>
      <c r="I3036" s="2"/>
    </row>
    <row r="3037" spans="1:9" x14ac:dyDescent="0.25">
      <c r="A3037" s="2"/>
      <c r="B3037" s="2"/>
      <c r="C3037" s="2"/>
      <c r="D3037" s="2"/>
      <c r="E3037" s="2"/>
      <c r="F3037" s="2"/>
      <c r="G3037" s="2"/>
      <c r="H3037" s="2"/>
      <c r="I3037" s="2"/>
    </row>
    <row r="3038" spans="1:9" x14ac:dyDescent="0.25">
      <c r="A3038" s="2"/>
      <c r="B3038" s="2"/>
      <c r="C3038" s="2"/>
      <c r="D3038" s="2"/>
      <c r="E3038" s="2"/>
      <c r="F3038" s="2"/>
      <c r="G3038" s="2"/>
    </row>
    <row r="3039" spans="1:9" x14ac:dyDescent="0.25">
      <c r="A3039" s="2"/>
      <c r="B3039" s="2"/>
      <c r="C3039" s="2"/>
      <c r="D3039" s="2"/>
      <c r="E3039" s="2"/>
      <c r="F3039" s="2"/>
      <c r="G3039" s="2"/>
    </row>
    <row r="3040" spans="1:9" x14ac:dyDescent="0.25">
      <c r="A3040" s="2"/>
      <c r="B3040" s="2"/>
      <c r="C3040" s="2"/>
      <c r="D3040" s="2"/>
      <c r="E3040" s="2"/>
      <c r="F3040" s="2"/>
      <c r="G3040" s="2"/>
      <c r="H3040" s="2"/>
      <c r="I3040" s="2"/>
    </row>
    <row r="3041" spans="1:9" x14ac:dyDescent="0.25">
      <c r="A3041" s="2"/>
      <c r="B3041" s="2"/>
      <c r="C3041" s="2"/>
      <c r="D3041" s="2"/>
      <c r="E3041" s="2"/>
      <c r="F3041" s="2"/>
      <c r="G3041" s="2"/>
      <c r="H3041" s="2"/>
      <c r="I3041" s="2"/>
    </row>
    <row r="3042" spans="1:9" x14ac:dyDescent="0.25">
      <c r="A3042" s="2"/>
      <c r="B3042" s="2"/>
      <c r="C3042" s="2"/>
      <c r="D3042" s="2"/>
      <c r="E3042" s="2"/>
      <c r="F3042" s="2"/>
      <c r="G3042" s="2"/>
      <c r="H3042" s="2"/>
      <c r="I3042" s="2"/>
    </row>
    <row r="3043" spans="1:9" x14ac:dyDescent="0.25">
      <c r="A3043" s="2"/>
      <c r="B3043" s="2"/>
      <c r="C3043" s="2"/>
      <c r="D3043" s="2"/>
      <c r="E3043" s="2"/>
      <c r="F3043" s="2"/>
      <c r="G3043" s="2"/>
      <c r="H3043" s="2"/>
      <c r="I3043" s="2"/>
    </row>
    <row r="3044" spans="1:9" x14ac:dyDescent="0.25">
      <c r="A3044" s="2"/>
      <c r="B3044" s="2"/>
      <c r="C3044" s="2"/>
      <c r="D3044" s="2"/>
      <c r="E3044" s="2"/>
      <c r="F3044" s="2"/>
      <c r="G3044" s="2"/>
      <c r="H3044" s="2"/>
      <c r="I3044" s="2"/>
    </row>
    <row r="3045" spans="1:9" x14ac:dyDescent="0.25">
      <c r="A3045" s="2"/>
      <c r="B3045" s="2"/>
      <c r="C3045" s="2"/>
      <c r="D3045" s="2"/>
      <c r="E3045" s="2"/>
      <c r="F3045" s="2"/>
      <c r="G3045" s="2"/>
      <c r="H3045" s="2"/>
      <c r="I3045" s="2"/>
    </row>
    <row r="3046" spans="1:9" x14ac:dyDescent="0.25">
      <c r="A3046" s="2"/>
      <c r="B3046" s="2"/>
      <c r="C3046" s="2"/>
      <c r="D3046" s="2"/>
      <c r="E3046" s="2"/>
      <c r="F3046" s="2"/>
      <c r="G3046" s="2"/>
      <c r="H3046" s="2"/>
      <c r="I3046" s="2"/>
    </row>
    <row r="3047" spans="1:9" x14ac:dyDescent="0.25">
      <c r="A3047" s="2"/>
      <c r="B3047" s="2"/>
      <c r="C3047" s="2"/>
      <c r="D3047" s="2"/>
      <c r="E3047" s="2"/>
      <c r="F3047" s="2"/>
      <c r="G3047" s="2"/>
      <c r="H3047" s="2"/>
      <c r="I3047" s="2"/>
    </row>
    <row r="3048" spans="1:9" x14ac:dyDescent="0.25">
      <c r="A3048" s="2"/>
      <c r="B3048" s="2"/>
      <c r="C3048" s="2"/>
      <c r="D3048" s="2"/>
      <c r="E3048" s="2"/>
      <c r="F3048" s="2"/>
      <c r="G3048" s="2"/>
    </row>
    <row r="3049" spans="1:9" x14ac:dyDescent="0.25">
      <c r="A3049" s="2"/>
      <c r="B3049" s="2"/>
      <c r="C3049" s="2"/>
      <c r="D3049" s="2"/>
      <c r="E3049" s="2"/>
      <c r="F3049" s="2"/>
      <c r="G3049" s="2"/>
      <c r="H3049" s="2"/>
      <c r="I3049" s="2"/>
    </row>
    <row r="3050" spans="1:9" x14ac:dyDescent="0.25">
      <c r="A3050" s="2"/>
      <c r="B3050" s="2"/>
      <c r="C3050" s="2"/>
      <c r="D3050" s="2"/>
      <c r="E3050" s="2"/>
      <c r="F3050" s="2"/>
      <c r="G3050" s="2"/>
      <c r="H3050" s="2"/>
      <c r="I3050" s="2"/>
    </row>
    <row r="3051" spans="1:9" x14ac:dyDescent="0.25">
      <c r="A3051" s="2"/>
      <c r="B3051" s="2"/>
      <c r="C3051" s="2"/>
      <c r="D3051" s="2"/>
      <c r="E3051" s="2"/>
      <c r="F3051" s="2"/>
      <c r="G3051" s="2"/>
      <c r="H3051" s="2"/>
      <c r="I3051" s="2"/>
    </row>
    <row r="3052" spans="1:9" x14ac:dyDescent="0.25">
      <c r="A3052" s="2"/>
      <c r="B3052" s="2"/>
      <c r="C3052" s="2"/>
      <c r="D3052" s="2"/>
      <c r="E3052" s="2"/>
      <c r="F3052" s="2"/>
      <c r="G3052" s="2"/>
      <c r="H3052" s="2"/>
      <c r="I3052" s="2"/>
    </row>
    <row r="3053" spans="1:9" x14ac:dyDescent="0.25">
      <c r="A3053" s="2"/>
      <c r="B3053" s="2"/>
      <c r="C3053" s="2"/>
      <c r="D3053" s="2"/>
      <c r="E3053" s="2"/>
      <c r="F3053" s="2"/>
      <c r="G3053" s="2"/>
      <c r="H3053" s="2"/>
      <c r="I3053" s="2"/>
    </row>
    <row r="3054" spans="1:9" x14ac:dyDescent="0.25">
      <c r="A3054" s="2"/>
      <c r="B3054" s="2"/>
      <c r="C3054" s="2"/>
      <c r="D3054" s="2"/>
      <c r="E3054" s="2"/>
      <c r="F3054" s="2"/>
      <c r="G3054" s="2"/>
      <c r="H3054" s="2"/>
      <c r="I3054" s="2"/>
    </row>
    <row r="3055" spans="1:9" x14ac:dyDescent="0.25">
      <c r="H3055" s="2"/>
      <c r="I3055" s="2"/>
    </row>
    <row r="3056" spans="1:9" x14ac:dyDescent="0.25">
      <c r="C3056" s="2"/>
      <c r="D3056" s="2"/>
      <c r="E3056" s="2"/>
      <c r="F3056" s="2"/>
      <c r="H3056" s="2"/>
      <c r="I3056" s="2"/>
    </row>
    <row r="3057" spans="1:9" x14ac:dyDescent="0.25">
      <c r="A3057" s="2"/>
      <c r="B3057" s="2"/>
      <c r="C3057" s="2"/>
      <c r="D3057" s="2"/>
      <c r="E3057" s="2"/>
      <c r="F3057" s="2"/>
      <c r="G3057" s="2"/>
      <c r="H3057" s="2"/>
      <c r="I3057" s="2"/>
    </row>
    <row r="3058" spans="1:9" x14ac:dyDescent="0.25">
      <c r="A3058" s="2"/>
      <c r="B3058" s="2"/>
      <c r="C3058" s="2"/>
      <c r="D3058" s="2"/>
      <c r="E3058" s="2"/>
      <c r="F3058" s="2"/>
      <c r="G3058" s="2"/>
      <c r="H3058" s="2"/>
      <c r="I3058" s="2"/>
    </row>
    <row r="3059" spans="1:9" x14ac:dyDescent="0.25">
      <c r="A3059" s="2"/>
      <c r="B3059" s="2"/>
      <c r="C3059" s="2"/>
      <c r="D3059" s="2"/>
      <c r="E3059" s="2"/>
      <c r="F3059" s="2"/>
      <c r="G3059" s="2"/>
      <c r="H3059" s="2"/>
      <c r="I3059" s="2"/>
    </row>
    <row r="3060" spans="1:9" x14ac:dyDescent="0.25">
      <c r="A3060" s="2"/>
      <c r="B3060" s="2"/>
      <c r="G3060" s="2"/>
      <c r="H3060" s="2"/>
      <c r="I3060" s="2"/>
    </row>
    <row r="3061" spans="1:9" x14ac:dyDescent="0.25">
      <c r="A3061" s="2"/>
      <c r="B3061" s="2"/>
      <c r="C3061" s="2"/>
      <c r="D3061" s="2"/>
      <c r="E3061" s="2"/>
      <c r="F3061" s="2"/>
      <c r="G3061" s="2"/>
      <c r="H3061" s="2"/>
      <c r="I3061" s="2"/>
    </row>
    <row r="3062" spans="1:9" x14ac:dyDescent="0.25">
      <c r="A3062" s="2"/>
      <c r="B3062" s="2"/>
      <c r="C3062" s="2"/>
      <c r="D3062" s="2"/>
      <c r="E3062" s="2"/>
      <c r="F3062" s="2"/>
      <c r="G3062" s="2"/>
      <c r="H3062" s="2"/>
      <c r="I3062" s="2"/>
    </row>
    <row r="3063" spans="1:9" x14ac:dyDescent="0.25">
      <c r="A3063" s="2"/>
      <c r="B3063" s="2"/>
      <c r="C3063" s="2"/>
      <c r="D3063" s="2"/>
      <c r="E3063" s="2"/>
      <c r="F3063" s="2"/>
      <c r="G3063" s="2"/>
      <c r="H3063" s="2"/>
      <c r="I3063" s="2"/>
    </row>
    <row r="3064" spans="1:9" x14ac:dyDescent="0.25">
      <c r="A3064" s="2"/>
      <c r="B3064" s="2"/>
      <c r="C3064" s="2"/>
      <c r="D3064" s="2"/>
      <c r="E3064" s="2"/>
      <c r="F3064" s="2"/>
      <c r="G3064" s="2"/>
      <c r="H3064" s="2"/>
      <c r="I3064" s="2"/>
    </row>
    <row r="3065" spans="1:9" x14ac:dyDescent="0.25">
      <c r="A3065" s="2"/>
      <c r="H3065" s="2"/>
      <c r="I3065" s="2"/>
    </row>
    <row r="3066" spans="1:9" x14ac:dyDescent="0.25">
      <c r="A3066" s="2"/>
      <c r="B3066" s="2"/>
      <c r="C3066" s="2"/>
      <c r="D3066" s="2"/>
      <c r="E3066" s="2"/>
      <c r="F3066" s="2"/>
      <c r="G3066" s="2"/>
      <c r="H3066" s="2"/>
      <c r="I3066" s="2"/>
    </row>
    <row r="3067" spans="1:9" x14ac:dyDescent="0.25">
      <c r="A3067" s="2"/>
      <c r="B3067" s="2"/>
      <c r="C3067" s="2"/>
      <c r="D3067" s="2"/>
      <c r="E3067" s="2"/>
      <c r="F3067" s="2"/>
      <c r="G3067" s="2"/>
      <c r="H3067" s="2"/>
      <c r="I3067" s="2"/>
    </row>
    <row r="3068" spans="1:9" x14ac:dyDescent="0.25">
      <c r="A3068" s="2"/>
      <c r="B3068" s="2"/>
      <c r="C3068" s="2"/>
      <c r="D3068" s="2"/>
      <c r="E3068" s="2"/>
      <c r="F3068" s="2"/>
      <c r="G3068" s="2"/>
      <c r="H3068" s="2"/>
      <c r="I3068" s="2"/>
    </row>
    <row r="3069" spans="1:9" x14ac:dyDescent="0.25">
      <c r="A3069" s="2"/>
      <c r="B3069" s="2"/>
      <c r="C3069" s="2"/>
      <c r="D3069" s="2"/>
      <c r="E3069" s="2"/>
      <c r="F3069" s="2"/>
      <c r="G3069" s="2"/>
      <c r="H3069" s="2"/>
      <c r="I3069" s="2"/>
    </row>
    <row r="3070" spans="1:9" x14ac:dyDescent="0.25">
      <c r="A3070" s="2"/>
      <c r="B3070" s="2"/>
      <c r="C3070" s="2"/>
      <c r="D3070" s="2"/>
      <c r="E3070" s="2"/>
      <c r="F3070" s="2"/>
      <c r="G3070" s="2"/>
      <c r="H3070" s="2"/>
      <c r="I3070" s="2"/>
    </row>
    <row r="3071" spans="1:9" x14ac:dyDescent="0.25">
      <c r="A3071" s="2"/>
      <c r="B3071" s="2"/>
      <c r="C3071" s="2"/>
      <c r="D3071" s="2"/>
      <c r="E3071" s="2"/>
      <c r="F3071" s="2"/>
      <c r="G3071" s="2"/>
      <c r="H3071" s="2"/>
      <c r="I3071" s="2"/>
    </row>
    <row r="3072" spans="1:9" x14ac:dyDescent="0.25">
      <c r="A3072" s="2"/>
      <c r="B3072" s="2"/>
      <c r="C3072" s="2"/>
      <c r="D3072" s="2"/>
      <c r="E3072" s="2"/>
      <c r="F3072" s="2"/>
      <c r="G3072" s="2"/>
      <c r="H3072" s="2"/>
      <c r="I3072" s="2"/>
    </row>
    <row r="3073" spans="1:9" x14ac:dyDescent="0.25">
      <c r="A3073" s="2"/>
      <c r="B3073" s="2"/>
      <c r="C3073" s="2"/>
      <c r="D3073" s="2"/>
      <c r="E3073" s="2"/>
      <c r="F3073" s="2"/>
      <c r="G3073" s="2"/>
      <c r="H3073" s="2"/>
      <c r="I3073" s="2"/>
    </row>
    <row r="3074" spans="1:9" x14ac:dyDescent="0.25">
      <c r="A3074" s="2"/>
      <c r="B3074" s="2"/>
      <c r="C3074" s="2"/>
      <c r="D3074" s="2"/>
      <c r="E3074" s="2"/>
      <c r="F3074" s="2"/>
      <c r="G3074" s="2"/>
    </row>
    <row r="3075" spans="1:9" x14ac:dyDescent="0.25">
      <c r="A3075" s="2"/>
      <c r="B3075" s="2"/>
      <c r="C3075" s="2"/>
      <c r="D3075" s="2"/>
      <c r="E3075" s="2"/>
      <c r="F3075" s="2"/>
      <c r="G3075" s="2"/>
    </row>
    <row r="3076" spans="1:9" x14ac:dyDescent="0.25">
      <c r="A3076" s="2"/>
      <c r="B3076" s="2"/>
      <c r="C3076" s="2"/>
      <c r="D3076" s="2"/>
      <c r="E3076" s="2"/>
      <c r="F3076" s="2"/>
      <c r="G3076" s="2"/>
    </row>
    <row r="3077" spans="1:9" x14ac:dyDescent="0.25">
      <c r="A3077" s="2"/>
      <c r="B3077" s="2"/>
      <c r="C3077" s="2"/>
      <c r="D3077" s="2"/>
      <c r="E3077" s="2"/>
      <c r="F3077" s="2"/>
      <c r="G3077" s="2"/>
    </row>
    <row r="3078" spans="1:9" x14ac:dyDescent="0.25">
      <c r="A3078" s="2"/>
      <c r="B3078" s="2"/>
      <c r="C3078" s="2"/>
      <c r="D3078" s="2"/>
      <c r="E3078" s="2"/>
      <c r="F3078" s="2"/>
      <c r="G3078" s="2"/>
    </row>
    <row r="3079" spans="1:9" x14ac:dyDescent="0.25">
      <c r="A3079" s="2"/>
      <c r="B3079" s="2"/>
      <c r="C3079" s="2"/>
      <c r="D3079" s="2"/>
      <c r="E3079" s="2"/>
      <c r="F3079" s="2"/>
      <c r="G3079" s="2"/>
    </row>
    <row r="3080" spans="1:9" x14ac:dyDescent="0.25">
      <c r="A3080" s="2"/>
      <c r="B3080" s="2"/>
      <c r="C3080" s="2"/>
      <c r="D3080" s="2"/>
      <c r="E3080" s="2"/>
      <c r="F3080" s="2"/>
      <c r="G3080" s="2"/>
    </row>
    <row r="3081" spans="1:9" x14ac:dyDescent="0.25">
      <c r="A3081" s="2"/>
      <c r="B3081" s="2"/>
      <c r="C3081" s="2"/>
      <c r="D3081" s="2"/>
      <c r="E3081" s="2"/>
      <c r="F3081" s="2"/>
      <c r="G3081" s="2"/>
    </row>
    <row r="3082" spans="1:9" x14ac:dyDescent="0.25">
      <c r="A3082" s="2"/>
      <c r="B3082" s="2"/>
      <c r="C3082" s="2"/>
      <c r="D3082" s="2"/>
      <c r="E3082" s="2"/>
      <c r="F3082" s="2"/>
      <c r="G3082" s="2"/>
    </row>
    <row r="3083" spans="1:9" x14ac:dyDescent="0.25">
      <c r="A3083" s="2"/>
      <c r="B3083" s="2"/>
      <c r="C3083" s="2"/>
      <c r="D3083" s="2"/>
      <c r="E3083" s="2"/>
      <c r="F3083" s="2"/>
      <c r="G3083" s="2"/>
    </row>
    <row r="3084" spans="1:9" x14ac:dyDescent="0.25">
      <c r="A3084" s="2"/>
      <c r="B3084" s="2"/>
      <c r="C3084" s="2"/>
      <c r="D3084" s="2"/>
      <c r="E3084" s="2"/>
      <c r="F3084" s="2"/>
      <c r="G3084" s="2"/>
    </row>
    <row r="3085" spans="1:9" x14ac:dyDescent="0.25">
      <c r="A3085" s="2"/>
      <c r="B3085" s="2"/>
      <c r="C3085" s="2"/>
      <c r="D3085" s="2"/>
      <c r="E3085" s="2"/>
      <c r="F3085" s="2"/>
      <c r="G3085" s="2"/>
    </row>
    <row r="3086" spans="1:9" x14ac:dyDescent="0.25">
      <c r="A3086" s="2"/>
      <c r="B3086" s="2"/>
      <c r="C3086" s="2"/>
      <c r="D3086" s="2"/>
      <c r="E3086" s="2"/>
      <c r="F3086" s="2"/>
      <c r="G3086" s="2"/>
    </row>
    <row r="3087" spans="1:9" x14ac:dyDescent="0.25">
      <c r="A3087" s="2"/>
      <c r="B3087" s="2"/>
      <c r="C3087" s="2"/>
      <c r="D3087" s="2"/>
      <c r="E3087" s="2"/>
      <c r="F3087" s="2"/>
      <c r="G3087" s="2"/>
    </row>
    <row r="3088" spans="1:9" x14ac:dyDescent="0.25">
      <c r="A3088" s="2"/>
      <c r="B3088" s="2"/>
      <c r="C3088" s="2"/>
      <c r="D3088" s="2"/>
      <c r="E3088" s="2"/>
      <c r="F3088" s="2"/>
      <c r="G3088" s="2"/>
    </row>
    <row r="3089" spans="1:7" x14ac:dyDescent="0.25">
      <c r="A3089" s="2"/>
      <c r="B3089" s="2"/>
      <c r="C3089" s="2"/>
      <c r="D3089" s="2"/>
      <c r="E3089" s="2"/>
      <c r="F3089" s="2"/>
      <c r="G3089" s="2"/>
    </row>
    <row r="3090" spans="1:7" x14ac:dyDescent="0.25">
      <c r="A3090" s="2"/>
      <c r="B3090" s="2"/>
      <c r="C3090" s="2"/>
      <c r="D3090" s="2"/>
      <c r="E3090" s="2"/>
      <c r="F3090" s="2"/>
      <c r="G3090" s="2"/>
    </row>
    <row r="3091" spans="1:7" x14ac:dyDescent="0.25">
      <c r="A3091" s="2"/>
      <c r="B3091" s="2"/>
      <c r="C3091" s="2"/>
      <c r="D3091" s="2"/>
      <c r="E3091" s="2"/>
      <c r="F3091" s="2"/>
      <c r="G3091" s="2"/>
    </row>
    <row r="3093" spans="1:7" x14ac:dyDescent="0.25">
      <c r="C3093" s="2"/>
      <c r="D3093" s="2"/>
      <c r="E3093" s="2"/>
      <c r="F3093" s="2"/>
    </row>
    <row r="3094" spans="1:7" x14ac:dyDescent="0.25">
      <c r="A3094" s="2"/>
      <c r="B3094" s="2"/>
      <c r="C3094" s="2"/>
      <c r="D3094" s="2"/>
      <c r="E3094" s="2"/>
      <c r="F3094" s="2"/>
      <c r="G3094" s="2"/>
    </row>
    <row r="3095" spans="1:7" x14ac:dyDescent="0.25">
      <c r="A3095" s="2"/>
      <c r="B3095" s="2"/>
      <c r="C3095" s="2"/>
      <c r="D3095" s="2"/>
      <c r="E3095" s="2"/>
      <c r="F3095" s="2"/>
      <c r="G3095" s="2"/>
    </row>
    <row r="3096" spans="1:7" x14ac:dyDescent="0.25">
      <c r="A3096" s="2"/>
      <c r="B3096" s="2"/>
      <c r="C3096" s="2"/>
      <c r="D3096" s="2"/>
      <c r="E3096" s="2"/>
      <c r="F3096" s="2"/>
      <c r="G3096" s="2"/>
    </row>
    <row r="3097" spans="1:7" x14ac:dyDescent="0.25">
      <c r="A3097" s="2"/>
      <c r="B3097" s="2"/>
      <c r="G3097" s="2"/>
    </row>
    <row r="3098" spans="1:7" x14ac:dyDescent="0.25">
      <c r="A3098" s="2"/>
      <c r="B3098" s="2"/>
      <c r="C3098" s="2"/>
      <c r="D3098" s="2"/>
      <c r="E3098" s="2"/>
      <c r="F3098" s="2"/>
      <c r="G3098" s="2"/>
    </row>
    <row r="3099" spans="1:7" x14ac:dyDescent="0.25">
      <c r="A3099" s="2"/>
      <c r="B3099" s="2"/>
      <c r="C3099" s="2"/>
      <c r="D3099" s="2"/>
      <c r="E3099" s="2"/>
      <c r="F3099" s="2"/>
      <c r="G3099" s="2"/>
    </row>
    <row r="3100" spans="1:7" x14ac:dyDescent="0.25">
      <c r="A3100" s="2"/>
      <c r="B3100" s="2"/>
      <c r="C3100" s="2"/>
      <c r="D3100" s="2"/>
      <c r="E3100" s="2"/>
      <c r="F3100" s="2"/>
      <c r="G3100" s="2"/>
    </row>
    <row r="3101" spans="1:7" x14ac:dyDescent="0.25">
      <c r="A3101" s="2"/>
      <c r="B3101" s="2"/>
      <c r="C3101" s="2"/>
      <c r="D3101" s="2"/>
      <c r="E3101" s="2"/>
      <c r="F3101" s="2"/>
      <c r="G3101" s="2"/>
    </row>
    <row r="3102" spans="1:7" x14ac:dyDescent="0.25">
      <c r="A3102" s="2"/>
    </row>
    <row r="3103" spans="1:7" x14ac:dyDescent="0.25">
      <c r="A3103" s="2"/>
      <c r="B3103" s="2"/>
      <c r="C3103" s="2"/>
      <c r="D3103" s="2"/>
      <c r="E3103" s="2"/>
      <c r="F3103" s="2"/>
      <c r="G3103" s="2"/>
    </row>
    <row r="3104" spans="1:7" x14ac:dyDescent="0.25">
      <c r="A3104" s="2"/>
      <c r="B3104" s="2"/>
      <c r="C3104" s="2"/>
      <c r="D3104" s="2"/>
      <c r="E3104" s="2"/>
      <c r="F3104" s="2"/>
      <c r="G3104" s="2"/>
    </row>
    <row r="3105" spans="1:7" x14ac:dyDescent="0.25">
      <c r="A3105" s="2"/>
      <c r="B3105" s="2"/>
      <c r="C3105" s="2"/>
      <c r="D3105" s="2"/>
      <c r="E3105" s="2"/>
      <c r="F3105" s="2"/>
      <c r="G3105" s="2"/>
    </row>
    <row r="3106" spans="1:7" x14ac:dyDescent="0.25">
      <c r="A3106" s="2"/>
      <c r="B3106" s="2"/>
      <c r="C3106" s="2"/>
      <c r="D3106" s="2"/>
      <c r="E3106" s="2"/>
      <c r="F3106" s="2"/>
      <c r="G3106" s="2"/>
    </row>
    <row r="3107" spans="1:7" x14ac:dyDescent="0.25">
      <c r="A3107" s="2"/>
      <c r="B3107" s="2"/>
      <c r="C3107" s="2"/>
      <c r="D3107" s="2"/>
      <c r="E3107" s="2"/>
      <c r="F3107" s="2"/>
      <c r="G3107" s="2"/>
    </row>
    <row r="3108" spans="1:7" x14ac:dyDescent="0.25">
      <c r="A3108" s="2"/>
      <c r="B3108" s="2"/>
      <c r="C3108" s="2"/>
      <c r="D3108" s="2"/>
      <c r="E3108" s="2"/>
      <c r="F3108" s="2"/>
      <c r="G3108" s="2"/>
    </row>
    <row r="3109" spans="1:7" x14ac:dyDescent="0.25">
      <c r="A3109" s="2"/>
      <c r="B3109" s="2"/>
      <c r="C3109" s="2"/>
      <c r="D3109" s="2"/>
      <c r="E3109" s="2"/>
      <c r="F3109" s="2"/>
      <c r="G3109" s="2"/>
    </row>
    <row r="3110" spans="1:7" x14ac:dyDescent="0.25">
      <c r="A3110" s="2"/>
      <c r="B3110" s="2"/>
      <c r="C3110" s="2"/>
      <c r="D3110" s="2"/>
      <c r="E3110" s="2"/>
      <c r="F3110" s="2"/>
      <c r="G3110" s="2"/>
    </row>
    <row r="3111" spans="1:7" x14ac:dyDescent="0.25">
      <c r="A3111" s="2"/>
      <c r="B3111" s="2"/>
      <c r="C3111" s="2"/>
      <c r="D3111" s="2"/>
      <c r="E3111" s="2"/>
      <c r="F3111" s="2"/>
      <c r="G3111" s="2"/>
    </row>
    <row r="3112" spans="1:7" x14ac:dyDescent="0.25">
      <c r="A3112" s="2"/>
      <c r="B3112" s="2"/>
      <c r="C3112" s="2"/>
      <c r="D3112" s="2"/>
      <c r="E3112" s="2"/>
      <c r="F3112" s="2"/>
      <c r="G3112" s="2"/>
    </row>
    <row r="3113" spans="1:7" x14ac:dyDescent="0.25">
      <c r="A3113" s="2"/>
      <c r="B3113" s="2"/>
      <c r="C3113" s="2"/>
      <c r="D3113" s="2"/>
      <c r="E3113" s="2"/>
      <c r="F3113" s="2"/>
      <c r="G3113" s="2"/>
    </row>
    <row r="3114" spans="1:7" x14ac:dyDescent="0.25">
      <c r="A3114" s="2"/>
      <c r="B3114" s="2"/>
      <c r="C3114" s="2"/>
      <c r="D3114" s="2"/>
      <c r="E3114" s="2"/>
      <c r="F3114" s="2"/>
      <c r="G3114" s="2"/>
    </row>
    <row r="3115" spans="1:7" x14ac:dyDescent="0.25">
      <c r="A3115" s="2"/>
      <c r="B3115" s="2"/>
      <c r="C3115" s="2"/>
      <c r="D3115" s="2"/>
      <c r="E3115" s="2"/>
      <c r="F3115" s="2"/>
      <c r="G3115" s="2"/>
    </row>
    <row r="3116" spans="1:7" x14ac:dyDescent="0.25">
      <c r="A3116" s="2"/>
      <c r="B3116" s="2"/>
      <c r="C3116" s="2"/>
      <c r="D3116" s="2"/>
      <c r="E3116" s="2"/>
      <c r="F3116" s="2"/>
      <c r="G3116" s="2"/>
    </row>
    <row r="3117" spans="1:7" x14ac:dyDescent="0.25">
      <c r="A3117" s="2"/>
      <c r="B3117" s="2"/>
      <c r="C3117" s="2"/>
      <c r="D3117" s="2"/>
      <c r="E3117" s="2"/>
      <c r="F3117" s="2"/>
      <c r="G3117" s="2"/>
    </row>
    <row r="3118" spans="1:7" x14ac:dyDescent="0.25">
      <c r="A3118" s="2"/>
      <c r="B3118" s="2"/>
      <c r="C3118" s="2"/>
      <c r="D3118" s="2"/>
      <c r="E3118" s="2"/>
      <c r="F3118" s="2"/>
      <c r="G3118" s="2"/>
    </row>
    <row r="3119" spans="1:7" x14ac:dyDescent="0.25">
      <c r="A3119" s="2"/>
      <c r="B3119" s="2"/>
      <c r="C3119" s="2"/>
      <c r="D3119" s="2"/>
      <c r="E3119" s="2"/>
      <c r="F3119" s="2"/>
      <c r="G3119" s="2"/>
    </row>
    <row r="3120" spans="1:7" x14ac:dyDescent="0.25">
      <c r="A3120" s="2"/>
      <c r="B3120" s="2"/>
      <c r="C3120" s="2"/>
      <c r="D3120" s="2"/>
      <c r="E3120" s="2"/>
      <c r="F3120" s="2"/>
      <c r="G3120" s="2"/>
    </row>
    <row r="3121" spans="1:7" x14ac:dyDescent="0.25">
      <c r="A3121" s="2"/>
      <c r="B3121" s="2"/>
      <c r="C3121" s="2"/>
      <c r="D3121" s="2"/>
      <c r="E3121" s="2"/>
      <c r="F3121" s="2"/>
      <c r="G3121" s="2"/>
    </row>
    <row r="3122" spans="1:7" x14ac:dyDescent="0.25">
      <c r="A3122" s="2"/>
      <c r="B3122" s="2"/>
      <c r="C3122" s="2"/>
      <c r="D3122" s="2"/>
      <c r="E3122" s="2"/>
      <c r="F3122" s="2"/>
      <c r="G3122" s="2"/>
    </row>
    <row r="3123" spans="1:7" x14ac:dyDescent="0.25">
      <c r="A3123" s="2"/>
      <c r="B3123" s="2"/>
      <c r="C3123" s="2"/>
      <c r="D3123" s="2"/>
      <c r="E3123" s="2"/>
      <c r="F3123" s="2"/>
      <c r="G3123" s="2"/>
    </row>
    <row r="3124" spans="1:7" x14ac:dyDescent="0.25">
      <c r="A3124" s="2"/>
      <c r="B3124" s="2"/>
      <c r="C3124" s="2"/>
      <c r="D3124" s="2"/>
      <c r="E3124" s="2"/>
      <c r="F3124" s="2"/>
      <c r="G3124" s="2"/>
    </row>
    <row r="3125" spans="1:7" x14ac:dyDescent="0.25">
      <c r="A3125" s="2"/>
      <c r="B3125" s="2"/>
      <c r="C3125" s="2"/>
      <c r="D3125" s="2"/>
      <c r="E3125" s="2"/>
      <c r="F3125" s="2"/>
      <c r="G3125" s="2"/>
    </row>
    <row r="3126" spans="1:7" x14ac:dyDescent="0.25">
      <c r="A3126" s="2"/>
      <c r="B3126" s="2"/>
      <c r="C3126" s="2"/>
      <c r="D3126" s="2"/>
      <c r="E3126" s="2"/>
      <c r="F3126" s="2"/>
      <c r="G3126" s="2"/>
    </row>
    <row r="3127" spans="1:7" x14ac:dyDescent="0.25">
      <c r="A3127" s="2"/>
      <c r="B3127" s="2"/>
      <c r="C3127" s="2"/>
      <c r="D3127" s="2"/>
      <c r="E3127" s="2"/>
      <c r="F3127" s="2"/>
      <c r="G3127" s="2"/>
    </row>
    <row r="3128" spans="1:7" x14ac:dyDescent="0.25">
      <c r="A3128" s="2"/>
      <c r="B3128" s="2"/>
      <c r="C3128" s="2"/>
      <c r="D3128" s="2"/>
      <c r="E3128" s="2"/>
      <c r="F3128" s="2"/>
      <c r="G3128" s="2"/>
    </row>
    <row r="3130" spans="1:7" x14ac:dyDescent="0.25">
      <c r="C3130" s="2"/>
      <c r="D3130" s="2"/>
      <c r="E3130" s="2"/>
      <c r="F3130" s="2"/>
    </row>
    <row r="3131" spans="1:7" x14ac:dyDescent="0.25">
      <c r="A3131" s="2"/>
      <c r="B3131" s="2"/>
      <c r="C3131" s="2"/>
      <c r="D3131" s="2"/>
      <c r="E3131" s="2"/>
      <c r="F3131" s="2"/>
      <c r="G3131" s="2"/>
    </row>
    <row r="3132" spans="1:7" x14ac:dyDescent="0.25">
      <c r="A3132" s="2"/>
      <c r="B3132" s="2"/>
      <c r="C3132" s="2"/>
      <c r="D3132" s="2"/>
      <c r="E3132" s="2"/>
      <c r="F3132" s="2"/>
      <c r="G3132" s="2"/>
    </row>
    <row r="3133" spans="1:7" x14ac:dyDescent="0.25">
      <c r="A3133" s="2"/>
      <c r="B3133" s="2"/>
      <c r="C3133" s="2"/>
      <c r="D3133" s="2"/>
      <c r="E3133" s="2"/>
      <c r="F3133" s="2"/>
      <c r="G3133" s="2"/>
    </row>
    <row r="3134" spans="1:7" x14ac:dyDescent="0.25">
      <c r="A3134" s="2"/>
      <c r="B3134" s="2"/>
      <c r="G3134" s="2"/>
    </row>
    <row r="3135" spans="1:7" x14ac:dyDescent="0.25">
      <c r="A3135" s="2"/>
      <c r="B3135" s="2"/>
      <c r="C3135" s="2"/>
      <c r="D3135" s="2"/>
      <c r="E3135" s="2"/>
      <c r="F3135" s="2"/>
      <c r="G3135" s="2"/>
    </row>
    <row r="3136" spans="1:7" x14ac:dyDescent="0.25">
      <c r="A3136" s="2"/>
      <c r="B3136" s="2"/>
      <c r="C3136" s="2"/>
      <c r="D3136" s="2"/>
      <c r="E3136" s="2"/>
      <c r="F3136" s="2"/>
      <c r="G3136" s="2"/>
    </row>
    <row r="3137" spans="1:7" x14ac:dyDescent="0.25">
      <c r="A3137" s="2"/>
      <c r="B3137" s="2"/>
      <c r="C3137" s="2"/>
      <c r="D3137" s="2"/>
      <c r="E3137" s="2"/>
      <c r="F3137" s="2"/>
      <c r="G3137" s="2"/>
    </row>
    <row r="3138" spans="1:7" x14ac:dyDescent="0.25">
      <c r="A3138" s="2"/>
      <c r="B3138" s="2"/>
      <c r="C3138" s="2"/>
      <c r="D3138" s="2"/>
      <c r="E3138" s="2"/>
      <c r="F3138" s="2"/>
      <c r="G3138" s="2"/>
    </row>
    <row r="3139" spans="1:7" x14ac:dyDescent="0.25">
      <c r="A3139" s="2"/>
    </row>
    <row r="3140" spans="1:7" x14ac:dyDescent="0.25">
      <c r="A3140" s="2"/>
      <c r="B3140" s="2"/>
      <c r="C3140" s="2"/>
      <c r="D3140" s="2"/>
      <c r="E3140" s="2"/>
      <c r="F3140" s="2"/>
      <c r="G3140" s="2"/>
    </row>
    <row r="3141" spans="1:7" x14ac:dyDescent="0.25">
      <c r="A3141" s="2"/>
      <c r="B3141" s="2"/>
      <c r="C3141" s="2"/>
      <c r="D3141" s="2"/>
      <c r="E3141" s="2"/>
      <c r="F3141" s="2"/>
      <c r="G3141" s="2"/>
    </row>
    <row r="3142" spans="1:7" x14ac:dyDescent="0.25">
      <c r="A3142" s="2"/>
      <c r="B3142" s="2"/>
      <c r="C3142" s="2"/>
      <c r="D3142" s="2"/>
      <c r="E3142" s="2"/>
      <c r="F3142" s="2"/>
      <c r="G3142" s="2"/>
    </row>
    <row r="3143" spans="1:7" x14ac:dyDescent="0.25">
      <c r="A3143" s="2"/>
      <c r="B3143" s="2"/>
      <c r="C3143" s="2"/>
      <c r="D3143" s="2"/>
      <c r="E3143" s="2"/>
      <c r="F3143" s="2"/>
      <c r="G3143" s="2"/>
    </row>
    <row r="3144" spans="1:7" x14ac:dyDescent="0.25">
      <c r="A3144" s="2"/>
      <c r="B3144" s="2"/>
      <c r="C3144" s="2"/>
      <c r="D3144" s="2"/>
      <c r="E3144" s="2"/>
      <c r="F3144" s="2"/>
      <c r="G3144" s="2"/>
    </row>
    <row r="3145" spans="1:7" x14ac:dyDescent="0.25">
      <c r="A3145" s="2"/>
      <c r="B3145" s="2"/>
      <c r="C3145" s="2"/>
      <c r="D3145" s="2"/>
      <c r="E3145" s="2"/>
      <c r="F3145" s="2"/>
      <c r="G3145" s="2"/>
    </row>
    <row r="3146" spans="1:7" x14ac:dyDescent="0.25">
      <c r="A3146" s="2"/>
      <c r="B3146" s="2"/>
      <c r="C3146" s="2"/>
      <c r="D3146" s="2"/>
      <c r="E3146" s="2"/>
      <c r="F3146" s="2"/>
      <c r="G3146" s="2"/>
    </row>
    <row r="3147" spans="1:7" x14ac:dyDescent="0.25">
      <c r="A3147" s="2"/>
      <c r="B3147" s="2"/>
      <c r="C3147" s="2"/>
      <c r="D3147" s="2"/>
      <c r="E3147" s="2"/>
      <c r="F3147" s="2"/>
      <c r="G3147" s="2"/>
    </row>
    <row r="3148" spans="1:7" x14ac:dyDescent="0.25">
      <c r="A3148" s="2"/>
      <c r="B3148" s="2"/>
      <c r="C3148" s="2"/>
      <c r="D3148" s="2"/>
      <c r="E3148" s="2"/>
      <c r="F3148" s="2"/>
      <c r="G3148" s="2"/>
    </row>
    <row r="3149" spans="1:7" x14ac:dyDescent="0.25">
      <c r="A3149" s="2"/>
      <c r="B3149" s="2"/>
      <c r="C3149" s="2"/>
      <c r="D3149" s="2"/>
      <c r="E3149" s="2"/>
      <c r="F3149" s="2"/>
      <c r="G3149" s="2"/>
    </row>
    <row r="3150" spans="1:7" x14ac:dyDescent="0.25">
      <c r="A3150" s="2"/>
      <c r="B3150" s="2"/>
      <c r="C3150" s="2"/>
      <c r="D3150" s="2"/>
      <c r="E3150" s="2"/>
      <c r="F3150" s="2"/>
      <c r="G3150" s="2"/>
    </row>
    <row r="3151" spans="1:7" x14ac:dyDescent="0.25">
      <c r="A3151" s="2"/>
      <c r="B3151" s="2"/>
      <c r="C3151" s="2"/>
      <c r="D3151" s="2"/>
      <c r="E3151" s="2"/>
      <c r="F3151" s="2"/>
      <c r="G3151" s="2"/>
    </row>
    <row r="3152" spans="1:7" x14ac:dyDescent="0.25">
      <c r="A3152" s="2"/>
      <c r="B3152" s="2"/>
      <c r="C3152" s="2"/>
      <c r="D3152" s="2"/>
      <c r="E3152" s="2"/>
      <c r="F3152" s="2"/>
      <c r="G3152" s="2"/>
    </row>
    <row r="3153" spans="1:7" x14ac:dyDescent="0.25">
      <c r="A3153" s="2"/>
      <c r="B3153" s="2"/>
      <c r="C3153" s="2"/>
      <c r="D3153" s="2"/>
      <c r="E3153" s="2"/>
      <c r="F3153" s="2"/>
      <c r="G3153" s="2"/>
    </row>
    <row r="3154" spans="1:7" x14ac:dyDescent="0.25">
      <c r="A3154" s="2"/>
      <c r="B3154" s="2"/>
      <c r="C3154" s="2"/>
      <c r="D3154" s="2"/>
      <c r="E3154" s="2"/>
      <c r="F3154" s="2"/>
      <c r="G3154" s="2"/>
    </row>
    <row r="3155" spans="1:7" x14ac:dyDescent="0.25">
      <c r="A3155" s="2"/>
      <c r="B3155" s="2"/>
      <c r="C3155" s="2"/>
      <c r="D3155" s="2"/>
      <c r="E3155" s="2"/>
      <c r="F3155" s="2"/>
      <c r="G3155" s="2"/>
    </row>
    <row r="3156" spans="1:7" x14ac:dyDescent="0.25">
      <c r="A3156" s="2"/>
      <c r="B3156" s="2"/>
      <c r="C3156" s="2"/>
      <c r="D3156" s="2"/>
      <c r="E3156" s="2"/>
      <c r="F3156" s="2"/>
      <c r="G3156" s="2"/>
    </row>
    <row r="3157" spans="1:7" x14ac:dyDescent="0.25">
      <c r="A3157" s="2"/>
      <c r="B3157" s="2"/>
      <c r="C3157" s="2"/>
      <c r="D3157" s="2"/>
      <c r="E3157" s="2"/>
      <c r="F3157" s="2"/>
      <c r="G3157" s="2"/>
    </row>
    <row r="3158" spans="1:7" x14ac:dyDescent="0.25">
      <c r="A3158" s="2"/>
      <c r="B3158" s="2"/>
      <c r="C3158" s="2"/>
      <c r="D3158" s="2"/>
      <c r="E3158" s="2"/>
      <c r="F3158" s="2"/>
      <c r="G3158" s="2"/>
    </row>
    <row r="3159" spans="1:7" x14ac:dyDescent="0.25">
      <c r="A3159" s="2"/>
      <c r="B3159" s="2"/>
      <c r="C3159" s="2"/>
      <c r="D3159" s="2"/>
      <c r="E3159" s="2"/>
      <c r="F3159" s="2"/>
      <c r="G3159" s="2"/>
    </row>
    <row r="3160" spans="1:7" x14ac:dyDescent="0.25">
      <c r="A3160" s="2"/>
      <c r="B3160" s="2"/>
      <c r="C3160" s="2"/>
      <c r="D3160" s="2"/>
      <c r="E3160" s="2"/>
      <c r="F3160" s="2"/>
      <c r="G3160" s="2"/>
    </row>
    <row r="3161" spans="1:7" x14ac:dyDescent="0.25">
      <c r="A3161" s="2"/>
      <c r="B3161" s="2"/>
      <c r="C3161" s="2"/>
      <c r="D3161" s="2"/>
      <c r="E3161" s="2"/>
      <c r="F3161" s="2"/>
      <c r="G3161" s="2"/>
    </row>
    <row r="3162" spans="1:7" x14ac:dyDescent="0.25">
      <c r="A3162" s="2"/>
      <c r="B3162" s="2"/>
      <c r="C3162" s="2"/>
      <c r="D3162" s="2"/>
      <c r="E3162" s="2"/>
      <c r="F3162" s="2"/>
      <c r="G3162" s="2"/>
    </row>
    <row r="3163" spans="1:7" x14ac:dyDescent="0.25">
      <c r="A3163" s="2"/>
      <c r="B3163" s="2"/>
      <c r="C3163" s="2"/>
      <c r="D3163" s="2"/>
      <c r="E3163" s="2"/>
      <c r="F3163" s="2"/>
      <c r="G3163" s="2"/>
    </row>
    <row r="3164" spans="1:7" x14ac:dyDescent="0.25">
      <c r="A3164" s="2"/>
      <c r="B3164" s="2"/>
      <c r="C3164" s="2"/>
      <c r="D3164" s="2"/>
      <c r="E3164" s="2"/>
      <c r="F3164" s="2"/>
      <c r="G3164" s="2"/>
    </row>
    <row r="3165" spans="1:7" x14ac:dyDescent="0.25">
      <c r="A3165" s="2"/>
      <c r="B3165" s="2"/>
      <c r="C3165" s="2"/>
      <c r="D3165" s="2"/>
      <c r="E3165" s="2"/>
      <c r="F3165" s="2"/>
      <c r="G3165" s="2"/>
    </row>
    <row r="3167" spans="1:7" x14ac:dyDescent="0.25">
      <c r="C3167" s="2"/>
      <c r="D3167" s="2"/>
      <c r="E3167" s="2"/>
      <c r="F3167" s="2"/>
    </row>
    <row r="3168" spans="1:7" x14ac:dyDescent="0.25">
      <c r="A3168" s="2"/>
      <c r="B3168" s="2"/>
      <c r="C3168" s="2"/>
      <c r="D3168" s="2"/>
      <c r="E3168" s="2"/>
      <c r="F3168" s="2"/>
      <c r="G3168" s="2"/>
    </row>
    <row r="3169" spans="1:7" x14ac:dyDescent="0.25">
      <c r="A3169" s="2"/>
      <c r="B3169" s="2"/>
      <c r="C3169" s="2"/>
      <c r="D3169" s="2"/>
      <c r="E3169" s="2"/>
      <c r="F3169" s="2"/>
      <c r="G3169" s="2"/>
    </row>
    <row r="3170" spans="1:7" x14ac:dyDescent="0.25">
      <c r="A3170" s="2"/>
      <c r="B3170" s="2"/>
      <c r="C3170" s="2"/>
      <c r="D3170" s="2"/>
      <c r="E3170" s="2"/>
      <c r="F3170" s="2"/>
      <c r="G3170" s="2"/>
    </row>
    <row r="3171" spans="1:7" x14ac:dyDescent="0.25">
      <c r="A3171" s="2"/>
      <c r="B3171" s="2"/>
      <c r="G3171" s="2"/>
    </row>
    <row r="3172" spans="1:7" x14ac:dyDescent="0.25">
      <c r="A3172" s="2"/>
      <c r="B3172" s="2"/>
      <c r="C3172" s="2"/>
      <c r="D3172" s="2"/>
      <c r="E3172" s="2"/>
      <c r="F3172" s="2"/>
      <c r="G3172" s="2"/>
    </row>
    <row r="3173" spans="1:7" x14ac:dyDescent="0.25">
      <c r="A3173" s="2"/>
      <c r="B3173" s="2"/>
      <c r="C3173" s="2"/>
      <c r="D3173" s="2"/>
      <c r="E3173" s="2"/>
      <c r="F3173" s="2"/>
      <c r="G3173" s="2"/>
    </row>
    <row r="3174" spans="1:7" x14ac:dyDescent="0.25">
      <c r="A3174" s="2"/>
      <c r="B3174" s="2"/>
      <c r="C3174" s="2"/>
      <c r="D3174" s="2"/>
      <c r="E3174" s="2"/>
      <c r="F3174" s="2"/>
      <c r="G3174" s="2"/>
    </row>
    <row r="3175" spans="1:7" x14ac:dyDescent="0.25">
      <c r="A3175" s="2"/>
      <c r="B3175" s="2"/>
      <c r="C3175" s="2"/>
      <c r="D3175" s="2"/>
      <c r="E3175" s="2"/>
      <c r="F3175" s="2"/>
      <c r="G3175" s="2"/>
    </row>
    <row r="3176" spans="1:7" x14ac:dyDescent="0.25">
      <c r="A3176" s="2"/>
    </row>
    <row r="3177" spans="1:7" x14ac:dyDescent="0.25">
      <c r="A3177" s="2"/>
      <c r="B3177" s="2"/>
      <c r="C3177" s="2"/>
      <c r="D3177" s="2"/>
      <c r="E3177" s="2"/>
      <c r="F3177" s="2"/>
      <c r="G3177" s="2"/>
    </row>
    <row r="3178" spans="1:7" x14ac:dyDescent="0.25">
      <c r="A3178" s="2"/>
      <c r="B3178" s="2"/>
      <c r="C3178" s="2"/>
      <c r="D3178" s="2"/>
      <c r="E3178" s="2"/>
      <c r="F3178" s="2"/>
      <c r="G3178" s="2"/>
    </row>
    <row r="3179" spans="1:7" x14ac:dyDescent="0.25">
      <c r="A3179" s="2"/>
      <c r="B3179" s="2"/>
      <c r="C3179" s="2"/>
      <c r="D3179" s="2"/>
      <c r="E3179" s="2"/>
      <c r="F3179" s="2"/>
      <c r="G3179" s="2"/>
    </row>
    <row r="3180" spans="1:7" x14ac:dyDescent="0.25">
      <c r="A3180" s="2"/>
      <c r="B3180" s="2"/>
      <c r="C3180" s="2"/>
      <c r="D3180" s="2"/>
      <c r="E3180" s="2"/>
      <c r="F3180" s="2"/>
      <c r="G3180" s="2"/>
    </row>
    <row r="3181" spans="1:7" x14ac:dyDescent="0.25">
      <c r="A3181" s="2"/>
      <c r="B3181" s="2"/>
      <c r="C3181" s="2"/>
      <c r="D3181" s="2"/>
      <c r="E3181" s="2"/>
      <c r="F3181" s="2"/>
      <c r="G3181" s="2"/>
    </row>
    <row r="3182" spans="1:7" x14ac:dyDescent="0.25">
      <c r="A3182" s="2"/>
      <c r="B3182" s="2"/>
      <c r="C3182" s="2"/>
      <c r="D3182" s="2"/>
      <c r="E3182" s="2"/>
      <c r="F3182" s="2"/>
      <c r="G3182" s="2"/>
    </row>
    <row r="3183" spans="1:7" x14ac:dyDescent="0.25">
      <c r="A3183" s="2"/>
      <c r="B3183" s="2"/>
      <c r="C3183" s="2"/>
      <c r="D3183" s="2"/>
      <c r="E3183" s="2"/>
      <c r="F3183" s="2"/>
      <c r="G3183" s="2"/>
    </row>
    <row r="3184" spans="1:7" x14ac:dyDescent="0.25">
      <c r="A3184" s="2"/>
      <c r="B3184" s="2"/>
      <c r="C3184" s="2"/>
      <c r="D3184" s="2"/>
      <c r="E3184" s="2"/>
      <c r="F3184" s="2"/>
      <c r="G3184" s="2"/>
    </row>
    <row r="3185" spans="1:7" x14ac:dyDescent="0.25">
      <c r="A3185" s="2"/>
      <c r="B3185" s="2"/>
      <c r="C3185" s="2"/>
      <c r="D3185" s="2"/>
      <c r="E3185" s="2"/>
      <c r="F3185" s="2"/>
      <c r="G3185" s="2"/>
    </row>
    <row r="3186" spans="1:7" x14ac:dyDescent="0.25">
      <c r="A3186" s="2"/>
      <c r="B3186" s="2"/>
      <c r="C3186" s="2"/>
      <c r="D3186" s="2"/>
      <c r="E3186" s="2"/>
      <c r="F3186" s="2"/>
      <c r="G3186" s="2"/>
    </row>
    <row r="3187" spans="1:7" x14ac:dyDescent="0.25">
      <c r="A3187" s="2"/>
      <c r="B3187" s="2"/>
      <c r="C3187" s="2"/>
      <c r="D3187" s="2"/>
      <c r="E3187" s="2"/>
      <c r="F3187" s="2"/>
      <c r="G3187" s="2"/>
    </row>
    <row r="3188" spans="1:7" x14ac:dyDescent="0.25">
      <c r="A3188" s="2"/>
      <c r="B3188" s="2"/>
      <c r="C3188" s="2"/>
      <c r="D3188" s="2"/>
      <c r="E3188" s="2"/>
      <c r="F3188" s="2"/>
      <c r="G3188" s="2"/>
    </row>
    <row r="3189" spans="1:7" x14ac:dyDescent="0.25">
      <c r="A3189" s="2"/>
      <c r="B3189" s="2"/>
      <c r="C3189" s="2"/>
      <c r="D3189" s="2"/>
      <c r="E3189" s="2"/>
      <c r="F3189" s="2"/>
      <c r="G3189" s="2"/>
    </row>
    <row r="3190" spans="1:7" x14ac:dyDescent="0.25">
      <c r="A3190" s="2"/>
      <c r="B3190" s="2"/>
      <c r="C3190" s="2"/>
      <c r="D3190" s="2"/>
      <c r="E3190" s="2"/>
      <c r="F3190" s="2"/>
      <c r="G3190" s="2"/>
    </row>
    <row r="3191" spans="1:7" x14ac:dyDescent="0.25">
      <c r="A3191" s="2"/>
      <c r="B3191" s="2"/>
      <c r="C3191" s="2"/>
      <c r="D3191" s="2"/>
      <c r="E3191" s="2"/>
      <c r="F3191" s="2"/>
      <c r="G3191" s="2"/>
    </row>
    <row r="3192" spans="1:7" x14ac:dyDescent="0.25">
      <c r="A3192" s="2"/>
      <c r="B3192" s="2"/>
      <c r="C3192" s="2"/>
      <c r="D3192" s="2"/>
      <c r="E3192" s="2"/>
      <c r="F3192" s="2"/>
      <c r="G3192" s="2"/>
    </row>
    <row r="3193" spans="1:7" x14ac:dyDescent="0.25">
      <c r="A3193" s="2"/>
      <c r="B3193" s="2"/>
      <c r="C3193" s="2"/>
      <c r="D3193" s="2"/>
      <c r="E3193" s="2"/>
      <c r="F3193" s="2"/>
      <c r="G3193" s="2"/>
    </row>
    <row r="3194" spans="1:7" x14ac:dyDescent="0.25">
      <c r="A3194" s="2"/>
      <c r="B3194" s="2"/>
      <c r="C3194" s="2"/>
      <c r="D3194" s="2"/>
      <c r="E3194" s="2"/>
      <c r="F3194" s="2"/>
      <c r="G3194" s="2"/>
    </row>
    <row r="3195" spans="1:7" x14ac:dyDescent="0.25">
      <c r="A3195" s="2"/>
      <c r="B3195" s="2"/>
      <c r="C3195" s="2"/>
      <c r="D3195" s="2"/>
      <c r="E3195" s="2"/>
      <c r="F3195" s="2"/>
      <c r="G3195" s="2"/>
    </row>
    <row r="3196" spans="1:7" x14ac:dyDescent="0.25">
      <c r="A3196" s="2"/>
      <c r="B3196" s="2"/>
      <c r="C3196" s="2"/>
      <c r="D3196" s="2"/>
      <c r="E3196" s="2"/>
      <c r="F3196" s="2"/>
      <c r="G3196" s="2"/>
    </row>
    <row r="3197" spans="1:7" x14ac:dyDescent="0.25">
      <c r="A3197" s="2"/>
      <c r="B3197" s="2"/>
      <c r="C3197" s="2"/>
      <c r="D3197" s="2"/>
      <c r="E3197" s="2"/>
      <c r="F3197" s="2"/>
      <c r="G3197" s="2"/>
    </row>
    <row r="3198" spans="1:7" x14ac:dyDescent="0.25">
      <c r="A3198" s="2"/>
      <c r="B3198" s="2"/>
      <c r="C3198" s="2"/>
      <c r="D3198" s="2"/>
      <c r="E3198" s="2"/>
      <c r="F3198" s="2"/>
      <c r="G3198" s="2"/>
    </row>
    <row r="3199" spans="1:7" x14ac:dyDescent="0.25">
      <c r="A3199" s="2"/>
      <c r="B3199" s="2"/>
      <c r="C3199" s="2"/>
      <c r="D3199" s="2"/>
      <c r="E3199" s="2"/>
      <c r="F3199" s="2"/>
      <c r="G3199" s="2"/>
    </row>
    <row r="3200" spans="1:7" x14ac:dyDescent="0.25">
      <c r="A3200" s="2"/>
      <c r="B3200" s="2"/>
      <c r="C3200" s="2"/>
      <c r="D3200" s="2"/>
      <c r="E3200" s="2"/>
      <c r="F3200" s="2"/>
      <c r="G3200" s="2"/>
    </row>
    <row r="3201" spans="1:7" x14ac:dyDescent="0.25">
      <c r="A3201" s="2"/>
      <c r="B3201" s="2"/>
      <c r="C3201" s="2"/>
      <c r="D3201" s="2"/>
      <c r="E3201" s="2"/>
      <c r="F3201" s="2"/>
      <c r="G3201" s="2"/>
    </row>
    <row r="3202" spans="1:7" x14ac:dyDescent="0.25">
      <c r="A3202" s="2"/>
      <c r="B3202" s="2"/>
      <c r="C3202" s="2"/>
      <c r="D3202" s="2"/>
      <c r="E3202" s="2"/>
      <c r="F3202" s="2"/>
      <c r="G3202" s="2"/>
    </row>
    <row r="3204" spans="1:7" x14ac:dyDescent="0.25">
      <c r="C3204" s="2"/>
      <c r="D3204" s="2"/>
      <c r="E3204" s="2"/>
      <c r="F3204" s="2"/>
    </row>
    <row r="3205" spans="1:7" x14ac:dyDescent="0.25">
      <c r="A3205" s="2"/>
      <c r="B3205" s="2"/>
      <c r="C3205" s="2"/>
      <c r="D3205" s="2"/>
      <c r="E3205" s="2"/>
      <c r="F3205" s="2"/>
      <c r="G3205" s="2"/>
    </row>
    <row r="3206" spans="1:7" x14ac:dyDescent="0.25">
      <c r="A3206" s="2"/>
      <c r="B3206" s="2"/>
      <c r="C3206" s="2"/>
      <c r="D3206" s="2"/>
      <c r="E3206" s="2"/>
      <c r="F3206" s="2"/>
      <c r="G3206" s="2"/>
    </row>
    <row r="3207" spans="1:7" x14ac:dyDescent="0.25">
      <c r="A3207" s="2"/>
      <c r="B3207" s="2"/>
      <c r="C3207" s="2"/>
      <c r="D3207" s="2"/>
      <c r="E3207" s="2"/>
      <c r="F3207" s="2"/>
      <c r="G3207" s="2"/>
    </row>
    <row r="3208" spans="1:7" x14ac:dyDescent="0.25">
      <c r="A3208" s="2"/>
      <c r="B3208" s="2"/>
      <c r="G3208" s="2"/>
    </row>
    <row r="3209" spans="1:7" x14ac:dyDescent="0.25">
      <c r="A3209" s="2"/>
      <c r="B3209" s="2"/>
      <c r="C3209" s="2"/>
      <c r="D3209" s="2"/>
      <c r="E3209" s="2"/>
      <c r="F3209" s="2"/>
      <c r="G3209" s="2"/>
    </row>
    <row r="3210" spans="1:7" x14ac:dyDescent="0.25">
      <c r="A3210" s="2"/>
      <c r="B3210" s="2"/>
      <c r="C3210" s="2"/>
      <c r="D3210" s="2"/>
      <c r="E3210" s="2"/>
      <c r="F3210" s="2"/>
      <c r="G3210" s="2"/>
    </row>
    <row r="3211" spans="1:7" x14ac:dyDescent="0.25">
      <c r="A3211" s="2"/>
      <c r="B3211" s="2"/>
      <c r="C3211" s="2"/>
      <c r="D3211" s="2"/>
      <c r="E3211" s="2"/>
      <c r="F3211" s="2"/>
      <c r="G3211" s="2"/>
    </row>
    <row r="3212" spans="1:7" x14ac:dyDescent="0.25">
      <c r="A3212" s="2"/>
      <c r="B3212" s="2"/>
      <c r="C3212" s="2"/>
      <c r="D3212" s="2"/>
      <c r="E3212" s="2"/>
      <c r="F3212" s="2"/>
      <c r="G3212" s="2"/>
    </row>
    <row r="3213" spans="1:7" x14ac:dyDescent="0.25">
      <c r="A3213" s="2"/>
    </row>
    <row r="3214" spans="1:7" x14ac:dyDescent="0.25">
      <c r="A3214" s="2"/>
      <c r="B3214" s="2"/>
      <c r="C3214" s="2"/>
      <c r="D3214" s="2"/>
      <c r="E3214" s="2"/>
      <c r="F3214" s="2"/>
      <c r="G3214" s="2"/>
    </row>
    <row r="3215" spans="1:7" x14ac:dyDescent="0.25">
      <c r="A3215" s="2"/>
      <c r="B3215" s="2"/>
      <c r="C3215" s="2"/>
      <c r="D3215" s="2"/>
      <c r="E3215" s="2"/>
      <c r="F3215" s="2"/>
      <c r="G3215" s="2"/>
    </row>
    <row r="3216" spans="1:7" x14ac:dyDescent="0.25">
      <c r="A3216" s="2"/>
      <c r="B3216" s="2"/>
      <c r="C3216" s="2"/>
      <c r="D3216" s="2"/>
      <c r="E3216" s="2"/>
      <c r="F3216" s="2"/>
      <c r="G3216" s="2"/>
    </row>
    <row r="3217" spans="1:7" x14ac:dyDescent="0.25">
      <c r="A3217" s="2"/>
      <c r="B3217" s="2"/>
      <c r="C3217" s="2"/>
      <c r="D3217" s="2"/>
      <c r="E3217" s="2"/>
      <c r="F3217" s="2"/>
      <c r="G3217" s="2"/>
    </row>
    <row r="3218" spans="1:7" x14ac:dyDescent="0.25">
      <c r="A3218" s="2"/>
      <c r="B3218" s="2"/>
      <c r="C3218" s="2"/>
      <c r="D3218" s="2"/>
      <c r="E3218" s="2"/>
      <c r="F3218" s="2"/>
      <c r="G3218" s="2"/>
    </row>
    <row r="3219" spans="1:7" x14ac:dyDescent="0.25">
      <c r="A3219" s="2"/>
      <c r="B3219" s="2"/>
      <c r="C3219" s="2"/>
      <c r="D3219" s="2"/>
      <c r="E3219" s="2"/>
      <c r="F3219" s="2"/>
      <c r="G3219" s="2"/>
    </row>
    <row r="3220" spans="1:7" x14ac:dyDescent="0.25">
      <c r="A3220" s="2"/>
      <c r="B3220" s="2"/>
      <c r="C3220" s="2"/>
      <c r="D3220" s="2"/>
      <c r="E3220" s="2"/>
      <c r="F3220" s="2"/>
      <c r="G3220" s="2"/>
    </row>
    <row r="3221" spans="1:7" x14ac:dyDescent="0.25">
      <c r="A3221" s="2"/>
      <c r="B3221" s="2"/>
      <c r="C3221" s="2"/>
      <c r="D3221" s="2"/>
      <c r="E3221" s="2"/>
      <c r="F3221" s="2"/>
      <c r="G3221" s="2"/>
    </row>
    <row r="3222" spans="1:7" x14ac:dyDescent="0.25">
      <c r="A3222" s="2"/>
      <c r="B3222" s="2"/>
      <c r="C3222" s="2"/>
      <c r="D3222" s="2"/>
      <c r="E3222" s="2"/>
      <c r="F3222" s="2"/>
      <c r="G3222" s="2"/>
    </row>
    <row r="3223" spans="1:7" x14ac:dyDescent="0.25">
      <c r="A3223" s="2"/>
      <c r="B3223" s="2"/>
      <c r="C3223" s="2"/>
      <c r="D3223" s="2"/>
      <c r="E3223" s="2"/>
      <c r="F3223" s="2"/>
      <c r="G3223" s="2"/>
    </row>
    <row r="3224" spans="1:7" x14ac:dyDescent="0.25">
      <c r="A3224" s="2"/>
      <c r="B3224" s="2"/>
      <c r="C3224" s="2"/>
      <c r="D3224" s="2"/>
      <c r="E3224" s="2"/>
      <c r="F3224" s="2"/>
      <c r="G3224" s="2"/>
    </row>
    <row r="3225" spans="1:7" x14ac:dyDescent="0.25">
      <c r="A3225" s="2"/>
      <c r="B3225" s="2"/>
      <c r="C3225" s="2"/>
      <c r="D3225" s="2"/>
      <c r="E3225" s="2"/>
      <c r="F3225" s="2"/>
      <c r="G3225" s="2"/>
    </row>
    <row r="3226" spans="1:7" x14ac:dyDescent="0.25">
      <c r="A3226" s="2"/>
      <c r="B3226" s="2"/>
      <c r="C3226" s="2"/>
      <c r="D3226" s="2"/>
      <c r="E3226" s="2"/>
      <c r="F3226" s="2"/>
      <c r="G3226" s="2"/>
    </row>
    <row r="3227" spans="1:7" x14ac:dyDescent="0.25">
      <c r="A3227" s="2"/>
      <c r="B3227" s="2"/>
      <c r="C3227" s="2"/>
      <c r="D3227" s="2"/>
      <c r="E3227" s="2"/>
      <c r="F3227" s="2"/>
      <c r="G3227" s="2"/>
    </row>
    <row r="3228" spans="1:7" x14ac:dyDescent="0.25">
      <c r="A3228" s="2"/>
      <c r="B3228" s="2"/>
      <c r="C3228" s="2"/>
      <c r="D3228" s="2"/>
      <c r="E3228" s="2"/>
      <c r="F3228" s="2"/>
      <c r="G3228" s="2"/>
    </row>
    <row r="3229" spans="1:7" x14ac:dyDescent="0.25">
      <c r="A3229" s="2"/>
      <c r="B3229" s="2"/>
      <c r="C3229" s="2"/>
      <c r="D3229" s="2"/>
      <c r="E3229" s="2"/>
      <c r="F3229" s="2"/>
      <c r="G3229" s="2"/>
    </row>
    <row r="3230" spans="1:7" x14ac:dyDescent="0.25">
      <c r="A3230" s="2"/>
      <c r="B3230" s="2"/>
      <c r="C3230" s="2"/>
      <c r="D3230" s="2"/>
      <c r="E3230" s="2"/>
      <c r="F3230" s="2"/>
      <c r="G3230" s="2"/>
    </row>
    <row r="3231" spans="1:7" x14ac:dyDescent="0.25">
      <c r="A3231" s="2"/>
      <c r="B3231" s="2"/>
      <c r="C3231" s="2"/>
      <c r="D3231" s="2"/>
      <c r="E3231" s="2"/>
      <c r="F3231" s="2"/>
      <c r="G3231" s="2"/>
    </row>
    <row r="3232" spans="1:7" x14ac:dyDescent="0.25">
      <c r="A3232" s="2"/>
      <c r="B3232" s="2"/>
      <c r="C3232" s="2"/>
      <c r="D3232" s="2"/>
      <c r="E3232" s="2"/>
      <c r="F3232" s="2"/>
      <c r="G3232" s="2"/>
    </row>
    <row r="3233" spans="1:7" x14ac:dyDescent="0.25">
      <c r="A3233" s="2"/>
      <c r="B3233" s="2"/>
      <c r="C3233" s="2"/>
      <c r="D3233" s="2"/>
      <c r="E3233" s="2"/>
      <c r="F3233" s="2"/>
      <c r="G3233" s="2"/>
    </row>
    <row r="3234" spans="1:7" x14ac:dyDescent="0.25">
      <c r="A3234" s="2"/>
      <c r="B3234" s="2"/>
      <c r="C3234" s="2"/>
      <c r="D3234" s="2"/>
      <c r="E3234" s="2"/>
      <c r="F3234" s="2"/>
      <c r="G3234" s="2"/>
    </row>
    <row r="3235" spans="1:7" x14ac:dyDescent="0.25">
      <c r="A3235" s="2"/>
      <c r="B3235" s="2"/>
      <c r="C3235" s="2"/>
      <c r="D3235" s="2"/>
      <c r="E3235" s="2"/>
      <c r="F3235" s="2"/>
      <c r="G3235" s="2"/>
    </row>
    <row r="3236" spans="1:7" x14ac:dyDescent="0.25">
      <c r="A3236" s="2"/>
      <c r="B3236" s="2"/>
      <c r="C3236" s="2"/>
      <c r="D3236" s="2"/>
      <c r="E3236" s="2"/>
      <c r="F3236" s="2"/>
      <c r="G3236" s="2"/>
    </row>
    <row r="3237" spans="1:7" x14ac:dyDescent="0.25">
      <c r="A3237" s="2"/>
      <c r="B3237" s="2"/>
      <c r="C3237" s="2"/>
      <c r="D3237" s="2"/>
      <c r="E3237" s="2"/>
      <c r="F3237" s="2"/>
      <c r="G3237" s="2"/>
    </row>
    <row r="3238" spans="1:7" x14ac:dyDescent="0.25">
      <c r="A3238" s="2"/>
      <c r="B3238" s="2"/>
      <c r="C3238" s="2"/>
      <c r="D3238" s="2"/>
      <c r="E3238" s="2"/>
      <c r="F3238" s="2"/>
      <c r="G3238" s="2"/>
    </row>
    <row r="3239" spans="1:7" x14ac:dyDescent="0.25">
      <c r="A3239" s="2"/>
      <c r="B3239" s="2"/>
      <c r="C3239" s="2"/>
      <c r="D3239" s="2"/>
      <c r="E3239" s="2"/>
      <c r="F3239" s="2"/>
      <c r="G3239" s="2"/>
    </row>
    <row r="3241" spans="1:7" x14ac:dyDescent="0.25">
      <c r="C3241" s="2"/>
      <c r="D3241" s="2"/>
      <c r="E3241" s="2"/>
      <c r="F3241" s="2"/>
    </row>
    <row r="3242" spans="1:7" x14ac:dyDescent="0.25">
      <c r="A3242" s="2"/>
      <c r="B3242" s="2"/>
      <c r="C3242" s="2"/>
      <c r="D3242" s="2"/>
      <c r="E3242" s="2"/>
      <c r="F3242" s="2"/>
      <c r="G3242" s="2"/>
    </row>
    <row r="3243" spans="1:7" x14ac:dyDescent="0.25">
      <c r="A3243" s="2"/>
      <c r="B3243" s="2"/>
      <c r="C3243" s="2"/>
      <c r="D3243" s="2"/>
      <c r="E3243" s="2"/>
      <c r="F3243" s="2"/>
      <c r="G3243" s="2"/>
    </row>
    <row r="3244" spans="1:7" x14ac:dyDescent="0.25">
      <c r="A3244" s="2"/>
      <c r="B3244" s="2"/>
      <c r="C3244" s="2"/>
      <c r="D3244" s="2"/>
      <c r="E3244" s="2"/>
      <c r="F3244" s="2"/>
      <c r="G3244" s="2"/>
    </row>
    <row r="3245" spans="1:7" x14ac:dyDescent="0.25">
      <c r="A3245" s="2"/>
      <c r="B3245" s="2"/>
      <c r="G3245" s="2"/>
    </row>
    <row r="3246" spans="1:7" x14ac:dyDescent="0.25">
      <c r="A3246" s="2"/>
      <c r="B3246" s="2"/>
      <c r="C3246" s="2"/>
      <c r="D3246" s="2"/>
      <c r="E3246" s="2"/>
      <c r="F3246" s="2"/>
      <c r="G3246" s="2"/>
    </row>
    <row r="3247" spans="1:7" x14ac:dyDescent="0.25">
      <c r="A3247" s="2"/>
      <c r="B3247" s="2"/>
      <c r="C3247" s="2"/>
      <c r="D3247" s="2"/>
      <c r="E3247" s="2"/>
      <c r="F3247" s="2"/>
      <c r="G3247" s="2"/>
    </row>
    <row r="3248" spans="1:7" x14ac:dyDescent="0.25">
      <c r="A3248" s="2"/>
      <c r="B3248" s="2"/>
      <c r="C3248" s="2"/>
      <c r="D3248" s="2"/>
      <c r="E3248" s="2"/>
      <c r="F3248" s="2"/>
      <c r="G3248" s="2"/>
    </row>
    <row r="3249" spans="1:7" x14ac:dyDescent="0.25">
      <c r="A3249" s="2"/>
      <c r="B3249" s="2"/>
      <c r="C3249" s="2"/>
      <c r="D3249" s="2"/>
      <c r="E3249" s="2"/>
      <c r="F3249" s="2"/>
      <c r="G3249" s="2"/>
    </row>
    <row r="3250" spans="1:7" x14ac:dyDescent="0.25">
      <c r="A3250" s="2"/>
    </row>
    <row r="3251" spans="1:7" x14ac:dyDescent="0.25">
      <c r="A3251" s="2"/>
      <c r="B3251" s="2"/>
      <c r="C3251" s="2"/>
      <c r="D3251" s="2"/>
      <c r="E3251" s="2"/>
      <c r="F3251" s="2"/>
      <c r="G3251" s="2"/>
    </row>
    <row r="3252" spans="1:7" x14ac:dyDescent="0.25">
      <c r="A3252" s="2"/>
      <c r="B3252" s="2"/>
      <c r="C3252" s="2"/>
      <c r="D3252" s="2"/>
      <c r="E3252" s="2"/>
      <c r="F3252" s="2"/>
      <c r="G3252" s="2"/>
    </row>
    <row r="3253" spans="1:7" x14ac:dyDescent="0.25">
      <c r="A3253" s="2"/>
      <c r="B3253" s="2"/>
      <c r="C3253" s="2"/>
      <c r="D3253" s="2"/>
      <c r="E3253" s="2"/>
      <c r="F3253" s="2"/>
      <c r="G3253" s="2"/>
    </row>
    <row r="3254" spans="1:7" x14ac:dyDescent="0.25">
      <c r="A3254" s="2"/>
      <c r="B3254" s="2"/>
      <c r="C3254" s="2"/>
      <c r="D3254" s="2"/>
      <c r="E3254" s="2"/>
      <c r="F3254" s="2"/>
      <c r="G3254" s="2"/>
    </row>
    <row r="3255" spans="1:7" x14ac:dyDescent="0.25">
      <c r="A3255" s="2"/>
      <c r="B3255" s="2"/>
      <c r="C3255" s="2"/>
      <c r="D3255" s="2"/>
      <c r="E3255" s="2"/>
      <c r="F3255" s="2"/>
      <c r="G3255" s="2"/>
    </row>
    <row r="3256" spans="1:7" x14ac:dyDescent="0.25">
      <c r="A3256" s="2"/>
      <c r="B3256" s="2"/>
      <c r="C3256" s="2"/>
      <c r="D3256" s="2"/>
      <c r="E3256" s="2"/>
      <c r="F3256" s="2"/>
      <c r="G3256" s="2"/>
    </row>
    <row r="3257" spans="1:7" x14ac:dyDescent="0.25">
      <c r="A3257" s="2"/>
      <c r="B3257" s="2"/>
      <c r="C3257" s="2"/>
      <c r="D3257" s="2"/>
      <c r="E3257" s="2"/>
      <c r="F3257" s="2"/>
      <c r="G3257" s="2"/>
    </row>
    <row r="3258" spans="1:7" x14ac:dyDescent="0.25">
      <c r="A3258" s="2"/>
      <c r="B3258" s="2"/>
      <c r="C3258" s="2"/>
      <c r="D3258" s="2"/>
      <c r="E3258" s="2"/>
      <c r="F3258" s="2"/>
      <c r="G3258" s="2"/>
    </row>
    <row r="3259" spans="1:7" x14ac:dyDescent="0.25">
      <c r="A3259" s="2"/>
      <c r="B3259" s="2"/>
      <c r="C3259" s="2"/>
      <c r="D3259" s="2"/>
      <c r="E3259" s="2"/>
      <c r="F3259" s="2"/>
      <c r="G3259" s="2"/>
    </row>
    <row r="3260" spans="1:7" x14ac:dyDescent="0.25">
      <c r="A3260" s="2"/>
      <c r="B3260" s="2"/>
      <c r="C3260" s="2"/>
      <c r="D3260" s="2"/>
      <c r="E3260" s="2"/>
      <c r="F3260" s="2"/>
      <c r="G3260" s="2"/>
    </row>
    <row r="3261" spans="1:7" x14ac:dyDescent="0.25">
      <c r="A3261" s="2"/>
      <c r="B3261" s="2"/>
      <c r="C3261" s="2"/>
      <c r="D3261" s="2"/>
      <c r="E3261" s="2"/>
      <c r="F3261" s="2"/>
      <c r="G3261" s="2"/>
    </row>
    <row r="3262" spans="1:7" x14ac:dyDescent="0.25">
      <c r="A3262" s="2"/>
      <c r="B3262" s="2"/>
      <c r="C3262" s="2"/>
      <c r="D3262" s="2"/>
      <c r="E3262" s="2"/>
      <c r="F3262" s="2"/>
      <c r="G3262" s="2"/>
    </row>
    <row r="3263" spans="1:7" x14ac:dyDescent="0.25">
      <c r="A3263" s="2"/>
      <c r="B3263" s="2"/>
      <c r="C3263" s="2"/>
      <c r="D3263" s="2"/>
      <c r="E3263" s="2"/>
      <c r="F3263" s="2"/>
      <c r="G3263" s="2"/>
    </row>
    <row r="3264" spans="1:7" x14ac:dyDescent="0.25">
      <c r="A3264" s="2"/>
      <c r="B3264" s="2"/>
      <c r="C3264" s="2"/>
      <c r="D3264" s="2"/>
      <c r="E3264" s="2"/>
      <c r="F3264" s="2"/>
      <c r="G3264" s="2"/>
    </row>
    <row r="3265" spans="1:7" x14ac:dyDescent="0.25">
      <c r="A3265" s="2"/>
      <c r="B3265" s="2"/>
      <c r="C3265" s="2"/>
      <c r="D3265" s="2"/>
      <c r="E3265" s="2"/>
      <c r="F3265" s="2"/>
      <c r="G3265" s="2"/>
    </row>
    <row r="3266" spans="1:7" x14ac:dyDescent="0.25">
      <c r="A3266" s="2"/>
      <c r="B3266" s="2"/>
      <c r="C3266" s="2"/>
      <c r="D3266" s="2"/>
      <c r="E3266" s="2"/>
      <c r="F3266" s="2"/>
      <c r="G3266" s="2"/>
    </row>
    <row r="3267" spans="1:7" x14ac:dyDescent="0.25">
      <c r="A3267" s="2"/>
      <c r="B3267" s="2"/>
      <c r="C3267" s="2"/>
      <c r="D3267" s="2"/>
      <c r="E3267" s="2"/>
      <c r="F3267" s="2"/>
      <c r="G3267" s="2"/>
    </row>
    <row r="3268" spans="1:7" x14ac:dyDescent="0.25">
      <c r="A3268" s="2"/>
      <c r="B3268" s="2"/>
      <c r="C3268" s="2"/>
      <c r="D3268" s="2"/>
      <c r="E3268" s="2"/>
      <c r="F3268" s="2"/>
      <c r="G3268" s="2"/>
    </row>
    <row r="3269" spans="1:7" x14ac:dyDescent="0.25">
      <c r="A3269" s="2"/>
      <c r="B3269" s="2"/>
      <c r="C3269" s="2"/>
      <c r="D3269" s="2"/>
      <c r="E3269" s="2"/>
      <c r="F3269" s="2"/>
      <c r="G3269" s="2"/>
    </row>
    <row r="3270" spans="1:7" x14ac:dyDescent="0.25">
      <c r="A3270" s="2"/>
      <c r="B3270" s="2"/>
      <c r="C3270" s="2"/>
      <c r="D3270" s="2"/>
      <c r="E3270" s="2"/>
      <c r="F3270" s="2"/>
      <c r="G3270" s="2"/>
    </row>
    <row r="3271" spans="1:7" x14ac:dyDescent="0.25">
      <c r="A3271" s="2"/>
      <c r="B3271" s="2"/>
      <c r="C3271" s="2"/>
      <c r="D3271" s="2"/>
      <c r="E3271" s="2"/>
      <c r="F3271" s="2"/>
      <c r="G3271" s="2"/>
    </row>
    <row r="3272" spans="1:7" x14ac:dyDescent="0.25">
      <c r="A3272" s="2"/>
      <c r="B3272" s="2"/>
      <c r="C3272" s="2"/>
      <c r="D3272" s="2"/>
      <c r="E3272" s="2"/>
      <c r="F3272" s="2"/>
      <c r="G3272" s="2"/>
    </row>
    <row r="3273" spans="1:7" x14ac:dyDescent="0.25">
      <c r="A3273" s="2"/>
      <c r="B3273" s="2"/>
      <c r="C3273" s="2"/>
      <c r="D3273" s="2"/>
      <c r="E3273" s="2"/>
      <c r="F3273" s="2"/>
      <c r="G3273" s="2"/>
    </row>
    <row r="3274" spans="1:7" x14ac:dyDescent="0.25">
      <c r="A3274" s="2"/>
      <c r="B3274" s="2"/>
      <c r="C3274" s="2"/>
      <c r="D3274" s="2"/>
      <c r="E3274" s="2"/>
      <c r="F3274" s="2"/>
      <c r="G3274" s="2"/>
    </row>
    <row r="3275" spans="1:7" x14ac:dyDescent="0.25">
      <c r="A3275" s="2"/>
      <c r="B3275" s="2"/>
      <c r="C3275" s="2"/>
      <c r="D3275" s="2"/>
      <c r="E3275" s="2"/>
      <c r="F3275" s="2"/>
      <c r="G3275" s="2"/>
    </row>
    <row r="3276" spans="1:7" x14ac:dyDescent="0.25">
      <c r="A3276" s="2"/>
      <c r="B3276" s="2"/>
      <c r="C3276" s="2"/>
      <c r="D3276" s="2"/>
      <c r="E3276" s="2"/>
      <c r="F3276" s="2"/>
      <c r="G3276" s="2"/>
    </row>
    <row r="3278" spans="1:7" x14ac:dyDescent="0.25">
      <c r="C3278" s="2"/>
      <c r="D3278" s="2"/>
      <c r="E3278" s="2"/>
      <c r="F3278" s="2"/>
    </row>
    <row r="3279" spans="1:7" x14ac:dyDescent="0.25">
      <c r="A3279" s="2"/>
      <c r="B3279" s="2"/>
      <c r="C3279" s="2"/>
      <c r="D3279" s="2"/>
      <c r="E3279" s="2"/>
      <c r="F3279" s="2"/>
      <c r="G3279" s="2"/>
    </row>
    <row r="3280" spans="1:7" x14ac:dyDescent="0.25">
      <c r="A3280" s="2"/>
      <c r="B3280" s="2"/>
      <c r="C3280" s="2"/>
      <c r="D3280" s="2"/>
      <c r="E3280" s="2"/>
      <c r="F3280" s="2"/>
      <c r="G3280" s="2"/>
    </row>
    <row r="3281" spans="1:7" x14ac:dyDescent="0.25">
      <c r="A3281" s="2"/>
      <c r="B3281" s="2"/>
      <c r="C3281" s="2"/>
      <c r="D3281" s="2"/>
      <c r="E3281" s="2"/>
      <c r="F3281" s="2"/>
      <c r="G3281" s="2"/>
    </row>
    <row r="3282" spans="1:7" x14ac:dyDescent="0.25">
      <c r="A3282" s="2"/>
      <c r="B3282" s="2"/>
      <c r="G3282" s="2"/>
    </row>
    <row r="3283" spans="1:7" x14ac:dyDescent="0.25">
      <c r="A3283" s="2"/>
      <c r="B3283" s="2"/>
      <c r="C3283" s="2"/>
      <c r="D3283" s="2"/>
      <c r="E3283" s="2"/>
      <c r="F3283" s="2"/>
      <c r="G3283" s="2"/>
    </row>
    <row r="3284" spans="1:7" x14ac:dyDescent="0.25">
      <c r="A3284" s="2"/>
      <c r="B3284" s="2"/>
      <c r="C3284" s="2"/>
      <c r="D3284" s="2"/>
      <c r="E3284" s="2"/>
      <c r="F3284" s="2"/>
      <c r="G3284" s="2"/>
    </row>
    <row r="3285" spans="1:7" x14ac:dyDescent="0.25">
      <c r="A3285" s="2"/>
      <c r="B3285" s="2"/>
      <c r="C3285" s="2"/>
      <c r="D3285" s="2"/>
      <c r="E3285" s="2"/>
      <c r="F3285" s="2"/>
      <c r="G3285" s="2"/>
    </row>
    <row r="3286" spans="1:7" x14ac:dyDescent="0.25">
      <c r="A3286" s="2"/>
      <c r="B3286" s="2"/>
      <c r="C3286" s="2"/>
      <c r="D3286" s="2"/>
      <c r="E3286" s="2"/>
      <c r="F3286" s="2"/>
      <c r="G3286" s="2"/>
    </row>
    <row r="3287" spans="1:7" x14ac:dyDescent="0.25">
      <c r="A3287" s="2"/>
    </row>
    <row r="3288" spans="1:7" x14ac:dyDescent="0.25">
      <c r="A3288" s="2"/>
      <c r="B3288" s="2"/>
      <c r="C3288" s="2"/>
      <c r="D3288" s="2"/>
      <c r="E3288" s="2"/>
      <c r="F3288" s="2"/>
      <c r="G3288" s="2"/>
    </row>
    <row r="3289" spans="1:7" x14ac:dyDescent="0.25">
      <c r="A3289" s="2"/>
      <c r="B3289" s="2"/>
      <c r="C3289" s="2"/>
      <c r="D3289" s="2"/>
      <c r="E3289" s="2"/>
      <c r="F3289" s="2"/>
      <c r="G3289" s="2"/>
    </row>
    <row r="3290" spans="1:7" x14ac:dyDescent="0.25">
      <c r="A3290" s="2"/>
      <c r="B3290" s="2"/>
      <c r="C3290" s="2"/>
      <c r="D3290" s="2"/>
      <c r="E3290" s="2"/>
      <c r="F3290" s="2"/>
      <c r="G3290" s="2"/>
    </row>
    <row r="3291" spans="1:7" x14ac:dyDescent="0.25">
      <c r="A3291" s="2"/>
      <c r="B3291" s="2"/>
      <c r="C3291" s="2"/>
      <c r="D3291" s="2"/>
      <c r="E3291" s="2"/>
      <c r="F3291" s="2"/>
      <c r="G3291" s="2"/>
    </row>
    <row r="3292" spans="1:7" x14ac:dyDescent="0.25">
      <c r="A3292" s="2"/>
      <c r="B3292" s="2"/>
      <c r="C3292" s="2"/>
      <c r="D3292" s="2"/>
      <c r="E3292" s="2"/>
      <c r="F3292" s="2"/>
      <c r="G3292" s="2"/>
    </row>
    <row r="3293" spans="1:7" x14ac:dyDescent="0.25">
      <c r="A3293" s="2"/>
      <c r="B3293" s="2"/>
      <c r="C3293" s="2"/>
      <c r="D3293" s="2"/>
      <c r="E3293" s="2"/>
      <c r="F3293" s="2"/>
      <c r="G3293" s="2"/>
    </row>
    <row r="3294" spans="1:7" x14ac:dyDescent="0.25">
      <c r="A3294" s="2"/>
      <c r="B3294" s="2"/>
      <c r="C3294" s="2"/>
      <c r="D3294" s="2"/>
      <c r="E3294" s="2"/>
      <c r="F3294" s="2"/>
      <c r="G3294" s="2"/>
    </row>
    <row r="3295" spans="1:7" x14ac:dyDescent="0.25">
      <c r="A3295" s="2"/>
      <c r="B3295" s="2"/>
      <c r="C3295" s="2"/>
      <c r="D3295" s="2"/>
      <c r="E3295" s="2"/>
      <c r="F3295" s="2"/>
      <c r="G3295" s="2"/>
    </row>
    <row r="3296" spans="1:7" x14ac:dyDescent="0.25">
      <c r="A3296" s="2"/>
      <c r="B3296" s="2"/>
      <c r="C3296" s="2"/>
      <c r="D3296" s="2"/>
      <c r="E3296" s="2"/>
      <c r="F3296" s="2"/>
      <c r="G3296" s="2"/>
    </row>
    <row r="3297" spans="1:7" x14ac:dyDescent="0.25">
      <c r="A3297" s="2"/>
      <c r="B3297" s="2"/>
      <c r="C3297" s="2"/>
      <c r="D3297" s="2"/>
      <c r="E3297" s="2"/>
      <c r="F3297" s="2"/>
      <c r="G3297" s="2"/>
    </row>
    <row r="3298" spans="1:7" x14ac:dyDescent="0.25">
      <c r="A3298" s="2"/>
      <c r="B3298" s="2"/>
      <c r="C3298" s="2"/>
      <c r="D3298" s="2"/>
      <c r="E3298" s="2"/>
      <c r="F3298" s="2"/>
      <c r="G3298" s="2"/>
    </row>
    <row r="3299" spans="1:7" x14ac:dyDescent="0.25">
      <c r="A3299" s="2"/>
      <c r="B3299" s="2"/>
      <c r="C3299" s="2"/>
      <c r="D3299" s="2"/>
      <c r="E3299" s="2"/>
      <c r="F3299" s="2"/>
      <c r="G3299" s="2"/>
    </row>
    <row r="3300" spans="1:7" x14ac:dyDescent="0.25">
      <c r="A3300" s="2"/>
      <c r="B3300" s="2"/>
      <c r="C3300" s="2"/>
      <c r="D3300" s="2"/>
      <c r="E3300" s="2"/>
      <c r="F3300" s="2"/>
      <c r="G3300" s="2"/>
    </row>
    <row r="3301" spans="1:7" x14ac:dyDescent="0.25">
      <c r="A3301" s="2"/>
      <c r="B3301" s="2"/>
      <c r="C3301" s="2"/>
      <c r="D3301" s="2"/>
      <c r="E3301" s="2"/>
      <c r="F3301" s="2"/>
      <c r="G3301" s="2"/>
    </row>
    <row r="3302" spans="1:7" x14ac:dyDescent="0.25">
      <c r="A3302" s="2"/>
      <c r="B3302" s="2"/>
      <c r="C3302" s="2"/>
      <c r="D3302" s="2"/>
      <c r="E3302" s="2"/>
      <c r="F3302" s="2"/>
      <c r="G3302" s="2"/>
    </row>
    <row r="3303" spans="1:7" x14ac:dyDescent="0.25">
      <c r="A3303" s="2"/>
      <c r="B3303" s="2"/>
      <c r="C3303" s="2"/>
      <c r="D3303" s="2"/>
      <c r="E3303" s="2"/>
      <c r="F3303" s="2"/>
      <c r="G3303" s="2"/>
    </row>
    <row r="3304" spans="1:7" x14ac:dyDescent="0.25">
      <c r="A3304" s="2"/>
      <c r="B3304" s="2"/>
      <c r="C3304" s="2"/>
      <c r="D3304" s="2"/>
      <c r="E3304" s="2"/>
      <c r="F3304" s="2"/>
      <c r="G3304" s="2"/>
    </row>
    <row r="3305" spans="1:7" x14ac:dyDescent="0.25">
      <c r="A3305" s="2"/>
      <c r="B3305" s="2"/>
      <c r="C3305" s="2"/>
      <c r="D3305" s="2"/>
      <c r="E3305" s="2"/>
      <c r="F3305" s="2"/>
      <c r="G3305" s="2"/>
    </row>
    <row r="3306" spans="1:7" x14ac:dyDescent="0.25">
      <c r="A3306" s="2"/>
      <c r="B3306" s="2"/>
      <c r="C3306" s="2"/>
      <c r="D3306" s="2"/>
      <c r="E3306" s="2"/>
      <c r="F3306" s="2"/>
      <c r="G3306" s="2"/>
    </row>
    <row r="3307" spans="1:7" x14ac:dyDescent="0.25">
      <c r="A3307" s="2"/>
      <c r="B3307" s="2"/>
      <c r="C3307" s="2"/>
      <c r="D3307" s="2"/>
      <c r="E3307" s="2"/>
      <c r="F3307" s="2"/>
      <c r="G3307" s="2"/>
    </row>
    <row r="3308" spans="1:7" x14ac:dyDescent="0.25">
      <c r="A3308" s="2"/>
      <c r="B3308" s="2"/>
      <c r="C3308" s="2"/>
      <c r="D3308" s="2"/>
      <c r="E3308" s="2"/>
      <c r="F3308" s="2"/>
      <c r="G3308" s="2"/>
    </row>
    <row r="3309" spans="1:7" x14ac:dyDescent="0.25">
      <c r="A3309" s="2"/>
      <c r="B3309" s="2"/>
      <c r="C3309" s="2"/>
      <c r="D3309" s="2"/>
      <c r="E3309" s="2"/>
      <c r="F3309" s="2"/>
      <c r="G3309" s="2"/>
    </row>
    <row r="3310" spans="1:7" x14ac:dyDescent="0.25">
      <c r="A3310" s="2"/>
      <c r="B3310" s="2"/>
      <c r="C3310" s="2"/>
      <c r="D3310" s="2"/>
      <c r="E3310" s="2"/>
      <c r="F3310" s="2"/>
      <c r="G3310" s="2"/>
    </row>
    <row r="3311" spans="1:7" x14ac:dyDescent="0.25">
      <c r="A3311" s="2"/>
      <c r="B3311" s="2"/>
      <c r="C3311" s="2"/>
      <c r="D3311" s="2"/>
      <c r="E3311" s="2"/>
      <c r="F3311" s="2"/>
      <c r="G3311" s="2"/>
    </row>
    <row r="3312" spans="1:7" x14ac:dyDescent="0.25">
      <c r="A3312" s="2"/>
      <c r="B3312" s="2"/>
      <c r="C3312" s="2"/>
      <c r="D3312" s="2"/>
      <c r="E3312" s="2"/>
      <c r="F3312" s="2"/>
      <c r="G3312" s="2"/>
    </row>
    <row r="3313" spans="1:7" x14ac:dyDescent="0.25">
      <c r="A3313" s="2"/>
      <c r="B3313" s="2"/>
      <c r="C3313" s="2"/>
      <c r="D3313" s="2"/>
      <c r="E3313" s="2"/>
      <c r="F3313" s="2"/>
      <c r="G3313" s="2"/>
    </row>
    <row r="3315" spans="1:7" x14ac:dyDescent="0.25">
      <c r="C3315" s="2"/>
      <c r="D3315" s="2"/>
      <c r="E3315" s="2"/>
      <c r="F3315" s="2"/>
    </row>
    <row r="3316" spans="1:7" x14ac:dyDescent="0.25">
      <c r="A3316" s="2"/>
      <c r="B3316" s="2"/>
      <c r="C3316" s="2"/>
      <c r="D3316" s="2"/>
      <c r="E3316" s="2"/>
      <c r="F3316" s="2"/>
      <c r="G3316" s="2"/>
    </row>
    <row r="3317" spans="1:7" x14ac:dyDescent="0.25">
      <c r="A3317" s="2"/>
      <c r="B3317" s="2"/>
      <c r="C3317" s="2"/>
      <c r="D3317" s="2"/>
      <c r="E3317" s="2"/>
      <c r="F3317" s="2"/>
      <c r="G3317" s="2"/>
    </row>
    <row r="3318" spans="1:7" x14ac:dyDescent="0.25">
      <c r="A3318" s="2"/>
      <c r="B3318" s="2"/>
      <c r="C3318" s="2"/>
      <c r="D3318" s="2"/>
      <c r="E3318" s="2"/>
      <c r="F3318" s="2"/>
      <c r="G3318" s="2"/>
    </row>
    <row r="3319" spans="1:7" x14ac:dyDescent="0.25">
      <c r="A3319" s="2"/>
      <c r="B3319" s="2"/>
      <c r="G3319" s="2"/>
    </row>
    <row r="3320" spans="1:7" x14ac:dyDescent="0.25">
      <c r="A3320" s="2"/>
      <c r="B3320" s="2"/>
      <c r="C3320" s="2"/>
      <c r="D3320" s="2"/>
      <c r="E3320" s="2"/>
      <c r="F3320" s="2"/>
      <c r="G3320" s="2"/>
    </row>
    <row r="3321" spans="1:7" x14ac:dyDescent="0.25">
      <c r="A3321" s="2"/>
      <c r="B3321" s="2"/>
      <c r="C3321" s="2"/>
      <c r="D3321" s="2"/>
      <c r="E3321" s="2"/>
      <c r="F3321" s="2"/>
      <c r="G3321" s="2"/>
    </row>
    <row r="3322" spans="1:7" x14ac:dyDescent="0.25">
      <c r="A3322" s="2"/>
      <c r="B3322" s="2"/>
      <c r="C3322" s="2"/>
      <c r="D3322" s="2"/>
      <c r="E3322" s="2"/>
      <c r="F3322" s="2"/>
      <c r="G3322" s="2"/>
    </row>
    <row r="3323" spans="1:7" x14ac:dyDescent="0.25">
      <c r="A3323" s="2"/>
      <c r="B3323" s="2"/>
      <c r="C3323" s="2"/>
      <c r="D3323" s="2"/>
      <c r="E3323" s="2"/>
      <c r="F3323" s="2"/>
      <c r="G3323" s="2"/>
    </row>
    <row r="3324" spans="1:7" x14ac:dyDescent="0.25">
      <c r="A3324" s="2"/>
    </row>
    <row r="3325" spans="1:7" x14ac:dyDescent="0.25">
      <c r="A3325" s="2"/>
      <c r="B3325" s="2"/>
      <c r="C3325" s="2"/>
      <c r="D3325" s="2"/>
      <c r="E3325" s="2"/>
      <c r="F3325" s="2"/>
      <c r="G3325" s="2"/>
    </row>
    <row r="3326" spans="1:7" x14ac:dyDescent="0.25">
      <c r="A3326" s="2"/>
      <c r="B3326" s="2"/>
      <c r="C3326" s="2"/>
      <c r="D3326" s="2"/>
      <c r="E3326" s="2"/>
      <c r="F3326" s="2"/>
      <c r="G3326" s="2"/>
    </row>
    <row r="3327" spans="1:7" x14ac:dyDescent="0.25">
      <c r="A3327" s="2"/>
      <c r="B3327" s="2"/>
      <c r="C3327" s="2"/>
      <c r="D3327" s="2"/>
      <c r="E3327" s="2"/>
      <c r="F3327" s="2"/>
      <c r="G3327" s="2"/>
    </row>
    <row r="3328" spans="1:7" x14ac:dyDescent="0.25">
      <c r="A3328" s="2"/>
      <c r="B3328" s="2"/>
      <c r="C3328" s="2"/>
      <c r="D3328" s="2"/>
      <c r="E3328" s="2"/>
      <c r="F3328" s="2"/>
      <c r="G3328" s="2"/>
    </row>
    <row r="3329" spans="1:7" x14ac:dyDescent="0.25">
      <c r="A3329" s="2"/>
      <c r="B3329" s="2"/>
      <c r="C3329" s="2"/>
      <c r="D3329" s="2"/>
      <c r="E3329" s="2"/>
      <c r="F3329" s="2"/>
      <c r="G3329" s="2"/>
    </row>
    <row r="3330" spans="1:7" x14ac:dyDescent="0.25">
      <c r="A3330" s="2"/>
      <c r="B3330" s="2"/>
      <c r="C3330" s="2"/>
      <c r="D3330" s="2"/>
      <c r="E3330" s="2"/>
      <c r="F3330" s="2"/>
      <c r="G3330" s="2"/>
    </row>
    <row r="3331" spans="1:7" x14ac:dyDescent="0.25">
      <c r="A3331" s="2"/>
      <c r="B3331" s="2"/>
      <c r="C3331" s="2"/>
      <c r="D3331" s="2"/>
      <c r="E3331" s="2"/>
      <c r="F3331" s="2"/>
      <c r="G3331" s="2"/>
    </row>
    <row r="3332" spans="1:7" x14ac:dyDescent="0.25">
      <c r="A3332" s="2"/>
      <c r="B3332" s="2"/>
      <c r="C3332" s="2"/>
      <c r="D3332" s="2"/>
      <c r="E3332" s="2"/>
      <c r="F3332" s="2"/>
      <c r="G3332" s="2"/>
    </row>
    <row r="3333" spans="1:7" x14ac:dyDescent="0.25">
      <c r="A3333" s="2"/>
      <c r="B3333" s="2"/>
      <c r="C3333" s="2"/>
      <c r="D3333" s="2"/>
      <c r="E3333" s="2"/>
      <c r="F3333" s="2"/>
      <c r="G3333" s="2"/>
    </row>
    <row r="3334" spans="1:7" x14ac:dyDescent="0.25">
      <c r="A3334" s="2"/>
      <c r="B3334" s="2"/>
      <c r="C3334" s="2"/>
      <c r="D3334" s="2"/>
      <c r="E3334" s="2"/>
      <c r="F3334" s="2"/>
      <c r="G3334" s="2"/>
    </row>
    <row r="3335" spans="1:7" x14ac:dyDescent="0.25">
      <c r="A3335" s="2"/>
      <c r="B3335" s="2"/>
      <c r="C3335" s="2"/>
      <c r="D3335" s="2"/>
      <c r="E3335" s="2"/>
      <c r="F3335" s="2"/>
      <c r="G3335" s="2"/>
    </row>
    <row r="3336" spans="1:7" x14ac:dyDescent="0.25">
      <c r="A3336" s="2"/>
      <c r="B3336" s="2"/>
      <c r="C3336" s="2"/>
      <c r="D3336" s="2"/>
      <c r="E3336" s="2"/>
      <c r="F3336" s="2"/>
      <c r="G3336" s="2"/>
    </row>
    <row r="3337" spans="1:7" x14ac:dyDescent="0.25">
      <c r="A3337" s="2"/>
      <c r="B3337" s="2"/>
      <c r="C3337" s="2"/>
      <c r="D3337" s="2"/>
      <c r="E3337" s="2"/>
      <c r="F3337" s="2"/>
      <c r="G3337" s="2"/>
    </row>
    <row r="3338" spans="1:7" x14ac:dyDescent="0.25">
      <c r="A3338" s="2"/>
      <c r="B3338" s="2"/>
      <c r="C3338" s="2"/>
      <c r="D3338" s="2"/>
      <c r="E3338" s="2"/>
      <c r="F3338" s="2"/>
      <c r="G3338" s="2"/>
    </row>
    <row r="3339" spans="1:7" x14ac:dyDescent="0.25">
      <c r="A3339" s="2"/>
      <c r="B3339" s="2"/>
      <c r="C3339" s="2"/>
      <c r="D3339" s="2"/>
      <c r="E3339" s="2"/>
      <c r="F3339" s="2"/>
      <c r="G3339" s="2"/>
    </row>
    <row r="3340" spans="1:7" x14ac:dyDescent="0.25">
      <c r="A3340" s="2"/>
      <c r="B3340" s="2"/>
      <c r="C3340" s="2"/>
      <c r="D3340" s="2"/>
      <c r="E3340" s="2"/>
      <c r="F3340" s="2"/>
      <c r="G3340" s="2"/>
    </row>
    <row r="3341" spans="1:7" x14ac:dyDescent="0.25">
      <c r="A3341" s="2"/>
      <c r="B3341" s="2"/>
      <c r="C3341" s="2"/>
      <c r="D3341" s="2"/>
      <c r="E3341" s="2"/>
      <c r="F3341" s="2"/>
      <c r="G3341" s="2"/>
    </row>
    <row r="3342" spans="1:7" x14ac:dyDescent="0.25">
      <c r="A3342" s="2"/>
      <c r="B3342" s="2"/>
      <c r="C3342" s="2"/>
      <c r="D3342" s="2"/>
      <c r="E3342" s="2"/>
      <c r="F3342" s="2"/>
      <c r="G3342" s="2"/>
    </row>
    <row r="3343" spans="1:7" x14ac:dyDescent="0.25">
      <c r="A3343" s="2"/>
      <c r="B3343" s="2"/>
      <c r="C3343" s="2"/>
      <c r="D3343" s="2"/>
      <c r="E3343" s="2"/>
      <c r="F3343" s="2"/>
      <c r="G3343" s="2"/>
    </row>
    <row r="3344" spans="1:7" x14ac:dyDescent="0.25">
      <c r="A3344" s="2"/>
      <c r="B3344" s="2"/>
      <c r="C3344" s="2"/>
      <c r="D3344" s="2"/>
      <c r="E3344" s="2"/>
      <c r="F3344" s="2"/>
      <c r="G3344" s="2"/>
    </row>
    <row r="3345" spans="1:7" x14ac:dyDescent="0.25">
      <c r="A3345" s="2"/>
      <c r="B3345" s="2"/>
      <c r="C3345" s="2"/>
      <c r="D3345" s="2"/>
      <c r="E3345" s="2"/>
      <c r="F3345" s="2"/>
      <c r="G3345" s="2"/>
    </row>
    <row r="3346" spans="1:7" x14ac:dyDescent="0.25">
      <c r="A3346" s="2"/>
      <c r="B3346" s="2"/>
      <c r="C3346" s="2"/>
      <c r="D3346" s="2"/>
      <c r="E3346" s="2"/>
      <c r="F3346" s="2"/>
      <c r="G3346" s="2"/>
    </row>
    <row r="3347" spans="1:7" x14ac:dyDescent="0.25">
      <c r="A3347" s="2"/>
      <c r="B3347" s="2"/>
      <c r="C3347" s="2"/>
      <c r="D3347" s="2"/>
      <c r="E3347" s="2"/>
      <c r="F3347" s="2"/>
      <c r="G3347" s="2"/>
    </row>
    <row r="3348" spans="1:7" x14ac:dyDescent="0.25">
      <c r="A3348" s="2"/>
      <c r="B3348" s="2"/>
      <c r="C3348" s="2"/>
      <c r="D3348" s="2"/>
      <c r="E3348" s="2"/>
      <c r="F3348" s="2"/>
      <c r="G3348" s="2"/>
    </row>
    <row r="3349" spans="1:7" x14ac:dyDescent="0.25">
      <c r="A3349" s="2"/>
      <c r="B3349" s="2"/>
      <c r="C3349" s="2"/>
      <c r="D3349" s="2"/>
      <c r="E3349" s="2"/>
      <c r="F3349" s="2"/>
      <c r="G3349" s="2"/>
    </row>
    <row r="3350" spans="1:7" x14ac:dyDescent="0.25">
      <c r="A3350" s="2"/>
      <c r="B3350" s="2"/>
      <c r="C3350" s="2"/>
      <c r="D3350" s="2"/>
      <c r="E3350" s="2"/>
      <c r="F3350" s="2"/>
      <c r="G3350" s="2"/>
    </row>
    <row r="3352" spans="1:7" x14ac:dyDescent="0.25">
      <c r="C3352" s="2"/>
      <c r="D3352" s="2"/>
      <c r="E3352" s="2"/>
      <c r="F3352" s="2"/>
    </row>
    <row r="3353" spans="1:7" x14ac:dyDescent="0.25">
      <c r="A3353" s="2"/>
      <c r="B3353" s="2"/>
      <c r="C3353" s="2"/>
      <c r="D3353" s="2"/>
      <c r="E3353" s="2"/>
      <c r="F3353" s="2"/>
      <c r="G3353" s="2"/>
    </row>
    <row r="3354" spans="1:7" x14ac:dyDescent="0.25">
      <c r="A3354" s="2"/>
      <c r="B3354" s="2"/>
      <c r="C3354" s="2"/>
      <c r="D3354" s="2"/>
      <c r="E3354" s="2"/>
      <c r="F3354" s="2"/>
      <c r="G3354" s="2"/>
    </row>
    <row r="3355" spans="1:7" x14ac:dyDescent="0.25">
      <c r="A3355" s="2"/>
      <c r="B3355" s="2"/>
      <c r="C3355" s="2"/>
      <c r="D3355" s="2"/>
      <c r="E3355" s="2"/>
      <c r="F3355" s="2"/>
      <c r="G3355" s="2"/>
    </row>
    <row r="3356" spans="1:7" x14ac:dyDescent="0.25">
      <c r="A3356" s="2"/>
      <c r="B3356" s="2"/>
      <c r="G3356" s="2"/>
    </row>
    <row r="3357" spans="1:7" x14ac:dyDescent="0.25">
      <c r="A3357" s="2"/>
      <c r="B3357" s="2"/>
      <c r="C3357" s="2"/>
      <c r="D3357" s="2"/>
      <c r="E3357" s="2"/>
      <c r="F3357" s="2"/>
      <c r="G3357" s="2"/>
    </row>
    <row r="3358" spans="1:7" x14ac:dyDescent="0.25">
      <c r="A3358" s="2"/>
      <c r="B3358" s="2"/>
      <c r="C3358" s="2"/>
      <c r="D3358" s="2"/>
      <c r="E3358" s="2"/>
      <c r="F3358" s="2"/>
      <c r="G3358" s="2"/>
    </row>
    <row r="3359" spans="1:7" x14ac:dyDescent="0.25">
      <c r="A3359" s="2"/>
      <c r="B3359" s="2"/>
      <c r="C3359" s="2"/>
      <c r="D3359" s="2"/>
      <c r="E3359" s="2"/>
      <c r="F3359" s="2"/>
      <c r="G3359" s="2"/>
    </row>
    <row r="3360" spans="1:7" x14ac:dyDescent="0.25">
      <c r="A3360" s="2"/>
      <c r="B3360" s="2"/>
      <c r="C3360" s="2"/>
      <c r="D3360" s="2"/>
      <c r="E3360" s="2"/>
      <c r="F3360" s="2"/>
      <c r="G3360" s="2"/>
    </row>
    <row r="3361" spans="1:7" x14ac:dyDescent="0.25">
      <c r="A3361" s="2"/>
    </row>
    <row r="3362" spans="1:7" x14ac:dyDescent="0.25">
      <c r="A3362" s="2"/>
      <c r="B3362" s="2"/>
      <c r="C3362" s="2"/>
      <c r="D3362" s="2"/>
      <c r="E3362" s="2"/>
      <c r="F3362" s="2"/>
      <c r="G3362" s="2"/>
    </row>
    <row r="3363" spans="1:7" x14ac:dyDescent="0.25">
      <c r="A3363" s="2"/>
      <c r="B3363" s="2"/>
      <c r="C3363" s="2"/>
      <c r="D3363" s="2"/>
      <c r="E3363" s="2"/>
      <c r="F3363" s="2"/>
      <c r="G3363" s="2"/>
    </row>
    <row r="3364" spans="1:7" x14ac:dyDescent="0.25">
      <c r="A3364" s="2"/>
      <c r="B3364" s="2"/>
      <c r="C3364" s="2"/>
      <c r="D3364" s="2"/>
      <c r="E3364" s="2"/>
      <c r="F3364" s="2"/>
      <c r="G3364" s="2"/>
    </row>
    <row r="3365" spans="1:7" x14ac:dyDescent="0.25">
      <c r="A3365" s="2"/>
      <c r="B3365" s="2"/>
      <c r="C3365" s="2"/>
      <c r="D3365" s="2"/>
      <c r="E3365" s="2"/>
      <c r="F3365" s="2"/>
      <c r="G3365" s="2"/>
    </row>
    <row r="3366" spans="1:7" x14ac:dyDescent="0.25">
      <c r="A3366" s="2"/>
      <c r="B3366" s="2"/>
      <c r="C3366" s="2"/>
      <c r="D3366" s="2"/>
      <c r="E3366" s="2"/>
      <c r="F3366" s="2"/>
      <c r="G3366" s="2"/>
    </row>
    <row r="3367" spans="1:7" x14ac:dyDescent="0.25">
      <c r="A3367" s="2"/>
      <c r="B3367" s="2"/>
      <c r="C3367" s="2"/>
      <c r="D3367" s="2"/>
      <c r="E3367" s="2"/>
      <c r="F3367" s="2"/>
      <c r="G3367" s="2"/>
    </row>
    <row r="3368" spans="1:7" x14ac:dyDescent="0.25">
      <c r="A3368" s="2"/>
      <c r="B3368" s="2"/>
      <c r="C3368" s="2"/>
      <c r="D3368" s="2"/>
      <c r="E3368" s="2"/>
      <c r="F3368" s="2"/>
      <c r="G3368" s="2"/>
    </row>
    <row r="3369" spans="1:7" x14ac:dyDescent="0.25">
      <c r="A3369" s="2"/>
      <c r="B3369" s="2"/>
      <c r="C3369" s="2"/>
      <c r="D3369" s="2"/>
      <c r="E3369" s="2"/>
      <c r="F3369" s="2"/>
      <c r="G3369" s="2"/>
    </row>
    <row r="3370" spans="1:7" x14ac:dyDescent="0.25">
      <c r="A3370" s="2"/>
      <c r="B3370" s="2"/>
      <c r="C3370" s="2"/>
      <c r="D3370" s="2"/>
      <c r="E3370" s="2"/>
      <c r="F3370" s="2"/>
      <c r="G3370" s="2"/>
    </row>
    <row r="3371" spans="1:7" x14ac:dyDescent="0.25">
      <c r="A3371" s="2"/>
      <c r="B3371" s="2"/>
      <c r="C3371" s="2"/>
      <c r="D3371" s="2"/>
      <c r="E3371" s="2"/>
      <c r="F3371" s="2"/>
      <c r="G3371" s="2"/>
    </row>
    <row r="3372" spans="1:7" x14ac:dyDescent="0.25">
      <c r="A3372" s="2"/>
      <c r="B3372" s="2"/>
      <c r="C3372" s="2"/>
      <c r="D3372" s="2"/>
      <c r="E3372" s="2"/>
      <c r="F3372" s="2"/>
      <c r="G3372" s="2"/>
    </row>
    <row r="3373" spans="1:7" x14ac:dyDescent="0.25">
      <c r="A3373" s="2"/>
      <c r="B3373" s="2"/>
      <c r="C3373" s="2"/>
      <c r="D3373" s="2"/>
      <c r="E3373" s="2"/>
      <c r="F3373" s="2"/>
      <c r="G3373" s="2"/>
    </row>
    <row r="3374" spans="1:7" x14ac:dyDescent="0.25">
      <c r="A3374" s="2"/>
      <c r="B3374" s="2"/>
      <c r="C3374" s="2"/>
      <c r="D3374" s="2"/>
      <c r="E3374" s="2"/>
      <c r="F3374" s="2"/>
      <c r="G3374" s="2"/>
    </row>
    <row r="3375" spans="1:7" x14ac:dyDescent="0.25">
      <c r="A3375" s="2"/>
      <c r="B3375" s="2"/>
      <c r="C3375" s="2"/>
      <c r="D3375" s="2"/>
      <c r="E3375" s="2"/>
      <c r="F3375" s="2"/>
      <c r="G3375" s="2"/>
    </row>
    <row r="3376" spans="1:7" x14ac:dyDescent="0.25">
      <c r="A3376" s="2"/>
      <c r="B3376" s="2"/>
      <c r="C3376" s="2"/>
      <c r="D3376" s="2"/>
      <c r="E3376" s="2"/>
      <c r="F3376" s="2"/>
      <c r="G3376" s="2"/>
    </row>
    <row r="3377" spans="1:7" x14ac:dyDescent="0.25">
      <c r="A3377" s="2"/>
      <c r="B3377" s="2"/>
      <c r="C3377" s="2"/>
      <c r="D3377" s="2"/>
      <c r="E3377" s="2"/>
      <c r="F3377" s="2"/>
      <c r="G3377" s="2"/>
    </row>
    <row r="3378" spans="1:7" x14ac:dyDescent="0.25">
      <c r="A3378" s="2"/>
      <c r="B3378" s="2"/>
      <c r="C3378" s="2"/>
      <c r="D3378" s="2"/>
      <c r="E3378" s="2"/>
      <c r="F3378" s="2"/>
      <c r="G3378" s="2"/>
    </row>
    <row r="3379" spans="1:7" x14ac:dyDescent="0.25">
      <c r="A3379" s="2"/>
      <c r="B3379" s="2"/>
      <c r="C3379" s="2"/>
      <c r="D3379" s="2"/>
      <c r="E3379" s="2"/>
      <c r="F3379" s="2"/>
      <c r="G3379" s="2"/>
    </row>
    <row r="3380" spans="1:7" x14ac:dyDescent="0.25">
      <c r="A3380" s="2"/>
      <c r="B3380" s="2"/>
      <c r="C3380" s="2"/>
      <c r="D3380" s="2"/>
      <c r="E3380" s="2"/>
      <c r="F3380" s="2"/>
      <c r="G3380" s="2"/>
    </row>
    <row r="3381" spans="1:7" x14ac:dyDescent="0.25">
      <c r="A3381" s="2"/>
      <c r="B3381" s="2"/>
      <c r="C3381" s="2"/>
      <c r="D3381" s="2"/>
      <c r="E3381" s="2"/>
      <c r="F3381" s="2"/>
      <c r="G3381" s="2"/>
    </row>
    <row r="3382" spans="1:7" x14ac:dyDescent="0.25">
      <c r="A3382" s="2"/>
      <c r="B3382" s="2"/>
      <c r="C3382" s="2"/>
      <c r="D3382" s="2"/>
      <c r="E3382" s="2"/>
      <c r="F3382" s="2"/>
      <c r="G3382" s="2"/>
    </row>
    <row r="3383" spans="1:7" x14ac:dyDescent="0.25">
      <c r="A3383" s="2"/>
      <c r="B3383" s="2"/>
      <c r="C3383" s="2"/>
      <c r="D3383" s="2"/>
      <c r="E3383" s="2"/>
      <c r="F3383" s="2"/>
      <c r="G3383" s="2"/>
    </row>
    <row r="3384" spans="1:7" x14ac:dyDescent="0.25">
      <c r="A3384" s="2"/>
      <c r="B3384" s="2"/>
      <c r="C3384" s="2"/>
      <c r="D3384" s="2"/>
      <c r="E3384" s="2"/>
      <c r="F3384" s="2"/>
      <c r="G3384" s="2"/>
    </row>
    <row r="3385" spans="1:7" x14ac:dyDescent="0.25">
      <c r="A3385" s="2"/>
      <c r="B3385" s="2"/>
      <c r="C3385" s="2"/>
      <c r="D3385" s="2"/>
      <c r="E3385" s="2"/>
      <c r="F3385" s="2"/>
      <c r="G3385" s="2"/>
    </row>
    <row r="3386" spans="1:7" x14ac:dyDescent="0.25">
      <c r="A3386" s="2"/>
      <c r="B3386" s="2"/>
      <c r="C3386" s="2"/>
      <c r="D3386" s="2"/>
      <c r="E3386" s="2"/>
      <c r="F3386" s="2"/>
      <c r="G3386" s="2"/>
    </row>
    <row r="3387" spans="1:7" x14ac:dyDescent="0.25">
      <c r="A3387" s="2"/>
      <c r="B3387" s="2"/>
      <c r="C3387" s="2"/>
      <c r="D3387" s="2"/>
      <c r="E3387" s="2"/>
      <c r="F3387" s="2"/>
      <c r="G3387" s="2"/>
    </row>
    <row r="3389" spans="1:7" x14ac:dyDescent="0.25">
      <c r="C3389" s="2"/>
      <c r="D3389" s="2"/>
      <c r="E3389" s="2"/>
      <c r="F3389" s="2"/>
    </row>
    <row r="3390" spans="1:7" x14ac:dyDescent="0.25">
      <c r="A3390" s="2"/>
      <c r="B3390" s="2"/>
      <c r="C3390" s="2"/>
      <c r="D3390" s="2"/>
      <c r="E3390" s="2"/>
      <c r="F3390" s="2"/>
      <c r="G3390" s="2"/>
    </row>
    <row r="3391" spans="1:7" x14ac:dyDescent="0.25">
      <c r="A3391" s="2"/>
      <c r="B3391" s="2"/>
      <c r="C3391" s="2"/>
      <c r="D3391" s="2"/>
      <c r="E3391" s="2"/>
      <c r="F3391" s="2"/>
      <c r="G3391" s="2"/>
    </row>
    <row r="3392" spans="1:7" x14ac:dyDescent="0.25">
      <c r="A3392" s="2"/>
      <c r="B3392" s="2"/>
      <c r="C3392" s="2"/>
      <c r="D3392" s="2"/>
      <c r="E3392" s="2"/>
      <c r="F3392" s="2"/>
      <c r="G3392" s="2"/>
    </row>
    <row r="3393" spans="1:7" x14ac:dyDescent="0.25">
      <c r="A3393" s="2"/>
      <c r="B3393" s="2"/>
      <c r="G3393" s="2"/>
    </row>
    <row r="3394" spans="1:7" x14ac:dyDescent="0.25">
      <c r="A3394" s="2"/>
      <c r="B3394" s="2"/>
      <c r="C3394" s="2"/>
      <c r="D3394" s="2"/>
      <c r="E3394" s="2"/>
      <c r="F3394" s="2"/>
      <c r="G3394" s="2"/>
    </row>
    <row r="3395" spans="1:7" x14ac:dyDescent="0.25">
      <c r="A3395" s="2"/>
      <c r="B3395" s="2"/>
      <c r="C3395" s="2"/>
      <c r="D3395" s="2"/>
      <c r="E3395" s="2"/>
      <c r="F3395" s="2"/>
      <c r="G3395" s="2"/>
    </row>
    <row r="3396" spans="1:7" x14ac:dyDescent="0.25">
      <c r="A3396" s="2"/>
      <c r="B3396" s="2"/>
      <c r="C3396" s="2"/>
      <c r="D3396" s="2"/>
      <c r="E3396" s="2"/>
      <c r="F3396" s="2"/>
      <c r="G3396" s="2"/>
    </row>
    <row r="3397" spans="1:7" x14ac:dyDescent="0.25">
      <c r="A3397" s="2"/>
      <c r="B3397" s="2"/>
      <c r="C3397" s="2"/>
      <c r="D3397" s="2"/>
      <c r="E3397" s="2"/>
      <c r="F3397" s="2"/>
      <c r="G3397" s="2"/>
    </row>
    <row r="3398" spans="1:7" x14ac:dyDescent="0.25">
      <c r="A3398" s="2"/>
    </row>
    <row r="3399" spans="1:7" x14ac:dyDescent="0.25">
      <c r="A3399" s="2"/>
      <c r="B3399" s="2"/>
      <c r="C3399" s="2"/>
      <c r="D3399" s="2"/>
      <c r="E3399" s="2"/>
      <c r="F3399" s="2"/>
      <c r="G3399" s="2"/>
    </row>
    <row r="3400" spans="1:7" x14ac:dyDescent="0.25">
      <c r="A3400" s="2"/>
      <c r="B3400" s="2"/>
      <c r="C3400" s="2"/>
      <c r="D3400" s="2"/>
      <c r="E3400" s="2"/>
      <c r="F3400" s="2"/>
      <c r="G3400" s="2"/>
    </row>
    <row r="3401" spans="1:7" x14ac:dyDescent="0.25">
      <c r="A3401" s="2"/>
      <c r="B3401" s="2"/>
      <c r="C3401" s="2"/>
      <c r="D3401" s="2"/>
      <c r="E3401" s="2"/>
      <c r="F3401" s="2"/>
      <c r="G3401" s="2"/>
    </row>
    <row r="3402" spans="1:7" x14ac:dyDescent="0.25">
      <c r="A3402" s="2"/>
      <c r="B3402" s="2"/>
      <c r="C3402" s="2"/>
      <c r="D3402" s="2"/>
      <c r="E3402" s="2"/>
      <c r="F3402" s="2"/>
      <c r="G3402" s="2"/>
    </row>
    <row r="3403" spans="1:7" x14ac:dyDescent="0.25">
      <c r="A3403" s="2"/>
      <c r="B3403" s="2"/>
      <c r="C3403" s="2"/>
      <c r="D3403" s="2"/>
      <c r="E3403" s="2"/>
      <c r="F3403" s="2"/>
      <c r="G3403" s="2"/>
    </row>
    <row r="3404" spans="1:7" x14ac:dyDescent="0.25">
      <c r="A3404" s="2"/>
      <c r="B3404" s="2"/>
      <c r="C3404" s="2"/>
      <c r="D3404" s="2"/>
      <c r="E3404" s="2"/>
      <c r="F3404" s="2"/>
      <c r="G3404" s="2"/>
    </row>
    <row r="3405" spans="1:7" x14ac:dyDescent="0.25">
      <c r="A3405" s="2"/>
      <c r="B3405" s="2"/>
      <c r="C3405" s="2"/>
      <c r="D3405" s="2"/>
      <c r="E3405" s="2"/>
      <c r="F3405" s="2"/>
      <c r="G3405" s="2"/>
    </row>
    <row r="3406" spans="1:7" x14ac:dyDescent="0.25">
      <c r="A3406" s="2"/>
      <c r="B3406" s="2"/>
      <c r="C3406" s="2"/>
      <c r="D3406" s="2"/>
      <c r="E3406" s="2"/>
      <c r="F3406" s="2"/>
      <c r="G3406" s="2"/>
    </row>
    <row r="3407" spans="1:7" x14ac:dyDescent="0.25">
      <c r="A3407" s="2"/>
      <c r="B3407" s="2"/>
      <c r="C3407" s="2"/>
      <c r="D3407" s="2"/>
      <c r="E3407" s="2"/>
      <c r="F3407" s="2"/>
      <c r="G3407" s="2"/>
    </row>
    <row r="3408" spans="1:7" x14ac:dyDescent="0.25">
      <c r="A3408" s="2"/>
      <c r="B3408" s="2"/>
      <c r="C3408" s="2"/>
      <c r="D3408" s="2"/>
      <c r="E3408" s="2"/>
      <c r="F3408" s="2"/>
      <c r="G3408" s="2"/>
    </row>
    <row r="3409" spans="1:7" x14ac:dyDescent="0.25">
      <c r="A3409" s="2"/>
      <c r="B3409" s="2"/>
      <c r="C3409" s="2"/>
      <c r="D3409" s="2"/>
      <c r="E3409" s="2"/>
      <c r="F3409" s="2"/>
      <c r="G3409" s="2"/>
    </row>
    <row r="3410" spans="1:7" x14ac:dyDescent="0.25">
      <c r="A3410" s="2"/>
      <c r="B3410" s="2"/>
      <c r="C3410" s="2"/>
      <c r="D3410" s="2"/>
      <c r="E3410" s="2"/>
      <c r="F3410" s="2"/>
      <c r="G3410" s="2"/>
    </row>
    <row r="3411" spans="1:7" x14ac:dyDescent="0.25">
      <c r="A3411" s="2"/>
      <c r="B3411" s="2"/>
      <c r="C3411" s="2"/>
      <c r="D3411" s="2"/>
      <c r="E3411" s="2"/>
      <c r="F3411" s="2"/>
      <c r="G3411" s="2"/>
    </row>
    <row r="3412" spans="1:7" x14ac:dyDescent="0.25">
      <c r="A3412" s="2"/>
      <c r="B3412" s="2"/>
      <c r="C3412" s="2"/>
      <c r="D3412" s="2"/>
      <c r="E3412" s="2"/>
      <c r="F3412" s="2"/>
      <c r="G3412" s="2"/>
    </row>
    <row r="3413" spans="1:7" x14ac:dyDescent="0.25">
      <c r="A3413" s="2"/>
      <c r="B3413" s="2"/>
      <c r="C3413" s="2"/>
      <c r="D3413" s="2"/>
      <c r="E3413" s="2"/>
      <c r="F3413" s="2"/>
      <c r="G3413" s="2"/>
    </row>
    <row r="3414" spans="1:7" x14ac:dyDescent="0.25">
      <c r="A3414" s="2"/>
      <c r="B3414" s="2"/>
      <c r="C3414" s="2"/>
      <c r="D3414" s="2"/>
      <c r="E3414" s="2"/>
      <c r="F3414" s="2"/>
      <c r="G3414" s="2"/>
    </row>
    <row r="3415" spans="1:7" x14ac:dyDescent="0.25">
      <c r="A3415" s="2"/>
      <c r="B3415" s="2"/>
      <c r="C3415" s="2"/>
      <c r="D3415" s="2"/>
      <c r="E3415" s="2"/>
      <c r="F3415" s="2"/>
      <c r="G3415" s="2"/>
    </row>
    <row r="3416" spans="1:7" x14ac:dyDescent="0.25">
      <c r="A3416" s="2"/>
      <c r="B3416" s="2"/>
      <c r="C3416" s="2"/>
      <c r="D3416" s="2"/>
      <c r="E3416" s="2"/>
      <c r="F3416" s="2"/>
      <c r="G3416" s="2"/>
    </row>
    <row r="3417" spans="1:7" x14ac:dyDescent="0.25">
      <c r="A3417" s="2"/>
      <c r="B3417" s="2"/>
      <c r="C3417" s="2"/>
      <c r="D3417" s="2"/>
      <c r="E3417" s="2"/>
      <c r="F3417" s="2"/>
      <c r="G3417" s="2"/>
    </row>
    <row r="3418" spans="1:7" x14ac:dyDescent="0.25">
      <c r="A3418" s="2"/>
      <c r="B3418" s="2"/>
      <c r="C3418" s="2"/>
      <c r="D3418" s="2"/>
      <c r="E3418" s="2"/>
      <c r="F3418" s="2"/>
      <c r="G3418" s="2"/>
    </row>
    <row r="3419" spans="1:7" x14ac:dyDescent="0.25">
      <c r="A3419" s="2"/>
      <c r="B3419" s="2"/>
      <c r="C3419" s="2"/>
      <c r="D3419" s="2"/>
      <c r="E3419" s="2"/>
      <c r="F3419" s="2"/>
      <c r="G3419" s="2"/>
    </row>
    <row r="3420" spans="1:7" x14ac:dyDescent="0.25">
      <c r="A3420" s="2"/>
      <c r="B3420" s="2"/>
      <c r="C3420" s="2"/>
      <c r="D3420" s="2"/>
      <c r="E3420" s="2"/>
      <c r="F3420" s="2"/>
      <c r="G3420" s="2"/>
    </row>
    <row r="3421" spans="1:7" x14ac:dyDescent="0.25">
      <c r="A3421" s="2"/>
      <c r="B3421" s="2"/>
      <c r="C3421" s="2"/>
      <c r="D3421" s="2"/>
      <c r="E3421" s="2"/>
      <c r="F3421" s="2"/>
      <c r="G3421" s="2"/>
    </row>
    <row r="3422" spans="1:7" x14ac:dyDescent="0.25">
      <c r="A3422" s="2"/>
      <c r="B3422" s="2"/>
      <c r="C3422" s="2"/>
      <c r="D3422" s="2"/>
      <c r="E3422" s="2"/>
      <c r="F3422" s="2"/>
      <c r="G3422" s="2"/>
    </row>
    <row r="3423" spans="1:7" x14ac:dyDescent="0.25">
      <c r="A3423" s="2"/>
      <c r="B3423" s="2"/>
      <c r="C3423" s="2"/>
      <c r="D3423" s="2"/>
      <c r="E3423" s="2"/>
      <c r="F3423" s="2"/>
      <c r="G3423" s="2"/>
    </row>
    <row r="3424" spans="1:7" x14ac:dyDescent="0.25">
      <c r="A3424" s="2"/>
      <c r="B3424" s="2"/>
      <c r="C3424" s="2"/>
      <c r="D3424" s="2"/>
      <c r="E3424" s="2"/>
      <c r="F3424" s="2"/>
      <c r="G3424" s="2"/>
    </row>
    <row r="3426" spans="1:7" x14ac:dyDescent="0.25">
      <c r="C3426" s="2"/>
      <c r="D3426" s="2"/>
      <c r="E3426" s="2"/>
      <c r="F3426" s="2"/>
    </row>
    <row r="3427" spans="1:7" x14ac:dyDescent="0.25">
      <c r="A3427" s="2"/>
      <c r="B3427" s="2"/>
      <c r="C3427" s="2"/>
      <c r="D3427" s="2"/>
      <c r="E3427" s="2"/>
      <c r="F3427" s="2"/>
      <c r="G3427" s="2"/>
    </row>
    <row r="3428" spans="1:7" x14ac:dyDescent="0.25">
      <c r="A3428" s="2"/>
      <c r="B3428" s="2"/>
      <c r="C3428" s="2"/>
      <c r="D3428" s="2"/>
      <c r="E3428" s="2"/>
      <c r="F3428" s="2"/>
      <c r="G3428" s="2"/>
    </row>
    <row r="3429" spans="1:7" x14ac:dyDescent="0.25">
      <c r="A3429" s="2"/>
      <c r="B3429" s="2"/>
      <c r="C3429" s="2"/>
      <c r="D3429" s="2"/>
      <c r="E3429" s="2"/>
      <c r="F3429" s="2"/>
      <c r="G3429" s="2"/>
    </row>
    <row r="3430" spans="1:7" x14ac:dyDescent="0.25">
      <c r="A3430" s="2"/>
      <c r="B3430" s="2"/>
      <c r="G3430" s="2"/>
    </row>
    <row r="3431" spans="1:7" x14ac:dyDescent="0.25">
      <c r="A3431" s="2"/>
      <c r="B3431" s="2"/>
      <c r="C3431" s="2"/>
      <c r="D3431" s="2"/>
      <c r="E3431" s="2"/>
      <c r="F3431" s="2"/>
      <c r="G3431" s="2"/>
    </row>
    <row r="3432" spans="1:7" x14ac:dyDescent="0.25">
      <c r="A3432" s="2"/>
      <c r="B3432" s="2"/>
      <c r="C3432" s="2"/>
      <c r="D3432" s="2"/>
      <c r="E3432" s="2"/>
      <c r="F3432" s="2"/>
      <c r="G3432" s="2"/>
    </row>
    <row r="3433" spans="1:7" x14ac:dyDescent="0.25">
      <c r="A3433" s="2"/>
      <c r="B3433" s="2"/>
      <c r="C3433" s="2"/>
      <c r="D3433" s="2"/>
      <c r="E3433" s="2"/>
      <c r="F3433" s="2"/>
      <c r="G3433" s="2"/>
    </row>
    <row r="3434" spans="1:7" x14ac:dyDescent="0.25">
      <c r="A3434" s="2"/>
      <c r="B3434" s="2"/>
      <c r="C3434" s="2"/>
      <c r="D3434" s="2"/>
      <c r="E3434" s="2"/>
      <c r="F3434" s="2"/>
      <c r="G3434" s="2"/>
    </row>
    <row r="3435" spans="1:7" x14ac:dyDescent="0.25">
      <c r="A3435" s="2"/>
    </row>
    <row r="3436" spans="1:7" x14ac:dyDescent="0.25">
      <c r="A3436" s="2"/>
      <c r="B3436" s="2"/>
      <c r="C3436" s="2"/>
      <c r="D3436" s="2"/>
      <c r="E3436" s="2"/>
      <c r="F3436" s="2"/>
      <c r="G3436" s="2"/>
    </row>
    <row r="3437" spans="1:7" x14ac:dyDescent="0.25">
      <c r="A3437" s="2"/>
      <c r="B3437" s="2"/>
      <c r="C3437" s="2"/>
      <c r="D3437" s="2"/>
      <c r="E3437" s="2"/>
      <c r="F3437" s="2"/>
      <c r="G3437" s="2"/>
    </row>
    <row r="3438" spans="1:7" x14ac:dyDescent="0.25">
      <c r="A3438" s="2"/>
      <c r="B3438" s="2"/>
      <c r="C3438" s="2"/>
      <c r="D3438" s="2"/>
      <c r="E3438" s="2"/>
      <c r="F3438" s="2"/>
      <c r="G3438" s="2"/>
    </row>
    <row r="3439" spans="1:7" x14ac:dyDescent="0.25">
      <c r="A3439" s="2"/>
      <c r="B3439" s="2"/>
      <c r="C3439" s="2"/>
      <c r="D3439" s="2"/>
      <c r="E3439" s="2"/>
      <c r="F3439" s="2"/>
      <c r="G3439" s="2"/>
    </row>
    <row r="3440" spans="1:7" x14ac:dyDescent="0.25">
      <c r="A3440" s="2"/>
      <c r="B3440" s="2"/>
      <c r="C3440" s="2"/>
      <c r="D3440" s="2"/>
      <c r="E3440" s="2"/>
      <c r="F3440" s="2"/>
      <c r="G3440" s="2"/>
    </row>
    <row r="3441" spans="1:7" x14ac:dyDescent="0.25">
      <c r="A3441" s="2"/>
      <c r="B3441" s="2"/>
      <c r="C3441" s="2"/>
      <c r="D3441" s="2"/>
      <c r="E3441" s="2"/>
      <c r="F3441" s="2"/>
      <c r="G3441" s="2"/>
    </row>
    <row r="3442" spans="1:7" x14ac:dyDescent="0.25">
      <c r="A3442" s="2"/>
      <c r="B3442" s="2"/>
      <c r="C3442" s="2"/>
      <c r="D3442" s="2"/>
      <c r="E3442" s="2"/>
      <c r="F3442" s="2"/>
      <c r="G3442" s="2"/>
    </row>
    <row r="3443" spans="1:7" x14ac:dyDescent="0.25">
      <c r="A3443" s="2"/>
      <c r="B3443" s="2"/>
      <c r="C3443" s="2"/>
      <c r="D3443" s="2"/>
      <c r="E3443" s="2"/>
      <c r="F3443" s="2"/>
      <c r="G3443" s="2"/>
    </row>
    <row r="3444" spans="1:7" x14ac:dyDescent="0.25">
      <c r="A3444" s="2"/>
      <c r="B3444" s="2"/>
      <c r="C3444" s="2"/>
      <c r="D3444" s="2"/>
      <c r="E3444" s="2"/>
      <c r="F3444" s="2"/>
      <c r="G3444" s="2"/>
    </row>
    <row r="3445" spans="1:7" x14ac:dyDescent="0.25">
      <c r="A3445" s="2"/>
      <c r="B3445" s="2"/>
      <c r="C3445" s="2"/>
      <c r="D3445" s="2"/>
      <c r="E3445" s="2"/>
      <c r="F3445" s="2"/>
      <c r="G3445" s="2"/>
    </row>
    <row r="3446" spans="1:7" x14ac:dyDescent="0.25">
      <c r="A3446" s="2"/>
      <c r="B3446" s="2"/>
      <c r="C3446" s="2"/>
      <c r="D3446" s="2"/>
      <c r="E3446" s="2"/>
      <c r="F3446" s="2"/>
      <c r="G3446" s="2"/>
    </row>
    <row r="3447" spans="1:7" x14ac:dyDescent="0.25">
      <c r="A3447" s="2"/>
      <c r="B3447" s="2"/>
      <c r="C3447" s="2"/>
      <c r="D3447" s="2"/>
      <c r="E3447" s="2"/>
      <c r="F3447" s="2"/>
      <c r="G3447" s="2"/>
    </row>
    <row r="3448" spans="1:7" x14ac:dyDescent="0.25">
      <c r="A3448" s="2"/>
      <c r="B3448" s="2"/>
      <c r="C3448" s="2"/>
      <c r="D3448" s="2"/>
      <c r="E3448" s="2"/>
      <c r="F3448" s="2"/>
      <c r="G3448" s="2"/>
    </row>
    <row r="3449" spans="1:7" x14ac:dyDescent="0.25">
      <c r="A3449" s="2"/>
      <c r="B3449" s="2"/>
      <c r="C3449" s="2"/>
      <c r="D3449" s="2"/>
      <c r="E3449" s="2"/>
      <c r="F3449" s="2"/>
      <c r="G3449" s="2"/>
    </row>
    <row r="3450" spans="1:7" x14ac:dyDescent="0.25">
      <c r="A3450" s="2"/>
      <c r="B3450" s="2"/>
      <c r="C3450" s="2"/>
      <c r="D3450" s="2"/>
      <c r="E3450" s="2"/>
      <c r="F3450" s="2"/>
      <c r="G3450" s="2"/>
    </row>
    <row r="3451" spans="1:7" x14ac:dyDescent="0.25">
      <c r="A3451" s="2"/>
      <c r="B3451" s="2"/>
      <c r="C3451" s="2"/>
      <c r="D3451" s="2"/>
      <c r="E3451" s="2"/>
      <c r="F3451" s="2"/>
      <c r="G3451" s="2"/>
    </row>
    <row r="3452" spans="1:7" x14ac:dyDescent="0.25">
      <c r="A3452" s="2"/>
      <c r="B3452" s="2"/>
      <c r="C3452" s="2"/>
      <c r="D3452" s="2"/>
      <c r="E3452" s="2"/>
      <c r="F3452" s="2"/>
      <c r="G3452" s="2"/>
    </row>
    <row r="3453" spans="1:7" x14ac:dyDescent="0.25">
      <c r="A3453" s="2"/>
      <c r="B3453" s="2"/>
      <c r="C3453" s="2"/>
      <c r="D3453" s="2"/>
      <c r="E3453" s="2"/>
      <c r="F3453" s="2"/>
      <c r="G3453" s="2"/>
    </row>
    <row r="3454" spans="1:7" x14ac:dyDescent="0.25">
      <c r="A3454" s="2"/>
      <c r="B3454" s="2"/>
      <c r="C3454" s="2"/>
      <c r="D3454" s="2"/>
      <c r="E3454" s="2"/>
      <c r="F3454" s="2"/>
      <c r="G3454" s="2"/>
    </row>
    <row r="3455" spans="1:7" x14ac:dyDescent="0.25">
      <c r="A3455" s="2"/>
      <c r="B3455" s="2"/>
      <c r="C3455" s="2"/>
      <c r="D3455" s="2"/>
      <c r="E3455" s="2"/>
      <c r="F3455" s="2"/>
      <c r="G3455" s="2"/>
    </row>
    <row r="3456" spans="1:7" x14ac:dyDescent="0.25">
      <c r="A3456" s="2"/>
      <c r="B3456" s="2"/>
      <c r="C3456" s="2"/>
      <c r="D3456" s="2"/>
      <c r="E3456" s="2"/>
      <c r="F3456" s="2"/>
      <c r="G3456" s="2"/>
    </row>
    <row r="3457" spans="1:7" x14ac:dyDescent="0.25">
      <c r="A3457" s="2"/>
      <c r="B3457" s="2"/>
      <c r="C3457" s="2"/>
      <c r="D3457" s="2"/>
      <c r="E3457" s="2"/>
      <c r="F3457" s="2"/>
      <c r="G3457" s="2"/>
    </row>
    <row r="3458" spans="1:7" x14ac:dyDescent="0.25">
      <c r="A3458" s="2"/>
      <c r="B3458" s="2"/>
      <c r="C3458" s="2"/>
      <c r="D3458" s="2"/>
      <c r="E3458" s="2"/>
      <c r="F3458" s="2"/>
      <c r="G3458" s="2"/>
    </row>
    <row r="3459" spans="1:7" x14ac:dyDescent="0.25">
      <c r="A3459" s="2"/>
      <c r="B3459" s="2"/>
      <c r="C3459" s="2"/>
      <c r="D3459" s="2"/>
      <c r="E3459" s="2"/>
      <c r="F3459" s="2"/>
      <c r="G3459" s="2"/>
    </row>
    <row r="3460" spans="1:7" x14ac:dyDescent="0.25">
      <c r="A3460" s="2"/>
      <c r="B3460" s="2"/>
      <c r="C3460" s="2"/>
      <c r="D3460" s="2"/>
      <c r="E3460" s="2"/>
      <c r="F3460" s="2"/>
      <c r="G3460" s="2"/>
    </row>
    <row r="3461" spans="1:7" x14ac:dyDescent="0.25">
      <c r="A3461" s="2"/>
      <c r="B3461" s="2"/>
      <c r="C3461" s="2"/>
      <c r="D3461" s="2"/>
      <c r="E3461" s="2"/>
      <c r="F3461" s="2"/>
      <c r="G3461" s="2"/>
    </row>
    <row r="3463" spans="1:7" x14ac:dyDescent="0.25">
      <c r="C3463" s="2"/>
      <c r="D3463" s="2"/>
      <c r="E3463" s="2"/>
      <c r="F3463" s="2"/>
    </row>
    <row r="3464" spans="1:7" x14ac:dyDescent="0.25">
      <c r="A3464" s="2"/>
      <c r="B3464" s="2"/>
      <c r="C3464" s="2"/>
      <c r="D3464" s="2"/>
      <c r="E3464" s="2"/>
      <c r="F3464" s="2"/>
      <c r="G3464" s="2"/>
    </row>
    <row r="3465" spans="1:7" x14ac:dyDescent="0.25">
      <c r="A3465" s="2"/>
      <c r="B3465" s="2"/>
      <c r="C3465" s="2"/>
      <c r="D3465" s="2"/>
      <c r="E3465" s="2"/>
      <c r="F3465" s="2"/>
      <c r="G3465" s="2"/>
    </row>
    <row r="3466" spans="1:7" x14ac:dyDescent="0.25">
      <c r="A3466" s="2"/>
      <c r="B3466" s="2"/>
      <c r="C3466" s="2"/>
      <c r="D3466" s="2"/>
      <c r="E3466" s="2"/>
      <c r="F3466" s="2"/>
      <c r="G3466" s="2"/>
    </row>
    <row r="3467" spans="1:7" x14ac:dyDescent="0.25">
      <c r="A3467" s="2"/>
      <c r="B3467" s="2"/>
      <c r="G3467" s="2"/>
    </row>
    <row r="3468" spans="1:7" x14ac:dyDescent="0.25">
      <c r="A3468" s="2"/>
      <c r="B3468" s="2"/>
      <c r="C3468" s="2"/>
      <c r="D3468" s="2"/>
      <c r="E3468" s="2"/>
      <c r="F3468" s="2"/>
      <c r="G3468" s="2"/>
    </row>
    <row r="3469" spans="1:7" x14ac:dyDescent="0.25">
      <c r="A3469" s="2"/>
      <c r="B3469" s="2"/>
      <c r="C3469" s="2"/>
      <c r="D3469" s="2"/>
      <c r="E3469" s="2"/>
      <c r="F3469" s="2"/>
      <c r="G3469" s="2"/>
    </row>
    <row r="3470" spans="1:7" x14ac:dyDescent="0.25">
      <c r="A3470" s="2"/>
      <c r="B3470" s="2"/>
      <c r="C3470" s="2"/>
      <c r="D3470" s="2"/>
      <c r="E3470" s="2"/>
      <c r="F3470" s="2"/>
      <c r="G3470" s="2"/>
    </row>
    <row r="3471" spans="1:7" x14ac:dyDescent="0.25">
      <c r="A3471" s="2"/>
      <c r="B3471" s="2"/>
      <c r="C3471" s="2"/>
      <c r="D3471" s="2"/>
      <c r="E3471" s="2"/>
      <c r="F3471" s="2"/>
      <c r="G3471" s="2"/>
    </row>
    <row r="3472" spans="1:7" x14ac:dyDescent="0.25">
      <c r="A3472" s="2"/>
    </row>
    <row r="3473" spans="1:7" x14ac:dyDescent="0.25">
      <c r="A3473" s="2"/>
      <c r="B3473" s="2"/>
      <c r="C3473" s="2"/>
      <c r="D3473" s="2"/>
      <c r="E3473" s="2"/>
      <c r="F3473" s="2"/>
      <c r="G3473" s="2"/>
    </row>
    <row r="3474" spans="1:7" x14ac:dyDescent="0.25">
      <c r="A3474" s="2"/>
      <c r="B3474" s="2"/>
      <c r="C3474" s="2"/>
      <c r="D3474" s="2"/>
      <c r="E3474" s="2"/>
      <c r="F3474" s="2"/>
      <c r="G3474" s="2"/>
    </row>
    <row r="3475" spans="1:7" x14ac:dyDescent="0.25">
      <c r="A3475" s="2"/>
      <c r="B3475" s="2"/>
      <c r="C3475" s="2"/>
      <c r="D3475" s="2"/>
      <c r="E3475" s="2"/>
      <c r="F3475" s="2"/>
      <c r="G3475" s="2"/>
    </row>
    <row r="3476" spans="1:7" x14ac:dyDescent="0.25">
      <c r="A3476" s="2"/>
      <c r="B3476" s="2"/>
      <c r="C3476" s="2"/>
      <c r="D3476" s="2"/>
      <c r="E3476" s="2"/>
      <c r="F3476" s="2"/>
      <c r="G3476" s="2"/>
    </row>
    <row r="3477" spans="1:7" x14ac:dyDescent="0.25">
      <c r="A3477" s="2"/>
      <c r="B3477" s="2"/>
      <c r="C3477" s="2"/>
      <c r="D3477" s="2"/>
      <c r="E3477" s="2"/>
      <c r="F3477" s="2"/>
      <c r="G3477" s="2"/>
    </row>
    <row r="3478" spans="1:7" x14ac:dyDescent="0.25">
      <c r="A3478" s="2"/>
      <c r="B3478" s="2"/>
      <c r="C3478" s="2"/>
      <c r="D3478" s="2"/>
      <c r="E3478" s="2"/>
      <c r="F3478" s="2"/>
      <c r="G3478" s="2"/>
    </row>
    <row r="3479" spans="1:7" x14ac:dyDescent="0.25">
      <c r="A3479" s="2"/>
      <c r="B3479" s="2"/>
      <c r="C3479" s="2"/>
      <c r="D3479" s="2"/>
      <c r="E3479" s="2"/>
      <c r="F3479" s="2"/>
      <c r="G3479" s="2"/>
    </row>
    <row r="3480" spans="1:7" x14ac:dyDescent="0.25">
      <c r="A3480" s="2"/>
      <c r="B3480" s="2"/>
      <c r="C3480" s="2"/>
      <c r="D3480" s="2"/>
      <c r="E3480" s="2"/>
      <c r="F3480" s="2"/>
      <c r="G3480" s="2"/>
    </row>
    <row r="3481" spans="1:7" x14ac:dyDescent="0.25">
      <c r="A3481" s="2"/>
      <c r="B3481" s="2"/>
      <c r="C3481" s="2"/>
      <c r="D3481" s="2"/>
      <c r="E3481" s="2"/>
      <c r="F3481" s="2"/>
      <c r="G3481" s="2"/>
    </row>
    <row r="3482" spans="1:7" x14ac:dyDescent="0.25">
      <c r="A3482" s="2"/>
      <c r="B3482" s="2"/>
      <c r="C3482" s="2"/>
      <c r="D3482" s="2"/>
      <c r="E3482" s="2"/>
      <c r="F3482" s="2"/>
      <c r="G3482" s="2"/>
    </row>
    <row r="3483" spans="1:7" x14ac:dyDescent="0.25">
      <c r="A3483" s="2"/>
      <c r="B3483" s="2"/>
      <c r="C3483" s="2"/>
      <c r="D3483" s="2"/>
      <c r="E3483" s="2"/>
      <c r="F3483" s="2"/>
      <c r="G3483" s="2"/>
    </row>
    <row r="3484" spans="1:7" x14ac:dyDescent="0.25">
      <c r="A3484" s="2"/>
      <c r="B3484" s="2"/>
      <c r="C3484" s="2"/>
      <c r="D3484" s="2"/>
      <c r="E3484" s="2"/>
      <c r="F3484" s="2"/>
      <c r="G3484" s="2"/>
    </row>
    <row r="3485" spans="1:7" x14ac:dyDescent="0.25">
      <c r="A3485" s="2"/>
      <c r="B3485" s="2"/>
      <c r="C3485" s="2"/>
      <c r="D3485" s="2"/>
      <c r="E3485" s="2"/>
      <c r="F3485" s="2"/>
      <c r="G3485" s="2"/>
    </row>
    <row r="3486" spans="1:7" x14ac:dyDescent="0.25">
      <c r="A3486" s="2"/>
      <c r="B3486" s="2"/>
      <c r="C3486" s="2"/>
      <c r="D3486" s="2"/>
      <c r="E3486" s="2"/>
      <c r="F3486" s="2"/>
      <c r="G3486" s="2"/>
    </row>
    <row r="3487" spans="1:7" x14ac:dyDescent="0.25">
      <c r="A3487" s="2"/>
      <c r="B3487" s="2"/>
      <c r="C3487" s="2"/>
      <c r="D3487" s="2"/>
      <c r="E3487" s="2"/>
      <c r="F3487" s="2"/>
      <c r="G3487" s="2"/>
    </row>
    <row r="3488" spans="1:7" x14ac:dyDescent="0.25">
      <c r="A3488" s="2"/>
      <c r="B3488" s="2"/>
      <c r="C3488" s="2"/>
      <c r="D3488" s="2"/>
      <c r="E3488" s="2"/>
      <c r="F3488" s="2"/>
      <c r="G3488" s="2"/>
    </row>
    <row r="3489" spans="1:7" x14ac:dyDescent="0.25">
      <c r="A3489" s="2"/>
      <c r="B3489" s="2"/>
      <c r="C3489" s="2"/>
      <c r="D3489" s="2"/>
      <c r="E3489" s="2"/>
      <c r="F3489" s="2"/>
      <c r="G3489" s="2"/>
    </row>
    <row r="3490" spans="1:7" x14ac:dyDescent="0.25">
      <c r="A3490" s="2"/>
      <c r="B3490" s="2"/>
      <c r="C3490" s="2"/>
      <c r="D3490" s="2"/>
      <c r="E3490" s="2"/>
      <c r="F3490" s="2"/>
      <c r="G3490" s="2"/>
    </row>
    <row r="3491" spans="1:7" x14ac:dyDescent="0.25">
      <c r="A3491" s="2"/>
      <c r="B3491" s="2"/>
      <c r="C3491" s="2"/>
      <c r="D3491" s="2"/>
      <c r="E3491" s="2"/>
      <c r="F3491" s="2"/>
      <c r="G3491" s="2"/>
    </row>
    <row r="3492" spans="1:7" x14ac:dyDescent="0.25">
      <c r="A3492" s="2"/>
      <c r="B3492" s="2"/>
      <c r="C3492" s="2"/>
      <c r="D3492" s="2"/>
      <c r="E3492" s="2"/>
      <c r="F3492" s="2"/>
      <c r="G3492" s="2"/>
    </row>
    <row r="3493" spans="1:7" x14ac:dyDescent="0.25">
      <c r="A3493" s="2"/>
      <c r="B3493" s="2"/>
      <c r="C3493" s="2"/>
      <c r="D3493" s="2"/>
      <c r="E3493" s="2"/>
      <c r="F3493" s="2"/>
      <c r="G3493" s="2"/>
    </row>
    <row r="3494" spans="1:7" x14ac:dyDescent="0.25">
      <c r="A3494" s="2"/>
      <c r="B3494" s="2"/>
      <c r="C3494" s="2"/>
      <c r="D3494" s="2"/>
      <c r="E3494" s="2"/>
      <c r="F3494" s="2"/>
      <c r="G3494" s="2"/>
    </row>
    <row r="3495" spans="1:7" x14ac:dyDescent="0.25">
      <c r="A3495" s="2"/>
      <c r="B3495" s="2"/>
      <c r="C3495" s="2"/>
      <c r="D3495" s="2"/>
      <c r="E3495" s="2"/>
      <c r="F3495" s="2"/>
      <c r="G3495" s="2"/>
    </row>
    <row r="3496" spans="1:7" x14ac:dyDescent="0.25">
      <c r="A3496" s="2"/>
      <c r="B3496" s="2"/>
      <c r="C3496" s="2"/>
      <c r="D3496" s="2"/>
      <c r="E3496" s="2"/>
      <c r="F3496" s="2"/>
      <c r="G3496" s="2"/>
    </row>
    <row r="3497" spans="1:7" x14ac:dyDescent="0.25">
      <c r="A3497" s="2"/>
      <c r="B3497" s="2"/>
      <c r="C3497" s="2"/>
      <c r="D3497" s="2"/>
      <c r="E3497" s="2"/>
      <c r="F3497" s="2"/>
      <c r="G3497" s="2"/>
    </row>
    <row r="3498" spans="1:7" x14ac:dyDescent="0.25">
      <c r="A3498" s="2"/>
      <c r="B3498" s="2"/>
      <c r="C3498" s="2"/>
      <c r="D3498" s="2"/>
      <c r="E3498" s="2"/>
      <c r="F3498" s="2"/>
      <c r="G3498" s="2"/>
    </row>
    <row r="3500" spans="1:7" x14ac:dyDescent="0.25">
      <c r="C3500" s="2"/>
      <c r="D3500" s="2"/>
      <c r="E3500" s="2"/>
      <c r="F3500" s="2"/>
    </row>
    <row r="3501" spans="1:7" x14ac:dyDescent="0.25">
      <c r="A3501" s="2"/>
      <c r="B3501" s="2"/>
      <c r="C3501" s="2"/>
      <c r="D3501" s="2"/>
      <c r="E3501" s="2"/>
      <c r="F3501" s="2"/>
      <c r="G3501" s="2"/>
    </row>
    <row r="3502" spans="1:7" x14ac:dyDescent="0.25">
      <c r="A3502" s="2"/>
      <c r="B3502" s="2"/>
      <c r="C3502" s="2"/>
      <c r="D3502" s="2"/>
      <c r="E3502" s="2"/>
      <c r="F3502" s="2"/>
      <c r="G3502" s="2"/>
    </row>
    <row r="3503" spans="1:7" x14ac:dyDescent="0.25">
      <c r="A3503" s="2"/>
      <c r="B3503" s="2"/>
      <c r="C3503" s="2"/>
      <c r="D3503" s="2"/>
      <c r="E3503" s="2"/>
      <c r="F3503" s="2"/>
      <c r="G3503" s="2"/>
    </row>
    <row r="3504" spans="1:7" x14ac:dyDescent="0.25">
      <c r="A3504" s="2"/>
      <c r="B3504" s="2"/>
      <c r="G3504" s="2"/>
    </row>
    <row r="3505" spans="1:7" x14ac:dyDescent="0.25">
      <c r="A3505" s="2"/>
      <c r="B3505" s="2"/>
      <c r="C3505" s="2"/>
      <c r="D3505" s="2"/>
      <c r="E3505" s="2"/>
      <c r="F3505" s="2"/>
      <c r="G3505" s="2"/>
    </row>
    <row r="3506" spans="1:7" x14ac:dyDescent="0.25">
      <c r="A3506" s="2"/>
      <c r="B3506" s="2"/>
      <c r="C3506" s="2"/>
      <c r="D3506" s="2"/>
      <c r="E3506" s="2"/>
      <c r="F3506" s="2"/>
      <c r="G3506" s="2"/>
    </row>
    <row r="3507" spans="1:7" x14ac:dyDescent="0.25">
      <c r="A3507" s="2"/>
      <c r="B3507" s="2"/>
      <c r="C3507" s="2"/>
      <c r="D3507" s="2"/>
      <c r="E3507" s="2"/>
      <c r="F3507" s="2"/>
      <c r="G3507" s="2"/>
    </row>
    <row r="3508" spans="1:7" x14ac:dyDescent="0.25">
      <c r="A3508" s="2"/>
      <c r="B3508" s="2"/>
      <c r="C3508" s="2"/>
      <c r="D3508" s="2"/>
      <c r="E3508" s="2"/>
      <c r="F3508" s="2"/>
      <c r="G3508" s="2"/>
    </row>
    <row r="3509" spans="1:7" x14ac:dyDescent="0.25">
      <c r="A3509" s="2"/>
    </row>
    <row r="3510" spans="1:7" x14ac:dyDescent="0.25">
      <c r="A3510" s="2"/>
      <c r="B3510" s="2"/>
      <c r="C3510" s="2"/>
      <c r="D3510" s="2"/>
      <c r="E3510" s="2"/>
      <c r="F3510" s="2"/>
      <c r="G3510" s="2"/>
    </row>
    <row r="3511" spans="1:7" x14ac:dyDescent="0.25">
      <c r="A3511" s="2"/>
      <c r="B3511" s="2"/>
      <c r="C3511" s="2"/>
      <c r="D3511" s="2"/>
      <c r="E3511" s="2"/>
      <c r="F3511" s="2"/>
      <c r="G3511" s="2"/>
    </row>
    <row r="3512" spans="1:7" x14ac:dyDescent="0.25">
      <c r="A3512" s="2"/>
      <c r="B3512" s="2"/>
      <c r="C3512" s="2"/>
      <c r="D3512" s="2"/>
      <c r="E3512" s="2"/>
      <c r="F3512" s="2"/>
      <c r="G3512" s="2"/>
    </row>
    <row r="3513" spans="1:7" x14ac:dyDescent="0.25">
      <c r="A3513" s="2"/>
      <c r="B3513" s="2"/>
      <c r="C3513" s="2"/>
      <c r="D3513" s="2"/>
      <c r="E3513" s="2"/>
      <c r="F3513" s="2"/>
      <c r="G3513" s="2"/>
    </row>
    <row r="3514" spans="1:7" x14ac:dyDescent="0.25">
      <c r="A3514" s="2"/>
      <c r="B3514" s="2"/>
      <c r="C3514" s="2"/>
      <c r="D3514" s="2"/>
      <c r="E3514" s="2"/>
      <c r="F3514" s="2"/>
      <c r="G3514" s="2"/>
    </row>
    <row r="3515" spans="1:7" x14ac:dyDescent="0.25">
      <c r="A3515" s="2"/>
      <c r="B3515" s="2"/>
      <c r="C3515" s="2"/>
      <c r="D3515" s="2"/>
      <c r="E3515" s="2"/>
      <c r="F3515" s="2"/>
      <c r="G3515" s="2"/>
    </row>
    <row r="3516" spans="1:7" x14ac:dyDescent="0.25">
      <c r="A3516" s="2"/>
      <c r="B3516" s="2"/>
      <c r="C3516" s="2"/>
      <c r="D3516" s="2"/>
      <c r="E3516" s="2"/>
      <c r="F3516" s="2"/>
      <c r="G3516" s="2"/>
    </row>
    <row r="3517" spans="1:7" x14ac:dyDescent="0.25">
      <c r="A3517" s="2"/>
      <c r="B3517" s="2"/>
      <c r="C3517" s="2"/>
      <c r="D3517" s="2"/>
      <c r="E3517" s="2"/>
      <c r="F3517" s="2"/>
      <c r="G3517" s="2"/>
    </row>
    <row r="3518" spans="1:7" x14ac:dyDescent="0.25">
      <c r="A3518" s="2"/>
      <c r="B3518" s="2"/>
      <c r="C3518" s="2"/>
      <c r="D3518" s="2"/>
      <c r="E3518" s="2"/>
      <c r="F3518" s="2"/>
      <c r="G3518" s="2"/>
    </row>
    <row r="3519" spans="1:7" x14ac:dyDescent="0.25">
      <c r="A3519" s="2"/>
      <c r="B3519" s="2"/>
      <c r="C3519" s="2"/>
      <c r="D3519" s="2"/>
      <c r="E3519" s="2"/>
      <c r="F3519" s="2"/>
      <c r="G3519" s="2"/>
    </row>
    <row r="3520" spans="1:7" x14ac:dyDescent="0.25">
      <c r="A3520" s="2"/>
      <c r="B3520" s="2"/>
      <c r="C3520" s="2"/>
      <c r="D3520" s="2"/>
      <c r="E3520" s="2"/>
      <c r="F3520" s="2"/>
      <c r="G3520" s="2"/>
    </row>
    <row r="3521" spans="1:7" x14ac:dyDescent="0.25">
      <c r="A3521" s="2"/>
      <c r="B3521" s="2"/>
      <c r="C3521" s="2"/>
      <c r="D3521" s="2"/>
      <c r="E3521" s="2"/>
      <c r="F3521" s="2"/>
      <c r="G3521" s="2"/>
    </row>
    <row r="3522" spans="1:7" x14ac:dyDescent="0.25">
      <c r="A3522" s="2"/>
      <c r="B3522" s="2"/>
      <c r="C3522" s="2"/>
      <c r="D3522" s="2"/>
      <c r="E3522" s="2"/>
      <c r="F3522" s="2"/>
      <c r="G3522" s="2"/>
    </row>
    <row r="3523" spans="1:7" x14ac:dyDescent="0.25">
      <c r="A3523" s="2"/>
      <c r="B3523" s="2"/>
      <c r="C3523" s="2"/>
      <c r="D3523" s="2"/>
      <c r="E3523" s="2"/>
      <c r="F3523" s="2"/>
      <c r="G3523" s="2"/>
    </row>
    <row r="3524" spans="1:7" x14ac:dyDescent="0.25">
      <c r="A3524" s="2"/>
      <c r="B3524" s="2"/>
      <c r="C3524" s="2"/>
      <c r="D3524" s="2"/>
      <c r="E3524" s="2"/>
      <c r="F3524" s="2"/>
      <c r="G3524" s="2"/>
    </row>
    <row r="3525" spans="1:7" x14ac:dyDescent="0.25">
      <c r="A3525" s="2"/>
      <c r="B3525" s="2"/>
      <c r="C3525" s="2"/>
      <c r="D3525" s="2"/>
      <c r="E3525" s="2"/>
      <c r="F3525" s="2"/>
      <c r="G3525" s="2"/>
    </row>
    <row r="3526" spans="1:7" x14ac:dyDescent="0.25">
      <c r="A3526" s="2"/>
      <c r="B3526" s="2"/>
      <c r="C3526" s="2"/>
      <c r="D3526" s="2"/>
      <c r="E3526" s="2"/>
      <c r="F3526" s="2"/>
      <c r="G3526" s="2"/>
    </row>
    <row r="3527" spans="1:7" x14ac:dyDescent="0.25">
      <c r="A3527" s="2"/>
      <c r="B3527" s="2"/>
      <c r="C3527" s="2"/>
      <c r="D3527" s="2"/>
      <c r="E3527" s="2"/>
      <c r="F3527" s="2"/>
      <c r="G3527" s="2"/>
    </row>
    <row r="3528" spans="1:7" x14ac:dyDescent="0.25">
      <c r="A3528" s="2"/>
      <c r="B3528" s="2"/>
      <c r="C3528" s="2"/>
      <c r="D3528" s="2"/>
      <c r="E3528" s="2"/>
      <c r="F3528" s="2"/>
      <c r="G3528" s="2"/>
    </row>
    <row r="3529" spans="1:7" x14ac:dyDescent="0.25">
      <c r="A3529" s="2"/>
      <c r="B3529" s="2"/>
      <c r="C3529" s="2"/>
      <c r="D3529" s="2"/>
      <c r="E3529" s="2"/>
      <c r="F3529" s="2"/>
      <c r="G3529" s="2"/>
    </row>
    <row r="3530" spans="1:7" x14ac:dyDescent="0.25">
      <c r="A3530" s="2"/>
      <c r="B3530" s="2"/>
      <c r="C3530" s="2"/>
      <c r="D3530" s="2"/>
      <c r="E3530" s="2"/>
      <c r="F3530" s="2"/>
      <c r="G3530" s="2"/>
    </row>
    <row r="3531" spans="1:7" x14ac:dyDescent="0.25">
      <c r="A3531" s="2"/>
      <c r="B3531" s="2"/>
      <c r="C3531" s="2"/>
      <c r="D3531" s="2"/>
      <c r="E3531" s="2"/>
      <c r="F3531" s="2"/>
      <c r="G3531" s="2"/>
    </row>
    <row r="3532" spans="1:7" x14ac:dyDescent="0.25">
      <c r="A3532" s="2"/>
      <c r="B3532" s="2"/>
      <c r="C3532" s="2"/>
      <c r="D3532" s="2"/>
      <c r="E3532" s="2"/>
      <c r="F3532" s="2"/>
      <c r="G3532" s="2"/>
    </row>
    <row r="3533" spans="1:7" x14ac:dyDescent="0.25">
      <c r="A3533" s="2"/>
      <c r="B3533" s="2"/>
      <c r="C3533" s="2"/>
      <c r="D3533" s="2"/>
      <c r="E3533" s="2"/>
      <c r="F3533" s="2"/>
      <c r="G3533" s="2"/>
    </row>
    <row r="3534" spans="1:7" x14ac:dyDescent="0.25">
      <c r="A3534" s="2"/>
      <c r="B3534" s="2"/>
      <c r="C3534" s="2"/>
      <c r="D3534" s="2"/>
      <c r="E3534" s="2"/>
      <c r="F3534" s="2"/>
      <c r="G3534" s="2"/>
    </row>
    <row r="3535" spans="1:7" x14ac:dyDescent="0.25">
      <c r="A3535" s="2"/>
      <c r="B3535" s="2"/>
      <c r="C3535" s="2"/>
      <c r="D3535" s="2"/>
      <c r="E3535" s="2"/>
      <c r="F3535" s="2"/>
      <c r="G3535" s="2"/>
    </row>
    <row r="3537" spans="1:7" x14ac:dyDescent="0.25">
      <c r="C3537" s="2"/>
      <c r="D3537" s="2"/>
      <c r="E3537" s="2"/>
      <c r="F3537" s="2"/>
    </row>
    <row r="3538" spans="1:7" x14ac:dyDescent="0.25">
      <c r="A3538" s="2"/>
      <c r="B3538" s="2"/>
      <c r="C3538" s="2"/>
      <c r="D3538" s="2"/>
      <c r="E3538" s="2"/>
      <c r="F3538" s="2"/>
      <c r="G3538" s="2"/>
    </row>
    <row r="3539" spans="1:7" x14ac:dyDescent="0.25">
      <c r="A3539" s="2"/>
      <c r="B3539" s="2"/>
      <c r="C3539" s="2"/>
      <c r="D3539" s="2"/>
      <c r="E3539" s="2"/>
      <c r="F3539" s="2"/>
      <c r="G3539" s="2"/>
    </row>
    <row r="3540" spans="1:7" x14ac:dyDescent="0.25">
      <c r="A3540" s="2"/>
      <c r="B3540" s="2"/>
      <c r="C3540" s="2"/>
      <c r="D3540" s="2"/>
      <c r="E3540" s="2"/>
      <c r="F3540" s="2"/>
      <c r="G3540" s="2"/>
    </row>
    <row r="3541" spans="1:7" x14ac:dyDescent="0.25">
      <c r="A3541" s="2"/>
      <c r="B3541" s="2"/>
      <c r="G3541" s="2"/>
    </row>
    <row r="3542" spans="1:7" x14ac:dyDescent="0.25">
      <c r="A3542" s="2"/>
      <c r="B3542" s="2"/>
      <c r="C3542" s="2"/>
      <c r="D3542" s="2"/>
      <c r="E3542" s="2"/>
      <c r="F3542" s="2"/>
      <c r="G3542" s="2"/>
    </row>
    <row r="3543" spans="1:7" x14ac:dyDescent="0.25">
      <c r="A3543" s="2"/>
      <c r="B3543" s="2"/>
      <c r="C3543" s="2"/>
      <c r="D3543" s="2"/>
      <c r="E3543" s="2"/>
      <c r="F3543" s="2"/>
      <c r="G3543" s="2"/>
    </row>
    <row r="3544" spans="1:7" x14ac:dyDescent="0.25">
      <c r="A3544" s="2"/>
      <c r="B3544" s="2"/>
      <c r="C3544" s="2"/>
      <c r="D3544" s="2"/>
      <c r="E3544" s="2"/>
      <c r="F3544" s="2"/>
      <c r="G3544" s="2"/>
    </row>
    <row r="3545" spans="1:7" x14ac:dyDescent="0.25">
      <c r="A3545" s="2"/>
      <c r="B3545" s="2"/>
      <c r="C3545" s="2"/>
      <c r="D3545" s="2"/>
      <c r="E3545" s="2"/>
      <c r="F3545" s="2"/>
      <c r="G3545" s="2"/>
    </row>
    <row r="3546" spans="1:7" x14ac:dyDescent="0.25">
      <c r="A3546" s="2"/>
    </row>
    <row r="3547" spans="1:7" x14ac:dyDescent="0.25">
      <c r="A3547" s="2"/>
      <c r="B3547" s="2"/>
      <c r="C3547" s="2"/>
      <c r="D3547" s="2"/>
      <c r="E3547" s="2"/>
      <c r="F3547" s="2"/>
      <c r="G3547" s="2"/>
    </row>
    <row r="3548" spans="1:7" x14ac:dyDescent="0.25">
      <c r="A3548" s="2"/>
      <c r="B3548" s="2"/>
      <c r="C3548" s="2"/>
      <c r="D3548" s="2"/>
      <c r="E3548" s="2"/>
      <c r="F3548" s="2"/>
      <c r="G3548" s="2"/>
    </row>
    <row r="3549" spans="1:7" x14ac:dyDescent="0.25">
      <c r="A3549" s="2"/>
      <c r="B3549" s="2"/>
      <c r="C3549" s="2"/>
      <c r="D3549" s="2"/>
      <c r="E3549" s="2"/>
      <c r="F3549" s="2"/>
      <c r="G3549" s="2"/>
    </row>
    <row r="3550" spans="1:7" x14ac:dyDescent="0.25">
      <c r="A3550" s="2"/>
      <c r="B3550" s="2"/>
      <c r="C3550" s="2"/>
      <c r="D3550" s="2"/>
      <c r="E3550" s="2"/>
      <c r="F3550" s="2"/>
      <c r="G3550" s="2"/>
    </row>
    <row r="3551" spans="1:7" x14ac:dyDescent="0.25">
      <c r="A3551" s="2"/>
      <c r="B3551" s="2"/>
      <c r="C3551" s="2"/>
      <c r="D3551" s="2"/>
      <c r="E3551" s="2"/>
      <c r="F3551" s="2"/>
      <c r="G3551" s="2"/>
    </row>
    <row r="3552" spans="1:7" x14ac:dyDescent="0.25">
      <c r="A3552" s="2"/>
      <c r="B3552" s="2"/>
      <c r="C3552" s="2"/>
      <c r="D3552" s="2"/>
      <c r="E3552" s="2"/>
      <c r="F3552" s="2"/>
      <c r="G3552" s="2"/>
    </row>
    <row r="3553" spans="1:7" x14ac:dyDescent="0.25">
      <c r="A3553" s="2"/>
      <c r="B3553" s="2"/>
      <c r="C3553" s="2"/>
      <c r="D3553" s="2"/>
      <c r="E3553" s="2"/>
      <c r="F3553" s="2"/>
      <c r="G3553" s="2"/>
    </row>
    <row r="3554" spans="1:7" x14ac:dyDescent="0.25">
      <c r="A3554" s="2"/>
      <c r="B3554" s="2"/>
      <c r="C3554" s="2"/>
      <c r="D3554" s="2"/>
      <c r="E3554" s="2"/>
      <c r="F3554" s="2"/>
      <c r="G3554" s="2"/>
    </row>
    <row r="3555" spans="1:7" x14ac:dyDescent="0.25">
      <c r="A3555" s="2"/>
      <c r="B3555" s="2"/>
      <c r="C3555" s="2"/>
      <c r="D3555" s="2"/>
      <c r="E3555" s="2"/>
      <c r="F3555" s="2"/>
      <c r="G3555" s="2"/>
    </row>
    <row r="3556" spans="1:7" x14ac:dyDescent="0.25">
      <c r="A3556" s="2"/>
      <c r="B3556" s="2"/>
      <c r="C3556" s="2"/>
      <c r="D3556" s="2"/>
      <c r="E3556" s="2"/>
      <c r="F3556" s="2"/>
      <c r="G3556" s="2"/>
    </row>
    <row r="3557" spans="1:7" x14ac:dyDescent="0.25">
      <c r="A3557" s="2"/>
      <c r="B3557" s="2"/>
      <c r="C3557" s="2"/>
      <c r="D3557" s="2"/>
      <c r="E3557" s="2"/>
      <c r="F3557" s="2"/>
      <c r="G3557" s="2"/>
    </row>
    <row r="3558" spans="1:7" x14ac:dyDescent="0.25">
      <c r="A3558" s="2"/>
      <c r="B3558" s="2"/>
      <c r="C3558" s="2"/>
      <c r="D3558" s="2"/>
      <c r="E3558" s="2"/>
      <c r="F3558" s="2"/>
      <c r="G3558" s="2"/>
    </row>
    <row r="3559" spans="1:7" x14ac:dyDescent="0.25">
      <c r="A3559" s="2"/>
      <c r="B3559" s="2"/>
      <c r="C3559" s="2"/>
      <c r="D3559" s="2"/>
      <c r="E3559" s="2"/>
      <c r="F3559" s="2"/>
      <c r="G3559" s="2"/>
    </row>
    <row r="3560" spans="1:7" x14ac:dyDescent="0.25">
      <c r="A3560" s="2"/>
      <c r="B3560" s="2"/>
      <c r="C3560" s="2"/>
      <c r="D3560" s="2"/>
      <c r="E3560" s="2"/>
      <c r="F3560" s="2"/>
      <c r="G3560" s="2"/>
    </row>
    <row r="3561" spans="1:7" x14ac:dyDescent="0.25">
      <c r="A3561" s="2"/>
      <c r="B3561" s="2"/>
      <c r="C3561" s="2"/>
      <c r="D3561" s="2"/>
      <c r="E3561" s="2"/>
      <c r="F3561" s="2"/>
      <c r="G3561" s="2"/>
    </row>
    <row r="3562" spans="1:7" x14ac:dyDescent="0.25">
      <c r="A3562" s="2"/>
      <c r="B3562" s="2"/>
      <c r="C3562" s="2"/>
      <c r="D3562" s="2"/>
      <c r="E3562" s="2"/>
      <c r="F3562" s="2"/>
      <c r="G3562" s="2"/>
    </row>
    <row r="3563" spans="1:7" x14ac:dyDescent="0.25">
      <c r="A3563" s="2"/>
      <c r="B3563" s="2"/>
      <c r="C3563" s="2"/>
      <c r="D3563" s="2"/>
      <c r="E3563" s="2"/>
      <c r="F3563" s="2"/>
      <c r="G3563" s="2"/>
    </row>
    <row r="3564" spans="1:7" x14ac:dyDescent="0.25">
      <c r="A3564" s="2"/>
      <c r="B3564" s="2"/>
      <c r="C3564" s="2"/>
      <c r="D3564" s="2"/>
      <c r="E3564" s="2"/>
      <c r="F3564" s="2"/>
      <c r="G3564" s="2"/>
    </row>
    <row r="3565" spans="1:7" x14ac:dyDescent="0.25">
      <c r="A3565" s="2"/>
      <c r="B3565" s="2"/>
      <c r="C3565" s="2"/>
      <c r="D3565" s="2"/>
      <c r="E3565" s="2"/>
      <c r="F3565" s="2"/>
      <c r="G3565" s="2"/>
    </row>
    <row r="3566" spans="1:7" x14ac:dyDescent="0.25">
      <c r="A3566" s="2"/>
      <c r="B3566" s="2"/>
      <c r="C3566" s="2"/>
      <c r="D3566" s="2"/>
      <c r="E3566" s="2"/>
      <c r="F3566" s="2"/>
      <c r="G3566" s="2"/>
    </row>
    <row r="3567" spans="1:7" x14ac:dyDescent="0.25">
      <c r="A3567" s="2"/>
      <c r="B3567" s="2"/>
      <c r="C3567" s="2"/>
      <c r="D3567" s="2"/>
      <c r="E3567" s="2"/>
      <c r="F3567" s="2"/>
      <c r="G3567" s="2"/>
    </row>
    <row r="3568" spans="1:7" x14ac:dyDescent="0.25">
      <c r="A3568" s="2"/>
      <c r="B3568" s="2"/>
      <c r="C3568" s="2"/>
      <c r="D3568" s="2"/>
      <c r="E3568" s="2"/>
      <c r="F3568" s="2"/>
      <c r="G3568" s="2"/>
    </row>
    <row r="3569" spans="1:7" x14ac:dyDescent="0.25">
      <c r="A3569" s="2"/>
      <c r="B3569" s="2"/>
      <c r="C3569" s="2"/>
      <c r="D3569" s="2"/>
      <c r="E3569" s="2"/>
      <c r="F3569" s="2"/>
      <c r="G3569" s="2"/>
    </row>
    <row r="3570" spans="1:7" x14ac:dyDescent="0.25">
      <c r="A3570" s="2"/>
      <c r="B3570" s="2"/>
      <c r="C3570" s="2"/>
      <c r="D3570" s="2"/>
      <c r="E3570" s="2"/>
      <c r="F3570" s="2"/>
      <c r="G3570" s="2"/>
    </row>
    <row r="3571" spans="1:7" x14ac:dyDescent="0.25">
      <c r="A3571" s="2"/>
      <c r="B3571" s="2"/>
      <c r="C3571" s="2"/>
      <c r="D3571" s="2"/>
      <c r="E3571" s="2"/>
      <c r="F3571" s="2"/>
      <c r="G3571" s="2"/>
    </row>
    <row r="3572" spans="1:7" x14ac:dyDescent="0.25">
      <c r="A3572" s="2"/>
      <c r="B3572" s="2"/>
      <c r="C3572" s="2"/>
      <c r="D3572" s="2"/>
      <c r="E3572" s="2"/>
      <c r="F3572" s="2"/>
      <c r="G3572" s="2"/>
    </row>
    <row r="3574" spans="1:7" x14ac:dyDescent="0.25">
      <c r="C3574" s="2"/>
      <c r="D3574" s="2"/>
      <c r="E3574" s="2"/>
      <c r="F3574" s="2"/>
    </row>
    <row r="3575" spans="1:7" x14ac:dyDescent="0.25">
      <c r="A3575" s="2"/>
      <c r="B3575" s="2"/>
      <c r="C3575" s="2"/>
      <c r="D3575" s="2"/>
      <c r="E3575" s="2"/>
      <c r="F3575" s="2"/>
      <c r="G3575" s="2"/>
    </row>
    <row r="3576" spans="1:7" x14ac:dyDescent="0.25">
      <c r="A3576" s="2"/>
      <c r="B3576" s="2"/>
      <c r="C3576" s="2"/>
      <c r="D3576" s="2"/>
      <c r="E3576" s="2"/>
      <c r="F3576" s="2"/>
      <c r="G3576" s="2"/>
    </row>
    <row r="3577" spans="1:7" x14ac:dyDescent="0.25">
      <c r="A3577" s="2"/>
      <c r="B3577" s="2"/>
      <c r="C3577" s="2"/>
      <c r="D3577" s="2"/>
      <c r="E3577" s="2"/>
      <c r="F3577" s="2"/>
      <c r="G3577" s="2"/>
    </row>
    <row r="3578" spans="1:7" x14ac:dyDescent="0.25">
      <c r="A3578" s="2"/>
      <c r="B3578" s="2"/>
      <c r="G3578" s="2"/>
    </row>
    <row r="3579" spans="1:7" x14ac:dyDescent="0.25">
      <c r="A3579" s="2"/>
      <c r="B3579" s="2"/>
      <c r="C3579" s="2"/>
      <c r="D3579" s="2"/>
      <c r="E3579" s="2"/>
      <c r="F3579" s="2"/>
      <c r="G3579" s="2"/>
    </row>
    <row r="3580" spans="1:7" x14ac:dyDescent="0.25">
      <c r="A3580" s="2"/>
      <c r="B3580" s="2"/>
      <c r="C3580" s="2"/>
      <c r="D3580" s="2"/>
      <c r="E3580" s="2"/>
      <c r="F3580" s="2"/>
      <c r="G3580" s="2"/>
    </row>
    <row r="3581" spans="1:7" x14ac:dyDescent="0.25">
      <c r="A3581" s="2"/>
      <c r="B3581" s="2"/>
      <c r="C3581" s="2"/>
      <c r="D3581" s="2"/>
      <c r="E3581" s="2"/>
      <c r="F3581" s="2"/>
      <c r="G3581" s="2"/>
    </row>
    <row r="3582" spans="1:7" x14ac:dyDescent="0.25">
      <c r="A3582" s="2"/>
      <c r="B3582" s="2"/>
      <c r="C3582" s="2"/>
      <c r="D3582" s="2"/>
      <c r="E3582" s="2"/>
      <c r="F3582" s="2"/>
      <c r="G3582" s="2"/>
    </row>
    <row r="3583" spans="1:7" x14ac:dyDescent="0.25">
      <c r="A3583" s="2"/>
    </row>
    <row r="3584" spans="1:7" x14ac:dyDescent="0.25">
      <c r="A3584" s="2"/>
      <c r="B3584" s="2"/>
      <c r="C3584" s="2"/>
      <c r="D3584" s="2"/>
      <c r="E3584" s="2"/>
      <c r="F3584" s="2"/>
      <c r="G3584" s="2"/>
    </row>
    <row r="3585" spans="1:7" x14ac:dyDescent="0.25">
      <c r="A3585" s="2"/>
      <c r="B3585" s="2"/>
      <c r="C3585" s="2"/>
      <c r="D3585" s="2"/>
      <c r="E3585" s="2"/>
      <c r="F3585" s="2"/>
      <c r="G3585" s="2"/>
    </row>
    <row r="3586" spans="1:7" x14ac:dyDescent="0.25">
      <c r="A3586" s="2"/>
      <c r="B3586" s="2"/>
      <c r="C3586" s="2"/>
      <c r="D3586" s="2"/>
      <c r="E3586" s="2"/>
      <c r="F3586" s="2"/>
      <c r="G3586" s="2"/>
    </row>
    <row r="3587" spans="1:7" x14ac:dyDescent="0.25">
      <c r="A3587" s="2"/>
      <c r="B3587" s="2"/>
      <c r="C3587" s="2"/>
      <c r="D3587" s="2"/>
      <c r="E3587" s="2"/>
      <c r="F3587" s="2"/>
      <c r="G3587" s="2"/>
    </row>
    <row r="3588" spans="1:7" x14ac:dyDescent="0.25">
      <c r="A3588" s="2"/>
      <c r="B3588" s="2"/>
      <c r="C3588" s="2"/>
      <c r="D3588" s="2"/>
      <c r="E3588" s="2"/>
      <c r="F3588" s="2"/>
      <c r="G3588" s="2"/>
    </row>
    <row r="3589" spans="1:7" x14ac:dyDescent="0.25">
      <c r="A3589" s="2"/>
      <c r="B3589" s="2"/>
      <c r="C3589" s="2"/>
      <c r="D3589" s="2"/>
      <c r="E3589" s="2"/>
      <c r="F3589" s="2"/>
      <c r="G3589" s="2"/>
    </row>
    <row r="3590" spans="1:7" x14ac:dyDescent="0.25">
      <c r="A3590" s="2"/>
      <c r="B3590" s="2"/>
      <c r="C3590" s="2"/>
      <c r="D3590" s="2"/>
      <c r="E3590" s="2"/>
      <c r="F3590" s="2"/>
      <c r="G3590" s="2"/>
    </row>
    <row r="3591" spans="1:7" x14ac:dyDescent="0.25">
      <c r="A3591" s="2"/>
      <c r="B3591" s="2"/>
      <c r="C3591" s="2"/>
      <c r="D3591" s="2"/>
      <c r="E3591" s="2"/>
      <c r="F3591" s="2"/>
      <c r="G3591" s="2"/>
    </row>
    <row r="3592" spans="1:7" x14ac:dyDescent="0.25">
      <c r="A3592" s="2"/>
      <c r="B3592" s="2"/>
      <c r="C3592" s="2"/>
      <c r="D3592" s="2"/>
      <c r="E3592" s="2"/>
      <c r="F3592" s="2"/>
      <c r="G3592" s="2"/>
    </row>
    <row r="3593" spans="1:7" x14ac:dyDescent="0.25">
      <c r="A3593" s="2"/>
      <c r="B3593" s="2"/>
      <c r="C3593" s="2"/>
      <c r="D3593" s="2"/>
      <c r="E3593" s="2"/>
      <c r="F3593" s="2"/>
      <c r="G3593" s="2"/>
    </row>
    <row r="3594" spans="1:7" x14ac:dyDescent="0.25">
      <c r="A3594" s="2"/>
      <c r="B3594" s="2"/>
      <c r="C3594" s="2"/>
      <c r="D3594" s="2"/>
      <c r="E3594" s="2"/>
      <c r="F3594" s="2"/>
      <c r="G3594" s="2"/>
    </row>
    <row r="3595" spans="1:7" x14ac:dyDescent="0.25">
      <c r="A3595" s="2"/>
      <c r="B3595" s="2"/>
      <c r="C3595" s="2"/>
      <c r="D3595" s="2"/>
      <c r="E3595" s="2"/>
      <c r="F3595" s="2"/>
      <c r="G3595" s="2"/>
    </row>
    <row r="3596" spans="1:7" x14ac:dyDescent="0.25">
      <c r="A3596" s="2"/>
      <c r="B3596" s="2"/>
      <c r="C3596" s="2"/>
      <c r="D3596" s="2"/>
      <c r="E3596" s="2"/>
      <c r="F3596" s="2"/>
      <c r="G3596" s="2"/>
    </row>
    <row r="3597" spans="1:7" x14ac:dyDescent="0.25">
      <c r="A3597" s="2"/>
      <c r="B3597" s="2"/>
      <c r="C3597" s="2"/>
      <c r="D3597" s="2"/>
      <c r="E3597" s="2"/>
      <c r="F3597" s="2"/>
      <c r="G3597" s="2"/>
    </row>
    <row r="3598" spans="1:7" x14ac:dyDescent="0.25">
      <c r="A3598" s="2"/>
      <c r="B3598" s="2"/>
      <c r="C3598" s="2"/>
      <c r="D3598" s="2"/>
      <c r="E3598" s="2"/>
      <c r="F3598" s="2"/>
      <c r="G3598" s="2"/>
    </row>
    <row r="3599" spans="1:7" x14ac:dyDescent="0.25">
      <c r="A3599" s="2"/>
      <c r="B3599" s="2"/>
      <c r="C3599" s="2"/>
      <c r="D3599" s="2"/>
      <c r="E3599" s="2"/>
      <c r="F3599" s="2"/>
      <c r="G3599" s="2"/>
    </row>
    <row r="3600" spans="1:7" x14ac:dyDescent="0.25">
      <c r="A3600" s="2"/>
      <c r="B3600" s="2"/>
      <c r="C3600" s="2"/>
      <c r="D3600" s="2"/>
      <c r="E3600" s="2"/>
      <c r="F3600" s="2"/>
      <c r="G3600" s="2"/>
    </row>
    <row r="3601" spans="1:7" x14ac:dyDescent="0.25">
      <c r="A3601" s="2"/>
      <c r="B3601" s="2"/>
      <c r="C3601" s="2"/>
      <c r="D3601" s="2"/>
      <c r="E3601" s="2"/>
      <c r="F3601" s="2"/>
      <c r="G3601" s="2"/>
    </row>
    <row r="3602" spans="1:7" x14ac:dyDescent="0.25">
      <c r="A3602" s="2"/>
      <c r="B3602" s="2"/>
      <c r="C3602" s="2"/>
      <c r="D3602" s="2"/>
      <c r="E3602" s="2"/>
      <c r="F3602" s="2"/>
      <c r="G3602" s="2"/>
    </row>
    <row r="3603" spans="1:7" x14ac:dyDescent="0.25">
      <c r="A3603" s="2"/>
      <c r="B3603" s="2"/>
      <c r="C3603" s="2"/>
      <c r="D3603" s="2"/>
      <c r="E3603" s="2"/>
      <c r="F3603" s="2"/>
      <c r="G3603" s="2"/>
    </row>
    <row r="3604" spans="1:7" x14ac:dyDescent="0.25">
      <c r="A3604" s="2"/>
      <c r="B3604" s="2"/>
      <c r="C3604" s="2"/>
      <c r="D3604" s="2"/>
      <c r="E3604" s="2"/>
      <c r="F3604" s="2"/>
      <c r="G3604" s="2"/>
    </row>
    <row r="3605" spans="1:7" x14ac:dyDescent="0.25">
      <c r="A3605" s="2"/>
      <c r="B3605" s="2"/>
      <c r="C3605" s="2"/>
      <c r="D3605" s="2"/>
      <c r="E3605" s="2"/>
      <c r="F3605" s="2"/>
      <c r="G3605" s="2"/>
    </row>
    <row r="3606" spans="1:7" x14ac:dyDescent="0.25">
      <c r="A3606" s="2"/>
      <c r="B3606" s="2"/>
      <c r="C3606" s="2"/>
      <c r="D3606" s="2"/>
      <c r="E3606" s="2"/>
      <c r="F3606" s="2"/>
      <c r="G3606" s="2"/>
    </row>
    <row r="3607" spans="1:7" x14ac:dyDescent="0.25">
      <c r="A3607" s="2"/>
      <c r="B3607" s="2"/>
      <c r="C3607" s="2"/>
      <c r="D3607" s="2"/>
      <c r="E3607" s="2"/>
      <c r="F3607" s="2"/>
      <c r="G3607" s="2"/>
    </row>
    <row r="3608" spans="1:7" x14ac:dyDescent="0.25">
      <c r="A3608" s="2"/>
      <c r="B3608" s="2"/>
      <c r="C3608" s="2"/>
      <c r="D3608" s="2"/>
      <c r="E3608" s="2"/>
      <c r="F3608" s="2"/>
      <c r="G3608" s="2"/>
    </row>
    <row r="3609" spans="1:7" x14ac:dyDescent="0.25">
      <c r="A3609" s="2"/>
      <c r="B3609" s="2"/>
      <c r="C3609" s="2"/>
      <c r="D3609" s="2"/>
      <c r="E3609" s="2"/>
      <c r="F3609" s="2"/>
      <c r="G3609" s="2"/>
    </row>
    <row r="3611" spans="1:7" x14ac:dyDescent="0.25">
      <c r="C3611" s="2"/>
      <c r="D3611" s="2"/>
      <c r="E3611" s="2"/>
      <c r="F3611" s="2"/>
    </row>
    <row r="3612" spans="1:7" x14ac:dyDescent="0.25">
      <c r="A3612" s="2"/>
      <c r="B3612" s="2"/>
      <c r="C3612" s="2"/>
      <c r="D3612" s="2"/>
      <c r="E3612" s="2"/>
      <c r="F3612" s="2"/>
      <c r="G3612" s="2"/>
    </row>
    <row r="3613" spans="1:7" x14ac:dyDescent="0.25">
      <c r="A3613" s="2"/>
      <c r="B3613" s="2"/>
      <c r="C3613" s="2"/>
      <c r="D3613" s="2"/>
      <c r="E3613" s="2"/>
      <c r="F3613" s="2"/>
      <c r="G3613" s="2"/>
    </row>
    <row r="3614" spans="1:7" x14ac:dyDescent="0.25">
      <c r="A3614" s="2"/>
      <c r="B3614" s="2"/>
      <c r="C3614" s="2"/>
      <c r="D3614" s="2"/>
      <c r="E3614" s="2"/>
      <c r="F3614" s="2"/>
      <c r="G3614" s="2"/>
    </row>
    <row r="3615" spans="1:7" x14ac:dyDescent="0.25">
      <c r="A3615" s="2"/>
      <c r="B3615" s="2"/>
      <c r="G3615" s="2"/>
    </row>
    <row r="3616" spans="1:7" x14ac:dyDescent="0.25">
      <c r="A3616" s="2"/>
      <c r="B3616" s="2"/>
      <c r="C3616" s="2"/>
      <c r="D3616" s="2"/>
      <c r="E3616" s="2"/>
      <c r="F3616" s="2"/>
      <c r="G3616" s="2"/>
    </row>
    <row r="3617" spans="1:7" x14ac:dyDescent="0.25">
      <c r="A3617" s="2"/>
      <c r="B3617" s="2"/>
      <c r="C3617" s="2"/>
      <c r="D3617" s="2"/>
      <c r="E3617" s="2"/>
      <c r="F3617" s="2"/>
      <c r="G3617" s="2"/>
    </row>
    <row r="3618" spans="1:7" x14ac:dyDescent="0.25">
      <c r="A3618" s="2"/>
      <c r="B3618" s="2"/>
      <c r="C3618" s="2"/>
      <c r="D3618" s="2"/>
      <c r="E3618" s="2"/>
      <c r="F3618" s="2"/>
      <c r="G3618" s="2"/>
    </row>
    <row r="3619" spans="1:7" x14ac:dyDescent="0.25">
      <c r="A3619" s="2"/>
      <c r="B3619" s="2"/>
      <c r="C3619" s="2"/>
      <c r="D3619" s="2"/>
      <c r="E3619" s="2"/>
      <c r="F3619" s="2"/>
      <c r="G3619" s="2"/>
    </row>
    <row r="3620" spans="1:7" x14ac:dyDescent="0.25">
      <c r="A3620" s="2"/>
    </row>
    <row r="3621" spans="1:7" x14ac:dyDescent="0.25">
      <c r="A3621" s="2"/>
      <c r="B3621" s="2"/>
      <c r="C3621" s="2"/>
      <c r="D3621" s="2"/>
      <c r="E3621" s="2"/>
      <c r="F3621" s="2"/>
      <c r="G3621" s="2"/>
    </row>
    <row r="3622" spans="1:7" x14ac:dyDescent="0.25">
      <c r="A3622" s="2"/>
      <c r="B3622" s="2"/>
      <c r="C3622" s="2"/>
      <c r="D3622" s="2"/>
      <c r="E3622" s="2"/>
      <c r="F3622" s="2"/>
      <c r="G3622" s="2"/>
    </row>
    <row r="3623" spans="1:7" x14ac:dyDescent="0.25">
      <c r="A3623" s="2"/>
      <c r="B3623" s="2"/>
      <c r="C3623" s="2"/>
      <c r="D3623" s="2"/>
      <c r="E3623" s="2"/>
      <c r="F3623" s="2"/>
      <c r="G3623" s="2"/>
    </row>
    <row r="3624" spans="1:7" x14ac:dyDescent="0.25">
      <c r="A3624" s="2"/>
      <c r="B3624" s="2"/>
      <c r="C3624" s="2"/>
      <c r="D3624" s="2"/>
      <c r="E3624" s="2"/>
      <c r="F3624" s="2"/>
      <c r="G3624" s="2"/>
    </row>
    <row r="3625" spans="1:7" x14ac:dyDescent="0.25">
      <c r="A3625" s="2"/>
      <c r="B3625" s="2"/>
      <c r="C3625" s="2"/>
      <c r="D3625" s="2"/>
      <c r="E3625" s="2"/>
      <c r="F3625" s="2"/>
      <c r="G3625" s="2"/>
    </row>
    <row r="3626" spans="1:7" x14ac:dyDescent="0.25">
      <c r="A3626" s="2"/>
      <c r="B3626" s="2"/>
      <c r="C3626" s="2"/>
      <c r="D3626" s="2"/>
      <c r="E3626" s="2"/>
      <c r="F3626" s="2"/>
      <c r="G3626" s="2"/>
    </row>
    <row r="3627" spans="1:7" x14ac:dyDescent="0.25">
      <c r="A3627" s="2"/>
      <c r="B3627" s="2"/>
      <c r="C3627" s="2"/>
      <c r="D3627" s="2"/>
      <c r="E3627" s="2"/>
      <c r="F3627" s="2"/>
      <c r="G3627" s="2"/>
    </row>
    <row r="3628" spans="1:7" x14ac:dyDescent="0.25">
      <c r="A3628" s="2"/>
      <c r="B3628" s="2"/>
      <c r="C3628" s="2"/>
      <c r="D3628" s="2"/>
      <c r="E3628" s="2"/>
      <c r="F3628" s="2"/>
      <c r="G3628" s="2"/>
    </row>
    <row r="3629" spans="1:7" x14ac:dyDescent="0.25">
      <c r="A3629" s="2"/>
      <c r="B3629" s="2"/>
      <c r="C3629" s="2"/>
      <c r="D3629" s="2"/>
      <c r="E3629" s="2"/>
      <c r="F3629" s="2"/>
      <c r="G3629" s="2"/>
    </row>
    <row r="3630" spans="1:7" x14ac:dyDescent="0.25">
      <c r="A3630" s="2"/>
      <c r="B3630" s="2"/>
      <c r="C3630" s="2"/>
      <c r="D3630" s="2"/>
      <c r="E3630" s="2"/>
      <c r="F3630" s="2"/>
      <c r="G3630" s="2"/>
    </row>
    <row r="3631" spans="1:7" x14ac:dyDescent="0.25">
      <c r="A3631" s="2"/>
      <c r="B3631" s="2"/>
      <c r="C3631" s="2"/>
      <c r="D3631" s="2"/>
      <c r="E3631" s="2"/>
      <c r="F3631" s="2"/>
      <c r="G3631" s="2"/>
    </row>
    <row r="3632" spans="1:7" x14ac:dyDescent="0.25">
      <c r="A3632" s="2"/>
      <c r="B3632" s="2"/>
      <c r="C3632" s="2"/>
      <c r="D3632" s="2"/>
      <c r="E3632" s="2"/>
      <c r="F3632" s="2"/>
      <c r="G3632" s="2"/>
    </row>
    <row r="3633" spans="1:7" x14ac:dyDescent="0.25">
      <c r="A3633" s="2"/>
      <c r="B3633" s="2"/>
      <c r="C3633" s="2"/>
      <c r="D3633" s="2"/>
      <c r="E3633" s="2"/>
      <c r="F3633" s="2"/>
      <c r="G3633" s="2"/>
    </row>
    <row r="3634" spans="1:7" x14ac:dyDescent="0.25">
      <c r="A3634" s="2"/>
      <c r="B3634" s="2"/>
      <c r="C3634" s="2"/>
      <c r="D3634" s="2"/>
      <c r="E3634" s="2"/>
      <c r="F3634" s="2"/>
      <c r="G3634" s="2"/>
    </row>
    <row r="3635" spans="1:7" x14ac:dyDescent="0.25">
      <c r="A3635" s="2"/>
      <c r="B3635" s="2"/>
      <c r="C3635" s="2"/>
      <c r="D3635" s="2"/>
      <c r="E3635" s="2"/>
      <c r="F3635" s="2"/>
      <c r="G3635" s="2"/>
    </row>
    <row r="3636" spans="1:7" x14ac:dyDescent="0.25">
      <c r="A3636" s="2"/>
      <c r="B3636" s="2"/>
      <c r="C3636" s="2"/>
      <c r="D3636" s="2"/>
      <c r="E3636" s="2"/>
      <c r="F3636" s="2"/>
      <c r="G3636" s="2"/>
    </row>
    <row r="3637" spans="1:7" x14ac:dyDescent="0.25">
      <c r="A3637" s="2"/>
      <c r="B3637" s="2"/>
      <c r="C3637" s="2"/>
      <c r="D3637" s="2"/>
      <c r="E3637" s="2"/>
      <c r="F3637" s="2"/>
      <c r="G3637" s="2"/>
    </row>
    <row r="3638" spans="1:7" x14ac:dyDescent="0.25">
      <c r="A3638" s="2"/>
      <c r="B3638" s="2"/>
      <c r="C3638" s="2"/>
      <c r="D3638" s="2"/>
      <c r="E3638" s="2"/>
      <c r="F3638" s="2"/>
      <c r="G3638" s="2"/>
    </row>
    <row r="3639" spans="1:7" x14ac:dyDescent="0.25">
      <c r="A3639" s="2"/>
      <c r="B3639" s="2"/>
      <c r="C3639" s="2"/>
      <c r="D3639" s="2"/>
      <c r="E3639" s="2"/>
      <c r="F3639" s="2"/>
      <c r="G3639" s="2"/>
    </row>
    <row r="3640" spans="1:7" x14ac:dyDescent="0.25">
      <c r="A3640" s="2"/>
      <c r="B3640" s="2"/>
      <c r="C3640" s="2"/>
      <c r="D3640" s="2"/>
      <c r="E3640" s="2"/>
      <c r="F3640" s="2"/>
      <c r="G3640" s="2"/>
    </row>
    <row r="3641" spans="1:7" x14ac:dyDescent="0.25">
      <c r="A3641" s="2"/>
      <c r="B3641" s="2"/>
      <c r="C3641" s="2"/>
      <c r="D3641" s="2"/>
      <c r="E3641" s="2"/>
      <c r="F3641" s="2"/>
      <c r="G3641" s="2"/>
    </row>
    <row r="3642" spans="1:7" x14ac:dyDescent="0.25">
      <c r="A3642" s="2"/>
      <c r="B3642" s="2"/>
      <c r="C3642" s="2"/>
      <c r="D3642" s="2"/>
      <c r="E3642" s="2"/>
      <c r="F3642" s="2"/>
      <c r="G3642" s="2"/>
    </row>
    <row r="3643" spans="1:7" x14ac:dyDescent="0.25">
      <c r="A3643" s="2"/>
      <c r="B3643" s="2"/>
      <c r="C3643" s="2"/>
      <c r="D3643" s="2"/>
      <c r="E3643" s="2"/>
      <c r="F3643" s="2"/>
      <c r="G3643" s="2"/>
    </row>
    <row r="3644" spans="1:7" x14ac:dyDescent="0.25">
      <c r="A3644" s="2"/>
      <c r="B3644" s="2"/>
      <c r="C3644" s="2"/>
      <c r="D3644" s="2"/>
      <c r="E3644" s="2"/>
      <c r="F3644" s="2"/>
      <c r="G3644" s="2"/>
    </row>
    <row r="3645" spans="1:7" x14ac:dyDescent="0.25">
      <c r="A3645" s="2"/>
      <c r="B3645" s="2"/>
      <c r="C3645" s="2"/>
      <c r="D3645" s="2"/>
      <c r="E3645" s="2"/>
      <c r="F3645" s="2"/>
      <c r="G3645" s="2"/>
    </row>
    <row r="3646" spans="1:7" x14ac:dyDescent="0.25">
      <c r="A3646" s="2"/>
      <c r="B3646" s="2"/>
      <c r="C3646" s="2"/>
      <c r="D3646" s="2"/>
      <c r="E3646" s="2"/>
      <c r="F3646" s="2"/>
      <c r="G3646" s="2"/>
    </row>
    <row r="3648" spans="1:7" x14ac:dyDescent="0.25">
      <c r="C3648" s="2"/>
      <c r="D3648" s="2"/>
      <c r="E3648" s="2"/>
      <c r="F3648" s="2"/>
    </row>
    <row r="3649" spans="1:7" x14ac:dyDescent="0.25">
      <c r="A3649" s="2"/>
      <c r="B3649" s="2"/>
      <c r="C3649" s="2"/>
      <c r="D3649" s="2"/>
      <c r="E3649" s="2"/>
      <c r="F3649" s="2"/>
      <c r="G3649" s="2"/>
    </row>
    <row r="3650" spans="1:7" x14ac:dyDescent="0.25">
      <c r="A3650" s="2"/>
      <c r="B3650" s="2"/>
      <c r="C3650" s="2"/>
      <c r="D3650" s="2"/>
      <c r="E3650" s="2"/>
      <c r="F3650" s="2"/>
      <c r="G3650" s="2"/>
    </row>
    <row r="3651" spans="1:7" x14ac:dyDescent="0.25">
      <c r="A3651" s="2"/>
      <c r="B3651" s="2"/>
      <c r="C3651" s="2"/>
      <c r="D3651" s="2"/>
      <c r="E3651" s="2"/>
      <c r="F3651" s="2"/>
      <c r="G3651" s="2"/>
    </row>
    <row r="3652" spans="1:7" x14ac:dyDescent="0.25">
      <c r="A3652" s="2"/>
      <c r="B3652" s="2"/>
      <c r="G3652" s="2"/>
    </row>
    <row r="3653" spans="1:7" x14ac:dyDescent="0.25">
      <c r="A3653" s="2"/>
      <c r="B3653" s="2"/>
      <c r="C3653" s="2"/>
      <c r="D3653" s="2"/>
      <c r="E3653" s="2"/>
      <c r="F3653" s="2"/>
      <c r="G3653" s="2"/>
    </row>
    <row r="3654" spans="1:7" x14ac:dyDescent="0.25">
      <c r="A3654" s="2"/>
      <c r="B3654" s="2"/>
      <c r="C3654" s="2"/>
      <c r="D3654" s="2"/>
      <c r="E3654" s="2"/>
      <c r="F3654" s="2"/>
      <c r="G3654" s="2"/>
    </row>
    <row r="3655" spans="1:7" x14ac:dyDescent="0.25">
      <c r="A3655" s="2"/>
      <c r="B3655" s="2"/>
      <c r="C3655" s="2"/>
      <c r="D3655" s="2"/>
      <c r="E3655" s="2"/>
      <c r="F3655" s="2"/>
      <c r="G3655" s="2"/>
    </row>
    <row r="3656" spans="1:7" x14ac:dyDescent="0.25">
      <c r="A3656" s="2"/>
      <c r="B3656" s="2"/>
      <c r="C3656" s="2"/>
      <c r="D3656" s="2"/>
      <c r="E3656" s="2"/>
      <c r="F3656" s="2"/>
      <c r="G3656" s="2"/>
    </row>
    <row r="3657" spans="1:7" x14ac:dyDescent="0.25">
      <c r="A3657" s="2"/>
    </row>
    <row r="3658" spans="1:7" x14ac:dyDescent="0.25">
      <c r="A3658" s="2"/>
      <c r="B3658" s="2"/>
      <c r="C3658" s="2"/>
      <c r="D3658" s="2"/>
      <c r="E3658" s="2"/>
      <c r="F3658" s="2"/>
      <c r="G3658" s="2"/>
    </row>
    <row r="3659" spans="1:7" x14ac:dyDescent="0.25">
      <c r="A3659" s="2"/>
      <c r="B3659" s="2"/>
      <c r="C3659" s="2"/>
      <c r="D3659" s="2"/>
      <c r="E3659" s="2"/>
      <c r="F3659" s="2"/>
      <c r="G3659" s="2"/>
    </row>
    <row r="3660" spans="1:7" x14ac:dyDescent="0.25">
      <c r="A3660" s="2"/>
      <c r="B3660" s="2"/>
      <c r="C3660" s="2"/>
      <c r="D3660" s="2"/>
      <c r="E3660" s="2"/>
      <c r="F3660" s="2"/>
      <c r="G3660" s="2"/>
    </row>
    <row r="3661" spans="1:7" x14ac:dyDescent="0.25">
      <c r="A3661" s="2"/>
      <c r="B3661" s="2"/>
      <c r="C3661" s="2"/>
      <c r="D3661" s="2"/>
      <c r="E3661" s="2"/>
      <c r="F3661" s="2"/>
      <c r="G3661" s="2"/>
    </row>
    <row r="3662" spans="1:7" x14ac:dyDescent="0.25">
      <c r="A3662" s="2"/>
      <c r="B3662" s="2"/>
      <c r="C3662" s="2"/>
      <c r="D3662" s="2"/>
      <c r="E3662" s="2"/>
      <c r="F3662" s="2"/>
      <c r="G3662" s="2"/>
    </row>
    <row r="3663" spans="1:7" x14ac:dyDescent="0.25">
      <c r="A3663" s="2"/>
      <c r="B3663" s="2"/>
      <c r="C3663" s="2"/>
      <c r="D3663" s="2"/>
      <c r="E3663" s="2"/>
      <c r="F3663" s="2"/>
      <c r="G3663" s="2"/>
    </row>
    <row r="3664" spans="1:7" x14ac:dyDescent="0.25">
      <c r="A3664" s="2"/>
      <c r="B3664" s="2"/>
      <c r="C3664" s="2"/>
      <c r="D3664" s="2"/>
      <c r="E3664" s="2"/>
      <c r="F3664" s="2"/>
      <c r="G3664" s="2"/>
    </row>
    <row r="3665" spans="1:7" x14ac:dyDescent="0.25">
      <c r="A3665" s="2"/>
      <c r="B3665" s="2"/>
      <c r="C3665" s="2"/>
      <c r="D3665" s="2"/>
      <c r="E3665" s="2"/>
      <c r="F3665" s="2"/>
      <c r="G3665" s="2"/>
    </row>
    <row r="3666" spans="1:7" x14ac:dyDescent="0.25">
      <c r="A3666" s="2"/>
      <c r="B3666" s="2"/>
      <c r="C3666" s="2"/>
      <c r="D3666" s="2"/>
      <c r="E3666" s="2"/>
      <c r="F3666" s="2"/>
      <c r="G3666" s="2"/>
    </row>
    <row r="3667" spans="1:7" x14ac:dyDescent="0.25">
      <c r="A3667" s="2"/>
      <c r="B3667" s="2"/>
      <c r="C3667" s="2"/>
      <c r="D3667" s="2"/>
      <c r="E3667" s="2"/>
      <c r="F3667" s="2"/>
      <c r="G3667" s="2"/>
    </row>
    <row r="3668" spans="1:7" x14ac:dyDescent="0.25">
      <c r="A3668" s="2"/>
      <c r="B3668" s="2"/>
      <c r="C3668" s="2"/>
      <c r="D3668" s="2"/>
      <c r="E3668" s="2"/>
      <c r="F3668" s="2"/>
      <c r="G3668" s="2"/>
    </row>
    <row r="3669" spans="1:7" x14ac:dyDescent="0.25">
      <c r="A3669" s="2"/>
      <c r="B3669" s="2"/>
      <c r="C3669" s="2"/>
      <c r="D3669" s="2"/>
      <c r="E3669" s="2"/>
      <c r="F3669" s="2"/>
      <c r="G3669" s="2"/>
    </row>
    <row r="3670" spans="1:7" x14ac:dyDescent="0.25">
      <c r="A3670" s="2"/>
      <c r="B3670" s="2"/>
      <c r="C3670" s="2"/>
      <c r="D3670" s="2"/>
      <c r="E3670" s="2"/>
      <c r="F3670" s="2"/>
      <c r="G3670" s="2"/>
    </row>
    <row r="3671" spans="1:7" x14ac:dyDescent="0.25">
      <c r="A3671" s="2"/>
      <c r="B3671" s="2"/>
      <c r="C3671" s="2"/>
      <c r="D3671" s="2"/>
      <c r="E3671" s="2"/>
      <c r="F3671" s="2"/>
      <c r="G3671" s="2"/>
    </row>
    <row r="3672" spans="1:7" x14ac:dyDescent="0.25">
      <c r="A3672" s="2"/>
      <c r="B3672" s="2"/>
      <c r="C3672" s="2"/>
      <c r="D3672" s="2"/>
      <c r="E3672" s="2"/>
      <c r="F3672" s="2"/>
      <c r="G3672" s="2"/>
    </row>
    <row r="3673" spans="1:7" x14ac:dyDescent="0.25">
      <c r="A3673" s="2"/>
      <c r="B3673" s="2"/>
      <c r="C3673" s="2"/>
      <c r="D3673" s="2"/>
      <c r="E3673" s="2"/>
      <c r="F3673" s="2"/>
      <c r="G3673" s="2"/>
    </row>
    <row r="3674" spans="1:7" x14ac:dyDescent="0.25">
      <c r="A3674" s="2"/>
      <c r="B3674" s="2"/>
      <c r="C3674" s="2"/>
      <c r="D3674" s="2"/>
      <c r="E3674" s="2"/>
      <c r="F3674" s="2"/>
      <c r="G3674" s="2"/>
    </row>
    <row r="3675" spans="1:7" x14ac:dyDescent="0.25">
      <c r="A3675" s="2"/>
      <c r="B3675" s="2"/>
      <c r="C3675" s="2"/>
      <c r="D3675" s="2"/>
      <c r="E3675" s="2"/>
      <c r="F3675" s="2"/>
      <c r="G3675" s="2"/>
    </row>
    <row r="3676" spans="1:7" x14ac:dyDescent="0.25">
      <c r="A3676" s="2"/>
      <c r="B3676" s="2"/>
      <c r="C3676" s="2"/>
      <c r="D3676" s="2"/>
      <c r="E3676" s="2"/>
      <c r="F3676" s="2"/>
      <c r="G3676" s="2"/>
    </row>
    <row r="3677" spans="1:7" x14ac:dyDescent="0.25">
      <c r="A3677" s="2"/>
      <c r="B3677" s="2"/>
      <c r="C3677" s="2"/>
      <c r="D3677" s="2"/>
      <c r="E3677" s="2"/>
      <c r="F3677" s="2"/>
      <c r="G3677" s="2"/>
    </row>
    <row r="3678" spans="1:7" x14ac:dyDescent="0.25">
      <c r="A3678" s="2"/>
      <c r="B3678" s="2"/>
      <c r="C3678" s="2"/>
      <c r="D3678" s="2"/>
      <c r="E3678" s="2"/>
      <c r="F3678" s="2"/>
      <c r="G3678" s="2"/>
    </row>
    <row r="3679" spans="1:7" x14ac:dyDescent="0.25">
      <c r="A3679" s="2"/>
      <c r="B3679" s="2"/>
      <c r="C3679" s="2"/>
      <c r="D3679" s="2"/>
      <c r="E3679" s="2"/>
      <c r="F3679" s="2"/>
      <c r="G3679" s="2"/>
    </row>
    <row r="3680" spans="1:7" x14ac:dyDescent="0.25">
      <c r="A3680" s="2"/>
      <c r="B3680" s="2"/>
      <c r="C3680" s="2"/>
      <c r="D3680" s="2"/>
      <c r="E3680" s="2"/>
      <c r="F3680" s="2"/>
      <c r="G3680" s="2"/>
    </row>
    <row r="3681" spans="1:7" x14ac:dyDescent="0.25">
      <c r="A3681" s="2"/>
      <c r="B3681" s="2"/>
      <c r="C3681" s="2"/>
      <c r="D3681" s="2"/>
      <c r="E3681" s="2"/>
      <c r="F3681" s="2"/>
      <c r="G3681" s="2"/>
    </row>
    <row r="3682" spans="1:7" x14ac:dyDescent="0.25">
      <c r="A3682" s="2"/>
      <c r="B3682" s="2"/>
      <c r="C3682" s="2"/>
      <c r="D3682" s="2"/>
      <c r="E3682" s="2"/>
      <c r="F3682" s="2"/>
      <c r="G3682" s="2"/>
    </row>
    <row r="3683" spans="1:7" x14ac:dyDescent="0.25">
      <c r="A3683" s="2"/>
      <c r="B3683" s="2"/>
      <c r="C3683" s="2"/>
      <c r="D3683" s="2"/>
      <c r="E3683" s="2"/>
      <c r="F3683" s="2"/>
      <c r="G3683" s="2"/>
    </row>
    <row r="3685" spans="1:7" x14ac:dyDescent="0.25">
      <c r="C3685" s="2"/>
      <c r="D3685" s="2"/>
      <c r="E3685" s="2"/>
      <c r="F3685" s="2"/>
    </row>
    <row r="3686" spans="1:7" x14ac:dyDescent="0.25">
      <c r="A3686" s="2"/>
      <c r="B3686" s="2"/>
      <c r="C3686" s="2"/>
      <c r="D3686" s="2"/>
      <c r="E3686" s="2"/>
      <c r="F3686" s="2"/>
      <c r="G3686" s="2"/>
    </row>
    <row r="3687" spans="1:7" x14ac:dyDescent="0.25">
      <c r="A3687" s="2"/>
      <c r="B3687" s="2"/>
      <c r="C3687" s="2"/>
      <c r="D3687" s="2"/>
      <c r="E3687" s="2"/>
      <c r="F3687" s="2"/>
      <c r="G3687" s="2"/>
    </row>
    <row r="3688" spans="1:7" x14ac:dyDescent="0.25">
      <c r="A3688" s="2"/>
      <c r="B3688" s="2"/>
      <c r="C3688" s="2"/>
      <c r="D3688" s="2"/>
      <c r="E3688" s="2"/>
      <c r="F3688" s="2"/>
      <c r="G3688" s="2"/>
    </row>
    <row r="3689" spans="1:7" x14ac:dyDescent="0.25">
      <c r="A3689" s="2"/>
      <c r="B3689" s="2"/>
      <c r="G3689" s="2"/>
    </row>
    <row r="3690" spans="1:7" x14ac:dyDescent="0.25">
      <c r="A3690" s="2"/>
      <c r="B3690" s="2"/>
      <c r="C3690" s="2"/>
      <c r="D3690" s="2"/>
      <c r="E3690" s="2"/>
      <c r="F3690" s="2"/>
      <c r="G3690" s="2"/>
    </row>
    <row r="3691" spans="1:7" x14ac:dyDescent="0.25">
      <c r="A3691" s="2"/>
      <c r="B3691" s="2"/>
      <c r="C3691" s="2"/>
      <c r="D3691" s="2"/>
      <c r="E3691" s="2"/>
      <c r="F3691" s="2"/>
      <c r="G3691" s="2"/>
    </row>
    <row r="3692" spans="1:7" x14ac:dyDescent="0.25">
      <c r="A3692" s="2"/>
      <c r="B3692" s="2"/>
      <c r="C3692" s="2"/>
      <c r="D3692" s="2"/>
      <c r="E3692" s="2"/>
      <c r="F3692" s="2"/>
      <c r="G3692" s="2"/>
    </row>
    <row r="3693" spans="1:7" x14ac:dyDescent="0.25">
      <c r="A3693" s="2"/>
      <c r="B3693" s="2"/>
      <c r="C3693" s="2"/>
      <c r="D3693" s="2"/>
      <c r="E3693" s="2"/>
      <c r="F3693" s="2"/>
      <c r="G3693" s="2"/>
    </row>
    <row r="3694" spans="1:7" x14ac:dyDescent="0.25">
      <c r="A3694" s="2"/>
    </row>
    <row r="3695" spans="1:7" x14ac:dyDescent="0.25">
      <c r="A3695" s="2"/>
      <c r="B3695" s="2"/>
      <c r="C3695" s="2"/>
      <c r="D3695" s="2"/>
      <c r="E3695" s="2"/>
      <c r="F3695" s="2"/>
      <c r="G3695" s="2"/>
    </row>
    <row r="3696" spans="1:7" x14ac:dyDescent="0.25">
      <c r="A3696" s="2"/>
      <c r="B3696" s="2"/>
      <c r="C3696" s="2"/>
      <c r="D3696" s="2"/>
      <c r="E3696" s="2"/>
      <c r="F3696" s="2"/>
      <c r="G3696" s="2"/>
    </row>
    <row r="3697" spans="1:7" x14ac:dyDescent="0.25">
      <c r="A3697" s="2"/>
      <c r="B3697" s="2"/>
      <c r="C3697" s="2"/>
      <c r="D3697" s="2"/>
      <c r="E3697" s="2"/>
      <c r="F3697" s="2"/>
      <c r="G3697" s="2"/>
    </row>
    <row r="3698" spans="1:7" x14ac:dyDescent="0.25">
      <c r="A3698" s="2"/>
      <c r="B3698" s="2"/>
      <c r="C3698" s="2"/>
      <c r="D3698" s="2"/>
      <c r="E3698" s="2"/>
      <c r="F3698" s="2"/>
      <c r="G3698" s="2"/>
    </row>
    <row r="3699" spans="1:7" x14ac:dyDescent="0.25">
      <c r="A3699" s="2"/>
      <c r="B3699" s="2"/>
      <c r="C3699" s="2"/>
      <c r="D3699" s="2"/>
      <c r="E3699" s="2"/>
      <c r="F3699" s="2"/>
      <c r="G3699" s="2"/>
    </row>
    <row r="3700" spans="1:7" x14ac:dyDescent="0.25">
      <c r="A3700" s="2"/>
      <c r="B3700" s="2"/>
      <c r="C3700" s="2"/>
      <c r="D3700" s="2"/>
      <c r="E3700" s="2"/>
      <c r="F3700" s="2"/>
      <c r="G3700" s="2"/>
    </row>
    <row r="3701" spans="1:7" x14ac:dyDescent="0.25">
      <c r="A3701" s="2"/>
      <c r="B3701" s="2"/>
      <c r="C3701" s="2"/>
      <c r="D3701" s="2"/>
      <c r="E3701" s="2"/>
      <c r="F3701" s="2"/>
      <c r="G3701" s="2"/>
    </row>
    <row r="3702" spans="1:7" x14ac:dyDescent="0.25">
      <c r="A3702" s="2"/>
      <c r="B3702" s="2"/>
      <c r="C3702" s="2"/>
      <c r="D3702" s="2"/>
      <c r="E3702" s="2"/>
      <c r="F3702" s="2"/>
      <c r="G3702" s="2"/>
    </row>
    <row r="3703" spans="1:7" x14ac:dyDescent="0.25">
      <c r="A3703" s="2"/>
      <c r="B3703" s="2"/>
      <c r="C3703" s="2"/>
      <c r="D3703" s="2"/>
      <c r="E3703" s="2"/>
      <c r="F3703" s="2"/>
      <c r="G3703" s="2"/>
    </row>
    <row r="3704" spans="1:7" x14ac:dyDescent="0.25">
      <c r="A3704" s="2"/>
      <c r="B3704" s="2"/>
      <c r="C3704" s="2"/>
      <c r="D3704" s="2"/>
      <c r="E3704" s="2"/>
      <c r="F3704" s="2"/>
      <c r="G3704" s="2"/>
    </row>
    <row r="3705" spans="1:7" x14ac:dyDescent="0.25">
      <c r="A3705" s="2"/>
      <c r="B3705" s="2"/>
      <c r="C3705" s="2"/>
      <c r="D3705" s="2"/>
      <c r="E3705" s="2"/>
      <c r="F3705" s="2"/>
      <c r="G3705" s="2"/>
    </row>
    <row r="3706" spans="1:7" x14ac:dyDescent="0.25">
      <c r="A3706" s="2"/>
      <c r="B3706" s="2"/>
      <c r="C3706" s="2"/>
      <c r="D3706" s="2"/>
      <c r="E3706" s="2"/>
      <c r="F3706" s="2"/>
      <c r="G3706" s="2"/>
    </row>
    <row r="3707" spans="1:7" x14ac:dyDescent="0.25">
      <c r="A3707" s="2"/>
      <c r="B3707" s="2"/>
      <c r="C3707" s="2"/>
      <c r="D3707" s="2"/>
      <c r="E3707" s="2"/>
      <c r="F3707" s="2"/>
      <c r="G3707" s="2"/>
    </row>
    <row r="3708" spans="1:7" x14ac:dyDescent="0.25">
      <c r="A3708" s="2"/>
      <c r="B3708" s="2"/>
      <c r="C3708" s="2"/>
      <c r="D3708" s="2"/>
      <c r="E3708" s="2"/>
      <c r="F3708" s="2"/>
      <c r="G3708" s="2"/>
    </row>
    <row r="3709" spans="1:7" x14ac:dyDescent="0.25">
      <c r="A3709" s="2"/>
      <c r="B3709" s="2"/>
      <c r="C3709" s="2"/>
      <c r="D3709" s="2"/>
      <c r="E3709" s="2"/>
      <c r="F3709" s="2"/>
      <c r="G3709" s="2"/>
    </row>
    <row r="3710" spans="1:7" x14ac:dyDescent="0.25">
      <c r="A3710" s="2"/>
      <c r="B3710" s="2"/>
      <c r="C3710" s="2"/>
      <c r="D3710" s="2"/>
      <c r="E3710" s="2"/>
      <c r="F3710" s="2"/>
      <c r="G3710" s="2"/>
    </row>
    <row r="3711" spans="1:7" x14ac:dyDescent="0.25">
      <c r="A3711" s="2"/>
      <c r="B3711" s="2"/>
      <c r="C3711" s="2"/>
      <c r="D3711" s="2"/>
      <c r="E3711" s="2"/>
      <c r="F3711" s="2"/>
      <c r="G3711" s="2"/>
    </row>
    <row r="3712" spans="1:7" x14ac:dyDescent="0.25">
      <c r="A3712" s="2"/>
      <c r="B3712" s="2"/>
      <c r="C3712" s="2"/>
      <c r="D3712" s="2"/>
      <c r="E3712" s="2"/>
      <c r="F3712" s="2"/>
      <c r="G3712" s="2"/>
    </row>
    <row r="3713" spans="1:7" x14ac:dyDescent="0.25">
      <c r="A3713" s="2"/>
      <c r="B3713" s="2"/>
      <c r="C3713" s="2"/>
      <c r="D3713" s="2"/>
      <c r="E3713" s="2"/>
      <c r="F3713" s="2"/>
      <c r="G3713" s="2"/>
    </row>
    <row r="3714" spans="1:7" x14ac:dyDescent="0.25">
      <c r="A3714" s="2"/>
      <c r="B3714" s="2"/>
      <c r="C3714" s="2"/>
      <c r="D3714" s="2"/>
      <c r="E3714" s="2"/>
      <c r="F3714" s="2"/>
      <c r="G3714" s="2"/>
    </row>
    <row r="3715" spans="1:7" x14ac:dyDescent="0.25">
      <c r="A3715" s="2"/>
      <c r="B3715" s="2"/>
      <c r="C3715" s="2"/>
      <c r="D3715" s="2"/>
      <c r="E3715" s="2"/>
      <c r="F3715" s="2"/>
      <c r="G3715" s="2"/>
    </row>
    <row r="3716" spans="1:7" x14ac:dyDescent="0.25">
      <c r="A3716" s="2"/>
      <c r="B3716" s="2"/>
      <c r="C3716" s="2"/>
      <c r="D3716" s="2"/>
      <c r="E3716" s="2"/>
      <c r="F3716" s="2"/>
      <c r="G3716" s="2"/>
    </row>
    <row r="3717" spans="1:7" x14ac:dyDescent="0.25">
      <c r="A3717" s="2"/>
      <c r="B3717" s="2"/>
      <c r="C3717" s="2"/>
      <c r="D3717" s="2"/>
      <c r="E3717" s="2"/>
      <c r="F3717" s="2"/>
      <c r="G3717" s="2"/>
    </row>
    <row r="3718" spans="1:7" x14ac:dyDescent="0.25">
      <c r="A3718" s="2"/>
      <c r="B3718" s="2"/>
      <c r="C3718" s="2"/>
      <c r="D3718" s="2"/>
      <c r="E3718" s="2"/>
      <c r="F3718" s="2"/>
      <c r="G3718" s="2"/>
    </row>
    <row r="3719" spans="1:7" x14ac:dyDescent="0.25">
      <c r="A3719" s="2"/>
      <c r="B3719" s="2"/>
      <c r="C3719" s="2"/>
      <c r="D3719" s="2"/>
      <c r="E3719" s="2"/>
      <c r="F3719" s="2"/>
      <c r="G3719" s="2"/>
    </row>
    <row r="3720" spans="1:7" x14ac:dyDescent="0.25">
      <c r="A3720" s="2"/>
      <c r="B3720" s="2"/>
      <c r="C3720" s="2"/>
      <c r="D3720" s="2"/>
      <c r="E3720" s="2"/>
      <c r="F3720" s="2"/>
      <c r="G3720" s="2"/>
    </row>
    <row r="3722" spans="1:7" x14ac:dyDescent="0.25">
      <c r="C3722" s="2"/>
      <c r="D3722" s="2"/>
      <c r="E3722" s="2"/>
      <c r="F3722" s="2"/>
    </row>
    <row r="3723" spans="1:7" x14ac:dyDescent="0.25">
      <c r="A3723" s="2"/>
      <c r="B3723" s="2"/>
      <c r="C3723" s="2"/>
      <c r="D3723" s="2"/>
      <c r="E3723" s="2"/>
      <c r="F3723" s="2"/>
      <c r="G3723" s="2"/>
    </row>
    <row r="3724" spans="1:7" x14ac:dyDescent="0.25">
      <c r="A3724" s="2"/>
      <c r="B3724" s="2"/>
      <c r="C3724" s="2"/>
      <c r="D3724" s="2"/>
      <c r="E3724" s="2"/>
      <c r="F3724" s="2"/>
      <c r="G3724" s="2"/>
    </row>
    <row r="3725" spans="1:7" x14ac:dyDescent="0.25">
      <c r="A3725" s="2"/>
      <c r="B3725" s="2"/>
      <c r="C3725" s="2"/>
      <c r="D3725" s="2"/>
      <c r="E3725" s="2"/>
      <c r="F3725" s="2"/>
      <c r="G3725" s="2"/>
    </row>
    <row r="3726" spans="1:7" x14ac:dyDescent="0.25">
      <c r="A3726" s="2"/>
      <c r="B3726" s="2"/>
      <c r="G3726" s="2"/>
    </row>
    <row r="3727" spans="1:7" x14ac:dyDescent="0.25">
      <c r="A3727" s="2"/>
      <c r="B3727" s="2"/>
      <c r="C3727" s="2"/>
      <c r="D3727" s="2"/>
      <c r="E3727" s="2"/>
      <c r="F3727" s="2"/>
      <c r="G3727" s="2"/>
    </row>
    <row r="3728" spans="1:7" x14ac:dyDescent="0.25">
      <c r="A3728" s="2"/>
      <c r="B3728" s="2"/>
      <c r="C3728" s="2"/>
      <c r="D3728" s="2"/>
      <c r="E3728" s="2"/>
      <c r="F3728" s="2"/>
      <c r="G3728" s="2"/>
    </row>
    <row r="3729" spans="1:7" x14ac:dyDescent="0.25">
      <c r="A3729" s="2"/>
      <c r="B3729" s="2"/>
      <c r="C3729" s="2"/>
      <c r="D3729" s="2"/>
      <c r="E3729" s="2"/>
      <c r="F3729" s="2"/>
      <c r="G3729" s="2"/>
    </row>
    <row r="3730" spans="1:7" x14ac:dyDescent="0.25">
      <c r="A3730" s="2"/>
      <c r="B3730" s="2"/>
      <c r="C3730" s="2"/>
      <c r="D3730" s="2"/>
      <c r="E3730" s="2"/>
      <c r="F3730" s="2"/>
      <c r="G3730" s="2"/>
    </row>
    <row r="3731" spans="1:7" x14ac:dyDescent="0.25">
      <c r="A3731" s="2"/>
    </row>
    <row r="3732" spans="1:7" x14ac:dyDescent="0.25">
      <c r="A3732" s="2"/>
      <c r="B3732" s="2"/>
      <c r="C3732" s="2"/>
      <c r="D3732" s="2"/>
      <c r="E3732" s="2"/>
      <c r="F3732" s="2"/>
      <c r="G3732" s="2"/>
    </row>
    <row r="3733" spans="1:7" x14ac:dyDescent="0.25">
      <c r="A3733" s="2"/>
      <c r="B3733" s="2"/>
      <c r="C3733" s="2"/>
      <c r="D3733" s="2"/>
      <c r="E3733" s="2"/>
      <c r="F3733" s="2"/>
      <c r="G3733" s="2"/>
    </row>
    <row r="3734" spans="1:7" x14ac:dyDescent="0.25">
      <c r="A3734" s="2"/>
      <c r="B3734" s="2"/>
      <c r="C3734" s="2"/>
      <c r="D3734" s="2"/>
      <c r="E3734" s="2"/>
      <c r="F3734" s="2"/>
      <c r="G3734" s="2"/>
    </row>
    <row r="3735" spans="1:7" x14ac:dyDescent="0.25">
      <c r="A3735" s="2"/>
      <c r="B3735" s="2"/>
      <c r="C3735" s="2"/>
      <c r="D3735" s="2"/>
      <c r="E3735" s="2"/>
      <c r="F3735" s="2"/>
      <c r="G3735" s="2"/>
    </row>
    <row r="3736" spans="1:7" x14ac:dyDescent="0.25">
      <c r="A3736" s="2"/>
      <c r="B3736" s="2"/>
      <c r="C3736" s="2"/>
      <c r="D3736" s="2"/>
      <c r="E3736" s="2"/>
      <c r="F3736" s="2"/>
      <c r="G3736" s="2"/>
    </row>
    <row r="3737" spans="1:7" x14ac:dyDescent="0.25">
      <c r="A3737" s="2"/>
      <c r="B3737" s="2"/>
      <c r="C3737" s="2"/>
      <c r="D3737" s="2"/>
      <c r="E3737" s="2"/>
      <c r="F3737" s="2"/>
      <c r="G3737" s="2"/>
    </row>
    <row r="3738" spans="1:7" x14ac:dyDescent="0.25">
      <c r="A3738" s="2"/>
      <c r="B3738" s="2"/>
      <c r="C3738" s="2"/>
      <c r="D3738" s="2"/>
      <c r="E3738" s="2"/>
      <c r="F3738" s="2"/>
      <c r="G3738" s="2"/>
    </row>
    <row r="3739" spans="1:7" x14ac:dyDescent="0.25">
      <c r="A3739" s="2"/>
      <c r="B3739" s="2"/>
      <c r="C3739" s="2"/>
      <c r="D3739" s="2"/>
      <c r="E3739" s="2"/>
      <c r="F3739" s="2"/>
      <c r="G3739" s="2"/>
    </row>
    <row r="3740" spans="1:7" x14ac:dyDescent="0.25">
      <c r="A3740" s="2"/>
      <c r="B3740" s="2"/>
      <c r="C3740" s="2"/>
      <c r="D3740" s="2"/>
      <c r="E3740" s="2"/>
      <c r="F3740" s="2"/>
      <c r="G3740" s="2"/>
    </row>
    <row r="3741" spans="1:7" x14ac:dyDescent="0.25">
      <c r="A3741" s="2"/>
      <c r="B3741" s="2"/>
      <c r="C3741" s="2"/>
      <c r="D3741" s="2"/>
      <c r="E3741" s="2"/>
      <c r="F3741" s="2"/>
      <c r="G3741" s="2"/>
    </row>
    <row r="3742" spans="1:7" x14ac:dyDescent="0.25">
      <c r="A3742" s="2"/>
      <c r="B3742" s="2"/>
      <c r="C3742" s="2"/>
      <c r="D3742" s="2"/>
      <c r="E3742" s="2"/>
      <c r="F3742" s="2"/>
      <c r="G3742" s="2"/>
    </row>
    <row r="3743" spans="1:7" x14ac:dyDescent="0.25">
      <c r="A3743" s="2"/>
      <c r="B3743" s="2"/>
      <c r="C3743" s="2"/>
      <c r="D3743" s="2"/>
      <c r="E3743" s="2"/>
      <c r="F3743" s="2"/>
      <c r="G3743" s="2"/>
    </row>
    <row r="3744" spans="1:7" x14ac:dyDescent="0.25">
      <c r="A3744" s="2"/>
      <c r="B3744" s="2"/>
      <c r="C3744" s="2"/>
      <c r="D3744" s="2"/>
      <c r="E3744" s="2"/>
      <c r="F3744" s="2"/>
      <c r="G3744" s="2"/>
    </row>
    <row r="3745" spans="1:7" x14ac:dyDescent="0.25">
      <c r="A3745" s="2"/>
      <c r="B3745" s="2"/>
      <c r="C3745" s="2"/>
      <c r="D3745" s="2"/>
      <c r="E3745" s="2"/>
      <c r="F3745" s="2"/>
      <c r="G3745" s="2"/>
    </row>
    <row r="3746" spans="1:7" x14ac:dyDescent="0.25">
      <c r="A3746" s="2"/>
      <c r="B3746" s="2"/>
      <c r="C3746" s="2"/>
      <c r="D3746" s="2"/>
      <c r="E3746" s="2"/>
      <c r="F3746" s="2"/>
      <c r="G3746" s="2"/>
    </row>
    <row r="3747" spans="1:7" x14ac:dyDescent="0.25">
      <c r="A3747" s="2"/>
      <c r="B3747" s="2"/>
      <c r="C3747" s="2"/>
      <c r="D3747" s="2"/>
      <c r="E3747" s="2"/>
      <c r="F3747" s="2"/>
      <c r="G3747" s="2"/>
    </row>
    <row r="3748" spans="1:7" x14ac:dyDescent="0.25">
      <c r="A3748" s="2"/>
      <c r="B3748" s="2"/>
      <c r="C3748" s="2"/>
      <c r="D3748" s="2"/>
      <c r="E3748" s="2"/>
      <c r="F3748" s="2"/>
      <c r="G3748" s="2"/>
    </row>
    <row r="3749" spans="1:7" x14ac:dyDescent="0.25">
      <c r="A3749" s="2"/>
      <c r="B3749" s="2"/>
      <c r="C3749" s="2"/>
      <c r="D3749" s="2"/>
      <c r="E3749" s="2"/>
      <c r="F3749" s="2"/>
      <c r="G3749" s="2"/>
    </row>
    <row r="3750" spans="1:7" x14ac:dyDescent="0.25">
      <c r="A3750" s="2"/>
      <c r="B3750" s="2"/>
      <c r="C3750" s="2"/>
      <c r="D3750" s="2"/>
      <c r="E3750" s="2"/>
      <c r="F3750" s="2"/>
      <c r="G3750" s="2"/>
    </row>
    <row r="3751" spans="1:7" x14ac:dyDescent="0.25">
      <c r="A3751" s="2"/>
      <c r="B3751" s="2"/>
      <c r="C3751" s="2"/>
      <c r="D3751" s="2"/>
      <c r="E3751" s="2"/>
      <c r="F3751" s="2"/>
      <c r="G3751" s="2"/>
    </row>
    <row r="3752" spans="1:7" x14ac:dyDescent="0.25">
      <c r="A3752" s="2"/>
      <c r="B3752" s="2"/>
      <c r="C3752" s="2"/>
      <c r="D3752" s="2"/>
      <c r="E3752" s="2"/>
      <c r="F3752" s="2"/>
      <c r="G3752" s="2"/>
    </row>
    <row r="3753" spans="1:7" x14ac:dyDescent="0.25">
      <c r="A3753" s="2"/>
      <c r="B3753" s="2"/>
      <c r="C3753" s="2"/>
      <c r="D3753" s="2"/>
      <c r="E3753" s="2"/>
      <c r="F3753" s="2"/>
      <c r="G3753" s="2"/>
    </row>
    <row r="3754" spans="1:7" x14ac:dyDescent="0.25">
      <c r="A3754" s="2"/>
      <c r="B3754" s="2"/>
      <c r="C3754" s="2"/>
      <c r="D3754" s="2"/>
      <c r="E3754" s="2"/>
      <c r="F3754" s="2"/>
      <c r="G3754" s="2"/>
    </row>
    <row r="3755" spans="1:7" x14ac:dyDescent="0.25">
      <c r="A3755" s="2"/>
      <c r="B3755" s="2"/>
      <c r="C3755" s="2"/>
      <c r="D3755" s="2"/>
      <c r="E3755" s="2"/>
      <c r="F3755" s="2"/>
      <c r="G3755" s="2"/>
    </row>
    <row r="3756" spans="1:7" x14ac:dyDescent="0.25">
      <c r="A3756" s="2"/>
      <c r="B3756" s="2"/>
      <c r="C3756" s="2"/>
      <c r="D3756" s="2"/>
      <c r="E3756" s="2"/>
      <c r="F3756" s="2"/>
      <c r="G3756" s="2"/>
    </row>
    <row r="3757" spans="1:7" x14ac:dyDescent="0.25">
      <c r="A3757" s="2"/>
      <c r="B3757" s="2"/>
      <c r="C3757" s="2"/>
      <c r="D3757" s="2"/>
      <c r="E3757" s="2"/>
      <c r="F3757" s="2"/>
      <c r="G3757" s="2"/>
    </row>
    <row r="3759" spans="1:7" x14ac:dyDescent="0.25">
      <c r="C3759" s="2"/>
      <c r="D3759" s="2"/>
      <c r="E3759" s="2"/>
      <c r="F3759" s="2"/>
    </row>
    <row r="3760" spans="1:7" x14ac:dyDescent="0.25">
      <c r="A3760" s="2"/>
      <c r="B3760" s="2"/>
      <c r="C3760" s="2"/>
      <c r="D3760" s="2"/>
      <c r="E3760" s="2"/>
      <c r="F3760" s="2"/>
      <c r="G3760" s="2"/>
    </row>
    <row r="3761" spans="1:7" x14ac:dyDescent="0.25">
      <c r="A3761" s="2"/>
      <c r="B3761" s="2"/>
      <c r="C3761" s="2"/>
      <c r="D3761" s="2"/>
      <c r="E3761" s="2"/>
      <c r="F3761" s="2"/>
      <c r="G3761" s="2"/>
    </row>
    <row r="3762" spans="1:7" x14ac:dyDescent="0.25">
      <c r="A3762" s="2"/>
      <c r="B3762" s="2"/>
      <c r="C3762" s="2"/>
      <c r="D3762" s="2"/>
      <c r="E3762" s="2"/>
      <c r="F3762" s="2"/>
      <c r="G3762" s="2"/>
    </row>
    <row r="3763" spans="1:7" x14ac:dyDescent="0.25">
      <c r="A3763" s="2"/>
      <c r="B3763" s="2"/>
      <c r="G3763" s="2"/>
    </row>
    <row r="3764" spans="1:7" x14ac:dyDescent="0.25">
      <c r="A3764" s="2"/>
      <c r="B3764" s="2"/>
      <c r="C3764" s="2"/>
      <c r="D3764" s="2"/>
      <c r="E3764" s="2"/>
      <c r="F3764" s="2"/>
      <c r="G3764" s="2"/>
    </row>
    <row r="3765" spans="1:7" x14ac:dyDescent="0.25">
      <c r="A3765" s="2"/>
      <c r="B3765" s="2"/>
      <c r="C3765" s="2"/>
      <c r="D3765" s="2"/>
      <c r="E3765" s="2"/>
      <c r="F3765" s="2"/>
      <c r="G3765" s="2"/>
    </row>
    <row r="3766" spans="1:7" x14ac:dyDescent="0.25">
      <c r="A3766" s="2"/>
      <c r="B3766" s="2"/>
      <c r="C3766" s="2"/>
      <c r="D3766" s="2"/>
      <c r="E3766" s="2"/>
      <c r="F3766" s="2"/>
      <c r="G3766" s="2"/>
    </row>
    <row r="3767" spans="1:7" x14ac:dyDescent="0.25">
      <c r="A3767" s="2"/>
      <c r="B3767" s="2"/>
      <c r="C3767" s="2"/>
      <c r="D3767" s="2"/>
      <c r="E3767" s="2"/>
      <c r="F3767" s="2"/>
      <c r="G3767" s="2"/>
    </row>
    <row r="3768" spans="1:7" x14ac:dyDescent="0.25">
      <c r="A3768" s="2"/>
    </row>
    <row r="3769" spans="1:7" x14ac:dyDescent="0.25">
      <c r="A3769" s="2"/>
      <c r="B3769" s="2"/>
      <c r="C3769" s="2"/>
      <c r="D3769" s="2"/>
      <c r="E3769" s="2"/>
      <c r="F3769" s="2"/>
      <c r="G3769" s="2"/>
    </row>
    <row r="3770" spans="1:7" x14ac:dyDescent="0.25">
      <c r="A3770" s="2"/>
      <c r="B3770" s="2"/>
      <c r="C3770" s="2"/>
      <c r="D3770" s="2"/>
      <c r="E3770" s="2"/>
      <c r="F3770" s="2"/>
      <c r="G3770" s="2"/>
    </row>
    <row r="3771" spans="1:7" x14ac:dyDescent="0.25">
      <c r="A3771" s="2"/>
      <c r="B3771" s="2"/>
      <c r="C3771" s="2"/>
      <c r="D3771" s="2"/>
      <c r="E3771" s="2"/>
      <c r="F3771" s="2"/>
      <c r="G3771" s="2"/>
    </row>
    <row r="3772" spans="1:7" x14ac:dyDescent="0.25">
      <c r="A3772" s="2"/>
      <c r="B3772" s="2"/>
      <c r="C3772" s="2"/>
      <c r="D3772" s="2"/>
      <c r="E3772" s="2"/>
      <c r="F3772" s="2"/>
      <c r="G3772" s="2"/>
    </row>
    <row r="3773" spans="1:7" x14ac:dyDescent="0.25">
      <c r="A3773" s="2"/>
      <c r="B3773" s="2"/>
      <c r="C3773" s="2"/>
      <c r="D3773" s="2"/>
      <c r="E3773" s="2"/>
      <c r="F3773" s="2"/>
      <c r="G3773" s="2"/>
    </row>
    <row r="3774" spans="1:7" x14ac:dyDescent="0.25">
      <c r="A3774" s="2"/>
      <c r="B3774" s="2"/>
      <c r="C3774" s="2"/>
      <c r="D3774" s="2"/>
      <c r="E3774" s="2"/>
      <c r="F3774" s="2"/>
      <c r="G3774" s="2"/>
    </row>
    <row r="3775" spans="1:7" x14ac:dyDescent="0.25">
      <c r="A3775" s="2"/>
      <c r="B3775" s="2"/>
      <c r="C3775" s="2"/>
      <c r="D3775" s="2"/>
      <c r="E3775" s="2"/>
      <c r="F3775" s="2"/>
      <c r="G3775" s="2"/>
    </row>
    <row r="3776" spans="1:7" x14ac:dyDescent="0.25">
      <c r="A3776" s="2"/>
      <c r="B3776" s="2"/>
      <c r="C3776" s="2"/>
      <c r="D3776" s="2"/>
      <c r="E3776" s="2"/>
      <c r="F3776" s="2"/>
      <c r="G3776" s="2"/>
    </row>
    <row r="3777" spans="1:7" x14ac:dyDescent="0.25">
      <c r="A3777" s="2"/>
      <c r="B3777" s="2"/>
      <c r="C3777" s="2"/>
      <c r="D3777" s="2"/>
      <c r="E3777" s="2"/>
      <c r="F3777" s="2"/>
      <c r="G3777" s="2"/>
    </row>
    <row r="3778" spans="1:7" x14ac:dyDescent="0.25">
      <c r="A3778" s="2"/>
      <c r="B3778" s="2"/>
      <c r="C3778" s="2"/>
      <c r="D3778" s="2"/>
      <c r="E3778" s="2"/>
      <c r="F3778" s="2"/>
      <c r="G3778" s="2"/>
    </row>
    <row r="3779" spans="1:7" x14ac:dyDescent="0.25">
      <c r="A3779" s="2"/>
      <c r="B3779" s="2"/>
      <c r="C3779" s="2"/>
      <c r="D3779" s="2"/>
      <c r="E3779" s="2"/>
      <c r="F3779" s="2"/>
      <c r="G3779" s="2"/>
    </row>
    <row r="3780" spans="1:7" x14ac:dyDescent="0.25">
      <c r="A3780" s="2"/>
      <c r="B3780" s="2"/>
      <c r="C3780" s="2"/>
      <c r="D3780" s="2"/>
      <c r="E3780" s="2"/>
      <c r="F3780" s="2"/>
      <c r="G3780" s="2"/>
    </row>
    <row r="3781" spans="1:7" x14ac:dyDescent="0.25">
      <c r="A3781" s="2"/>
      <c r="B3781" s="2"/>
      <c r="C3781" s="2"/>
      <c r="D3781" s="2"/>
      <c r="E3781" s="2"/>
      <c r="F3781" s="2"/>
      <c r="G3781" s="2"/>
    </row>
    <row r="3782" spans="1:7" x14ac:dyDescent="0.25">
      <c r="A3782" s="2"/>
      <c r="B3782" s="2"/>
      <c r="C3782" s="2"/>
      <c r="D3782" s="2"/>
      <c r="E3782" s="2"/>
      <c r="F3782" s="2"/>
      <c r="G3782" s="2"/>
    </row>
    <row r="3783" spans="1:7" x14ac:dyDescent="0.25">
      <c r="A3783" s="2"/>
      <c r="B3783" s="2"/>
      <c r="C3783" s="2"/>
      <c r="D3783" s="2"/>
      <c r="E3783" s="2"/>
      <c r="F3783" s="2"/>
      <c r="G3783" s="2"/>
    </row>
    <row r="3784" spans="1:7" x14ac:dyDescent="0.25">
      <c r="A3784" s="2"/>
      <c r="B3784" s="2"/>
      <c r="C3784" s="2"/>
      <c r="D3784" s="2"/>
      <c r="E3784" s="2"/>
      <c r="F3784" s="2"/>
      <c r="G3784" s="2"/>
    </row>
    <row r="3785" spans="1:7" x14ac:dyDescent="0.25">
      <c r="A3785" s="2"/>
      <c r="B3785" s="2"/>
      <c r="C3785" s="2"/>
      <c r="D3785" s="2"/>
      <c r="E3785" s="2"/>
      <c r="F3785" s="2"/>
      <c r="G3785" s="2"/>
    </row>
    <row r="3786" spans="1:7" x14ac:dyDescent="0.25">
      <c r="A3786" s="2"/>
      <c r="B3786" s="2"/>
      <c r="C3786" s="2"/>
      <c r="D3786" s="2"/>
      <c r="E3786" s="2"/>
      <c r="F3786" s="2"/>
      <c r="G3786" s="2"/>
    </row>
    <row r="3787" spans="1:7" x14ac:dyDescent="0.25">
      <c r="A3787" s="2"/>
      <c r="B3787" s="2"/>
      <c r="C3787" s="2"/>
      <c r="D3787" s="2"/>
      <c r="E3787" s="2"/>
      <c r="F3787" s="2"/>
      <c r="G3787" s="2"/>
    </row>
    <row r="3788" spans="1:7" x14ac:dyDescent="0.25">
      <c r="A3788" s="2"/>
      <c r="B3788" s="2"/>
      <c r="C3788" s="2"/>
      <c r="D3788" s="2"/>
      <c r="E3788" s="2"/>
      <c r="F3788" s="2"/>
      <c r="G3788" s="2"/>
    </row>
    <row r="3789" spans="1:7" x14ac:dyDescent="0.25">
      <c r="A3789" s="2"/>
      <c r="B3789" s="2"/>
      <c r="C3789" s="2"/>
      <c r="D3789" s="2"/>
      <c r="E3789" s="2"/>
      <c r="F3789" s="2"/>
      <c r="G3789" s="2"/>
    </row>
    <row r="3790" spans="1:7" x14ac:dyDescent="0.25">
      <c r="A3790" s="2"/>
      <c r="B3790" s="2"/>
      <c r="C3790" s="2"/>
      <c r="D3790" s="2"/>
      <c r="E3790" s="2"/>
      <c r="F3790" s="2"/>
      <c r="G3790" s="2"/>
    </row>
    <row r="3791" spans="1:7" x14ac:dyDescent="0.25">
      <c r="A3791" s="2"/>
      <c r="B3791" s="2"/>
      <c r="C3791" s="2"/>
      <c r="D3791" s="2"/>
      <c r="E3791" s="2"/>
      <c r="F3791" s="2"/>
      <c r="G3791" s="2"/>
    </row>
    <row r="3792" spans="1:7" x14ac:dyDescent="0.25">
      <c r="A3792" s="2"/>
      <c r="B3792" s="2"/>
      <c r="C3792" s="2"/>
      <c r="D3792" s="2"/>
      <c r="E3792" s="2"/>
      <c r="F3792" s="2"/>
      <c r="G3792" s="2"/>
    </row>
    <row r="3793" spans="1:7" x14ac:dyDescent="0.25">
      <c r="A3793" s="2"/>
      <c r="B3793" s="2"/>
      <c r="C3793" s="2"/>
      <c r="D3793" s="2"/>
      <c r="E3793" s="2"/>
      <c r="F3793" s="2"/>
      <c r="G3793" s="2"/>
    </row>
    <row r="3794" spans="1:7" x14ac:dyDescent="0.25">
      <c r="A3794" s="2"/>
      <c r="B3794" s="2"/>
      <c r="C3794" s="2"/>
      <c r="D3794" s="2"/>
      <c r="E3794" s="2"/>
      <c r="F3794" s="2"/>
      <c r="G3794" s="2"/>
    </row>
    <row r="3796" spans="1:7" x14ac:dyDescent="0.25">
      <c r="C3796" s="2"/>
      <c r="D3796" s="2"/>
      <c r="E3796" s="2"/>
      <c r="F3796" s="2"/>
    </row>
    <row r="3797" spans="1:7" x14ac:dyDescent="0.25">
      <c r="A3797" s="2"/>
      <c r="B3797" s="2"/>
      <c r="C3797" s="2"/>
      <c r="D3797" s="2"/>
      <c r="E3797" s="2"/>
      <c r="F3797" s="2"/>
      <c r="G3797" s="2"/>
    </row>
    <row r="3798" spans="1:7" x14ac:dyDescent="0.25">
      <c r="A3798" s="2"/>
      <c r="B3798" s="2"/>
      <c r="C3798" s="2"/>
      <c r="D3798" s="2"/>
      <c r="E3798" s="2"/>
      <c r="F3798" s="2"/>
      <c r="G3798" s="2"/>
    </row>
    <row r="3799" spans="1:7" x14ac:dyDescent="0.25">
      <c r="A3799" s="2"/>
      <c r="B3799" s="2"/>
      <c r="C3799" s="2"/>
      <c r="D3799" s="2"/>
      <c r="E3799" s="2"/>
      <c r="F3799" s="2"/>
      <c r="G3799" s="2"/>
    </row>
    <row r="3800" spans="1:7" x14ac:dyDescent="0.25">
      <c r="A3800" s="2"/>
      <c r="B3800" s="2"/>
      <c r="G3800" s="2"/>
    </row>
    <row r="3801" spans="1:7" x14ac:dyDescent="0.25">
      <c r="A3801" s="2"/>
      <c r="B3801" s="2"/>
      <c r="C3801" s="2"/>
      <c r="D3801" s="2"/>
      <c r="E3801" s="2"/>
      <c r="F3801" s="2"/>
      <c r="G3801" s="2"/>
    </row>
    <row r="3802" spans="1:7" x14ac:dyDescent="0.25">
      <c r="A3802" s="2"/>
      <c r="B3802" s="2"/>
      <c r="C3802" s="2"/>
      <c r="D3802" s="2"/>
      <c r="E3802" s="2"/>
      <c r="F3802" s="2"/>
      <c r="G3802" s="2"/>
    </row>
    <row r="3803" spans="1:7" x14ac:dyDescent="0.25">
      <c r="A3803" s="2"/>
      <c r="B3803" s="2"/>
      <c r="C3803" s="2"/>
      <c r="D3803" s="2"/>
      <c r="E3803" s="2"/>
      <c r="F3803" s="2"/>
      <c r="G3803" s="2"/>
    </row>
    <row r="3804" spans="1:7" x14ac:dyDescent="0.25">
      <c r="A3804" s="2"/>
      <c r="B3804" s="2"/>
      <c r="C3804" s="2"/>
      <c r="D3804" s="2"/>
      <c r="E3804" s="2"/>
      <c r="F3804" s="2"/>
      <c r="G3804" s="2"/>
    </row>
    <row r="3805" spans="1:7" x14ac:dyDescent="0.25">
      <c r="A3805" s="2"/>
    </row>
    <row r="3806" spans="1:7" x14ac:dyDescent="0.25">
      <c r="A3806" s="2"/>
      <c r="B3806" s="2"/>
      <c r="C3806" s="2"/>
      <c r="D3806" s="2"/>
      <c r="E3806" s="2"/>
      <c r="F3806" s="2"/>
      <c r="G3806" s="2"/>
    </row>
    <row r="3807" spans="1:7" x14ac:dyDescent="0.25">
      <c r="A3807" s="2"/>
      <c r="B3807" s="2"/>
      <c r="C3807" s="2"/>
      <c r="D3807" s="2"/>
      <c r="E3807" s="2"/>
      <c r="F3807" s="2"/>
      <c r="G3807" s="2"/>
    </row>
    <row r="3808" spans="1:7" x14ac:dyDescent="0.25">
      <c r="A3808" s="2"/>
      <c r="B3808" s="2"/>
      <c r="C3808" s="2"/>
      <c r="D3808" s="2"/>
      <c r="E3808" s="2"/>
      <c r="F3808" s="2"/>
      <c r="G3808" s="2"/>
    </row>
    <row r="3809" spans="1:7" x14ac:dyDescent="0.25">
      <c r="A3809" s="2"/>
      <c r="B3809" s="2"/>
      <c r="C3809" s="2"/>
      <c r="D3809" s="2"/>
      <c r="E3809" s="2"/>
      <c r="F3809" s="2"/>
      <c r="G3809" s="2"/>
    </row>
    <row r="3810" spans="1:7" x14ac:dyDescent="0.25">
      <c r="A3810" s="2"/>
      <c r="B3810" s="2"/>
      <c r="C3810" s="2"/>
      <c r="D3810" s="2"/>
      <c r="E3810" s="2"/>
      <c r="F3810" s="2"/>
      <c r="G3810" s="2"/>
    </row>
    <row r="3811" spans="1:7" x14ac:dyDescent="0.25">
      <c r="A3811" s="2"/>
      <c r="B3811" s="2"/>
      <c r="C3811" s="2"/>
      <c r="D3811" s="2"/>
      <c r="E3811" s="2"/>
      <c r="F3811" s="2"/>
      <c r="G3811" s="2"/>
    </row>
    <row r="3812" spans="1:7" x14ac:dyDescent="0.25">
      <c r="A3812" s="2"/>
      <c r="B3812" s="2"/>
      <c r="C3812" s="2"/>
      <c r="D3812" s="2"/>
      <c r="E3812" s="2"/>
      <c r="F3812" s="2"/>
      <c r="G3812" s="2"/>
    </row>
    <row r="3813" spans="1:7" x14ac:dyDescent="0.25">
      <c r="A3813" s="2"/>
      <c r="B3813" s="2"/>
      <c r="C3813" s="2"/>
      <c r="D3813" s="2"/>
      <c r="E3813" s="2"/>
      <c r="F3813" s="2"/>
      <c r="G3813" s="2"/>
    </row>
    <row r="3814" spans="1:7" x14ac:dyDescent="0.25">
      <c r="A3814" s="2"/>
      <c r="B3814" s="2"/>
      <c r="C3814" s="2"/>
      <c r="D3814" s="2"/>
      <c r="E3814" s="2"/>
      <c r="F3814" s="2"/>
      <c r="G3814" s="2"/>
    </row>
    <row r="3815" spans="1:7" x14ac:dyDescent="0.25">
      <c r="A3815" s="2"/>
      <c r="B3815" s="2"/>
      <c r="C3815" s="2"/>
      <c r="D3815" s="2"/>
      <c r="E3815" s="2"/>
      <c r="F3815" s="2"/>
      <c r="G3815" s="2"/>
    </row>
    <row r="3816" spans="1:7" x14ac:dyDescent="0.25">
      <c r="A3816" s="2"/>
      <c r="B3816" s="2"/>
      <c r="C3816" s="2"/>
      <c r="D3816" s="2"/>
      <c r="E3816" s="2"/>
      <c r="F3816" s="2"/>
      <c r="G3816" s="2"/>
    </row>
    <row r="3817" spans="1:7" x14ac:dyDescent="0.25">
      <c r="A3817" s="2"/>
      <c r="B3817" s="2"/>
      <c r="C3817" s="2"/>
      <c r="D3817" s="2"/>
      <c r="E3817" s="2"/>
      <c r="F3817" s="2"/>
      <c r="G3817" s="2"/>
    </row>
    <row r="3818" spans="1:7" x14ac:dyDescent="0.25">
      <c r="A3818" s="2"/>
      <c r="B3818" s="2"/>
      <c r="C3818" s="2"/>
      <c r="D3818" s="2"/>
      <c r="E3818" s="2"/>
      <c r="F3818" s="2"/>
      <c r="G3818" s="2"/>
    </row>
    <row r="3819" spans="1:7" x14ac:dyDescent="0.25">
      <c r="A3819" s="2"/>
      <c r="B3819" s="2"/>
      <c r="C3819" s="2"/>
      <c r="D3819" s="2"/>
      <c r="E3819" s="2"/>
      <c r="F3819" s="2"/>
      <c r="G3819" s="2"/>
    </row>
    <row r="3820" spans="1:7" x14ac:dyDescent="0.25">
      <c r="A3820" s="2"/>
      <c r="B3820" s="2"/>
      <c r="C3820" s="2"/>
      <c r="D3820" s="2"/>
      <c r="E3820" s="2"/>
      <c r="F3820" s="2"/>
      <c r="G3820" s="2"/>
    </row>
    <row r="3821" spans="1:7" x14ac:dyDescent="0.25">
      <c r="A3821" s="2"/>
      <c r="B3821" s="2"/>
      <c r="C3821" s="2"/>
      <c r="D3821" s="2"/>
      <c r="E3821" s="2"/>
      <c r="F3821" s="2"/>
      <c r="G3821" s="2"/>
    </row>
    <row r="3822" spans="1:7" x14ac:dyDescent="0.25">
      <c r="A3822" s="2"/>
      <c r="B3822" s="2"/>
      <c r="C3822" s="2"/>
      <c r="D3822" s="2"/>
      <c r="E3822" s="2"/>
      <c r="F3822" s="2"/>
      <c r="G3822" s="2"/>
    </row>
    <row r="3823" spans="1:7" x14ac:dyDescent="0.25">
      <c r="A3823" s="2"/>
      <c r="B3823" s="2"/>
      <c r="C3823" s="2"/>
      <c r="D3823" s="2"/>
      <c r="E3823" s="2"/>
      <c r="F3823" s="2"/>
      <c r="G3823" s="2"/>
    </row>
    <row r="3824" spans="1:7" x14ac:dyDescent="0.25">
      <c r="A3824" s="2"/>
      <c r="B3824" s="2"/>
      <c r="C3824" s="2"/>
      <c r="D3824" s="2"/>
      <c r="E3824" s="2"/>
      <c r="F3824" s="2"/>
      <c r="G3824" s="2"/>
    </row>
    <row r="3825" spans="1:7" x14ac:dyDescent="0.25">
      <c r="A3825" s="2"/>
      <c r="B3825" s="2"/>
      <c r="C3825" s="2"/>
      <c r="D3825" s="2"/>
      <c r="E3825" s="2"/>
      <c r="F3825" s="2"/>
      <c r="G3825" s="2"/>
    </row>
    <row r="3826" spans="1:7" x14ac:dyDescent="0.25">
      <c r="A3826" s="2"/>
      <c r="B3826" s="2"/>
      <c r="C3826" s="2"/>
      <c r="D3826" s="2"/>
      <c r="E3826" s="2"/>
      <c r="F3826" s="2"/>
      <c r="G3826" s="2"/>
    </row>
    <row r="3827" spans="1:7" x14ac:dyDescent="0.25">
      <c r="A3827" s="2"/>
      <c r="B3827" s="2"/>
      <c r="C3827" s="2"/>
      <c r="D3827" s="2"/>
      <c r="E3827" s="2"/>
      <c r="F3827" s="2"/>
      <c r="G3827" s="2"/>
    </row>
    <row r="3828" spans="1:7" x14ac:dyDescent="0.25">
      <c r="A3828" s="2"/>
      <c r="B3828" s="2"/>
      <c r="C3828" s="2"/>
      <c r="D3828" s="2"/>
      <c r="E3828" s="2"/>
      <c r="F3828" s="2"/>
      <c r="G3828" s="2"/>
    </row>
    <row r="3829" spans="1:7" x14ac:dyDescent="0.25">
      <c r="A3829" s="2"/>
      <c r="B3829" s="2"/>
      <c r="C3829" s="2"/>
      <c r="D3829" s="2"/>
      <c r="E3829" s="2"/>
      <c r="F3829" s="2"/>
      <c r="G3829" s="2"/>
    </row>
    <row r="3830" spans="1:7" x14ac:dyDescent="0.25">
      <c r="A3830" s="2"/>
      <c r="B3830" s="2"/>
      <c r="C3830" s="2"/>
      <c r="D3830" s="2"/>
      <c r="E3830" s="2"/>
      <c r="F3830" s="2"/>
      <c r="G3830" s="2"/>
    </row>
    <row r="3831" spans="1:7" x14ac:dyDescent="0.25">
      <c r="A3831" s="2"/>
      <c r="B3831" s="2"/>
      <c r="C3831" s="2"/>
      <c r="D3831" s="2"/>
      <c r="E3831" s="2"/>
      <c r="F3831" s="2"/>
      <c r="G3831" s="2"/>
    </row>
    <row r="3833" spans="1:7" x14ac:dyDescent="0.25">
      <c r="C3833" s="2"/>
      <c r="D3833" s="2"/>
      <c r="E3833" s="2"/>
      <c r="F3833" s="2"/>
    </row>
    <row r="3834" spans="1:7" x14ac:dyDescent="0.25">
      <c r="A3834" s="2"/>
      <c r="B3834" s="2"/>
      <c r="C3834" s="2"/>
      <c r="D3834" s="2"/>
      <c r="E3834" s="2"/>
      <c r="F3834" s="2"/>
      <c r="G3834" s="2"/>
    </row>
    <row r="3835" spans="1:7" x14ac:dyDescent="0.25">
      <c r="A3835" s="2"/>
      <c r="B3835" s="2"/>
      <c r="C3835" s="2"/>
      <c r="D3835" s="2"/>
      <c r="E3835" s="2"/>
      <c r="F3835" s="2"/>
      <c r="G3835" s="2"/>
    </row>
    <row r="3836" spans="1:7" x14ac:dyDescent="0.25">
      <c r="A3836" s="2"/>
      <c r="B3836" s="2"/>
      <c r="C3836" s="2"/>
      <c r="D3836" s="2"/>
      <c r="E3836" s="2"/>
      <c r="F3836" s="2"/>
      <c r="G3836" s="2"/>
    </row>
    <row r="3837" spans="1:7" x14ac:dyDescent="0.25">
      <c r="A3837" s="2"/>
      <c r="B3837" s="2"/>
      <c r="G3837" s="2"/>
    </row>
    <row r="3838" spans="1:7" x14ac:dyDescent="0.25">
      <c r="A3838" s="2"/>
      <c r="B3838" s="2"/>
      <c r="C3838" s="2"/>
      <c r="D3838" s="2"/>
      <c r="E3838" s="2"/>
      <c r="F3838" s="2"/>
      <c r="G3838" s="2"/>
    </row>
    <row r="3839" spans="1:7" x14ac:dyDescent="0.25">
      <c r="A3839" s="2"/>
      <c r="B3839" s="2"/>
      <c r="C3839" s="2"/>
      <c r="D3839" s="2"/>
      <c r="E3839" s="2"/>
      <c r="F3839" s="2"/>
      <c r="G3839" s="2"/>
    </row>
    <row r="3840" spans="1:7" x14ac:dyDescent="0.25">
      <c r="A3840" s="2"/>
      <c r="B3840" s="2"/>
      <c r="C3840" s="2"/>
      <c r="D3840" s="2"/>
      <c r="E3840" s="2"/>
      <c r="F3840" s="2"/>
      <c r="G3840" s="2"/>
    </row>
    <row r="3841" spans="1:7" x14ac:dyDescent="0.25">
      <c r="A3841" s="2"/>
      <c r="B3841" s="2"/>
      <c r="C3841" s="2"/>
      <c r="D3841" s="2"/>
      <c r="E3841" s="2"/>
      <c r="F3841" s="2"/>
      <c r="G3841" s="2"/>
    </row>
    <row r="3842" spans="1:7" x14ac:dyDescent="0.25">
      <c r="A3842" s="2"/>
    </row>
    <row r="3843" spans="1:7" x14ac:dyDescent="0.25">
      <c r="A3843" s="2"/>
      <c r="B3843" s="2"/>
      <c r="C3843" s="2"/>
      <c r="D3843" s="2"/>
      <c r="E3843" s="2"/>
      <c r="F3843" s="2"/>
      <c r="G3843" s="2"/>
    </row>
    <row r="3844" spans="1:7" x14ac:dyDescent="0.25">
      <c r="A3844" s="2"/>
      <c r="B3844" s="2"/>
      <c r="C3844" s="2"/>
      <c r="D3844" s="2"/>
      <c r="E3844" s="2"/>
      <c r="F3844" s="2"/>
      <c r="G3844" s="2"/>
    </row>
    <row r="3845" spans="1:7" x14ac:dyDescent="0.25">
      <c r="A3845" s="2"/>
      <c r="B3845" s="2"/>
      <c r="C3845" s="2"/>
      <c r="D3845" s="2"/>
      <c r="E3845" s="2"/>
      <c r="F3845" s="2"/>
      <c r="G3845" s="2"/>
    </row>
    <row r="3846" spans="1:7" x14ac:dyDescent="0.25">
      <c r="A3846" s="2"/>
      <c r="B3846" s="2"/>
      <c r="C3846" s="2"/>
      <c r="D3846" s="2"/>
      <c r="E3846" s="2"/>
      <c r="F3846" s="2"/>
      <c r="G3846" s="2"/>
    </row>
    <row r="3847" spans="1:7" x14ac:dyDescent="0.25">
      <c r="A3847" s="2"/>
      <c r="B3847" s="2"/>
      <c r="C3847" s="2"/>
      <c r="D3847" s="2"/>
      <c r="E3847" s="2"/>
      <c r="F3847" s="2"/>
      <c r="G3847" s="2"/>
    </row>
    <row r="3848" spans="1:7" x14ac:dyDescent="0.25">
      <c r="A3848" s="2"/>
      <c r="B3848" s="2"/>
      <c r="C3848" s="2"/>
      <c r="D3848" s="2"/>
      <c r="E3848" s="2"/>
      <c r="F3848" s="2"/>
      <c r="G3848" s="2"/>
    </row>
    <row r="3849" spans="1:7" x14ac:dyDescent="0.25">
      <c r="A3849" s="2"/>
      <c r="B3849" s="2"/>
      <c r="C3849" s="2"/>
      <c r="D3849" s="2"/>
      <c r="E3849" s="2"/>
      <c r="F3849" s="2"/>
      <c r="G3849" s="2"/>
    </row>
    <row r="3850" spans="1:7" x14ac:dyDescent="0.25">
      <c r="A3850" s="2"/>
      <c r="B3850" s="2"/>
      <c r="C3850" s="2"/>
      <c r="D3850" s="2"/>
      <c r="E3850" s="2"/>
      <c r="F3850" s="2"/>
      <c r="G3850" s="2"/>
    </row>
    <row r="3851" spans="1:7" x14ac:dyDescent="0.25">
      <c r="A3851" s="2"/>
      <c r="B3851" s="2"/>
      <c r="C3851" s="2"/>
      <c r="D3851" s="2"/>
      <c r="E3851" s="2"/>
      <c r="F3851" s="2"/>
      <c r="G3851" s="2"/>
    </row>
    <row r="3852" spans="1:7" x14ac:dyDescent="0.25">
      <c r="A3852" s="2"/>
      <c r="B3852" s="2"/>
      <c r="C3852" s="2"/>
      <c r="D3852" s="2"/>
      <c r="E3852" s="2"/>
      <c r="F3852" s="2"/>
      <c r="G3852" s="2"/>
    </row>
    <row r="3853" spans="1:7" x14ac:dyDescent="0.25">
      <c r="A3853" s="2"/>
      <c r="B3853" s="2"/>
      <c r="C3853" s="2"/>
      <c r="D3853" s="2"/>
      <c r="E3853" s="2"/>
      <c r="F3853" s="2"/>
      <c r="G3853" s="2"/>
    </row>
    <row r="3854" spans="1:7" x14ac:dyDescent="0.25">
      <c r="A3854" s="2"/>
      <c r="B3854" s="2"/>
      <c r="C3854" s="2"/>
      <c r="D3854" s="2"/>
      <c r="E3854" s="2"/>
      <c r="F3854" s="2"/>
      <c r="G3854" s="2"/>
    </row>
    <row r="3855" spans="1:7" x14ac:dyDescent="0.25">
      <c r="A3855" s="2"/>
      <c r="B3855" s="2"/>
      <c r="C3855" s="2"/>
      <c r="D3855" s="2"/>
      <c r="E3855" s="2"/>
      <c r="F3855" s="2"/>
      <c r="G3855" s="2"/>
    </row>
    <row r="3856" spans="1:7" x14ac:dyDescent="0.25">
      <c r="A3856" s="2"/>
      <c r="B3856" s="2"/>
      <c r="C3856" s="2"/>
      <c r="D3856" s="2"/>
      <c r="E3856" s="2"/>
      <c r="F3856" s="2"/>
      <c r="G3856" s="2"/>
    </row>
    <row r="3857" spans="1:7" x14ac:dyDescent="0.25">
      <c r="A3857" s="2"/>
      <c r="B3857" s="2"/>
      <c r="C3857" s="2"/>
      <c r="D3857" s="2"/>
      <c r="E3857" s="2"/>
      <c r="F3857" s="2"/>
      <c r="G3857" s="2"/>
    </row>
    <row r="3858" spans="1:7" x14ac:dyDescent="0.25">
      <c r="A3858" s="2"/>
      <c r="B3858" s="2"/>
      <c r="C3858" s="2"/>
      <c r="D3858" s="2"/>
      <c r="E3858" s="2"/>
      <c r="F3858" s="2"/>
      <c r="G3858" s="2"/>
    </row>
    <row r="3859" spans="1:7" x14ac:dyDescent="0.25">
      <c r="A3859" s="2"/>
      <c r="B3859" s="2"/>
      <c r="C3859" s="2"/>
      <c r="D3859" s="2"/>
      <c r="E3859" s="2"/>
      <c r="F3859" s="2"/>
      <c r="G3859" s="2"/>
    </row>
    <row r="3860" spans="1:7" x14ac:dyDescent="0.25">
      <c r="A3860" s="2"/>
      <c r="B3860" s="2"/>
      <c r="C3860" s="2"/>
      <c r="D3860" s="2"/>
      <c r="E3860" s="2"/>
      <c r="F3860" s="2"/>
      <c r="G3860" s="2"/>
    </row>
    <row r="3861" spans="1:7" x14ac:dyDescent="0.25">
      <c r="A3861" s="2"/>
      <c r="B3861" s="2"/>
      <c r="C3861" s="2"/>
      <c r="D3861" s="2"/>
      <c r="E3861" s="2"/>
      <c r="F3861" s="2"/>
      <c r="G3861" s="2"/>
    </row>
    <row r="3862" spans="1:7" x14ac:dyDescent="0.25">
      <c r="A3862" s="2"/>
      <c r="B3862" s="2"/>
      <c r="C3862" s="2"/>
      <c r="D3862" s="2"/>
      <c r="E3862" s="2"/>
      <c r="F3862" s="2"/>
      <c r="G3862" s="2"/>
    </row>
    <row r="3863" spans="1:7" x14ac:dyDescent="0.25">
      <c r="A3863" s="2"/>
      <c r="B3863" s="2"/>
      <c r="C3863" s="2"/>
      <c r="D3863" s="2"/>
      <c r="E3863" s="2"/>
      <c r="F3863" s="2"/>
      <c r="G3863" s="2"/>
    </row>
    <row r="3864" spans="1:7" x14ac:dyDescent="0.25">
      <c r="A3864" s="2"/>
      <c r="B3864" s="2"/>
      <c r="C3864" s="2"/>
      <c r="D3864" s="2"/>
      <c r="E3864" s="2"/>
      <c r="F3864" s="2"/>
      <c r="G3864" s="2"/>
    </row>
    <row r="3865" spans="1:7" x14ac:dyDescent="0.25">
      <c r="A3865" s="2"/>
      <c r="B3865" s="2"/>
      <c r="C3865" s="2"/>
      <c r="D3865" s="2"/>
      <c r="E3865" s="2"/>
      <c r="F3865" s="2"/>
      <c r="G3865" s="2"/>
    </row>
    <row r="3866" spans="1:7" x14ac:dyDescent="0.25">
      <c r="A3866" s="2"/>
      <c r="B3866" s="2"/>
      <c r="C3866" s="2"/>
      <c r="D3866" s="2"/>
      <c r="E3866" s="2"/>
      <c r="F3866" s="2"/>
      <c r="G3866" s="2"/>
    </row>
    <row r="3867" spans="1:7" x14ac:dyDescent="0.25">
      <c r="A3867" s="2"/>
      <c r="B3867" s="2"/>
      <c r="C3867" s="2"/>
      <c r="D3867" s="2"/>
      <c r="E3867" s="2"/>
      <c r="F3867" s="2"/>
      <c r="G3867" s="2"/>
    </row>
    <row r="3868" spans="1:7" x14ac:dyDescent="0.25">
      <c r="A3868" s="2"/>
      <c r="B3868" s="2"/>
      <c r="C3868" s="2"/>
      <c r="D3868" s="2"/>
      <c r="E3868" s="2"/>
      <c r="F3868" s="2"/>
      <c r="G3868" s="2"/>
    </row>
    <row r="3870" spans="1:7" x14ac:dyDescent="0.25">
      <c r="C3870" s="2"/>
      <c r="D3870" s="2"/>
      <c r="E3870" s="2"/>
      <c r="F3870" s="2"/>
    </row>
    <row r="3871" spans="1:7" x14ac:dyDescent="0.25">
      <c r="A3871" s="2"/>
      <c r="B3871" s="2"/>
      <c r="C3871" s="2"/>
      <c r="D3871" s="2"/>
      <c r="E3871" s="2"/>
      <c r="F3871" s="2"/>
      <c r="G3871" s="2"/>
    </row>
    <row r="3872" spans="1:7" x14ac:dyDescent="0.25">
      <c r="A3872" s="2"/>
      <c r="B3872" s="2"/>
      <c r="C3872" s="2"/>
      <c r="D3872" s="2"/>
      <c r="E3872" s="2"/>
      <c r="F3872" s="2"/>
      <c r="G3872" s="2"/>
    </row>
    <row r="3873" spans="1:7" x14ac:dyDescent="0.25">
      <c r="A3873" s="2"/>
      <c r="B3873" s="2"/>
      <c r="C3873" s="2"/>
      <c r="D3873" s="2"/>
      <c r="E3873" s="2"/>
      <c r="F3873" s="2"/>
      <c r="G3873" s="2"/>
    </row>
    <row r="3874" spans="1:7" x14ac:dyDescent="0.25">
      <c r="A3874" s="2"/>
      <c r="B3874" s="2"/>
      <c r="G3874" s="2"/>
    </row>
    <row r="3875" spans="1:7" x14ac:dyDescent="0.25">
      <c r="A3875" s="2"/>
      <c r="B3875" s="2"/>
      <c r="C3875" s="2"/>
      <c r="D3875" s="2"/>
      <c r="E3875" s="2"/>
      <c r="F3875" s="2"/>
      <c r="G3875" s="2"/>
    </row>
    <row r="3876" spans="1:7" x14ac:dyDescent="0.25">
      <c r="A3876" s="2"/>
      <c r="B3876" s="2"/>
      <c r="C3876" s="2"/>
      <c r="D3876" s="2"/>
      <c r="E3876" s="2"/>
      <c r="F3876" s="2"/>
      <c r="G3876" s="2"/>
    </row>
    <row r="3877" spans="1:7" x14ac:dyDescent="0.25">
      <c r="A3877" s="2"/>
      <c r="B3877" s="2"/>
      <c r="C3877" s="2"/>
      <c r="D3877" s="2"/>
      <c r="E3877" s="2"/>
      <c r="F3877" s="2"/>
      <c r="G3877" s="2"/>
    </row>
    <row r="3878" spans="1:7" x14ac:dyDescent="0.25">
      <c r="A3878" s="2"/>
      <c r="B3878" s="2"/>
      <c r="C3878" s="2"/>
      <c r="D3878" s="2"/>
      <c r="E3878" s="2"/>
      <c r="F3878" s="2"/>
      <c r="G3878" s="2"/>
    </row>
    <row r="3879" spans="1:7" x14ac:dyDescent="0.25">
      <c r="A3879" s="2"/>
    </row>
    <row r="3880" spans="1:7" x14ac:dyDescent="0.25">
      <c r="A3880" s="2"/>
      <c r="B3880" s="2"/>
      <c r="C3880" s="2"/>
      <c r="D3880" s="2"/>
      <c r="E3880" s="2"/>
      <c r="F3880" s="2"/>
      <c r="G3880" s="2"/>
    </row>
    <row r="3881" spans="1:7" x14ac:dyDescent="0.25">
      <c r="A3881" s="2"/>
      <c r="B3881" s="2"/>
      <c r="C3881" s="2"/>
      <c r="D3881" s="2"/>
      <c r="E3881" s="2"/>
      <c r="F3881" s="2"/>
      <c r="G3881" s="2"/>
    </row>
    <row r="3882" spans="1:7" x14ac:dyDescent="0.25">
      <c r="A3882" s="2"/>
      <c r="B3882" s="2"/>
      <c r="C3882" s="2"/>
      <c r="D3882" s="2"/>
      <c r="E3882" s="2"/>
      <c r="F3882" s="2"/>
      <c r="G3882" s="2"/>
    </row>
    <row r="3883" spans="1:7" x14ac:dyDescent="0.25">
      <c r="A3883" s="2"/>
      <c r="B3883" s="2"/>
      <c r="C3883" s="2"/>
      <c r="D3883" s="2"/>
      <c r="E3883" s="2"/>
      <c r="F3883" s="2"/>
      <c r="G3883" s="2"/>
    </row>
    <row r="3884" spans="1:7" x14ac:dyDescent="0.25">
      <c r="A3884" s="2"/>
      <c r="B3884" s="2"/>
      <c r="C3884" s="2"/>
      <c r="D3884" s="2"/>
      <c r="E3884" s="2"/>
      <c r="F3884" s="2"/>
      <c r="G3884" s="2"/>
    </row>
    <row r="3885" spans="1:7" x14ac:dyDescent="0.25">
      <c r="A3885" s="2"/>
      <c r="B3885" s="2"/>
      <c r="C3885" s="2"/>
      <c r="D3885" s="2"/>
      <c r="E3885" s="2"/>
      <c r="F3885" s="2"/>
      <c r="G3885" s="2"/>
    </row>
    <row r="3886" spans="1:7" x14ac:dyDescent="0.25">
      <c r="A3886" s="2"/>
      <c r="B3886" s="2"/>
      <c r="C3886" s="2"/>
      <c r="D3886" s="2"/>
      <c r="E3886" s="2"/>
      <c r="F3886" s="2"/>
      <c r="G3886" s="2"/>
    </row>
    <row r="3887" spans="1:7" x14ac:dyDescent="0.25">
      <c r="A3887" s="2"/>
      <c r="B3887" s="2"/>
      <c r="C3887" s="2"/>
      <c r="D3887" s="2"/>
      <c r="E3887" s="2"/>
      <c r="F3887" s="2"/>
      <c r="G3887" s="2"/>
    </row>
    <row r="3888" spans="1:7" x14ac:dyDescent="0.25">
      <c r="A3888" s="2"/>
      <c r="B3888" s="2"/>
      <c r="C3888" s="2"/>
      <c r="D3888" s="2"/>
      <c r="E3888" s="2"/>
      <c r="F3888" s="2"/>
      <c r="G3888" s="2"/>
    </row>
    <row r="3889" spans="1:7" x14ac:dyDescent="0.25">
      <c r="A3889" s="2"/>
      <c r="B3889" s="2"/>
      <c r="C3889" s="2"/>
      <c r="D3889" s="2"/>
      <c r="E3889" s="2"/>
      <c r="F3889" s="2"/>
      <c r="G3889" s="2"/>
    </row>
    <row r="3890" spans="1:7" x14ac:dyDescent="0.25">
      <c r="A3890" s="2"/>
      <c r="B3890" s="2"/>
      <c r="C3890" s="2"/>
      <c r="D3890" s="2"/>
      <c r="E3890" s="2"/>
      <c r="F3890" s="2"/>
      <c r="G3890" s="2"/>
    </row>
    <row r="3891" spans="1:7" x14ac:dyDescent="0.25">
      <c r="A3891" s="2"/>
      <c r="B3891" s="2"/>
      <c r="C3891" s="2"/>
      <c r="D3891" s="2"/>
      <c r="E3891" s="2"/>
      <c r="F3891" s="2"/>
      <c r="G3891" s="2"/>
    </row>
    <row r="3892" spans="1:7" x14ac:dyDescent="0.25">
      <c r="A3892" s="2"/>
      <c r="B3892" s="2"/>
      <c r="C3892" s="2"/>
      <c r="D3892" s="2"/>
      <c r="E3892" s="2"/>
      <c r="F3892" s="2"/>
      <c r="G3892" s="2"/>
    </row>
    <row r="3893" spans="1:7" x14ac:dyDescent="0.25">
      <c r="A3893" s="2"/>
      <c r="B3893" s="2"/>
      <c r="C3893" s="2"/>
      <c r="D3893" s="2"/>
      <c r="E3893" s="2"/>
      <c r="F3893" s="2"/>
      <c r="G3893" s="2"/>
    </row>
    <row r="3894" spans="1:7" x14ac:dyDescent="0.25">
      <c r="A3894" s="2"/>
      <c r="B3894" s="2"/>
      <c r="C3894" s="2"/>
      <c r="D3894" s="2"/>
      <c r="E3894" s="2"/>
      <c r="F3894" s="2"/>
      <c r="G3894" s="2"/>
    </row>
    <row r="3895" spans="1:7" x14ac:dyDescent="0.25">
      <c r="A3895" s="2"/>
      <c r="B3895" s="2"/>
      <c r="C3895" s="2"/>
      <c r="D3895" s="2"/>
      <c r="E3895" s="2"/>
      <c r="F3895" s="2"/>
      <c r="G3895" s="2"/>
    </row>
    <row r="3896" spans="1:7" x14ac:dyDescent="0.25">
      <c r="A3896" s="2"/>
      <c r="B3896" s="2"/>
      <c r="C3896" s="2"/>
      <c r="D3896" s="2"/>
      <c r="E3896" s="2"/>
      <c r="F3896" s="2"/>
      <c r="G3896" s="2"/>
    </row>
    <row r="3897" spans="1:7" x14ac:dyDescent="0.25">
      <c r="A3897" s="2"/>
      <c r="B3897" s="2"/>
      <c r="C3897" s="2"/>
      <c r="D3897" s="2"/>
      <c r="E3897" s="2"/>
      <c r="F3897" s="2"/>
      <c r="G3897" s="2"/>
    </row>
    <row r="3898" spans="1:7" x14ac:dyDescent="0.25">
      <c r="A3898" s="2"/>
      <c r="B3898" s="2"/>
      <c r="C3898" s="2"/>
      <c r="D3898" s="2"/>
      <c r="E3898" s="2"/>
      <c r="F3898" s="2"/>
      <c r="G3898" s="2"/>
    </row>
    <row r="3899" spans="1:7" x14ac:dyDescent="0.25">
      <c r="A3899" s="2"/>
      <c r="B3899" s="2"/>
      <c r="C3899" s="2"/>
      <c r="D3899" s="2"/>
      <c r="E3899" s="2"/>
      <c r="F3899" s="2"/>
      <c r="G3899" s="2"/>
    </row>
    <row r="3900" spans="1:7" x14ac:dyDescent="0.25">
      <c r="A3900" s="2"/>
      <c r="B3900" s="2"/>
      <c r="C3900" s="2"/>
      <c r="D3900" s="2"/>
      <c r="E3900" s="2"/>
      <c r="F3900" s="2"/>
      <c r="G3900" s="2"/>
    </row>
    <row r="3901" spans="1:7" x14ac:dyDescent="0.25">
      <c r="A3901" s="2"/>
      <c r="B3901" s="2"/>
      <c r="C3901" s="2"/>
      <c r="D3901" s="2"/>
      <c r="E3901" s="2"/>
      <c r="F3901" s="2"/>
      <c r="G3901" s="2"/>
    </row>
    <row r="3902" spans="1:7" x14ac:dyDescent="0.25">
      <c r="A3902" s="2"/>
      <c r="B3902" s="2"/>
      <c r="C3902" s="2"/>
      <c r="D3902" s="2"/>
      <c r="E3902" s="2"/>
      <c r="F3902" s="2"/>
      <c r="G3902" s="2"/>
    </row>
    <row r="3903" spans="1:7" x14ac:dyDescent="0.25">
      <c r="A3903" s="2"/>
      <c r="B3903" s="2"/>
      <c r="C3903" s="2"/>
      <c r="D3903" s="2"/>
      <c r="E3903" s="2"/>
      <c r="F3903" s="2"/>
      <c r="G3903" s="2"/>
    </row>
    <row r="3904" spans="1:7" x14ac:dyDescent="0.25">
      <c r="A3904" s="2"/>
      <c r="B3904" s="2"/>
      <c r="C3904" s="2"/>
      <c r="D3904" s="2"/>
      <c r="E3904" s="2"/>
      <c r="F3904" s="2"/>
      <c r="G3904" s="2"/>
    </row>
    <row r="3905" spans="1:7" x14ac:dyDescent="0.25">
      <c r="A3905" s="2"/>
      <c r="B3905" s="2"/>
      <c r="C3905" s="2"/>
      <c r="D3905" s="2"/>
      <c r="E3905" s="2"/>
      <c r="F3905" s="2"/>
      <c r="G3905" s="2"/>
    </row>
    <row r="3907" spans="1:7" x14ac:dyDescent="0.25">
      <c r="C3907" s="2"/>
      <c r="D3907" s="2"/>
      <c r="E3907" s="2"/>
      <c r="F3907" s="2"/>
    </row>
    <row r="3908" spans="1:7" x14ac:dyDescent="0.25">
      <c r="A3908" s="2"/>
      <c r="B3908" s="2"/>
      <c r="C3908" s="2"/>
      <c r="D3908" s="2"/>
      <c r="E3908" s="2"/>
      <c r="F3908" s="2"/>
      <c r="G3908" s="2"/>
    </row>
    <row r="3909" spans="1:7" x14ac:dyDescent="0.25">
      <c r="A3909" s="2"/>
      <c r="B3909" s="2"/>
      <c r="C3909" s="2"/>
      <c r="D3909" s="2"/>
      <c r="E3909" s="2"/>
      <c r="F3909" s="2"/>
      <c r="G3909" s="2"/>
    </row>
    <row r="3910" spans="1:7" x14ac:dyDescent="0.25">
      <c r="A3910" s="2"/>
      <c r="B3910" s="2"/>
      <c r="C3910" s="2"/>
      <c r="D3910" s="2"/>
      <c r="E3910" s="2"/>
      <c r="F3910" s="2"/>
      <c r="G3910" s="2"/>
    </row>
    <row r="3911" spans="1:7" x14ac:dyDescent="0.25">
      <c r="A3911" s="2"/>
      <c r="B3911" s="2"/>
      <c r="G3911" s="2"/>
    </row>
    <row r="3912" spans="1:7" x14ac:dyDescent="0.25">
      <c r="A3912" s="2"/>
      <c r="B3912" s="2"/>
      <c r="C3912" s="2"/>
      <c r="D3912" s="2"/>
      <c r="E3912" s="2"/>
      <c r="F3912" s="2"/>
      <c r="G3912" s="2"/>
    </row>
    <row r="3913" spans="1:7" x14ac:dyDescent="0.25">
      <c r="A3913" s="2"/>
      <c r="B3913" s="2"/>
      <c r="C3913" s="2"/>
      <c r="D3913" s="2"/>
      <c r="E3913" s="2"/>
      <c r="F3913" s="2"/>
      <c r="G3913" s="2"/>
    </row>
    <row r="3914" spans="1:7" x14ac:dyDescent="0.25">
      <c r="A3914" s="2"/>
      <c r="B3914" s="2"/>
      <c r="C3914" s="2"/>
      <c r="D3914" s="2"/>
      <c r="E3914" s="2"/>
      <c r="F3914" s="2"/>
      <c r="G3914" s="2"/>
    </row>
    <row r="3915" spans="1:7" x14ac:dyDescent="0.25">
      <c r="A3915" s="2"/>
      <c r="B3915" s="2"/>
      <c r="C3915" s="2"/>
      <c r="D3915" s="2"/>
      <c r="E3915" s="2"/>
      <c r="F3915" s="2"/>
      <c r="G3915" s="2"/>
    </row>
    <row r="3916" spans="1:7" x14ac:dyDescent="0.25">
      <c r="A3916" s="2"/>
    </row>
    <row r="3917" spans="1:7" x14ac:dyDescent="0.25">
      <c r="A3917" s="2"/>
      <c r="B3917" s="2"/>
      <c r="C3917" s="2"/>
      <c r="D3917" s="2"/>
      <c r="E3917" s="2"/>
      <c r="F3917" s="2"/>
      <c r="G3917" s="2"/>
    </row>
    <row r="3918" spans="1:7" x14ac:dyDescent="0.25">
      <c r="A3918" s="2"/>
      <c r="B3918" s="2"/>
      <c r="C3918" s="2"/>
      <c r="D3918" s="2"/>
      <c r="E3918" s="2"/>
      <c r="F3918" s="2"/>
      <c r="G3918" s="2"/>
    </row>
    <row r="3919" spans="1:7" x14ac:dyDescent="0.25">
      <c r="A3919" s="2"/>
      <c r="B3919" s="2"/>
      <c r="C3919" s="2"/>
      <c r="D3919" s="2"/>
      <c r="E3919" s="2"/>
      <c r="F3919" s="2"/>
      <c r="G3919" s="2"/>
    </row>
    <row r="3920" spans="1:7" x14ac:dyDescent="0.25">
      <c r="A3920" s="2"/>
      <c r="B3920" s="2"/>
      <c r="C3920" s="2"/>
      <c r="D3920" s="2"/>
      <c r="E3920" s="2"/>
      <c r="F3920" s="2"/>
      <c r="G3920" s="2"/>
    </row>
    <row r="3921" spans="1:7" x14ac:dyDescent="0.25">
      <c r="A3921" s="2"/>
      <c r="B3921" s="2"/>
      <c r="C3921" s="2"/>
      <c r="D3921" s="2"/>
      <c r="E3921" s="2"/>
      <c r="F3921" s="2"/>
      <c r="G3921" s="2"/>
    </row>
    <row r="3922" spans="1:7" x14ac:dyDescent="0.25">
      <c r="A3922" s="2"/>
      <c r="B3922" s="2"/>
      <c r="C3922" s="2"/>
      <c r="D3922" s="2"/>
      <c r="E3922" s="2"/>
      <c r="F3922" s="2"/>
      <c r="G3922" s="2"/>
    </row>
    <row r="3923" spans="1:7" x14ac:dyDescent="0.25">
      <c r="A3923" s="2"/>
      <c r="B3923" s="2"/>
      <c r="C3923" s="2"/>
      <c r="D3923" s="2"/>
      <c r="E3923" s="2"/>
      <c r="F3923" s="2"/>
      <c r="G3923" s="2"/>
    </row>
    <row r="3924" spans="1:7" x14ac:dyDescent="0.25">
      <c r="A3924" s="2"/>
      <c r="B3924" s="2"/>
      <c r="C3924" s="2"/>
      <c r="D3924" s="2"/>
      <c r="E3924" s="2"/>
      <c r="F3924" s="2"/>
      <c r="G3924" s="2"/>
    </row>
    <row r="3925" spans="1:7" x14ac:dyDescent="0.25">
      <c r="A3925" s="2"/>
      <c r="B3925" s="2"/>
      <c r="C3925" s="2"/>
      <c r="D3925" s="2"/>
      <c r="E3925" s="2"/>
      <c r="F3925" s="2"/>
      <c r="G3925" s="2"/>
    </row>
    <row r="3926" spans="1:7" x14ac:dyDescent="0.25">
      <c r="A3926" s="2"/>
      <c r="B3926" s="2"/>
      <c r="C3926" s="2"/>
      <c r="D3926" s="2"/>
      <c r="E3926" s="2"/>
      <c r="F3926" s="2"/>
      <c r="G3926" s="2"/>
    </row>
    <row r="3927" spans="1:7" x14ac:dyDescent="0.25">
      <c r="A3927" s="2"/>
      <c r="B3927" s="2"/>
      <c r="C3927" s="2"/>
      <c r="D3927" s="2"/>
      <c r="E3927" s="2"/>
      <c r="F3927" s="2"/>
      <c r="G3927" s="2"/>
    </row>
    <row r="3928" spans="1:7" x14ac:dyDescent="0.25">
      <c r="A3928" s="2"/>
      <c r="B3928" s="2"/>
      <c r="C3928" s="2"/>
      <c r="D3928" s="2"/>
      <c r="E3928" s="2"/>
      <c r="F3928" s="2"/>
      <c r="G3928" s="2"/>
    </row>
    <row r="3929" spans="1:7" x14ac:dyDescent="0.25">
      <c r="A3929" s="2"/>
      <c r="B3929" s="2"/>
      <c r="C3929" s="2"/>
      <c r="D3929" s="2"/>
      <c r="E3929" s="2"/>
      <c r="F3929" s="2"/>
      <c r="G3929" s="2"/>
    </row>
    <row r="3930" spans="1:7" x14ac:dyDescent="0.25">
      <c r="A3930" s="2"/>
      <c r="B3930" s="2"/>
      <c r="C3930" s="2"/>
      <c r="D3930" s="2"/>
      <c r="E3930" s="2"/>
      <c r="F3930" s="2"/>
      <c r="G3930" s="2"/>
    </row>
    <row r="3931" spans="1:7" x14ac:dyDescent="0.25">
      <c r="A3931" s="2"/>
      <c r="B3931" s="2"/>
      <c r="C3931" s="2"/>
      <c r="D3931" s="2"/>
      <c r="E3931" s="2"/>
      <c r="F3931" s="2"/>
      <c r="G3931" s="2"/>
    </row>
    <row r="3932" spans="1:7" x14ac:dyDescent="0.25">
      <c r="A3932" s="2"/>
      <c r="B3932" s="2"/>
      <c r="C3932" s="2"/>
      <c r="D3932" s="2"/>
      <c r="E3932" s="2"/>
      <c r="F3932" s="2"/>
      <c r="G3932" s="2"/>
    </row>
    <row r="3933" spans="1:7" x14ac:dyDescent="0.25">
      <c r="A3933" s="2"/>
      <c r="B3933" s="2"/>
      <c r="C3933" s="2"/>
      <c r="D3933" s="2"/>
      <c r="E3933" s="2"/>
      <c r="F3933" s="2"/>
      <c r="G3933" s="2"/>
    </row>
    <row r="3934" spans="1:7" x14ac:dyDescent="0.25">
      <c r="A3934" s="2"/>
      <c r="B3934" s="2"/>
      <c r="C3934" s="2"/>
      <c r="D3934" s="2"/>
      <c r="E3934" s="2"/>
      <c r="F3934" s="2"/>
      <c r="G3934" s="2"/>
    </row>
    <row r="3935" spans="1:7" x14ac:dyDescent="0.25">
      <c r="A3935" s="2"/>
      <c r="B3935" s="2"/>
      <c r="C3935" s="2"/>
      <c r="D3935" s="2"/>
      <c r="E3935" s="2"/>
      <c r="F3935" s="2"/>
      <c r="G3935" s="2"/>
    </row>
    <row r="3936" spans="1:7" x14ac:dyDescent="0.25">
      <c r="A3936" s="2"/>
      <c r="B3936" s="2"/>
      <c r="C3936" s="2"/>
      <c r="D3936" s="2"/>
      <c r="E3936" s="2"/>
      <c r="F3936" s="2"/>
      <c r="G3936" s="2"/>
    </row>
    <row r="3937" spans="1:7" x14ac:dyDescent="0.25">
      <c r="A3937" s="2"/>
      <c r="B3937" s="2"/>
      <c r="C3937" s="2"/>
      <c r="D3937" s="2"/>
      <c r="E3937" s="2"/>
      <c r="F3937" s="2"/>
      <c r="G3937" s="2"/>
    </row>
    <row r="3938" spans="1:7" x14ac:dyDescent="0.25">
      <c r="A3938" s="2"/>
      <c r="B3938" s="2"/>
      <c r="C3938" s="2"/>
      <c r="D3938" s="2"/>
      <c r="E3938" s="2"/>
      <c r="F3938" s="2"/>
      <c r="G3938" s="2"/>
    </row>
    <row r="3939" spans="1:7" x14ac:dyDescent="0.25">
      <c r="A3939" s="2"/>
      <c r="B3939" s="2"/>
      <c r="C3939" s="2"/>
      <c r="D3939" s="2"/>
      <c r="E3939" s="2"/>
      <c r="F3939" s="2"/>
      <c r="G3939" s="2"/>
    </row>
    <row r="3940" spans="1:7" x14ac:dyDescent="0.25">
      <c r="A3940" s="2"/>
      <c r="B3940" s="2"/>
      <c r="C3940" s="2"/>
      <c r="D3940" s="2"/>
      <c r="E3940" s="2"/>
      <c r="F3940" s="2"/>
      <c r="G3940" s="2"/>
    </row>
    <row r="3941" spans="1:7" x14ac:dyDescent="0.25">
      <c r="A3941" s="2"/>
      <c r="B3941" s="2"/>
      <c r="C3941" s="2"/>
      <c r="D3941" s="2"/>
      <c r="E3941" s="2"/>
      <c r="F3941" s="2"/>
      <c r="G3941" s="2"/>
    </row>
    <row r="3942" spans="1:7" x14ac:dyDescent="0.25">
      <c r="A3942" s="2"/>
      <c r="B3942" s="2"/>
      <c r="C3942" s="2"/>
      <c r="D3942" s="2"/>
      <c r="E3942" s="2"/>
      <c r="F3942" s="2"/>
      <c r="G3942" s="2"/>
    </row>
    <row r="3944" spans="1:7" x14ac:dyDescent="0.25">
      <c r="C3944" s="2"/>
      <c r="D3944" s="2"/>
      <c r="E3944" s="2"/>
      <c r="F3944" s="2"/>
    </row>
    <row r="3945" spans="1:7" x14ac:dyDescent="0.25">
      <c r="A3945" s="2"/>
      <c r="B3945" s="2"/>
      <c r="C3945" s="2"/>
      <c r="D3945" s="2"/>
      <c r="E3945" s="2"/>
      <c r="F3945" s="2"/>
      <c r="G3945" s="2"/>
    </row>
    <row r="3946" spans="1:7" x14ac:dyDescent="0.25">
      <c r="A3946" s="2"/>
      <c r="B3946" s="2"/>
      <c r="C3946" s="2"/>
      <c r="D3946" s="2"/>
      <c r="E3946" s="2"/>
      <c r="F3946" s="2"/>
      <c r="G3946" s="2"/>
    </row>
    <row r="3947" spans="1:7" x14ac:dyDescent="0.25">
      <c r="A3947" s="2"/>
      <c r="B3947" s="2"/>
      <c r="C3947" s="2"/>
      <c r="D3947" s="2"/>
      <c r="E3947" s="2"/>
      <c r="F3947" s="2"/>
      <c r="G3947" s="2"/>
    </row>
    <row r="3948" spans="1:7" x14ac:dyDescent="0.25">
      <c r="A3948" s="2"/>
      <c r="B3948" s="2"/>
      <c r="G3948" s="2"/>
    </row>
    <row r="3949" spans="1:7" x14ac:dyDescent="0.25">
      <c r="A3949" s="2"/>
      <c r="B3949" s="2"/>
      <c r="C3949" s="2"/>
      <c r="D3949" s="2"/>
      <c r="E3949" s="2"/>
      <c r="F3949" s="2"/>
      <c r="G3949" s="2"/>
    </row>
    <row r="3950" spans="1:7" x14ac:dyDescent="0.25">
      <c r="A3950" s="2"/>
      <c r="B3950" s="2"/>
      <c r="C3950" s="2"/>
      <c r="D3950" s="2"/>
      <c r="E3950" s="2"/>
      <c r="F3950" s="2"/>
      <c r="G3950" s="2"/>
    </row>
    <row r="3951" spans="1:7" x14ac:dyDescent="0.25">
      <c r="A3951" s="2"/>
      <c r="B3951" s="2"/>
      <c r="C3951" s="2"/>
      <c r="D3951" s="2"/>
      <c r="E3951" s="2"/>
      <c r="F3951" s="2"/>
      <c r="G3951" s="2"/>
    </row>
    <row r="3952" spans="1:7" x14ac:dyDescent="0.25">
      <c r="A3952" s="2"/>
      <c r="B3952" s="2"/>
      <c r="C3952" s="2"/>
      <c r="D3952" s="2"/>
      <c r="E3952" s="2"/>
      <c r="F3952" s="2"/>
      <c r="G3952" s="2"/>
    </row>
    <row r="3953" spans="1:7" x14ac:dyDescent="0.25">
      <c r="A3953" s="2"/>
    </row>
    <row r="3954" spans="1:7" x14ac:dyDescent="0.25">
      <c r="A3954" s="2"/>
      <c r="B3954" s="2"/>
      <c r="C3954" s="2"/>
      <c r="D3954" s="2"/>
      <c r="E3954" s="2"/>
      <c r="F3954" s="2"/>
      <c r="G3954" s="2"/>
    </row>
    <row r="3955" spans="1:7" x14ac:dyDescent="0.25">
      <c r="A3955" s="2"/>
      <c r="B3955" s="2"/>
      <c r="C3955" s="2"/>
      <c r="D3955" s="2"/>
      <c r="E3955" s="2"/>
      <c r="F3955" s="2"/>
      <c r="G3955" s="2"/>
    </row>
    <row r="3956" spans="1:7" x14ac:dyDescent="0.25">
      <c r="A3956" s="2"/>
      <c r="B3956" s="2"/>
      <c r="C3956" s="2"/>
      <c r="D3956" s="2"/>
      <c r="E3956" s="2"/>
      <c r="F3956" s="2"/>
      <c r="G3956" s="2"/>
    </row>
    <row r="3957" spans="1:7" x14ac:dyDescent="0.25">
      <c r="A3957" s="2"/>
      <c r="B3957" s="2"/>
      <c r="C3957" s="2"/>
      <c r="D3957" s="2"/>
      <c r="E3957" s="2"/>
      <c r="F3957" s="2"/>
      <c r="G3957" s="2"/>
    </row>
    <row r="3958" spans="1:7" x14ac:dyDescent="0.25">
      <c r="A3958" s="2"/>
      <c r="B3958" s="2"/>
      <c r="C3958" s="2"/>
      <c r="D3958" s="2"/>
      <c r="E3958" s="2"/>
      <c r="F3958" s="2"/>
      <c r="G3958" s="2"/>
    </row>
    <row r="3959" spans="1:7" x14ac:dyDescent="0.25">
      <c r="A3959" s="2"/>
      <c r="B3959" s="2"/>
      <c r="C3959" s="2"/>
      <c r="D3959" s="2"/>
      <c r="E3959" s="2"/>
      <c r="F3959" s="2"/>
      <c r="G3959" s="2"/>
    </row>
    <row r="3960" spans="1:7" x14ac:dyDescent="0.25">
      <c r="A3960" s="2"/>
      <c r="B3960" s="2"/>
      <c r="C3960" s="2"/>
      <c r="D3960" s="2"/>
      <c r="E3960" s="2"/>
      <c r="F3960" s="2"/>
      <c r="G3960" s="2"/>
    </row>
    <row r="3961" spans="1:7" x14ac:dyDescent="0.25">
      <c r="A3961" s="2"/>
      <c r="B3961" s="2"/>
      <c r="C3961" s="2"/>
      <c r="D3961" s="2"/>
      <c r="E3961" s="2"/>
      <c r="F3961" s="2"/>
      <c r="G3961" s="2"/>
    </row>
    <row r="3962" spans="1:7" x14ac:dyDescent="0.25">
      <c r="A3962" s="2"/>
      <c r="B3962" s="2"/>
      <c r="C3962" s="2"/>
      <c r="D3962" s="2"/>
      <c r="E3962" s="2"/>
      <c r="F3962" s="2"/>
      <c r="G3962" s="2"/>
    </row>
    <row r="3963" spans="1:7" x14ac:dyDescent="0.25">
      <c r="A3963" s="2"/>
      <c r="B3963" s="2"/>
      <c r="C3963" s="2"/>
      <c r="D3963" s="2"/>
      <c r="E3963" s="2"/>
      <c r="F3963" s="2"/>
      <c r="G3963" s="2"/>
    </row>
    <row r="3964" spans="1:7" x14ac:dyDescent="0.25">
      <c r="A3964" s="2"/>
      <c r="B3964" s="2"/>
      <c r="C3964" s="2"/>
      <c r="D3964" s="2"/>
      <c r="E3964" s="2"/>
      <c r="F3964" s="2"/>
      <c r="G3964" s="2"/>
    </row>
    <row r="3965" spans="1:7" x14ac:dyDescent="0.25">
      <c r="A3965" s="2"/>
      <c r="B3965" s="2"/>
      <c r="C3965" s="2"/>
      <c r="D3965" s="2"/>
      <c r="E3965" s="2"/>
      <c r="F3965" s="2"/>
      <c r="G3965" s="2"/>
    </row>
    <row r="3966" spans="1:7" x14ac:dyDescent="0.25">
      <c r="A3966" s="2"/>
      <c r="B3966" s="2"/>
      <c r="C3966" s="2"/>
      <c r="D3966" s="2"/>
      <c r="E3966" s="2"/>
      <c r="F3966" s="2"/>
      <c r="G3966" s="2"/>
    </row>
    <row r="3967" spans="1:7" x14ac:dyDescent="0.25">
      <c r="A3967" s="2"/>
      <c r="B3967" s="2"/>
      <c r="C3967" s="2"/>
      <c r="D3967" s="2"/>
      <c r="E3967" s="2"/>
      <c r="F3967" s="2"/>
      <c r="G3967" s="2"/>
    </row>
    <row r="3968" spans="1:7" x14ac:dyDescent="0.25">
      <c r="A3968" s="2"/>
      <c r="B3968" s="2"/>
      <c r="C3968" s="2"/>
      <c r="D3968" s="2"/>
      <c r="E3968" s="2"/>
      <c r="F3968" s="2"/>
      <c r="G3968" s="2"/>
    </row>
    <row r="3969" spans="1:7" x14ac:dyDescent="0.25">
      <c r="A3969" s="2"/>
      <c r="B3969" s="2"/>
      <c r="C3969" s="2"/>
      <c r="D3969" s="2"/>
      <c r="E3969" s="2"/>
      <c r="F3969" s="2"/>
      <c r="G3969" s="2"/>
    </row>
    <row r="3970" spans="1:7" x14ac:dyDescent="0.25">
      <c r="A3970" s="2"/>
      <c r="B3970" s="2"/>
      <c r="C3970" s="2"/>
      <c r="D3970" s="2"/>
      <c r="E3970" s="2"/>
      <c r="F3970" s="2"/>
      <c r="G3970" s="2"/>
    </row>
    <row r="3971" spans="1:7" x14ac:dyDescent="0.25">
      <c r="A3971" s="2"/>
      <c r="B3971" s="2"/>
      <c r="C3971" s="2"/>
      <c r="D3971" s="2"/>
      <c r="E3971" s="2"/>
      <c r="F3971" s="2"/>
      <c r="G3971" s="2"/>
    </row>
    <row r="3972" spans="1:7" x14ac:dyDescent="0.25">
      <c r="A3972" s="2"/>
      <c r="B3972" s="2"/>
      <c r="C3972" s="2"/>
      <c r="D3972" s="2"/>
      <c r="E3972" s="2"/>
      <c r="F3972" s="2"/>
      <c r="G3972" s="2"/>
    </row>
    <row r="3973" spans="1:7" x14ac:dyDescent="0.25">
      <c r="A3973" s="2"/>
      <c r="B3973" s="2"/>
      <c r="C3973" s="2"/>
      <c r="D3973" s="2"/>
      <c r="E3973" s="2"/>
      <c r="F3973" s="2"/>
      <c r="G3973" s="2"/>
    </row>
    <row r="3974" spans="1:7" x14ac:dyDescent="0.25">
      <c r="A3974" s="2"/>
      <c r="B3974" s="2"/>
      <c r="C3974" s="2"/>
      <c r="D3974" s="2"/>
      <c r="E3974" s="2"/>
      <c r="F3974" s="2"/>
      <c r="G3974" s="2"/>
    </row>
    <row r="3975" spans="1:7" x14ac:dyDescent="0.25">
      <c r="A3975" s="2"/>
      <c r="B3975" s="2"/>
      <c r="C3975" s="2"/>
      <c r="D3975" s="2"/>
      <c r="E3975" s="2"/>
      <c r="F3975" s="2"/>
      <c r="G3975" s="2"/>
    </row>
    <row r="3976" spans="1:7" x14ac:dyDescent="0.25">
      <c r="A3976" s="2"/>
      <c r="B3976" s="2"/>
      <c r="C3976" s="2"/>
      <c r="D3976" s="2"/>
      <c r="E3976" s="2"/>
      <c r="F3976" s="2"/>
      <c r="G3976" s="2"/>
    </row>
    <row r="3977" spans="1:7" x14ac:dyDescent="0.25">
      <c r="A3977" s="2"/>
      <c r="B3977" s="2"/>
      <c r="C3977" s="2"/>
      <c r="D3977" s="2"/>
      <c r="E3977" s="2"/>
      <c r="F3977" s="2"/>
      <c r="G3977" s="2"/>
    </row>
    <row r="3978" spans="1:7" x14ac:dyDescent="0.25">
      <c r="A3978" s="2"/>
      <c r="B3978" s="2"/>
      <c r="C3978" s="2"/>
      <c r="D3978" s="2"/>
      <c r="E3978" s="2"/>
      <c r="F3978" s="2"/>
      <c r="G3978" s="2"/>
    </row>
    <row r="3979" spans="1:7" x14ac:dyDescent="0.25">
      <c r="A3979" s="2"/>
      <c r="B3979" s="2"/>
      <c r="C3979" s="2"/>
      <c r="D3979" s="2"/>
      <c r="E3979" s="2"/>
      <c r="F3979" s="2"/>
      <c r="G3979" s="2"/>
    </row>
    <row r="3981" spans="1:7" x14ac:dyDescent="0.25">
      <c r="C3981" s="2"/>
      <c r="D3981" s="2"/>
      <c r="E3981" s="2"/>
      <c r="F3981" s="2"/>
    </row>
    <row r="3982" spans="1:7" x14ac:dyDescent="0.25">
      <c r="A3982" s="2"/>
      <c r="B3982" s="2"/>
      <c r="C3982" s="2"/>
      <c r="D3982" s="2"/>
      <c r="E3982" s="2"/>
      <c r="F3982" s="2"/>
      <c r="G3982" s="2"/>
    </row>
    <row r="3983" spans="1:7" x14ac:dyDescent="0.25">
      <c r="A3983" s="2"/>
      <c r="B3983" s="2"/>
      <c r="C3983" s="2"/>
      <c r="D3983" s="2"/>
      <c r="E3983" s="2"/>
      <c r="F3983" s="2"/>
      <c r="G3983" s="2"/>
    </row>
    <row r="3984" spans="1:7" x14ac:dyDescent="0.25">
      <c r="A3984" s="2"/>
      <c r="B3984" s="2"/>
      <c r="C3984" s="2"/>
      <c r="D3984" s="2"/>
      <c r="E3984" s="2"/>
      <c r="F3984" s="2"/>
      <c r="G3984" s="2"/>
    </row>
    <row r="3985" spans="1:7" x14ac:dyDescent="0.25">
      <c r="A3985" s="2"/>
      <c r="B3985" s="2"/>
      <c r="G3985" s="2"/>
    </row>
    <row r="3986" spans="1:7" x14ac:dyDescent="0.25">
      <c r="A3986" s="2"/>
      <c r="B3986" s="2"/>
      <c r="C3986" s="2"/>
      <c r="D3986" s="2"/>
      <c r="E3986" s="2"/>
      <c r="F3986" s="2"/>
      <c r="G3986" s="2"/>
    </row>
    <row r="3987" spans="1:7" x14ac:dyDescent="0.25">
      <c r="A3987" s="2"/>
      <c r="B3987" s="2"/>
      <c r="C3987" s="2"/>
      <c r="D3987" s="2"/>
      <c r="E3987" s="2"/>
      <c r="F3987" s="2"/>
      <c r="G3987" s="2"/>
    </row>
    <row r="3988" spans="1:7" x14ac:dyDescent="0.25">
      <c r="A3988" s="2"/>
      <c r="B3988" s="2"/>
      <c r="C3988" s="2"/>
      <c r="D3988" s="2"/>
      <c r="E3988" s="2"/>
      <c r="F3988" s="2"/>
      <c r="G3988" s="2"/>
    </row>
    <row r="3989" spans="1:7" x14ac:dyDescent="0.25">
      <c r="A3989" s="2"/>
      <c r="B3989" s="2"/>
      <c r="C3989" s="2"/>
      <c r="D3989" s="2"/>
      <c r="E3989" s="2"/>
      <c r="F3989" s="2"/>
      <c r="G3989" s="2"/>
    </row>
    <row r="3990" spans="1:7" x14ac:dyDescent="0.25">
      <c r="A3990" s="2"/>
    </row>
    <row r="3991" spans="1:7" x14ac:dyDescent="0.25">
      <c r="A3991" s="2"/>
      <c r="B3991" s="2"/>
      <c r="C3991" s="2"/>
      <c r="D3991" s="2"/>
      <c r="E3991" s="2"/>
      <c r="F3991" s="2"/>
      <c r="G3991" s="2"/>
    </row>
    <row r="3992" spans="1:7" x14ac:dyDescent="0.25">
      <c r="A3992" s="2"/>
      <c r="B3992" s="2"/>
      <c r="C3992" s="2"/>
      <c r="D3992" s="2"/>
      <c r="E3992" s="2"/>
      <c r="F3992" s="2"/>
      <c r="G3992" s="2"/>
    </row>
    <row r="3993" spans="1:7" x14ac:dyDescent="0.25">
      <c r="A3993" s="2"/>
      <c r="B3993" s="2"/>
      <c r="C3993" s="2"/>
      <c r="D3993" s="2"/>
      <c r="E3993" s="2"/>
      <c r="F3993" s="2"/>
      <c r="G3993" s="2"/>
    </row>
    <row r="3994" spans="1:7" x14ac:dyDescent="0.25">
      <c r="A3994" s="2"/>
      <c r="B3994" s="2"/>
      <c r="C3994" s="2"/>
      <c r="D3994" s="2"/>
      <c r="E3994" s="2"/>
      <c r="F3994" s="2"/>
      <c r="G3994" s="2"/>
    </row>
    <row r="3995" spans="1:7" x14ac:dyDescent="0.25">
      <c r="A3995" s="2"/>
      <c r="B3995" s="2"/>
      <c r="C3995" s="2"/>
      <c r="D3995" s="2"/>
      <c r="E3995" s="2"/>
      <c r="F3995" s="2"/>
      <c r="G3995" s="2"/>
    </row>
    <row r="3996" spans="1:7" x14ac:dyDescent="0.25">
      <c r="A3996" s="2"/>
      <c r="B3996" s="2"/>
      <c r="C3996" s="2"/>
      <c r="D3996" s="2"/>
      <c r="E3996" s="2"/>
      <c r="F3996" s="2"/>
      <c r="G3996" s="2"/>
    </row>
    <row r="3997" spans="1:7" x14ac:dyDescent="0.25">
      <c r="A3997" s="2"/>
      <c r="B3997" s="2"/>
      <c r="C3997" s="2"/>
      <c r="D3997" s="2"/>
      <c r="E3997" s="2"/>
      <c r="F3997" s="2"/>
      <c r="G3997" s="2"/>
    </row>
    <row r="3998" spans="1:7" x14ac:dyDescent="0.25">
      <c r="A3998" s="2"/>
      <c r="B3998" s="2"/>
      <c r="C3998" s="2"/>
      <c r="D3998" s="2"/>
      <c r="E3998" s="2"/>
      <c r="F3998" s="2"/>
      <c r="G3998" s="2"/>
    </row>
    <row r="3999" spans="1:7" x14ac:dyDescent="0.25">
      <c r="A3999" s="2"/>
      <c r="B3999" s="2"/>
      <c r="C3999" s="2"/>
      <c r="D3999" s="2"/>
      <c r="E3999" s="2"/>
      <c r="F3999" s="2"/>
      <c r="G3999" s="2"/>
    </row>
    <row r="4000" spans="1:7" x14ac:dyDescent="0.25">
      <c r="A4000" s="2"/>
      <c r="B4000" s="2"/>
      <c r="C4000" s="2"/>
      <c r="D4000" s="2"/>
      <c r="E4000" s="2"/>
      <c r="F4000" s="2"/>
      <c r="G4000" s="2"/>
    </row>
    <row r="4001" spans="1:7" x14ac:dyDescent="0.25">
      <c r="A4001" s="2"/>
      <c r="B4001" s="2"/>
      <c r="C4001" s="2"/>
      <c r="D4001" s="2"/>
      <c r="E4001" s="2"/>
      <c r="F4001" s="2"/>
      <c r="G4001" s="2"/>
    </row>
    <row r="4002" spans="1:7" x14ac:dyDescent="0.25">
      <c r="A4002" s="2"/>
      <c r="B4002" s="2"/>
      <c r="C4002" s="2"/>
      <c r="D4002" s="2"/>
      <c r="E4002" s="2"/>
      <c r="F4002" s="2"/>
      <c r="G4002" s="2"/>
    </row>
    <row r="4003" spans="1:7" x14ac:dyDescent="0.25">
      <c r="A4003" s="2"/>
      <c r="B4003" s="2"/>
      <c r="C4003" s="2"/>
      <c r="D4003" s="2"/>
      <c r="E4003" s="2"/>
      <c r="F4003" s="2"/>
      <c r="G4003" s="2"/>
    </row>
    <row r="4004" spans="1:7" x14ac:dyDescent="0.25">
      <c r="A4004" s="2"/>
      <c r="B4004" s="2"/>
      <c r="C4004" s="2"/>
      <c r="D4004" s="2"/>
      <c r="E4004" s="2"/>
      <c r="F4004" s="2"/>
      <c r="G4004" s="2"/>
    </row>
    <row r="4005" spans="1:7" x14ac:dyDescent="0.25">
      <c r="A4005" s="2"/>
      <c r="B4005" s="2"/>
      <c r="C4005" s="2"/>
      <c r="D4005" s="2"/>
      <c r="E4005" s="2"/>
      <c r="F4005" s="2"/>
      <c r="G4005" s="2"/>
    </row>
    <row r="4006" spans="1:7" x14ac:dyDescent="0.25">
      <c r="A4006" s="2"/>
      <c r="B4006" s="2"/>
      <c r="C4006" s="2"/>
      <c r="D4006" s="2"/>
      <c r="E4006" s="2"/>
      <c r="F4006" s="2"/>
      <c r="G4006" s="2"/>
    </row>
    <row r="4007" spans="1:7" x14ac:dyDescent="0.25">
      <c r="A4007" s="2"/>
      <c r="B4007" s="2"/>
      <c r="C4007" s="2"/>
      <c r="D4007" s="2"/>
      <c r="E4007" s="2"/>
      <c r="F4007" s="2"/>
      <c r="G4007" s="2"/>
    </row>
    <row r="4008" spans="1:7" x14ac:dyDescent="0.25">
      <c r="A4008" s="2"/>
      <c r="B4008" s="2"/>
      <c r="C4008" s="2"/>
      <c r="D4008" s="2"/>
      <c r="E4008" s="2"/>
      <c r="F4008" s="2"/>
      <c r="G4008" s="2"/>
    </row>
    <row r="4009" spans="1:7" x14ac:dyDescent="0.25">
      <c r="A4009" s="2"/>
      <c r="B4009" s="2"/>
      <c r="C4009" s="2"/>
      <c r="D4009" s="2"/>
      <c r="E4009" s="2"/>
      <c r="F4009" s="2"/>
      <c r="G4009" s="2"/>
    </row>
    <row r="4010" spans="1:7" x14ac:dyDescent="0.25">
      <c r="A4010" s="2"/>
      <c r="B4010" s="2"/>
      <c r="C4010" s="2"/>
      <c r="D4010" s="2"/>
      <c r="E4010" s="2"/>
      <c r="F4010" s="2"/>
      <c r="G4010" s="2"/>
    </row>
    <row r="4011" spans="1:7" x14ac:dyDescent="0.25">
      <c r="A4011" s="2"/>
      <c r="B4011" s="2"/>
      <c r="C4011" s="2"/>
      <c r="D4011" s="2"/>
      <c r="E4011" s="2"/>
      <c r="F4011" s="2"/>
      <c r="G4011" s="2"/>
    </row>
    <row r="4012" spans="1:7" x14ac:dyDescent="0.25">
      <c r="A4012" s="2"/>
      <c r="B4012" s="2"/>
      <c r="C4012" s="2"/>
      <c r="D4012" s="2"/>
      <c r="E4012" s="2"/>
      <c r="F4012" s="2"/>
      <c r="G4012" s="2"/>
    </row>
    <row r="4013" spans="1:7" x14ac:dyDescent="0.25">
      <c r="A4013" s="2"/>
      <c r="B4013" s="2"/>
      <c r="C4013" s="2"/>
      <c r="D4013" s="2"/>
      <c r="E4013" s="2"/>
      <c r="F4013" s="2"/>
      <c r="G4013" s="2"/>
    </row>
    <row r="4014" spans="1:7" x14ac:dyDescent="0.25">
      <c r="A4014" s="2"/>
      <c r="B4014" s="2"/>
      <c r="C4014" s="2"/>
      <c r="D4014" s="2"/>
      <c r="E4014" s="2"/>
      <c r="F4014" s="2"/>
      <c r="G4014" s="2"/>
    </row>
    <row r="4015" spans="1:7" x14ac:dyDescent="0.25">
      <c r="A4015" s="2"/>
      <c r="B4015" s="2"/>
      <c r="C4015" s="2"/>
      <c r="D4015" s="2"/>
      <c r="E4015" s="2"/>
      <c r="F4015" s="2"/>
      <c r="G4015" s="2"/>
    </row>
    <row r="4016" spans="1:7" x14ac:dyDescent="0.25">
      <c r="A4016" s="2"/>
      <c r="B4016" s="2"/>
      <c r="C4016" s="2"/>
      <c r="D4016" s="2"/>
      <c r="E4016" s="2"/>
      <c r="F4016" s="2"/>
      <c r="G4016" s="2"/>
    </row>
    <row r="4018" spans="1:7" x14ac:dyDescent="0.25">
      <c r="C4018" s="2"/>
      <c r="D4018" s="2"/>
      <c r="E4018" s="2"/>
      <c r="F4018" s="2"/>
    </row>
    <row r="4019" spans="1:7" x14ac:dyDescent="0.25">
      <c r="A4019" s="2"/>
      <c r="B4019" s="2"/>
      <c r="C4019" s="2"/>
      <c r="D4019" s="2"/>
      <c r="E4019" s="2"/>
      <c r="F4019" s="2"/>
      <c r="G4019" s="2"/>
    </row>
    <row r="4020" spans="1:7" x14ac:dyDescent="0.25">
      <c r="A4020" s="2"/>
      <c r="B4020" s="2"/>
      <c r="C4020" s="2"/>
      <c r="D4020" s="2"/>
      <c r="E4020" s="2"/>
      <c r="F4020" s="2"/>
      <c r="G4020" s="2"/>
    </row>
    <row r="4021" spans="1:7" x14ac:dyDescent="0.25">
      <c r="A4021" s="2"/>
      <c r="B4021" s="2"/>
      <c r="C4021" s="2"/>
      <c r="D4021" s="2"/>
      <c r="E4021" s="2"/>
      <c r="F4021" s="2"/>
      <c r="G4021" s="2"/>
    </row>
    <row r="4022" spans="1:7" x14ac:dyDescent="0.25">
      <c r="A4022" s="2"/>
      <c r="B4022" s="2"/>
      <c r="G4022" s="2"/>
    </row>
    <row r="4023" spans="1:7" x14ac:dyDescent="0.25">
      <c r="A4023" s="2"/>
      <c r="B4023" s="2"/>
      <c r="C4023" s="2"/>
      <c r="D4023" s="2"/>
      <c r="E4023" s="2"/>
      <c r="F4023" s="2"/>
      <c r="G4023" s="2"/>
    </row>
    <row r="4024" spans="1:7" x14ac:dyDescent="0.25">
      <c r="A4024" s="2"/>
      <c r="B4024" s="2"/>
      <c r="C4024" s="2"/>
      <c r="D4024" s="2"/>
      <c r="E4024" s="2"/>
      <c r="F4024" s="2"/>
      <c r="G4024" s="2"/>
    </row>
    <row r="4025" spans="1:7" x14ac:dyDescent="0.25">
      <c r="A4025" s="2"/>
      <c r="B4025" s="2"/>
      <c r="C4025" s="2"/>
      <c r="D4025" s="2"/>
      <c r="E4025" s="2"/>
      <c r="F4025" s="2"/>
      <c r="G4025" s="2"/>
    </row>
    <row r="4026" spans="1:7" x14ac:dyDescent="0.25">
      <c r="A4026" s="2"/>
      <c r="B4026" s="2"/>
      <c r="C4026" s="2"/>
      <c r="D4026" s="2"/>
      <c r="E4026" s="2"/>
      <c r="F4026" s="2"/>
      <c r="G4026" s="2"/>
    </row>
    <row r="4027" spans="1:7" x14ac:dyDescent="0.25">
      <c r="A4027" s="2"/>
    </row>
    <row r="4028" spans="1:7" x14ac:dyDescent="0.25">
      <c r="A4028" s="2"/>
      <c r="B4028" s="2"/>
      <c r="C4028" s="2"/>
      <c r="D4028" s="2"/>
      <c r="E4028" s="2"/>
      <c r="F4028" s="2"/>
      <c r="G4028" s="2"/>
    </row>
    <row r="4029" spans="1:7" x14ac:dyDescent="0.25">
      <c r="A4029" s="2"/>
      <c r="B4029" s="2"/>
      <c r="C4029" s="2"/>
      <c r="D4029" s="2"/>
      <c r="E4029" s="2"/>
      <c r="F4029" s="2"/>
      <c r="G4029" s="2"/>
    </row>
    <row r="4030" spans="1:7" x14ac:dyDescent="0.25">
      <c r="A4030" s="2"/>
      <c r="B4030" s="2"/>
      <c r="C4030" s="2"/>
      <c r="D4030" s="2"/>
      <c r="E4030" s="2"/>
      <c r="F4030" s="2"/>
      <c r="G4030" s="2"/>
    </row>
    <row r="4031" spans="1:7" x14ac:dyDescent="0.25">
      <c r="A4031" s="2"/>
      <c r="B4031" s="2"/>
      <c r="C4031" s="2"/>
      <c r="D4031" s="2"/>
      <c r="E4031" s="2"/>
      <c r="F4031" s="2"/>
      <c r="G4031" s="2"/>
    </row>
    <row r="4032" spans="1:7" x14ac:dyDescent="0.25">
      <c r="A4032" s="2"/>
      <c r="B4032" s="2"/>
      <c r="C4032" s="2"/>
      <c r="D4032" s="2"/>
      <c r="E4032" s="2"/>
      <c r="F4032" s="2"/>
      <c r="G4032" s="2"/>
    </row>
    <row r="4033" spans="1:7" x14ac:dyDescent="0.25">
      <c r="A4033" s="2"/>
      <c r="B4033" s="2"/>
      <c r="C4033" s="2"/>
      <c r="D4033" s="2"/>
      <c r="E4033" s="2"/>
      <c r="F4033" s="2"/>
      <c r="G4033" s="2"/>
    </row>
    <row r="4034" spans="1:7" x14ac:dyDescent="0.25">
      <c r="A4034" s="2"/>
      <c r="B4034" s="2"/>
      <c r="C4034" s="2"/>
      <c r="D4034" s="2"/>
      <c r="E4034" s="2"/>
      <c r="F4034" s="2"/>
      <c r="G4034" s="2"/>
    </row>
    <row r="4035" spans="1:7" x14ac:dyDescent="0.25">
      <c r="A4035" s="2"/>
      <c r="B4035" s="2"/>
      <c r="C4035" s="2"/>
      <c r="D4035" s="2"/>
      <c r="E4035" s="2"/>
      <c r="F4035" s="2"/>
      <c r="G4035" s="2"/>
    </row>
    <row r="4036" spans="1:7" x14ac:dyDescent="0.25">
      <c r="A4036" s="2"/>
      <c r="B4036" s="2"/>
      <c r="C4036" s="2"/>
      <c r="D4036" s="2"/>
      <c r="E4036" s="2"/>
      <c r="F4036" s="2"/>
      <c r="G4036" s="2"/>
    </row>
    <row r="4037" spans="1:7" x14ac:dyDescent="0.25">
      <c r="A4037" s="2"/>
      <c r="B4037" s="2"/>
      <c r="C4037" s="2"/>
      <c r="D4037" s="2"/>
      <c r="E4037" s="2"/>
      <c r="F4037" s="2"/>
      <c r="G4037" s="2"/>
    </row>
    <row r="4038" spans="1:7" x14ac:dyDescent="0.25">
      <c r="A4038" s="2"/>
      <c r="B4038" s="2"/>
      <c r="C4038" s="2"/>
      <c r="D4038" s="2"/>
      <c r="E4038" s="2"/>
      <c r="F4038" s="2"/>
      <c r="G4038" s="2"/>
    </row>
    <row r="4039" spans="1:7" x14ac:dyDescent="0.25">
      <c r="A4039" s="2"/>
      <c r="B4039" s="2"/>
      <c r="C4039" s="2"/>
      <c r="D4039" s="2"/>
      <c r="E4039" s="2"/>
      <c r="F4039" s="2"/>
      <c r="G4039" s="2"/>
    </row>
    <row r="4040" spans="1:7" x14ac:dyDescent="0.25">
      <c r="A4040" s="2"/>
      <c r="B4040" s="2"/>
      <c r="C4040" s="2"/>
      <c r="D4040" s="2"/>
      <c r="E4040" s="2"/>
      <c r="F4040" s="2"/>
      <c r="G4040" s="2"/>
    </row>
    <row r="4041" spans="1:7" x14ac:dyDescent="0.25">
      <c r="A4041" s="2"/>
      <c r="B4041" s="2"/>
      <c r="C4041" s="2"/>
      <c r="D4041" s="2"/>
      <c r="E4041" s="2"/>
      <c r="F4041" s="2"/>
      <c r="G4041" s="2"/>
    </row>
    <row r="4042" spans="1:7" x14ac:dyDescent="0.25">
      <c r="A4042" s="2"/>
      <c r="B4042" s="2"/>
      <c r="C4042" s="2"/>
      <c r="D4042" s="2"/>
      <c r="E4042" s="2"/>
      <c r="F4042" s="2"/>
      <c r="G4042" s="2"/>
    </row>
    <row r="4043" spans="1:7" x14ac:dyDescent="0.25">
      <c r="A4043" s="2"/>
      <c r="B4043" s="2"/>
      <c r="C4043" s="2"/>
      <c r="D4043" s="2"/>
      <c r="E4043" s="2"/>
      <c r="F4043" s="2"/>
      <c r="G4043" s="2"/>
    </row>
    <row r="4044" spans="1:7" x14ac:dyDescent="0.25">
      <c r="A4044" s="2"/>
      <c r="B4044" s="2"/>
      <c r="C4044" s="2"/>
      <c r="D4044" s="2"/>
      <c r="E4044" s="2"/>
      <c r="F4044" s="2"/>
      <c r="G4044" s="2"/>
    </row>
    <row r="4045" spans="1:7" x14ac:dyDescent="0.25">
      <c r="A4045" s="2"/>
      <c r="B4045" s="2"/>
      <c r="C4045" s="2"/>
      <c r="D4045" s="2"/>
      <c r="E4045" s="2"/>
      <c r="F4045" s="2"/>
      <c r="G4045" s="2"/>
    </row>
    <row r="4046" spans="1:7" x14ac:dyDescent="0.25">
      <c r="A4046" s="2"/>
      <c r="B4046" s="2"/>
      <c r="C4046" s="2"/>
      <c r="D4046" s="2"/>
      <c r="E4046" s="2"/>
      <c r="F4046" s="2"/>
      <c r="G4046" s="2"/>
    </row>
    <row r="4047" spans="1:7" x14ac:dyDescent="0.25">
      <c r="A4047" s="2"/>
      <c r="B4047" s="2"/>
      <c r="C4047" s="2"/>
      <c r="D4047" s="2"/>
      <c r="E4047" s="2"/>
      <c r="F4047" s="2"/>
      <c r="G4047" s="2"/>
    </row>
    <row r="4048" spans="1:7" x14ac:dyDescent="0.25">
      <c r="A4048" s="2"/>
      <c r="B4048" s="2"/>
      <c r="C4048" s="2"/>
      <c r="D4048" s="2"/>
      <c r="E4048" s="2"/>
      <c r="F4048" s="2"/>
      <c r="G4048" s="2"/>
    </row>
    <row r="4049" spans="1:7" x14ac:dyDescent="0.25">
      <c r="A4049" s="2"/>
      <c r="B4049" s="2"/>
      <c r="C4049" s="2"/>
      <c r="D4049" s="2"/>
      <c r="E4049" s="2"/>
      <c r="F4049" s="2"/>
      <c r="G4049" s="2"/>
    </row>
    <row r="4050" spans="1:7" x14ac:dyDescent="0.25">
      <c r="A4050" s="2"/>
      <c r="B4050" s="2"/>
      <c r="C4050" s="2"/>
      <c r="D4050" s="2"/>
      <c r="E4050" s="2"/>
      <c r="F4050" s="2"/>
      <c r="G4050" s="2"/>
    </row>
    <row r="4051" spans="1:7" x14ac:dyDescent="0.25">
      <c r="A4051" s="2"/>
      <c r="B4051" s="2"/>
      <c r="C4051" s="2"/>
      <c r="D4051" s="2"/>
      <c r="E4051" s="2"/>
      <c r="F4051" s="2"/>
      <c r="G4051" s="2"/>
    </row>
    <row r="4052" spans="1:7" x14ac:dyDescent="0.25">
      <c r="A4052" s="2"/>
      <c r="B4052" s="2"/>
      <c r="C4052" s="2"/>
      <c r="D4052" s="2"/>
      <c r="E4052" s="2"/>
      <c r="F4052" s="2"/>
      <c r="G4052" s="2"/>
    </row>
    <row r="4053" spans="1:7" x14ac:dyDescent="0.25">
      <c r="A4053" s="2"/>
      <c r="B4053" s="2"/>
      <c r="C4053" s="2"/>
      <c r="D4053" s="2"/>
      <c r="E4053" s="2"/>
      <c r="F4053" s="2"/>
      <c r="G4053" s="2"/>
    </row>
    <row r="4055" spans="1:7" x14ac:dyDescent="0.25">
      <c r="C4055" s="2"/>
      <c r="D4055" s="2"/>
      <c r="E4055" s="2"/>
      <c r="F4055" s="2"/>
    </row>
    <row r="4056" spans="1:7" x14ac:dyDescent="0.25">
      <c r="A4056" s="2"/>
      <c r="B4056" s="2"/>
      <c r="C4056" s="2"/>
      <c r="D4056" s="2"/>
      <c r="E4056" s="2"/>
      <c r="F4056" s="2"/>
      <c r="G4056" s="2"/>
    </row>
    <row r="4057" spans="1:7" x14ac:dyDescent="0.25">
      <c r="A4057" s="2"/>
      <c r="B4057" s="2"/>
      <c r="C4057" s="2"/>
      <c r="D4057" s="2"/>
      <c r="E4057" s="2"/>
      <c r="F4057" s="2"/>
      <c r="G4057" s="2"/>
    </row>
    <row r="4058" spans="1:7" x14ac:dyDescent="0.25">
      <c r="A4058" s="2"/>
      <c r="B4058" s="2"/>
      <c r="C4058" s="2"/>
      <c r="D4058" s="2"/>
      <c r="E4058" s="2"/>
      <c r="F4058" s="2"/>
      <c r="G4058" s="2"/>
    </row>
    <row r="4059" spans="1:7" x14ac:dyDescent="0.25">
      <c r="A4059" s="2"/>
      <c r="B4059" s="2"/>
      <c r="G4059" s="2"/>
    </row>
    <row r="4060" spans="1:7" x14ac:dyDescent="0.25">
      <c r="A4060" s="2"/>
      <c r="B4060" s="2"/>
      <c r="C4060" s="2"/>
      <c r="D4060" s="2"/>
      <c r="E4060" s="2"/>
      <c r="F4060" s="2"/>
      <c r="G4060" s="2"/>
    </row>
    <row r="4061" spans="1:7" x14ac:dyDescent="0.25">
      <c r="A4061" s="2"/>
      <c r="B4061" s="2"/>
      <c r="C4061" s="2"/>
      <c r="D4061" s="2"/>
      <c r="E4061" s="2"/>
      <c r="F4061" s="2"/>
      <c r="G4061" s="2"/>
    </row>
    <row r="4062" spans="1:7" x14ac:dyDescent="0.25">
      <c r="A4062" s="2"/>
      <c r="B4062" s="2"/>
      <c r="C4062" s="2"/>
      <c r="D4062" s="2"/>
      <c r="E4062" s="2"/>
      <c r="F4062" s="2"/>
      <c r="G4062" s="2"/>
    </row>
    <row r="4063" spans="1:7" x14ac:dyDescent="0.25">
      <c r="A4063" s="2"/>
      <c r="B4063" s="2"/>
      <c r="C4063" s="2"/>
      <c r="D4063" s="2"/>
      <c r="E4063" s="2"/>
      <c r="F4063" s="2"/>
      <c r="G4063" s="2"/>
    </row>
    <row r="4064" spans="1:7" x14ac:dyDescent="0.25">
      <c r="A4064" s="2"/>
    </row>
    <row r="4065" spans="1:7" x14ac:dyDescent="0.25">
      <c r="A4065" s="2"/>
      <c r="B4065" s="2"/>
      <c r="C4065" s="2"/>
      <c r="D4065" s="2"/>
      <c r="E4065" s="2"/>
      <c r="F4065" s="2"/>
      <c r="G4065" s="2"/>
    </row>
    <row r="4066" spans="1:7" x14ac:dyDescent="0.25">
      <c r="A4066" s="2"/>
      <c r="B4066" s="2"/>
      <c r="C4066" s="2"/>
      <c r="D4066" s="2"/>
      <c r="E4066" s="2"/>
      <c r="F4066" s="2"/>
      <c r="G4066" s="2"/>
    </row>
    <row r="4067" spans="1:7" x14ac:dyDescent="0.25">
      <c r="A4067" s="2"/>
      <c r="B4067" s="2"/>
      <c r="C4067" s="2"/>
      <c r="D4067" s="2"/>
      <c r="E4067" s="2"/>
      <c r="F4067" s="2"/>
      <c r="G4067" s="2"/>
    </row>
    <row r="4068" spans="1:7" x14ac:dyDescent="0.25">
      <c r="A4068" s="2"/>
      <c r="B4068" s="2"/>
      <c r="C4068" s="2"/>
      <c r="D4068" s="2"/>
      <c r="E4068" s="2"/>
      <c r="F4068" s="2"/>
      <c r="G4068" s="2"/>
    </row>
    <row r="4069" spans="1:7" x14ac:dyDescent="0.25">
      <c r="A4069" s="2"/>
      <c r="B4069" s="2"/>
      <c r="C4069" s="2"/>
      <c r="D4069" s="2"/>
      <c r="E4069" s="2"/>
      <c r="F4069" s="2"/>
      <c r="G4069" s="2"/>
    </row>
    <row r="4070" spans="1:7" x14ac:dyDescent="0.25">
      <c r="A4070" s="2"/>
      <c r="B4070" s="2"/>
      <c r="C4070" s="2"/>
      <c r="D4070" s="2"/>
      <c r="E4070" s="2"/>
      <c r="F4070" s="2"/>
      <c r="G4070" s="2"/>
    </row>
    <row r="4071" spans="1:7" x14ac:dyDescent="0.25">
      <c r="A4071" s="2"/>
      <c r="B4071" s="2"/>
      <c r="C4071" s="2"/>
      <c r="D4071" s="2"/>
      <c r="E4071" s="2"/>
      <c r="F4071" s="2"/>
      <c r="G4071" s="2"/>
    </row>
    <row r="4072" spans="1:7" x14ac:dyDescent="0.25">
      <c r="A4072" s="2"/>
      <c r="B4072" s="2"/>
      <c r="C4072" s="2"/>
      <c r="D4072" s="2"/>
      <c r="E4072" s="2"/>
      <c r="F4072" s="2"/>
      <c r="G4072" s="2"/>
    </row>
    <row r="4073" spans="1:7" x14ac:dyDescent="0.25">
      <c r="A4073" s="2"/>
      <c r="B4073" s="2"/>
      <c r="C4073" s="2"/>
      <c r="D4073" s="2"/>
      <c r="E4073" s="2"/>
      <c r="F4073" s="2"/>
      <c r="G4073" s="2"/>
    </row>
    <row r="4074" spans="1:7" x14ac:dyDescent="0.25">
      <c r="A4074" s="2"/>
      <c r="B4074" s="2"/>
      <c r="C4074" s="2"/>
      <c r="D4074" s="2"/>
      <c r="E4074" s="2"/>
      <c r="F4074" s="2"/>
      <c r="G4074" s="2"/>
    </row>
    <row r="4075" spans="1:7" x14ac:dyDescent="0.25">
      <c r="A4075" s="2"/>
      <c r="B4075" s="2"/>
      <c r="C4075" s="2"/>
      <c r="D4075" s="2"/>
      <c r="E4075" s="2"/>
      <c r="F4075" s="2"/>
      <c r="G4075" s="2"/>
    </row>
    <row r="4076" spans="1:7" x14ac:dyDescent="0.25">
      <c r="A4076" s="2"/>
      <c r="B4076" s="2"/>
      <c r="C4076" s="2"/>
      <c r="D4076" s="2"/>
      <c r="E4076" s="2"/>
      <c r="F4076" s="2"/>
      <c r="G4076" s="2"/>
    </row>
    <row r="4077" spans="1:7" x14ac:dyDescent="0.25">
      <c r="A4077" s="2"/>
      <c r="B4077" s="2"/>
      <c r="C4077" s="2"/>
      <c r="D4077" s="2"/>
      <c r="E4077" s="2"/>
      <c r="F4077" s="2"/>
      <c r="G4077" s="2"/>
    </row>
    <row r="4078" spans="1:7" x14ac:dyDescent="0.25">
      <c r="A4078" s="2"/>
      <c r="B4078" s="2"/>
      <c r="C4078" s="2"/>
      <c r="D4078" s="2"/>
      <c r="E4078" s="2"/>
      <c r="F4078" s="2"/>
      <c r="G4078" s="2"/>
    </row>
    <row r="4079" spans="1:7" x14ac:dyDescent="0.25">
      <c r="A4079" s="2"/>
      <c r="B4079" s="2"/>
      <c r="C4079" s="2"/>
      <c r="D4079" s="2"/>
      <c r="E4079" s="2"/>
      <c r="F4079" s="2"/>
      <c r="G4079" s="2"/>
    </row>
    <row r="4080" spans="1:7" x14ac:dyDescent="0.25">
      <c r="A4080" s="2"/>
      <c r="B4080" s="2"/>
      <c r="C4080" s="2"/>
      <c r="D4080" s="2"/>
      <c r="E4080" s="2"/>
      <c r="F4080" s="2"/>
      <c r="G4080" s="2"/>
    </row>
    <row r="4081" spans="1:7" x14ac:dyDescent="0.25">
      <c r="A4081" s="2"/>
      <c r="B4081" s="2"/>
      <c r="C4081" s="2"/>
      <c r="D4081" s="2"/>
      <c r="E4081" s="2"/>
      <c r="F4081" s="2"/>
      <c r="G4081" s="2"/>
    </row>
    <row r="4082" spans="1:7" x14ac:dyDescent="0.25">
      <c r="A4082" s="2"/>
      <c r="B4082" s="2"/>
      <c r="C4082" s="2"/>
      <c r="D4082" s="2"/>
      <c r="E4082" s="2"/>
      <c r="F4082" s="2"/>
      <c r="G4082" s="2"/>
    </row>
    <row r="4083" spans="1:7" x14ac:dyDescent="0.25">
      <c r="A4083" s="2"/>
      <c r="B4083" s="2"/>
      <c r="C4083" s="2"/>
      <c r="D4083" s="2"/>
      <c r="E4083" s="2"/>
      <c r="F4083" s="2"/>
      <c r="G4083" s="2"/>
    </row>
    <row r="4084" spans="1:7" x14ac:dyDescent="0.25">
      <c r="A4084" s="2"/>
      <c r="B4084" s="2"/>
      <c r="C4084" s="2"/>
      <c r="D4084" s="2"/>
      <c r="E4084" s="2"/>
      <c r="F4084" s="2"/>
      <c r="G4084" s="2"/>
    </row>
    <row r="4085" spans="1:7" x14ac:dyDescent="0.25">
      <c r="A4085" s="2"/>
      <c r="B4085" s="2"/>
      <c r="C4085" s="2"/>
      <c r="D4085" s="2"/>
      <c r="E4085" s="2"/>
      <c r="F4085" s="2"/>
      <c r="G4085" s="2"/>
    </row>
    <row r="4086" spans="1:7" x14ac:dyDescent="0.25">
      <c r="A4086" s="2"/>
      <c r="B4086" s="2"/>
      <c r="C4086" s="2"/>
      <c r="D4086" s="2"/>
      <c r="E4086" s="2"/>
      <c r="F4086" s="2"/>
      <c r="G4086" s="2"/>
    </row>
    <row r="4087" spans="1:7" x14ac:dyDescent="0.25">
      <c r="A4087" s="2"/>
      <c r="B4087" s="2"/>
      <c r="C4087" s="2"/>
      <c r="D4087" s="2"/>
      <c r="E4087" s="2"/>
      <c r="F4087" s="2"/>
      <c r="G4087" s="2"/>
    </row>
    <row r="4088" spans="1:7" x14ac:dyDescent="0.25">
      <c r="A4088" s="2"/>
      <c r="B4088" s="2"/>
      <c r="C4088" s="2"/>
      <c r="D4088" s="2"/>
      <c r="E4088" s="2"/>
      <c r="F4088" s="2"/>
      <c r="G4088" s="2"/>
    </row>
    <row r="4089" spans="1:7" x14ac:dyDescent="0.25">
      <c r="A4089" s="2"/>
      <c r="B4089" s="2"/>
      <c r="C4089" s="2"/>
      <c r="D4089" s="2"/>
      <c r="E4089" s="2"/>
      <c r="F4089" s="2"/>
      <c r="G4089" s="2"/>
    </row>
    <row r="4090" spans="1:7" x14ac:dyDescent="0.25">
      <c r="A4090" s="2"/>
      <c r="B4090" s="2"/>
      <c r="C4090" s="2"/>
      <c r="D4090" s="2"/>
      <c r="E4090" s="2"/>
      <c r="F4090" s="2"/>
      <c r="G4090" s="2"/>
    </row>
    <row r="4092" spans="1:7" x14ac:dyDescent="0.25">
      <c r="C4092" s="2"/>
      <c r="D4092" s="2"/>
      <c r="E4092" s="2"/>
      <c r="F4092" s="2"/>
    </row>
    <row r="4093" spans="1:7" x14ac:dyDescent="0.25">
      <c r="A4093" s="2"/>
      <c r="B4093" s="2"/>
      <c r="C4093" s="2"/>
      <c r="D4093" s="2"/>
      <c r="E4093" s="2"/>
      <c r="F4093" s="2"/>
      <c r="G4093" s="2"/>
    </row>
    <row r="4094" spans="1:7" x14ac:dyDescent="0.25">
      <c r="A4094" s="2"/>
      <c r="B4094" s="2"/>
      <c r="C4094" s="2"/>
      <c r="D4094" s="2"/>
      <c r="E4094" s="2"/>
      <c r="F4094" s="2"/>
      <c r="G4094" s="2"/>
    </row>
    <row r="4095" spans="1:7" x14ac:dyDescent="0.25">
      <c r="A4095" s="2"/>
      <c r="B4095" s="2"/>
      <c r="C4095" s="2"/>
      <c r="D4095" s="2"/>
      <c r="E4095" s="2"/>
      <c r="F4095" s="2"/>
      <c r="G4095" s="2"/>
    </row>
    <row r="4096" spans="1:7" x14ac:dyDescent="0.25">
      <c r="A4096" s="2"/>
      <c r="B4096" s="2"/>
      <c r="G4096" s="2"/>
    </row>
    <row r="4097" spans="1:7" x14ac:dyDescent="0.25">
      <c r="A4097" s="2"/>
      <c r="B4097" s="2"/>
      <c r="C4097" s="2"/>
      <c r="D4097" s="2"/>
      <c r="E4097" s="2"/>
      <c r="F4097" s="2"/>
      <c r="G4097" s="2"/>
    </row>
    <row r="4098" spans="1:7" x14ac:dyDescent="0.25">
      <c r="A4098" s="2"/>
      <c r="B4098" s="2"/>
      <c r="C4098" s="2"/>
      <c r="D4098" s="2"/>
      <c r="E4098" s="2"/>
      <c r="F4098" s="2"/>
      <c r="G4098" s="2"/>
    </row>
    <row r="4099" spans="1:7" x14ac:dyDescent="0.25">
      <c r="A4099" s="2"/>
      <c r="B4099" s="2"/>
      <c r="C4099" s="2"/>
      <c r="D4099" s="2"/>
      <c r="E4099" s="2"/>
      <c r="F4099" s="2"/>
      <c r="G4099" s="2"/>
    </row>
    <row r="4100" spans="1:7" x14ac:dyDescent="0.25">
      <c r="A4100" s="2"/>
      <c r="B4100" s="2"/>
      <c r="C4100" s="2"/>
      <c r="D4100" s="2"/>
      <c r="E4100" s="2"/>
      <c r="F4100" s="2"/>
      <c r="G4100" s="2"/>
    </row>
    <row r="4101" spans="1:7" x14ac:dyDescent="0.25">
      <c r="A4101" s="2"/>
    </row>
    <row r="4102" spans="1:7" x14ac:dyDescent="0.25">
      <c r="A4102" s="2"/>
      <c r="B4102" s="2"/>
      <c r="C4102" s="2"/>
      <c r="D4102" s="2"/>
      <c r="E4102" s="2"/>
      <c r="F4102" s="2"/>
      <c r="G4102" s="2"/>
    </row>
    <row r="4103" spans="1:7" x14ac:dyDescent="0.25">
      <c r="A4103" s="2"/>
      <c r="B4103" s="2"/>
      <c r="C4103" s="2"/>
      <c r="D4103" s="2"/>
      <c r="E4103" s="2"/>
      <c r="F4103" s="2"/>
      <c r="G4103" s="2"/>
    </row>
    <row r="4104" spans="1:7" x14ac:dyDescent="0.25">
      <c r="A4104" s="2"/>
      <c r="B4104" s="2"/>
      <c r="C4104" s="2"/>
      <c r="D4104" s="2"/>
      <c r="E4104" s="2"/>
      <c r="F4104" s="2"/>
      <c r="G4104" s="2"/>
    </row>
    <row r="4105" spans="1:7" x14ac:dyDescent="0.25">
      <c r="A4105" s="2"/>
      <c r="B4105" s="2"/>
      <c r="C4105" s="2"/>
      <c r="D4105" s="2"/>
      <c r="E4105" s="2"/>
      <c r="F4105" s="2"/>
      <c r="G4105" s="2"/>
    </row>
    <row r="4106" spans="1:7" x14ac:dyDescent="0.25">
      <c r="A4106" s="2"/>
      <c r="B4106" s="2"/>
      <c r="C4106" s="2"/>
      <c r="D4106" s="2"/>
      <c r="E4106" s="2"/>
      <c r="F4106" s="2"/>
      <c r="G4106" s="2"/>
    </row>
    <row r="4107" spans="1:7" x14ac:dyDescent="0.25">
      <c r="A4107" s="2"/>
      <c r="B4107" s="2"/>
      <c r="C4107" s="2"/>
      <c r="D4107" s="2"/>
      <c r="E4107" s="2"/>
      <c r="F4107" s="2"/>
      <c r="G4107" s="2"/>
    </row>
    <row r="4108" spans="1:7" x14ac:dyDescent="0.25">
      <c r="A4108" s="2"/>
      <c r="B4108" s="2"/>
      <c r="C4108" s="2"/>
      <c r="D4108" s="2"/>
      <c r="E4108" s="2"/>
      <c r="F4108" s="2"/>
      <c r="G4108" s="2"/>
    </row>
    <row r="4109" spans="1:7" x14ac:dyDescent="0.25">
      <c r="A4109" s="2"/>
      <c r="B4109" s="2"/>
      <c r="C4109" s="2"/>
      <c r="D4109" s="2"/>
      <c r="E4109" s="2"/>
      <c r="F4109" s="2"/>
      <c r="G4109" s="2"/>
    </row>
    <row r="4110" spans="1:7" x14ac:dyDescent="0.25">
      <c r="A4110" s="2"/>
      <c r="B4110" s="2"/>
      <c r="C4110" s="2"/>
      <c r="D4110" s="2"/>
      <c r="E4110" s="2"/>
      <c r="F4110" s="2"/>
      <c r="G4110" s="2"/>
    </row>
    <row r="4111" spans="1:7" x14ac:dyDescent="0.25">
      <c r="A4111" s="2"/>
      <c r="B4111" s="2"/>
      <c r="C4111" s="2"/>
      <c r="D4111" s="2"/>
      <c r="E4111" s="2"/>
      <c r="F4111" s="2"/>
      <c r="G4111" s="2"/>
    </row>
    <row r="4112" spans="1:7" x14ac:dyDescent="0.25">
      <c r="A4112" s="2"/>
      <c r="B4112" s="2"/>
      <c r="C4112" s="2"/>
      <c r="D4112" s="2"/>
      <c r="E4112" s="2"/>
      <c r="F4112" s="2"/>
      <c r="G4112" s="2"/>
    </row>
    <row r="4113" spans="1:7" x14ac:dyDescent="0.25">
      <c r="A4113" s="2"/>
      <c r="B4113" s="2"/>
      <c r="C4113" s="2"/>
      <c r="D4113" s="2"/>
      <c r="E4113" s="2"/>
      <c r="F4113" s="2"/>
      <c r="G4113" s="2"/>
    </row>
    <row r="4114" spans="1:7" x14ac:dyDescent="0.25">
      <c r="A4114" s="2"/>
      <c r="B4114" s="2"/>
      <c r="C4114" s="2"/>
      <c r="D4114" s="2"/>
      <c r="E4114" s="2"/>
      <c r="F4114" s="2"/>
      <c r="G4114" s="2"/>
    </row>
    <row r="4115" spans="1:7" x14ac:dyDescent="0.25">
      <c r="A4115" s="2"/>
      <c r="B4115" s="2"/>
      <c r="C4115" s="2"/>
      <c r="D4115" s="2"/>
      <c r="E4115" s="2"/>
      <c r="F4115" s="2"/>
      <c r="G4115" s="2"/>
    </row>
    <row r="4116" spans="1:7" x14ac:dyDescent="0.25">
      <c r="A4116" s="2"/>
      <c r="B4116" s="2"/>
      <c r="C4116" s="2"/>
      <c r="D4116" s="2"/>
      <c r="E4116" s="2"/>
      <c r="F4116" s="2"/>
      <c r="G4116" s="2"/>
    </row>
    <row r="4117" spans="1:7" x14ac:dyDescent="0.25">
      <c r="A4117" s="2"/>
      <c r="B4117" s="2"/>
      <c r="C4117" s="2"/>
      <c r="D4117" s="2"/>
      <c r="E4117" s="2"/>
      <c r="F4117" s="2"/>
      <c r="G4117" s="2"/>
    </row>
    <row r="4118" spans="1:7" x14ac:dyDescent="0.25">
      <c r="A4118" s="2"/>
      <c r="B4118" s="2"/>
      <c r="C4118" s="2"/>
      <c r="D4118" s="2"/>
      <c r="E4118" s="2"/>
      <c r="F4118" s="2"/>
      <c r="G4118" s="2"/>
    </row>
    <row r="4119" spans="1:7" x14ac:dyDescent="0.25">
      <c r="A4119" s="2"/>
      <c r="B4119" s="2"/>
      <c r="C4119" s="2"/>
      <c r="D4119" s="2"/>
      <c r="E4119" s="2"/>
      <c r="F4119" s="2"/>
      <c r="G4119" s="2"/>
    </row>
    <row r="4120" spans="1:7" x14ac:dyDescent="0.25">
      <c r="A4120" s="2"/>
      <c r="B4120" s="2"/>
      <c r="C4120" s="2"/>
      <c r="D4120" s="2"/>
      <c r="E4120" s="2"/>
      <c r="F4120" s="2"/>
      <c r="G4120" s="2"/>
    </row>
    <row r="4121" spans="1:7" x14ac:dyDescent="0.25">
      <c r="A4121" s="2"/>
      <c r="B4121" s="2"/>
      <c r="C4121" s="2"/>
      <c r="D4121" s="2"/>
      <c r="E4121" s="2"/>
      <c r="F4121" s="2"/>
      <c r="G4121" s="2"/>
    </row>
    <row r="4122" spans="1:7" x14ac:dyDescent="0.25">
      <c r="A4122" s="2"/>
      <c r="B4122" s="2"/>
      <c r="C4122" s="2"/>
      <c r="D4122" s="2"/>
      <c r="E4122" s="2"/>
      <c r="F4122" s="2"/>
      <c r="G4122" s="2"/>
    </row>
    <row r="4123" spans="1:7" x14ac:dyDescent="0.25">
      <c r="A4123" s="2"/>
      <c r="B4123" s="2"/>
      <c r="C4123" s="2"/>
      <c r="D4123" s="2"/>
      <c r="E4123" s="2"/>
      <c r="F4123" s="2"/>
      <c r="G4123" s="2"/>
    </row>
    <row r="4124" spans="1:7" x14ac:dyDescent="0.25">
      <c r="A4124" s="2"/>
      <c r="B4124" s="2"/>
      <c r="C4124" s="2"/>
      <c r="D4124" s="2"/>
      <c r="E4124" s="2"/>
      <c r="F4124" s="2"/>
      <c r="G4124" s="2"/>
    </row>
    <row r="4125" spans="1:7" x14ac:dyDescent="0.25">
      <c r="A4125" s="2"/>
      <c r="B4125" s="2"/>
      <c r="C4125" s="2"/>
      <c r="D4125" s="2"/>
      <c r="E4125" s="2"/>
      <c r="F4125" s="2"/>
      <c r="G4125" s="2"/>
    </row>
    <row r="4126" spans="1:7" x14ac:dyDescent="0.25">
      <c r="A4126" s="2"/>
      <c r="B4126" s="2"/>
      <c r="C4126" s="2"/>
      <c r="D4126" s="2"/>
      <c r="E4126" s="2"/>
      <c r="F4126" s="2"/>
      <c r="G4126" s="2"/>
    </row>
    <row r="4127" spans="1:7" x14ac:dyDescent="0.25">
      <c r="A4127" s="2"/>
      <c r="B4127" s="2"/>
      <c r="C4127" s="2"/>
      <c r="D4127" s="2"/>
      <c r="E4127" s="2"/>
      <c r="F4127" s="2"/>
      <c r="G4127" s="2"/>
    </row>
    <row r="4129" spans="1:7" x14ac:dyDescent="0.25">
      <c r="C4129" s="2"/>
      <c r="D4129" s="2"/>
      <c r="E4129" s="2"/>
      <c r="F4129" s="2"/>
    </row>
    <row r="4130" spans="1:7" x14ac:dyDescent="0.25">
      <c r="A4130" s="2"/>
      <c r="B4130" s="2"/>
      <c r="C4130" s="2"/>
      <c r="D4130" s="2"/>
      <c r="E4130" s="2"/>
      <c r="F4130" s="2"/>
      <c r="G4130" s="2"/>
    </row>
    <row r="4131" spans="1:7" x14ac:dyDescent="0.25">
      <c r="A4131" s="2"/>
      <c r="B4131" s="2"/>
      <c r="C4131" s="2"/>
      <c r="D4131" s="2"/>
      <c r="E4131" s="2"/>
      <c r="F4131" s="2"/>
      <c r="G4131" s="2"/>
    </row>
    <row r="4132" spans="1:7" x14ac:dyDescent="0.25">
      <c r="A4132" s="2"/>
      <c r="B4132" s="2"/>
      <c r="C4132" s="2"/>
      <c r="D4132" s="2"/>
      <c r="E4132" s="2"/>
      <c r="F4132" s="2"/>
      <c r="G4132" s="2"/>
    </row>
    <row r="4133" spans="1:7" x14ac:dyDescent="0.25">
      <c r="A4133" s="2"/>
      <c r="B4133" s="2"/>
      <c r="G4133" s="2"/>
    </row>
    <row r="4134" spans="1:7" x14ac:dyDescent="0.25">
      <c r="A4134" s="2"/>
      <c r="B4134" s="2"/>
      <c r="C4134" s="2"/>
      <c r="D4134" s="2"/>
      <c r="E4134" s="2"/>
      <c r="F4134" s="2"/>
      <c r="G4134" s="2"/>
    </row>
    <row r="4135" spans="1:7" x14ac:dyDescent="0.25">
      <c r="A4135" s="2"/>
      <c r="B4135" s="2"/>
      <c r="C4135" s="2"/>
      <c r="D4135" s="2"/>
      <c r="E4135" s="2"/>
      <c r="F4135" s="2"/>
      <c r="G4135" s="2"/>
    </row>
    <row r="4136" spans="1:7" x14ac:dyDescent="0.25">
      <c r="A4136" s="2"/>
      <c r="B4136" s="2"/>
      <c r="C4136" s="2"/>
      <c r="D4136" s="2"/>
      <c r="E4136" s="2"/>
      <c r="F4136" s="2"/>
      <c r="G4136" s="2"/>
    </row>
    <row r="4137" spans="1:7" x14ac:dyDescent="0.25">
      <c r="A4137" s="2"/>
      <c r="B4137" s="2"/>
      <c r="C4137" s="2"/>
      <c r="D4137" s="2"/>
      <c r="E4137" s="2"/>
      <c r="F4137" s="2"/>
      <c r="G4137" s="2"/>
    </row>
    <row r="4138" spans="1:7" x14ac:dyDescent="0.25">
      <c r="A4138" s="2"/>
    </row>
    <row r="4139" spans="1:7" x14ac:dyDescent="0.25">
      <c r="A4139" s="2"/>
      <c r="B4139" s="2"/>
      <c r="C4139" s="2"/>
      <c r="D4139" s="2"/>
      <c r="E4139" s="2"/>
      <c r="F4139" s="2"/>
      <c r="G4139" s="2"/>
    </row>
    <row r="4140" spans="1:7" x14ac:dyDescent="0.25">
      <c r="A4140" s="2"/>
      <c r="B4140" s="2"/>
      <c r="C4140" s="2"/>
      <c r="D4140" s="2"/>
      <c r="E4140" s="2"/>
      <c r="F4140" s="2"/>
      <c r="G4140" s="2"/>
    </row>
    <row r="4141" spans="1:7" x14ac:dyDescent="0.25">
      <c r="A4141" s="2"/>
      <c r="B4141" s="2"/>
      <c r="C4141" s="2"/>
      <c r="D4141" s="2"/>
      <c r="E4141" s="2"/>
      <c r="F4141" s="2"/>
      <c r="G4141" s="2"/>
    </row>
    <row r="4142" spans="1:7" x14ac:dyDescent="0.25">
      <c r="A4142" s="2"/>
      <c r="B4142" s="2"/>
      <c r="C4142" s="2"/>
      <c r="D4142" s="2"/>
      <c r="E4142" s="2"/>
      <c r="F4142" s="2"/>
      <c r="G4142" s="2"/>
    </row>
    <row r="4143" spans="1:7" x14ac:dyDescent="0.25">
      <c r="A4143" s="2"/>
      <c r="B4143" s="2"/>
      <c r="C4143" s="2"/>
      <c r="D4143" s="2"/>
      <c r="E4143" s="2"/>
      <c r="F4143" s="2"/>
      <c r="G4143" s="2"/>
    </row>
    <row r="4144" spans="1:7" x14ac:dyDescent="0.25">
      <c r="A4144" s="2"/>
      <c r="B4144" s="2"/>
      <c r="C4144" s="2"/>
      <c r="D4144" s="2"/>
      <c r="E4144" s="2"/>
      <c r="F4144" s="2"/>
      <c r="G4144" s="2"/>
    </row>
    <row r="4145" spans="1:7" x14ac:dyDescent="0.25">
      <c r="A4145" s="2"/>
      <c r="B4145" s="2"/>
      <c r="C4145" s="2"/>
      <c r="D4145" s="2"/>
      <c r="E4145" s="2"/>
      <c r="F4145" s="2"/>
      <c r="G4145" s="2"/>
    </row>
    <row r="4146" spans="1:7" x14ac:dyDescent="0.25">
      <c r="A4146" s="2"/>
      <c r="B4146" s="2"/>
      <c r="C4146" s="2"/>
      <c r="D4146" s="2"/>
      <c r="E4146" s="2"/>
      <c r="F4146" s="2"/>
      <c r="G4146" s="2"/>
    </row>
    <row r="4147" spans="1:7" x14ac:dyDescent="0.25">
      <c r="A4147" s="2"/>
      <c r="B4147" s="2"/>
      <c r="C4147" s="2"/>
      <c r="D4147" s="2"/>
      <c r="E4147" s="2"/>
      <c r="F4147" s="2"/>
      <c r="G4147" s="2"/>
    </row>
    <row r="4148" spans="1:7" x14ac:dyDescent="0.25">
      <c r="A4148" s="2"/>
      <c r="B4148" s="2"/>
      <c r="C4148" s="2"/>
      <c r="D4148" s="2"/>
      <c r="E4148" s="2"/>
      <c r="F4148" s="2"/>
      <c r="G4148" s="2"/>
    </row>
    <row r="4149" spans="1:7" x14ac:dyDescent="0.25">
      <c r="A4149" s="2"/>
      <c r="B4149" s="2"/>
      <c r="C4149" s="2"/>
      <c r="D4149" s="2"/>
      <c r="E4149" s="2"/>
      <c r="F4149" s="2"/>
      <c r="G4149" s="2"/>
    </row>
    <row r="4150" spans="1:7" x14ac:dyDescent="0.25">
      <c r="A4150" s="2"/>
      <c r="B4150" s="2"/>
      <c r="C4150" s="2"/>
      <c r="D4150" s="2"/>
      <c r="E4150" s="2"/>
      <c r="F4150" s="2"/>
      <c r="G4150" s="2"/>
    </row>
    <row r="4151" spans="1:7" x14ac:dyDescent="0.25">
      <c r="A4151" s="2"/>
      <c r="B4151" s="2"/>
      <c r="C4151" s="2"/>
      <c r="D4151" s="2"/>
      <c r="E4151" s="2"/>
      <c r="F4151" s="2"/>
      <c r="G4151" s="2"/>
    </row>
    <row r="4152" spans="1:7" x14ac:dyDescent="0.25">
      <c r="A4152" s="2"/>
      <c r="B4152" s="2"/>
      <c r="C4152" s="2"/>
      <c r="D4152" s="2"/>
      <c r="E4152" s="2"/>
      <c r="F4152" s="2"/>
      <c r="G4152" s="2"/>
    </row>
    <row r="4153" spans="1:7" x14ac:dyDescent="0.25">
      <c r="A4153" s="2"/>
      <c r="B4153" s="2"/>
      <c r="C4153" s="2"/>
      <c r="D4153" s="2"/>
      <c r="E4153" s="2"/>
      <c r="F4153" s="2"/>
      <c r="G4153" s="2"/>
    </row>
    <row r="4154" spans="1:7" x14ac:dyDescent="0.25">
      <c r="A4154" s="2"/>
      <c r="B4154" s="2"/>
      <c r="C4154" s="2"/>
      <c r="D4154" s="2"/>
      <c r="E4154" s="2"/>
      <c r="F4154" s="2"/>
      <c r="G4154" s="2"/>
    </row>
    <row r="4155" spans="1:7" x14ac:dyDescent="0.25">
      <c r="A4155" s="2"/>
      <c r="B4155" s="2"/>
      <c r="C4155" s="2"/>
      <c r="D4155" s="2"/>
      <c r="E4155" s="2"/>
      <c r="F4155" s="2"/>
      <c r="G4155" s="2"/>
    </row>
    <row r="4156" spans="1:7" x14ac:dyDescent="0.25">
      <c r="A4156" s="2"/>
      <c r="B4156" s="2"/>
      <c r="C4156" s="2"/>
      <c r="D4156" s="2"/>
      <c r="E4156" s="2"/>
      <c r="F4156" s="2"/>
      <c r="G4156" s="2"/>
    </row>
    <row r="4157" spans="1:7" x14ac:dyDescent="0.25">
      <c r="A4157" s="2"/>
      <c r="B4157" s="2"/>
      <c r="C4157" s="2"/>
      <c r="D4157" s="2"/>
      <c r="E4157" s="2"/>
      <c r="F4157" s="2"/>
      <c r="G4157" s="2"/>
    </row>
    <row r="4158" spans="1:7" x14ac:dyDescent="0.25">
      <c r="A4158" s="2"/>
      <c r="B4158" s="2"/>
      <c r="C4158" s="2"/>
      <c r="D4158" s="2"/>
      <c r="E4158" s="2"/>
      <c r="F4158" s="2"/>
      <c r="G4158" s="2"/>
    </row>
    <row r="4159" spans="1:7" x14ac:dyDescent="0.25">
      <c r="A4159" s="2"/>
      <c r="B4159" s="2"/>
      <c r="C4159" s="2"/>
      <c r="D4159" s="2"/>
      <c r="E4159" s="2"/>
      <c r="F4159" s="2"/>
      <c r="G4159" s="2"/>
    </row>
    <row r="4160" spans="1:7" x14ac:dyDescent="0.25">
      <c r="A4160" s="2"/>
      <c r="B4160" s="2"/>
      <c r="C4160" s="2"/>
      <c r="D4160" s="2"/>
      <c r="E4160" s="2"/>
      <c r="F4160" s="2"/>
      <c r="G4160" s="2"/>
    </row>
    <row r="4161" spans="1:7" x14ac:dyDescent="0.25">
      <c r="A4161" s="2"/>
      <c r="B4161" s="2"/>
      <c r="C4161" s="2"/>
      <c r="D4161" s="2"/>
      <c r="E4161" s="2"/>
      <c r="F4161" s="2"/>
      <c r="G4161" s="2"/>
    </row>
    <row r="4162" spans="1:7" x14ac:dyDescent="0.25">
      <c r="A4162" s="2"/>
      <c r="B4162" s="2"/>
      <c r="C4162" s="2"/>
      <c r="D4162" s="2"/>
      <c r="E4162" s="2"/>
      <c r="F4162" s="2"/>
      <c r="G4162" s="2"/>
    </row>
    <row r="4163" spans="1:7" x14ac:dyDescent="0.25">
      <c r="A4163" s="2"/>
      <c r="B4163" s="2"/>
      <c r="C4163" s="2"/>
      <c r="D4163" s="2"/>
      <c r="E4163" s="2"/>
      <c r="F4163" s="2"/>
      <c r="G4163" s="2"/>
    </row>
    <row r="4164" spans="1:7" x14ac:dyDescent="0.25">
      <c r="A4164" s="2"/>
      <c r="B4164" s="2"/>
      <c r="C4164" s="2"/>
      <c r="D4164" s="2"/>
      <c r="E4164" s="2"/>
      <c r="F4164" s="2"/>
      <c r="G4164" s="2"/>
    </row>
    <row r="4166" spans="1:7" x14ac:dyDescent="0.25">
      <c r="C4166" s="2"/>
      <c r="D4166" s="2"/>
      <c r="E4166" s="2"/>
      <c r="F4166" s="2"/>
    </row>
    <row r="4167" spans="1:7" x14ac:dyDescent="0.25">
      <c r="A4167" s="2"/>
      <c r="B4167" s="2"/>
      <c r="C4167" s="2"/>
      <c r="D4167" s="2"/>
      <c r="E4167" s="2"/>
      <c r="F4167" s="2"/>
      <c r="G4167" s="2"/>
    </row>
    <row r="4168" spans="1:7" x14ac:dyDescent="0.25">
      <c r="A4168" s="2"/>
      <c r="B4168" s="2"/>
      <c r="C4168" s="2"/>
      <c r="D4168" s="2"/>
      <c r="E4168" s="2"/>
      <c r="F4168" s="2"/>
      <c r="G4168" s="2"/>
    </row>
    <row r="4169" spans="1:7" x14ac:dyDescent="0.25">
      <c r="A4169" s="2"/>
      <c r="B4169" s="2"/>
      <c r="C4169" s="2"/>
      <c r="D4169" s="2"/>
      <c r="E4169" s="2"/>
      <c r="F4169" s="2"/>
      <c r="G4169" s="2"/>
    </row>
    <row r="4170" spans="1:7" x14ac:dyDescent="0.25">
      <c r="A4170" s="2"/>
      <c r="B4170" s="2"/>
      <c r="G4170" s="2"/>
    </row>
    <row r="4171" spans="1:7" x14ac:dyDescent="0.25">
      <c r="A4171" s="2"/>
      <c r="B4171" s="2"/>
      <c r="C4171" s="2"/>
      <c r="D4171" s="2"/>
      <c r="E4171" s="2"/>
      <c r="F4171" s="2"/>
      <c r="G4171" s="2"/>
    </row>
    <row r="4172" spans="1:7" x14ac:dyDescent="0.25">
      <c r="A4172" s="2"/>
      <c r="B4172" s="2"/>
      <c r="C4172" s="2"/>
      <c r="D4172" s="2"/>
      <c r="E4172" s="2"/>
      <c r="F4172" s="2"/>
      <c r="G4172" s="2"/>
    </row>
    <row r="4173" spans="1:7" x14ac:dyDescent="0.25">
      <c r="A4173" s="2"/>
      <c r="B4173" s="2"/>
      <c r="C4173" s="2"/>
      <c r="D4173" s="2"/>
      <c r="E4173" s="2"/>
      <c r="F4173" s="2"/>
      <c r="G4173" s="2"/>
    </row>
    <row r="4174" spans="1:7" x14ac:dyDescent="0.25">
      <c r="A4174" s="2"/>
      <c r="B4174" s="2"/>
      <c r="C4174" s="2"/>
      <c r="D4174" s="2"/>
      <c r="E4174" s="2"/>
      <c r="F4174" s="2"/>
      <c r="G4174" s="2"/>
    </row>
    <row r="4175" spans="1:7" x14ac:dyDescent="0.25">
      <c r="A4175" s="2"/>
    </row>
    <row r="4176" spans="1:7" x14ac:dyDescent="0.25">
      <c r="A4176" s="2"/>
      <c r="B4176" s="2"/>
      <c r="C4176" s="2"/>
      <c r="D4176" s="2"/>
      <c r="E4176" s="2"/>
      <c r="F4176" s="2"/>
      <c r="G4176" s="2"/>
    </row>
    <row r="4177" spans="1:7" x14ac:dyDescent="0.25">
      <c r="A4177" s="2"/>
      <c r="B4177" s="2"/>
      <c r="C4177" s="2"/>
      <c r="D4177" s="2"/>
      <c r="E4177" s="2"/>
      <c r="F4177" s="2"/>
      <c r="G4177" s="2"/>
    </row>
    <row r="4178" spans="1:7" x14ac:dyDescent="0.25">
      <c r="A4178" s="2"/>
      <c r="B4178" s="2"/>
      <c r="C4178" s="2"/>
      <c r="D4178" s="2"/>
      <c r="E4178" s="2"/>
      <c r="F4178" s="2"/>
      <c r="G4178" s="2"/>
    </row>
    <row r="4179" spans="1:7" x14ac:dyDescent="0.25">
      <c r="A4179" s="2"/>
      <c r="B4179" s="2"/>
      <c r="C4179" s="2"/>
      <c r="D4179" s="2"/>
      <c r="E4179" s="2"/>
      <c r="F4179" s="2"/>
      <c r="G4179" s="2"/>
    </row>
    <row r="4180" spans="1:7" x14ac:dyDescent="0.25">
      <c r="A4180" s="2"/>
      <c r="B4180" s="2"/>
      <c r="C4180" s="2"/>
      <c r="D4180" s="2"/>
      <c r="E4180" s="2"/>
      <c r="F4180" s="2"/>
      <c r="G4180" s="2"/>
    </row>
    <row r="4181" spans="1:7" x14ac:dyDescent="0.25">
      <c r="A4181" s="2"/>
      <c r="B4181" s="2"/>
      <c r="C4181" s="2"/>
      <c r="D4181" s="2"/>
      <c r="E4181" s="2"/>
      <c r="F4181" s="2"/>
      <c r="G4181" s="2"/>
    </row>
    <row r="4182" spans="1:7" x14ac:dyDescent="0.25">
      <c r="A4182" s="2"/>
      <c r="B4182" s="2"/>
      <c r="C4182" s="2"/>
      <c r="D4182" s="2"/>
      <c r="E4182" s="2"/>
      <c r="F4182" s="2"/>
      <c r="G4182" s="2"/>
    </row>
    <row r="4183" spans="1:7" x14ac:dyDescent="0.25">
      <c r="A4183" s="2"/>
      <c r="B4183" s="2"/>
      <c r="C4183" s="2"/>
      <c r="D4183" s="2"/>
      <c r="E4183" s="2"/>
      <c r="F4183" s="2"/>
      <c r="G4183" s="2"/>
    </row>
    <row r="4184" spans="1:7" x14ac:dyDescent="0.25">
      <c r="A4184" s="2"/>
      <c r="B4184" s="2"/>
      <c r="C4184" s="2"/>
      <c r="D4184" s="2"/>
      <c r="E4184" s="2"/>
      <c r="F4184" s="2"/>
      <c r="G4184" s="2"/>
    </row>
    <row r="4185" spans="1:7" x14ac:dyDescent="0.25">
      <c r="A4185" s="2"/>
      <c r="B4185" s="2"/>
      <c r="C4185" s="2"/>
      <c r="D4185" s="2"/>
      <c r="E4185" s="2"/>
      <c r="F4185" s="2"/>
      <c r="G4185" s="2"/>
    </row>
    <row r="4186" spans="1:7" x14ac:dyDescent="0.25">
      <c r="A4186" s="2"/>
      <c r="B4186" s="2"/>
      <c r="C4186" s="2"/>
      <c r="D4186" s="2"/>
      <c r="E4186" s="2"/>
      <c r="F4186" s="2"/>
      <c r="G4186" s="2"/>
    </row>
    <row r="4187" spans="1:7" x14ac:dyDescent="0.25">
      <c r="A4187" s="2"/>
      <c r="B4187" s="2"/>
      <c r="C4187" s="2"/>
      <c r="D4187" s="2"/>
      <c r="E4187" s="2"/>
      <c r="F4187" s="2"/>
      <c r="G4187" s="2"/>
    </row>
    <row r="4188" spans="1:7" x14ac:dyDescent="0.25">
      <c r="A4188" s="2"/>
      <c r="B4188" s="2"/>
      <c r="C4188" s="2"/>
      <c r="D4188" s="2"/>
      <c r="E4188" s="2"/>
      <c r="F4188" s="2"/>
      <c r="G4188" s="2"/>
    </row>
    <row r="4189" spans="1:7" x14ac:dyDescent="0.25">
      <c r="A4189" s="2"/>
      <c r="B4189" s="2"/>
      <c r="C4189" s="2"/>
      <c r="D4189" s="2"/>
      <c r="E4189" s="2"/>
      <c r="F4189" s="2"/>
      <c r="G4189" s="2"/>
    </row>
    <row r="4190" spans="1:7" x14ac:dyDescent="0.25">
      <c r="A4190" s="2"/>
      <c r="B4190" s="2"/>
      <c r="C4190" s="2"/>
      <c r="D4190" s="2"/>
      <c r="E4190" s="2"/>
      <c r="F4190" s="2"/>
      <c r="G4190" s="2"/>
    </row>
    <row r="4191" spans="1:7" x14ac:dyDescent="0.25">
      <c r="A4191" s="2"/>
      <c r="B4191" s="2"/>
      <c r="C4191" s="2"/>
      <c r="D4191" s="2"/>
      <c r="E4191" s="2"/>
      <c r="F4191" s="2"/>
      <c r="G4191" s="2"/>
    </row>
    <row r="4192" spans="1:7" x14ac:dyDescent="0.25">
      <c r="A4192" s="2"/>
      <c r="B4192" s="2"/>
      <c r="C4192" s="2"/>
      <c r="D4192" s="2"/>
      <c r="E4192" s="2"/>
      <c r="F4192" s="2"/>
      <c r="G4192" s="2"/>
    </row>
    <row r="4193" spans="1:7" x14ac:dyDescent="0.25">
      <c r="A4193" s="2"/>
      <c r="B4193" s="2"/>
      <c r="C4193" s="2"/>
      <c r="D4193" s="2"/>
      <c r="E4193" s="2"/>
      <c r="F4193" s="2"/>
      <c r="G4193" s="2"/>
    </row>
    <row r="4194" spans="1:7" x14ac:dyDescent="0.25">
      <c r="A4194" s="2"/>
      <c r="B4194" s="2"/>
      <c r="C4194" s="2"/>
      <c r="D4194" s="2"/>
      <c r="E4194" s="2"/>
      <c r="F4194" s="2"/>
      <c r="G4194" s="2"/>
    </row>
    <row r="4195" spans="1:7" x14ac:dyDescent="0.25">
      <c r="A4195" s="2"/>
      <c r="B4195" s="2"/>
      <c r="C4195" s="2"/>
      <c r="D4195" s="2"/>
      <c r="E4195" s="2"/>
      <c r="F4195" s="2"/>
      <c r="G4195" s="2"/>
    </row>
    <row r="4196" spans="1:7" x14ac:dyDescent="0.25">
      <c r="A4196" s="2"/>
      <c r="B4196" s="2"/>
      <c r="C4196" s="2"/>
      <c r="D4196" s="2"/>
      <c r="E4196" s="2"/>
      <c r="F4196" s="2"/>
      <c r="G4196" s="2"/>
    </row>
    <row r="4197" spans="1:7" x14ac:dyDescent="0.25">
      <c r="A4197" s="2"/>
      <c r="B4197" s="2"/>
      <c r="C4197" s="2"/>
      <c r="D4197" s="2"/>
      <c r="E4197" s="2"/>
      <c r="F4197" s="2"/>
      <c r="G4197" s="2"/>
    </row>
    <row r="4198" spans="1:7" x14ac:dyDescent="0.25">
      <c r="A4198" s="2"/>
      <c r="B4198" s="2"/>
      <c r="C4198" s="2"/>
      <c r="D4198" s="2"/>
      <c r="E4198" s="2"/>
      <c r="F4198" s="2"/>
      <c r="G4198" s="2"/>
    </row>
    <row r="4199" spans="1:7" x14ac:dyDescent="0.25">
      <c r="A4199" s="2"/>
      <c r="B4199" s="2"/>
      <c r="C4199" s="2"/>
      <c r="D4199" s="2"/>
      <c r="E4199" s="2"/>
      <c r="F4199" s="2"/>
      <c r="G4199" s="2"/>
    </row>
    <row r="4200" spans="1:7" x14ac:dyDescent="0.25">
      <c r="A4200" s="2"/>
      <c r="B4200" s="2"/>
      <c r="C4200" s="2"/>
      <c r="D4200" s="2"/>
      <c r="E4200" s="2"/>
      <c r="F4200" s="2"/>
      <c r="G4200" s="2"/>
    </row>
    <row r="4201" spans="1:7" x14ac:dyDescent="0.25">
      <c r="A4201" s="2"/>
      <c r="B4201" s="2"/>
      <c r="C4201" s="2"/>
      <c r="D4201" s="2"/>
      <c r="E4201" s="2"/>
      <c r="F4201" s="2"/>
      <c r="G4201" s="2"/>
    </row>
    <row r="4203" spans="1:7" x14ac:dyDescent="0.25">
      <c r="C4203" s="2"/>
      <c r="D4203" s="2"/>
      <c r="E4203" s="2"/>
      <c r="F4203" s="2"/>
    </row>
    <row r="4204" spans="1:7" x14ac:dyDescent="0.25">
      <c r="A4204" s="2"/>
      <c r="B4204" s="2"/>
      <c r="C4204" s="2"/>
      <c r="D4204" s="2"/>
      <c r="E4204" s="2"/>
      <c r="F4204" s="2"/>
      <c r="G4204" s="2"/>
    </row>
    <row r="4205" spans="1:7" x14ac:dyDescent="0.25">
      <c r="A4205" s="2"/>
      <c r="B4205" s="2"/>
      <c r="C4205" s="2"/>
      <c r="D4205" s="2"/>
      <c r="E4205" s="2"/>
      <c r="F4205" s="2"/>
      <c r="G4205" s="2"/>
    </row>
    <row r="4206" spans="1:7" x14ac:dyDescent="0.25">
      <c r="A4206" s="2"/>
      <c r="B4206" s="2"/>
      <c r="C4206" s="2"/>
      <c r="D4206" s="2"/>
      <c r="E4206" s="2"/>
      <c r="F4206" s="2"/>
      <c r="G4206" s="2"/>
    </row>
    <row r="4207" spans="1:7" x14ac:dyDescent="0.25">
      <c r="A4207" s="2"/>
      <c r="B4207" s="2"/>
      <c r="G4207" s="2"/>
    </row>
    <row r="4208" spans="1:7" x14ac:dyDescent="0.25">
      <c r="A4208" s="2"/>
      <c r="B4208" s="2"/>
      <c r="C4208" s="2"/>
      <c r="D4208" s="2"/>
      <c r="E4208" s="2"/>
      <c r="F4208" s="2"/>
      <c r="G4208" s="2"/>
    </row>
    <row r="4209" spans="1:7" x14ac:dyDescent="0.25">
      <c r="A4209" s="2"/>
      <c r="B4209" s="2"/>
      <c r="C4209" s="2"/>
      <c r="D4209" s="2"/>
      <c r="E4209" s="2"/>
      <c r="F4209" s="2"/>
      <c r="G4209" s="2"/>
    </row>
    <row r="4210" spans="1:7" x14ac:dyDescent="0.25">
      <c r="A4210" s="2"/>
      <c r="B4210" s="2"/>
      <c r="C4210" s="2"/>
      <c r="D4210" s="2"/>
      <c r="E4210" s="2"/>
      <c r="F4210" s="2"/>
      <c r="G4210" s="2"/>
    </row>
    <row r="4211" spans="1:7" x14ac:dyDescent="0.25">
      <c r="A4211" s="2"/>
      <c r="B4211" s="2"/>
      <c r="C4211" s="2"/>
      <c r="D4211" s="2"/>
      <c r="E4211" s="2"/>
      <c r="F4211" s="2"/>
      <c r="G4211" s="2"/>
    </row>
    <row r="4212" spans="1:7" x14ac:dyDescent="0.25">
      <c r="A4212" s="2"/>
    </row>
    <row r="4213" spans="1:7" x14ac:dyDescent="0.25">
      <c r="A4213" s="2"/>
      <c r="B4213" s="2"/>
      <c r="C4213" s="2"/>
      <c r="D4213" s="2"/>
      <c r="E4213" s="2"/>
      <c r="F4213" s="2"/>
      <c r="G4213" s="2"/>
    </row>
    <row r="4214" spans="1:7" x14ac:dyDescent="0.25">
      <c r="A4214" s="2"/>
      <c r="B4214" s="2"/>
      <c r="C4214" s="2"/>
      <c r="D4214" s="2"/>
      <c r="E4214" s="2"/>
      <c r="F4214" s="2"/>
      <c r="G4214" s="2"/>
    </row>
    <row r="4215" spans="1:7" x14ac:dyDescent="0.25">
      <c r="A4215" s="2"/>
      <c r="B4215" s="2"/>
      <c r="C4215" s="2"/>
      <c r="D4215" s="2"/>
      <c r="E4215" s="2"/>
      <c r="F4215" s="2"/>
      <c r="G4215" s="2"/>
    </row>
    <row r="4216" spans="1:7" x14ac:dyDescent="0.25">
      <c r="A4216" s="2"/>
      <c r="B4216" s="2"/>
      <c r="C4216" s="2"/>
      <c r="D4216" s="2"/>
      <c r="E4216" s="2"/>
      <c r="F4216" s="2"/>
      <c r="G4216" s="2"/>
    </row>
    <row r="4217" spans="1:7" x14ac:dyDescent="0.25">
      <c r="A4217" s="2"/>
      <c r="B4217" s="2"/>
      <c r="C4217" s="2"/>
      <c r="D4217" s="2"/>
      <c r="E4217" s="2"/>
      <c r="F4217" s="2"/>
      <c r="G4217" s="2"/>
    </row>
    <row r="4218" spans="1:7" x14ac:dyDescent="0.25">
      <c r="A4218" s="2"/>
      <c r="B4218" s="2"/>
      <c r="C4218" s="2"/>
      <c r="D4218" s="2"/>
      <c r="E4218" s="2"/>
      <c r="F4218" s="2"/>
      <c r="G4218" s="2"/>
    </row>
    <row r="4219" spans="1:7" x14ac:dyDescent="0.25">
      <c r="A4219" s="2"/>
      <c r="B4219" s="2"/>
      <c r="C4219" s="2"/>
      <c r="D4219" s="2"/>
      <c r="E4219" s="2"/>
      <c r="F4219" s="2"/>
      <c r="G4219" s="2"/>
    </row>
    <row r="4220" spans="1:7" x14ac:dyDescent="0.25">
      <c r="A4220" s="2"/>
      <c r="B4220" s="2"/>
      <c r="C4220" s="2"/>
      <c r="D4220" s="2"/>
      <c r="E4220" s="2"/>
      <c r="F4220" s="2"/>
      <c r="G4220" s="2"/>
    </row>
    <row r="4221" spans="1:7" x14ac:dyDescent="0.25">
      <c r="A4221" s="2"/>
      <c r="B4221" s="2"/>
      <c r="C4221" s="2"/>
      <c r="D4221" s="2"/>
      <c r="E4221" s="2"/>
      <c r="F4221" s="2"/>
      <c r="G4221" s="2"/>
    </row>
    <row r="4222" spans="1:7" x14ac:dyDescent="0.25">
      <c r="A4222" s="2"/>
      <c r="B4222" s="2"/>
      <c r="C4222" s="2"/>
      <c r="D4222" s="2"/>
      <c r="E4222" s="2"/>
      <c r="F4222" s="2"/>
      <c r="G4222" s="2"/>
    </row>
    <row r="4223" spans="1:7" x14ac:dyDescent="0.25">
      <c r="A4223" s="2"/>
      <c r="B4223" s="2"/>
      <c r="C4223" s="2"/>
      <c r="D4223" s="2"/>
      <c r="E4223" s="2"/>
      <c r="F4223" s="2"/>
      <c r="G4223" s="2"/>
    </row>
    <row r="4224" spans="1:7" x14ac:dyDescent="0.25">
      <c r="A4224" s="2"/>
      <c r="B4224" s="2"/>
      <c r="C4224" s="2"/>
      <c r="D4224" s="2"/>
      <c r="E4224" s="2"/>
      <c r="F4224" s="2"/>
      <c r="G4224" s="2"/>
    </row>
    <row r="4225" spans="1:7" x14ac:dyDescent="0.25">
      <c r="A4225" s="2"/>
      <c r="B4225" s="2"/>
      <c r="C4225" s="2"/>
      <c r="D4225" s="2"/>
      <c r="E4225" s="2"/>
      <c r="F4225" s="2"/>
      <c r="G4225" s="2"/>
    </row>
    <row r="4226" spans="1:7" x14ac:dyDescent="0.25">
      <c r="A4226" s="2"/>
      <c r="B4226" s="2"/>
      <c r="C4226" s="2"/>
      <c r="D4226" s="2"/>
      <c r="E4226" s="2"/>
      <c r="F4226" s="2"/>
      <c r="G4226" s="2"/>
    </row>
    <row r="4227" spans="1:7" x14ac:dyDescent="0.25">
      <c r="A4227" s="2"/>
      <c r="B4227" s="2"/>
      <c r="C4227" s="2"/>
      <c r="D4227" s="2"/>
      <c r="E4227" s="2"/>
      <c r="F4227" s="2"/>
      <c r="G4227" s="2"/>
    </row>
    <row r="4228" spans="1:7" x14ac:dyDescent="0.25">
      <c r="A4228" s="2"/>
      <c r="B4228" s="2"/>
      <c r="C4228" s="2"/>
      <c r="D4228" s="2"/>
      <c r="E4228" s="2"/>
      <c r="F4228" s="2"/>
      <c r="G4228" s="2"/>
    </row>
    <row r="4229" spans="1:7" x14ac:dyDescent="0.25">
      <c r="A4229" s="2"/>
      <c r="B4229" s="2"/>
      <c r="C4229" s="2"/>
      <c r="D4229" s="2"/>
      <c r="E4229" s="2"/>
      <c r="F4229" s="2"/>
      <c r="G4229" s="2"/>
    </row>
    <row r="4230" spans="1:7" x14ac:dyDescent="0.25">
      <c r="A4230" s="2"/>
      <c r="B4230" s="2"/>
      <c r="C4230" s="2"/>
      <c r="D4230" s="2"/>
      <c r="E4230" s="2"/>
      <c r="F4230" s="2"/>
      <c r="G4230" s="2"/>
    </row>
    <row r="4231" spans="1:7" x14ac:dyDescent="0.25">
      <c r="A4231" s="2"/>
      <c r="B4231" s="2"/>
      <c r="C4231" s="2"/>
      <c r="D4231" s="2"/>
      <c r="E4231" s="2"/>
      <c r="F4231" s="2"/>
      <c r="G4231" s="2"/>
    </row>
    <row r="4232" spans="1:7" x14ac:dyDescent="0.25">
      <c r="A4232" s="2"/>
      <c r="B4232" s="2"/>
      <c r="C4232" s="2"/>
      <c r="D4232" s="2"/>
      <c r="E4232" s="2"/>
      <c r="F4232" s="2"/>
      <c r="G4232" s="2"/>
    </row>
    <row r="4233" spans="1:7" x14ac:dyDescent="0.25">
      <c r="A4233" s="2"/>
      <c r="B4233" s="2"/>
      <c r="C4233" s="2"/>
      <c r="D4233" s="2"/>
      <c r="E4233" s="2"/>
      <c r="F4233" s="2"/>
      <c r="G4233" s="2"/>
    </row>
    <row r="4234" spans="1:7" x14ac:dyDescent="0.25">
      <c r="A4234" s="2"/>
      <c r="B4234" s="2"/>
      <c r="C4234" s="2"/>
      <c r="D4234" s="2"/>
      <c r="E4234" s="2"/>
      <c r="F4234" s="2"/>
      <c r="G4234" s="2"/>
    </row>
    <row r="4235" spans="1:7" x14ac:dyDescent="0.25">
      <c r="A4235" s="2"/>
      <c r="B4235" s="2"/>
      <c r="C4235" s="2"/>
      <c r="D4235" s="2"/>
      <c r="E4235" s="2"/>
      <c r="F4235" s="2"/>
      <c r="G4235" s="2"/>
    </row>
    <row r="4236" spans="1:7" x14ac:dyDescent="0.25">
      <c r="A4236" s="2"/>
      <c r="B4236" s="2"/>
      <c r="C4236" s="2"/>
      <c r="D4236" s="2"/>
      <c r="E4236" s="2"/>
      <c r="F4236" s="2"/>
      <c r="G4236" s="2"/>
    </row>
    <row r="4237" spans="1:7" x14ac:dyDescent="0.25">
      <c r="A4237" s="2"/>
      <c r="B4237" s="2"/>
      <c r="C4237" s="2"/>
      <c r="D4237" s="2"/>
      <c r="E4237" s="2"/>
      <c r="F4237" s="2"/>
      <c r="G4237" s="2"/>
    </row>
    <row r="4238" spans="1:7" x14ac:dyDescent="0.25">
      <c r="A4238" s="2"/>
      <c r="B4238" s="2"/>
      <c r="C4238" s="2"/>
      <c r="D4238" s="2"/>
      <c r="E4238" s="2"/>
      <c r="F4238" s="2"/>
      <c r="G4238" s="2"/>
    </row>
    <row r="4240" spans="1:7" x14ac:dyDescent="0.25">
      <c r="C4240" s="2"/>
      <c r="D4240" s="2"/>
      <c r="E4240" s="2"/>
      <c r="F4240" s="2"/>
    </row>
    <row r="4241" spans="1:7" x14ac:dyDescent="0.25">
      <c r="A4241" s="2"/>
      <c r="B4241" s="2"/>
      <c r="C4241" s="2"/>
      <c r="D4241" s="2"/>
      <c r="E4241" s="2"/>
      <c r="F4241" s="2"/>
      <c r="G4241" s="2"/>
    </row>
    <row r="4242" spans="1:7" x14ac:dyDescent="0.25">
      <c r="A4242" s="2"/>
      <c r="B4242" s="2"/>
      <c r="C4242" s="2"/>
      <c r="D4242" s="2"/>
      <c r="E4242" s="2"/>
      <c r="F4242" s="2"/>
      <c r="G4242" s="2"/>
    </row>
    <row r="4243" spans="1:7" x14ac:dyDescent="0.25">
      <c r="A4243" s="2"/>
      <c r="B4243" s="2"/>
      <c r="C4243" s="2"/>
      <c r="D4243" s="2"/>
      <c r="E4243" s="2"/>
      <c r="F4243" s="2"/>
      <c r="G4243" s="2"/>
    </row>
    <row r="4244" spans="1:7" x14ac:dyDescent="0.25">
      <c r="A4244" s="2"/>
      <c r="B4244" s="2"/>
      <c r="G4244" s="2"/>
    </row>
    <row r="4245" spans="1:7" x14ac:dyDescent="0.25">
      <c r="A4245" s="2"/>
      <c r="B4245" s="2"/>
      <c r="C4245" s="2"/>
      <c r="D4245" s="2"/>
      <c r="E4245" s="2"/>
      <c r="F4245" s="2"/>
      <c r="G4245" s="2"/>
    </row>
    <row r="4246" spans="1:7" x14ac:dyDescent="0.25">
      <c r="A4246" s="2"/>
      <c r="B4246" s="2"/>
      <c r="C4246" s="2"/>
      <c r="D4246" s="2"/>
      <c r="E4246" s="2"/>
      <c r="F4246" s="2"/>
      <c r="G4246" s="2"/>
    </row>
    <row r="4247" spans="1:7" x14ac:dyDescent="0.25">
      <c r="A4247" s="2"/>
      <c r="B4247" s="2"/>
      <c r="C4247" s="2"/>
      <c r="D4247" s="2"/>
      <c r="E4247" s="2"/>
      <c r="F4247" s="2"/>
      <c r="G4247" s="2"/>
    </row>
    <row r="4248" spans="1:7" x14ac:dyDescent="0.25">
      <c r="A4248" s="2"/>
      <c r="B4248" s="2"/>
      <c r="C4248" s="2"/>
      <c r="D4248" s="2"/>
      <c r="E4248" s="2"/>
      <c r="F4248" s="2"/>
      <c r="G4248" s="2"/>
    </row>
    <row r="4249" spans="1:7" x14ac:dyDescent="0.25">
      <c r="A4249" s="2"/>
    </row>
    <row r="4250" spans="1:7" x14ac:dyDescent="0.25">
      <c r="A4250" s="2"/>
      <c r="B4250" s="2"/>
      <c r="C4250" s="2"/>
      <c r="D4250" s="2"/>
      <c r="E4250" s="2"/>
      <c r="F4250" s="2"/>
      <c r="G4250" s="2"/>
    </row>
    <row r="4251" spans="1:7" x14ac:dyDescent="0.25">
      <c r="A4251" s="2"/>
      <c r="B4251" s="2"/>
      <c r="C4251" s="2"/>
      <c r="D4251" s="2"/>
      <c r="E4251" s="2"/>
      <c r="F4251" s="2"/>
      <c r="G4251" s="2"/>
    </row>
    <row r="4252" spans="1:7" x14ac:dyDescent="0.25">
      <c r="A4252" s="2"/>
      <c r="B4252" s="2"/>
      <c r="C4252" s="2"/>
      <c r="D4252" s="2"/>
      <c r="E4252" s="2"/>
      <c r="F4252" s="2"/>
      <c r="G4252" s="2"/>
    </row>
    <row r="4253" spans="1:7" x14ac:dyDescent="0.25">
      <c r="A4253" s="2"/>
      <c r="B4253" s="2"/>
      <c r="C4253" s="2"/>
      <c r="D4253" s="2"/>
      <c r="E4253" s="2"/>
      <c r="F4253" s="2"/>
      <c r="G4253" s="2"/>
    </row>
    <row r="4254" spans="1:7" x14ac:dyDescent="0.25">
      <c r="A4254" s="2"/>
      <c r="B4254" s="2"/>
      <c r="C4254" s="2"/>
      <c r="D4254" s="2"/>
      <c r="E4254" s="2"/>
      <c r="F4254" s="2"/>
      <c r="G4254" s="2"/>
    </row>
    <row r="4255" spans="1:7" x14ac:dyDescent="0.25">
      <c r="A4255" s="2"/>
      <c r="B4255" s="2"/>
      <c r="C4255" s="2"/>
      <c r="D4255" s="2"/>
      <c r="E4255" s="2"/>
      <c r="F4255" s="2"/>
      <c r="G4255" s="2"/>
    </row>
    <row r="4256" spans="1:7" x14ac:dyDescent="0.25">
      <c r="A4256" s="2"/>
      <c r="B4256" s="2"/>
      <c r="C4256" s="2"/>
      <c r="D4256" s="2"/>
      <c r="E4256" s="2"/>
      <c r="F4256" s="2"/>
      <c r="G4256" s="2"/>
    </row>
    <row r="4257" spans="1:7" x14ac:dyDescent="0.25">
      <c r="A4257" s="2"/>
      <c r="B4257" s="2"/>
      <c r="C4257" s="2"/>
      <c r="D4257" s="2"/>
      <c r="E4257" s="2"/>
      <c r="F4257" s="2"/>
      <c r="G4257" s="2"/>
    </row>
    <row r="4258" spans="1:7" x14ac:dyDescent="0.25">
      <c r="A4258" s="2"/>
      <c r="B4258" s="2"/>
      <c r="C4258" s="2"/>
      <c r="D4258" s="2"/>
      <c r="E4258" s="2"/>
      <c r="F4258" s="2"/>
      <c r="G4258" s="2"/>
    </row>
    <row r="4259" spans="1:7" x14ac:dyDescent="0.25">
      <c r="A4259" s="2"/>
      <c r="B4259" s="2"/>
      <c r="C4259" s="2"/>
      <c r="D4259" s="2"/>
      <c r="E4259" s="2"/>
      <c r="F4259" s="2"/>
      <c r="G4259" s="2"/>
    </row>
    <row r="4260" spans="1:7" x14ac:dyDescent="0.25">
      <c r="A4260" s="2"/>
      <c r="B4260" s="2"/>
      <c r="C4260" s="2"/>
      <c r="D4260" s="2"/>
      <c r="E4260" s="2"/>
      <c r="F4260" s="2"/>
      <c r="G4260" s="2"/>
    </row>
    <row r="4261" spans="1:7" x14ac:dyDescent="0.25">
      <c r="A4261" s="2"/>
      <c r="B4261" s="2"/>
      <c r="C4261" s="2"/>
      <c r="D4261" s="2"/>
      <c r="E4261" s="2"/>
      <c r="F4261" s="2"/>
      <c r="G4261" s="2"/>
    </row>
    <row r="4262" spans="1:7" x14ac:dyDescent="0.25">
      <c r="A4262" s="2"/>
      <c r="B4262" s="2"/>
      <c r="C4262" s="2"/>
      <c r="D4262" s="2"/>
      <c r="E4262" s="2"/>
      <c r="F4262" s="2"/>
      <c r="G4262" s="2"/>
    </row>
    <row r="4263" spans="1:7" x14ac:dyDescent="0.25">
      <c r="A4263" s="2"/>
      <c r="B4263" s="2"/>
      <c r="C4263" s="2"/>
      <c r="D4263" s="2"/>
      <c r="E4263" s="2"/>
      <c r="F4263" s="2"/>
      <c r="G4263" s="2"/>
    </row>
    <row r="4264" spans="1:7" x14ac:dyDescent="0.25">
      <c r="A4264" s="2"/>
      <c r="B4264" s="2"/>
      <c r="C4264" s="2"/>
      <c r="D4264" s="2"/>
      <c r="E4264" s="2"/>
      <c r="F4264" s="2"/>
      <c r="G4264" s="2"/>
    </row>
    <row r="4265" spans="1:7" x14ac:dyDescent="0.25">
      <c r="A4265" s="2"/>
      <c r="B4265" s="2"/>
      <c r="C4265" s="2"/>
      <c r="D4265" s="2"/>
      <c r="E4265" s="2"/>
      <c r="F4265" s="2"/>
      <c r="G4265" s="2"/>
    </row>
    <row r="4266" spans="1:7" x14ac:dyDescent="0.25">
      <c r="A4266" s="2"/>
      <c r="B4266" s="2"/>
      <c r="C4266" s="2"/>
      <c r="D4266" s="2"/>
      <c r="E4266" s="2"/>
      <c r="F4266" s="2"/>
      <c r="G4266" s="2"/>
    </row>
    <row r="4267" spans="1:7" x14ac:dyDescent="0.25">
      <c r="A4267" s="2"/>
      <c r="B4267" s="2"/>
      <c r="C4267" s="2"/>
      <c r="D4267" s="2"/>
      <c r="E4267" s="2"/>
      <c r="F4267" s="2"/>
      <c r="G4267" s="2"/>
    </row>
    <row r="4268" spans="1:7" x14ac:dyDescent="0.25">
      <c r="A4268" s="2"/>
      <c r="B4268" s="2"/>
      <c r="C4268" s="2"/>
      <c r="D4268" s="2"/>
      <c r="E4268" s="2"/>
      <c r="F4268" s="2"/>
      <c r="G4268" s="2"/>
    </row>
    <row r="4269" spans="1:7" x14ac:dyDescent="0.25">
      <c r="A4269" s="2"/>
      <c r="B4269" s="2"/>
      <c r="C4269" s="2"/>
      <c r="D4269" s="2"/>
      <c r="E4269" s="2"/>
      <c r="F4269" s="2"/>
      <c r="G4269" s="2"/>
    </row>
    <row r="4270" spans="1:7" x14ac:dyDescent="0.25">
      <c r="A4270" s="2"/>
      <c r="B4270" s="2"/>
      <c r="C4270" s="2"/>
      <c r="D4270" s="2"/>
      <c r="E4270" s="2"/>
      <c r="F4270" s="2"/>
      <c r="G4270" s="2"/>
    </row>
    <row r="4271" spans="1:7" x14ac:dyDescent="0.25">
      <c r="A4271" s="2"/>
      <c r="B4271" s="2"/>
      <c r="C4271" s="2"/>
      <c r="D4271" s="2"/>
      <c r="E4271" s="2"/>
      <c r="F4271" s="2"/>
      <c r="G4271" s="2"/>
    </row>
    <row r="4272" spans="1:7" x14ac:dyDescent="0.25">
      <c r="A4272" s="2"/>
      <c r="B4272" s="2"/>
      <c r="C4272" s="2"/>
      <c r="D4272" s="2"/>
      <c r="E4272" s="2"/>
      <c r="F4272" s="2"/>
      <c r="G4272" s="2"/>
    </row>
    <row r="4273" spans="1:7" x14ac:dyDescent="0.25">
      <c r="A4273" s="2"/>
      <c r="B4273" s="2"/>
      <c r="C4273" s="2"/>
      <c r="D4273" s="2"/>
      <c r="E4273" s="2"/>
      <c r="F4273" s="2"/>
      <c r="G4273" s="2"/>
    </row>
    <row r="4274" spans="1:7" x14ac:dyDescent="0.25">
      <c r="A4274" s="2"/>
      <c r="B4274" s="2"/>
      <c r="C4274" s="2"/>
      <c r="D4274" s="2"/>
      <c r="E4274" s="2"/>
      <c r="F4274" s="2"/>
      <c r="G4274" s="2"/>
    </row>
    <row r="4275" spans="1:7" x14ac:dyDescent="0.25">
      <c r="A4275" s="2"/>
      <c r="B4275" s="2"/>
      <c r="C4275" s="2"/>
      <c r="D4275" s="2"/>
      <c r="E4275" s="2"/>
      <c r="F4275" s="2"/>
      <c r="G4275" s="2"/>
    </row>
    <row r="4277" spans="1:7" x14ac:dyDescent="0.25">
      <c r="C4277" s="2"/>
      <c r="D4277" s="2"/>
      <c r="E4277" s="2"/>
      <c r="F4277" s="2"/>
    </row>
    <row r="4278" spans="1:7" x14ac:dyDescent="0.25">
      <c r="A4278" s="2"/>
      <c r="B4278" s="2"/>
      <c r="C4278" s="2"/>
      <c r="D4278" s="2"/>
      <c r="E4278" s="2"/>
      <c r="F4278" s="2"/>
      <c r="G4278" s="2"/>
    </row>
    <row r="4279" spans="1:7" x14ac:dyDescent="0.25">
      <c r="A4279" s="2"/>
      <c r="B4279" s="2"/>
      <c r="C4279" s="2"/>
      <c r="D4279" s="2"/>
      <c r="E4279" s="2"/>
      <c r="F4279" s="2"/>
      <c r="G4279" s="2"/>
    </row>
    <row r="4280" spans="1:7" x14ac:dyDescent="0.25">
      <c r="A4280" s="2"/>
      <c r="B4280" s="2"/>
      <c r="C4280" s="2"/>
      <c r="D4280" s="2"/>
      <c r="E4280" s="2"/>
      <c r="F4280" s="2"/>
      <c r="G4280" s="2"/>
    </row>
    <row r="4281" spans="1:7" x14ac:dyDescent="0.25">
      <c r="A4281" s="2"/>
      <c r="B4281" s="2"/>
      <c r="G4281" s="2"/>
    </row>
    <row r="4282" spans="1:7" x14ac:dyDescent="0.25">
      <c r="A4282" s="2"/>
      <c r="B4282" s="2"/>
      <c r="C4282" s="2"/>
      <c r="D4282" s="2"/>
      <c r="E4282" s="2"/>
      <c r="F4282" s="2"/>
      <c r="G4282" s="2"/>
    </row>
    <row r="4283" spans="1:7" x14ac:dyDescent="0.25">
      <c r="A4283" s="2"/>
      <c r="B4283" s="2"/>
      <c r="C4283" s="2"/>
      <c r="D4283" s="2"/>
      <c r="E4283" s="2"/>
      <c r="F4283" s="2"/>
      <c r="G4283" s="2"/>
    </row>
    <row r="4284" spans="1:7" x14ac:dyDescent="0.25">
      <c r="A4284" s="2"/>
      <c r="B4284" s="2"/>
      <c r="C4284" s="2"/>
      <c r="D4284" s="2"/>
      <c r="E4284" s="2"/>
      <c r="F4284" s="2"/>
      <c r="G4284" s="2"/>
    </row>
    <row r="4285" spans="1:7" x14ac:dyDescent="0.25">
      <c r="A4285" s="2"/>
      <c r="B4285" s="2"/>
      <c r="C4285" s="2"/>
      <c r="D4285" s="2"/>
      <c r="E4285" s="2"/>
      <c r="F4285" s="2"/>
      <c r="G4285" s="2"/>
    </row>
    <row r="4286" spans="1:7" x14ac:dyDescent="0.25">
      <c r="A4286" s="2"/>
    </row>
    <row r="4287" spans="1:7" x14ac:dyDescent="0.25">
      <c r="A4287" s="2"/>
      <c r="B4287" s="2"/>
      <c r="C4287" s="2"/>
      <c r="D4287" s="2"/>
      <c r="E4287" s="2"/>
      <c r="F4287" s="2"/>
      <c r="G4287" s="2"/>
    </row>
    <row r="4288" spans="1:7" x14ac:dyDescent="0.25">
      <c r="A4288" s="2"/>
      <c r="B4288" s="2"/>
      <c r="C4288" s="2"/>
      <c r="D4288" s="2"/>
      <c r="E4288" s="2"/>
      <c r="F4288" s="2"/>
      <c r="G4288" s="2"/>
    </row>
    <row r="4289" spans="1:7" x14ac:dyDescent="0.25">
      <c r="A4289" s="2"/>
      <c r="B4289" s="2"/>
      <c r="C4289" s="2"/>
      <c r="D4289" s="2"/>
      <c r="E4289" s="2"/>
      <c r="F4289" s="2"/>
      <c r="G4289" s="2"/>
    </row>
    <row r="4290" spans="1:7" x14ac:dyDescent="0.25">
      <c r="A4290" s="2"/>
      <c r="B4290" s="2"/>
      <c r="C4290" s="2"/>
      <c r="D4290" s="2"/>
      <c r="E4290" s="2"/>
      <c r="F4290" s="2"/>
      <c r="G4290" s="2"/>
    </row>
    <row r="4291" spans="1:7" x14ac:dyDescent="0.25">
      <c r="A4291" s="2"/>
      <c r="B4291" s="2"/>
      <c r="C4291" s="2"/>
      <c r="D4291" s="2"/>
      <c r="E4291" s="2"/>
      <c r="F4291" s="2"/>
      <c r="G4291" s="2"/>
    </row>
    <row r="4292" spans="1:7" x14ac:dyDescent="0.25">
      <c r="A4292" s="2"/>
      <c r="B4292" s="2"/>
      <c r="C4292" s="2"/>
      <c r="D4292" s="2"/>
      <c r="E4292" s="2"/>
      <c r="F4292" s="2"/>
      <c r="G4292" s="2"/>
    </row>
    <row r="4293" spans="1:7" x14ac:dyDescent="0.25">
      <c r="A4293" s="2"/>
      <c r="B4293" s="2"/>
      <c r="C4293" s="2"/>
      <c r="D4293" s="2"/>
      <c r="E4293" s="2"/>
      <c r="F4293" s="2"/>
      <c r="G4293" s="2"/>
    </row>
    <row r="4294" spans="1:7" x14ac:dyDescent="0.25">
      <c r="A4294" s="2"/>
      <c r="B4294" s="2"/>
      <c r="C4294" s="2"/>
      <c r="D4294" s="2"/>
      <c r="E4294" s="2"/>
      <c r="F4294" s="2"/>
      <c r="G4294" s="2"/>
    </row>
    <row r="4295" spans="1:7" x14ac:dyDescent="0.25">
      <c r="A4295" s="2"/>
      <c r="B4295" s="2"/>
      <c r="C4295" s="2"/>
      <c r="D4295" s="2"/>
      <c r="E4295" s="2"/>
      <c r="F4295" s="2"/>
      <c r="G4295" s="2"/>
    </row>
    <row r="4296" spans="1:7" x14ac:dyDescent="0.25">
      <c r="A4296" s="2"/>
      <c r="B4296" s="2"/>
      <c r="C4296" s="2"/>
      <c r="D4296" s="2"/>
      <c r="E4296" s="2"/>
      <c r="F4296" s="2"/>
      <c r="G4296" s="2"/>
    </row>
    <row r="4297" spans="1:7" x14ac:dyDescent="0.25">
      <c r="A4297" s="2"/>
      <c r="B4297" s="2"/>
      <c r="C4297" s="2"/>
      <c r="D4297" s="2"/>
      <c r="E4297" s="2"/>
      <c r="F4297" s="2"/>
      <c r="G4297" s="2"/>
    </row>
    <row r="4298" spans="1:7" x14ac:dyDescent="0.25">
      <c r="A4298" s="2"/>
      <c r="B4298" s="2"/>
      <c r="C4298" s="2"/>
      <c r="D4298" s="2"/>
      <c r="E4298" s="2"/>
      <c r="F4298" s="2"/>
      <c r="G4298" s="2"/>
    </row>
    <row r="4299" spans="1:7" x14ac:dyDescent="0.25">
      <c r="A4299" s="2"/>
      <c r="B4299" s="2"/>
      <c r="C4299" s="2"/>
      <c r="D4299" s="2"/>
      <c r="E4299" s="2"/>
      <c r="F4299" s="2"/>
      <c r="G4299" s="2"/>
    </row>
    <row r="4300" spans="1:7" x14ac:dyDescent="0.25">
      <c r="A4300" s="2"/>
      <c r="B4300" s="2"/>
      <c r="C4300" s="2"/>
      <c r="D4300" s="2"/>
      <c r="E4300" s="2"/>
      <c r="F4300" s="2"/>
      <c r="G4300" s="2"/>
    </row>
    <row r="4301" spans="1:7" x14ac:dyDescent="0.25">
      <c r="A4301" s="2"/>
      <c r="B4301" s="2"/>
      <c r="C4301" s="2"/>
      <c r="D4301" s="2"/>
      <c r="E4301" s="2"/>
      <c r="F4301" s="2"/>
      <c r="G4301" s="2"/>
    </row>
    <row r="4302" spans="1:7" x14ac:dyDescent="0.25">
      <c r="A4302" s="2"/>
      <c r="B4302" s="2"/>
      <c r="C4302" s="2"/>
      <c r="D4302" s="2"/>
      <c r="E4302" s="2"/>
      <c r="F4302" s="2"/>
      <c r="G4302" s="2"/>
    </row>
    <row r="4303" spans="1:7" x14ac:dyDescent="0.25">
      <c r="A4303" s="2"/>
      <c r="B4303" s="2"/>
      <c r="C4303" s="2"/>
      <c r="D4303" s="2"/>
      <c r="E4303" s="2"/>
      <c r="F4303" s="2"/>
      <c r="G4303" s="2"/>
    </row>
    <row r="4304" spans="1:7" x14ac:dyDescent="0.25">
      <c r="A4304" s="2"/>
      <c r="B4304" s="2"/>
      <c r="C4304" s="2"/>
      <c r="D4304" s="2"/>
      <c r="E4304" s="2"/>
      <c r="F4304" s="2"/>
      <c r="G4304" s="2"/>
    </row>
    <row r="4305" spans="1:7" x14ac:dyDescent="0.25">
      <c r="A4305" s="2"/>
      <c r="B4305" s="2"/>
      <c r="C4305" s="2"/>
      <c r="D4305" s="2"/>
      <c r="E4305" s="2"/>
      <c r="F4305" s="2"/>
      <c r="G4305" s="2"/>
    </row>
    <row r="4306" spans="1:7" x14ac:dyDescent="0.25">
      <c r="A4306" s="2"/>
      <c r="B4306" s="2"/>
      <c r="C4306" s="2"/>
      <c r="D4306" s="2"/>
      <c r="E4306" s="2"/>
      <c r="F4306" s="2"/>
      <c r="G4306" s="2"/>
    </row>
    <row r="4307" spans="1:7" x14ac:dyDescent="0.25">
      <c r="A4307" s="2"/>
      <c r="B4307" s="2"/>
      <c r="C4307" s="2"/>
      <c r="D4307" s="2"/>
      <c r="E4307" s="2"/>
      <c r="F4307" s="2"/>
      <c r="G4307" s="2"/>
    </row>
    <row r="4308" spans="1:7" x14ac:dyDescent="0.25">
      <c r="A4308" s="2"/>
      <c r="B4308" s="2"/>
      <c r="C4308" s="2"/>
      <c r="D4308" s="2"/>
      <c r="E4308" s="2"/>
      <c r="F4308" s="2"/>
      <c r="G4308" s="2"/>
    </row>
    <row r="4309" spans="1:7" x14ac:dyDescent="0.25">
      <c r="A4309" s="2"/>
      <c r="B4309" s="2"/>
      <c r="C4309" s="2"/>
      <c r="D4309" s="2"/>
      <c r="E4309" s="2"/>
      <c r="F4309" s="2"/>
      <c r="G4309" s="2"/>
    </row>
    <row r="4310" spans="1:7" x14ac:dyDescent="0.25">
      <c r="A4310" s="2"/>
      <c r="B4310" s="2"/>
      <c r="C4310" s="2"/>
      <c r="D4310" s="2"/>
      <c r="E4310" s="2"/>
      <c r="F4310" s="2"/>
      <c r="G4310" s="2"/>
    </row>
    <row r="4311" spans="1:7" x14ac:dyDescent="0.25">
      <c r="A4311" s="2"/>
      <c r="B4311" s="2"/>
      <c r="C4311" s="2"/>
      <c r="D4311" s="2"/>
      <c r="E4311" s="2"/>
      <c r="F4311" s="2"/>
      <c r="G4311" s="2"/>
    </row>
    <row r="4312" spans="1:7" x14ac:dyDescent="0.25">
      <c r="A4312" s="2"/>
      <c r="B4312" s="2"/>
      <c r="C4312" s="2"/>
      <c r="D4312" s="2"/>
      <c r="E4312" s="2"/>
      <c r="F4312" s="2"/>
      <c r="G4312" s="2"/>
    </row>
    <row r="4314" spans="1:7" x14ac:dyDescent="0.25">
      <c r="C4314" s="2"/>
      <c r="D4314" s="2"/>
      <c r="E4314" s="2"/>
      <c r="F4314" s="2"/>
    </row>
    <row r="4315" spans="1:7" x14ac:dyDescent="0.25">
      <c r="A4315" s="2"/>
      <c r="B4315" s="2"/>
      <c r="C4315" s="2"/>
      <c r="D4315" s="2"/>
      <c r="E4315" s="2"/>
      <c r="F4315" s="2"/>
      <c r="G4315" s="2"/>
    </row>
    <row r="4316" spans="1:7" x14ac:dyDescent="0.25">
      <c r="A4316" s="2"/>
      <c r="B4316" s="2"/>
      <c r="C4316" s="2"/>
      <c r="D4316" s="2"/>
      <c r="E4316" s="2"/>
      <c r="F4316" s="2"/>
      <c r="G4316" s="2"/>
    </row>
    <row r="4317" spans="1:7" x14ac:dyDescent="0.25">
      <c r="A4317" s="2"/>
      <c r="B4317" s="2"/>
      <c r="C4317" s="2"/>
      <c r="D4317" s="2"/>
      <c r="E4317" s="2"/>
      <c r="F4317" s="2"/>
      <c r="G4317" s="2"/>
    </row>
    <row r="4318" spans="1:7" x14ac:dyDescent="0.25">
      <c r="A4318" s="2"/>
      <c r="B4318" s="2"/>
      <c r="G4318" s="2"/>
    </row>
    <row r="4319" spans="1:7" x14ac:dyDescent="0.25">
      <c r="A4319" s="2"/>
      <c r="B4319" s="2"/>
      <c r="C4319" s="2"/>
      <c r="D4319" s="2"/>
      <c r="E4319" s="2"/>
      <c r="F4319" s="2"/>
      <c r="G4319" s="2"/>
    </row>
    <row r="4320" spans="1:7" x14ac:dyDescent="0.25">
      <c r="A4320" s="2"/>
      <c r="B4320" s="2"/>
      <c r="C4320" s="2"/>
      <c r="D4320" s="2"/>
      <c r="E4320" s="2"/>
      <c r="F4320" s="2"/>
      <c r="G4320" s="2"/>
    </row>
    <row r="4321" spans="1:7" x14ac:dyDescent="0.25">
      <c r="A4321" s="2"/>
      <c r="B4321" s="2"/>
      <c r="C4321" s="2"/>
      <c r="D4321" s="2"/>
      <c r="E4321" s="2"/>
      <c r="F4321" s="2"/>
      <c r="G4321" s="2"/>
    </row>
    <row r="4322" spans="1:7" x14ac:dyDescent="0.25">
      <c r="A4322" s="2"/>
      <c r="B4322" s="2"/>
      <c r="C4322" s="2"/>
      <c r="D4322" s="2"/>
      <c r="E4322" s="2"/>
      <c r="F4322" s="2"/>
      <c r="G4322" s="2"/>
    </row>
    <row r="4323" spans="1:7" x14ac:dyDescent="0.25">
      <c r="A4323" s="2"/>
    </row>
    <row r="4324" spans="1:7" x14ac:dyDescent="0.25">
      <c r="A4324" s="2"/>
      <c r="B4324" s="2"/>
      <c r="C4324" s="2"/>
      <c r="D4324" s="2"/>
      <c r="E4324" s="2"/>
      <c r="F4324" s="2"/>
      <c r="G4324" s="2"/>
    </row>
    <row r="4325" spans="1:7" x14ac:dyDescent="0.25">
      <c r="A4325" s="2"/>
      <c r="B4325" s="2"/>
      <c r="C4325" s="2"/>
      <c r="D4325" s="2"/>
      <c r="E4325" s="2"/>
      <c r="F4325" s="2"/>
      <c r="G4325" s="2"/>
    </row>
    <row r="4326" spans="1:7" x14ac:dyDescent="0.25">
      <c r="A4326" s="2"/>
      <c r="B4326" s="2"/>
      <c r="C4326" s="2"/>
      <c r="D4326" s="2"/>
      <c r="E4326" s="2"/>
      <c r="F4326" s="2"/>
      <c r="G4326" s="2"/>
    </row>
    <row r="4327" spans="1:7" x14ac:dyDescent="0.25">
      <c r="A4327" s="2"/>
      <c r="B4327" s="2"/>
      <c r="C4327" s="2"/>
      <c r="D4327" s="2"/>
      <c r="E4327" s="2"/>
      <c r="F4327" s="2"/>
      <c r="G4327" s="2"/>
    </row>
    <row r="4328" spans="1:7" x14ac:dyDescent="0.25">
      <c r="A4328" s="2"/>
      <c r="B4328" s="2"/>
      <c r="C4328" s="2"/>
      <c r="D4328" s="2"/>
      <c r="E4328" s="2"/>
      <c r="F4328" s="2"/>
      <c r="G4328" s="2"/>
    </row>
    <row r="4329" spans="1:7" x14ac:dyDescent="0.25">
      <c r="A4329" s="2"/>
      <c r="B4329" s="2"/>
      <c r="C4329" s="2"/>
      <c r="D4329" s="2"/>
      <c r="E4329" s="2"/>
      <c r="F4329" s="2"/>
      <c r="G4329" s="2"/>
    </row>
    <row r="4330" spans="1:7" x14ac:dyDescent="0.25">
      <c r="A4330" s="2"/>
      <c r="B4330" s="2"/>
      <c r="C4330" s="2"/>
      <c r="D4330" s="2"/>
      <c r="E4330" s="2"/>
      <c r="F4330" s="2"/>
      <c r="G4330" s="2"/>
    </row>
    <row r="4331" spans="1:7" x14ac:dyDescent="0.25">
      <c r="A4331" s="2"/>
      <c r="B4331" s="2"/>
      <c r="C4331" s="2"/>
      <c r="D4331" s="2"/>
      <c r="E4331" s="2"/>
      <c r="F4331" s="2"/>
      <c r="G4331" s="2"/>
    </row>
    <row r="4332" spans="1:7" x14ac:dyDescent="0.25">
      <c r="A4332" s="2"/>
      <c r="B4332" s="2"/>
      <c r="C4332" s="2"/>
      <c r="D4332" s="2"/>
      <c r="E4332" s="2"/>
      <c r="F4332" s="2"/>
      <c r="G4332" s="2"/>
    </row>
    <row r="4333" spans="1:7" x14ac:dyDescent="0.25">
      <c r="A4333" s="2"/>
      <c r="B4333" s="2"/>
      <c r="C4333" s="2"/>
      <c r="D4333" s="2"/>
      <c r="E4333" s="2"/>
      <c r="F4333" s="2"/>
      <c r="G4333" s="2"/>
    </row>
    <row r="4334" spans="1:7" x14ac:dyDescent="0.25">
      <c r="A4334" s="2"/>
      <c r="B4334" s="2"/>
      <c r="C4334" s="2"/>
      <c r="D4334" s="2"/>
      <c r="E4334" s="2"/>
      <c r="F4334" s="2"/>
      <c r="G4334" s="2"/>
    </row>
    <row r="4335" spans="1:7" x14ac:dyDescent="0.25">
      <c r="A4335" s="2"/>
      <c r="B4335" s="2"/>
      <c r="C4335" s="2"/>
      <c r="D4335" s="2"/>
      <c r="E4335" s="2"/>
      <c r="F4335" s="2"/>
      <c r="G4335" s="2"/>
    </row>
    <row r="4336" spans="1:7" x14ac:dyDescent="0.25">
      <c r="A4336" s="2"/>
      <c r="B4336" s="2"/>
      <c r="C4336" s="2"/>
      <c r="D4336" s="2"/>
      <c r="E4336" s="2"/>
      <c r="F4336" s="2"/>
      <c r="G4336" s="2"/>
    </row>
    <row r="4337" spans="1:7" x14ac:dyDescent="0.25">
      <c r="A4337" s="2"/>
      <c r="B4337" s="2"/>
      <c r="C4337" s="2"/>
      <c r="D4337" s="2"/>
      <c r="E4337" s="2"/>
      <c r="F4337" s="2"/>
      <c r="G4337" s="2"/>
    </row>
    <row r="4338" spans="1:7" x14ac:dyDescent="0.25">
      <c r="A4338" s="2"/>
      <c r="B4338" s="2"/>
      <c r="C4338" s="2"/>
      <c r="D4338" s="2"/>
      <c r="E4338" s="2"/>
      <c r="F4338" s="2"/>
      <c r="G4338" s="2"/>
    </row>
    <row r="4339" spans="1:7" x14ac:dyDescent="0.25">
      <c r="A4339" s="2"/>
      <c r="B4339" s="2"/>
      <c r="C4339" s="2"/>
      <c r="D4339" s="2"/>
      <c r="E4339" s="2"/>
      <c r="F4339" s="2"/>
      <c r="G4339" s="2"/>
    </row>
    <row r="4340" spans="1:7" x14ac:dyDescent="0.25">
      <c r="A4340" s="2"/>
      <c r="B4340" s="2"/>
      <c r="C4340" s="2"/>
      <c r="D4340" s="2"/>
      <c r="E4340" s="2"/>
      <c r="F4340" s="2"/>
      <c r="G4340" s="2"/>
    </row>
    <row r="4341" spans="1:7" x14ac:dyDescent="0.25">
      <c r="A4341" s="2"/>
      <c r="B4341" s="2"/>
      <c r="C4341" s="2"/>
      <c r="D4341" s="2"/>
      <c r="E4341" s="2"/>
      <c r="F4341" s="2"/>
      <c r="G4341" s="2"/>
    </row>
    <row r="4342" spans="1:7" x14ac:dyDescent="0.25">
      <c r="A4342" s="2"/>
      <c r="B4342" s="2"/>
      <c r="C4342" s="2"/>
      <c r="D4342" s="2"/>
      <c r="E4342" s="2"/>
      <c r="F4342" s="2"/>
      <c r="G4342" s="2"/>
    </row>
    <row r="4343" spans="1:7" x14ac:dyDescent="0.25">
      <c r="A4343" s="2"/>
      <c r="B4343" s="2"/>
      <c r="C4343" s="2"/>
      <c r="D4343" s="2"/>
      <c r="E4343" s="2"/>
      <c r="F4343" s="2"/>
      <c r="G4343" s="2"/>
    </row>
    <row r="4344" spans="1:7" x14ac:dyDescent="0.25">
      <c r="A4344" s="2"/>
      <c r="B4344" s="2"/>
      <c r="C4344" s="2"/>
      <c r="D4344" s="2"/>
      <c r="E4344" s="2"/>
      <c r="F4344" s="2"/>
      <c r="G4344" s="2"/>
    </row>
    <row r="4345" spans="1:7" x14ac:dyDescent="0.25">
      <c r="A4345" s="2"/>
      <c r="B4345" s="2"/>
      <c r="C4345" s="2"/>
      <c r="D4345" s="2"/>
      <c r="E4345" s="2"/>
      <c r="F4345" s="2"/>
      <c r="G4345" s="2"/>
    </row>
    <row r="4346" spans="1:7" x14ac:dyDescent="0.25">
      <c r="A4346" s="2"/>
      <c r="B4346" s="2"/>
      <c r="C4346" s="2"/>
      <c r="D4346" s="2"/>
      <c r="E4346" s="2"/>
      <c r="F4346" s="2"/>
      <c r="G4346" s="2"/>
    </row>
    <row r="4347" spans="1:7" x14ac:dyDescent="0.25">
      <c r="A4347" s="2"/>
      <c r="B4347" s="2"/>
      <c r="C4347" s="2"/>
      <c r="D4347" s="2"/>
      <c r="E4347" s="2"/>
      <c r="F4347" s="2"/>
      <c r="G4347" s="2"/>
    </row>
    <row r="4348" spans="1:7" x14ac:dyDescent="0.25">
      <c r="A4348" s="2"/>
      <c r="B4348" s="2"/>
      <c r="C4348" s="2"/>
      <c r="D4348" s="2"/>
      <c r="E4348" s="2"/>
      <c r="F4348" s="2"/>
      <c r="G4348" s="2"/>
    </row>
    <row r="4349" spans="1:7" x14ac:dyDescent="0.25">
      <c r="A4349" s="2"/>
      <c r="B4349" s="2"/>
      <c r="C4349" s="2"/>
      <c r="D4349" s="2"/>
      <c r="E4349" s="2"/>
      <c r="F4349" s="2"/>
      <c r="G4349" s="2"/>
    </row>
    <row r="4351" spans="1:7" x14ac:dyDescent="0.25">
      <c r="C4351" s="2"/>
      <c r="D4351" s="2"/>
      <c r="E4351" s="2"/>
      <c r="F4351" s="2"/>
    </row>
    <row r="4352" spans="1:7" x14ac:dyDescent="0.25">
      <c r="A4352" s="2"/>
      <c r="B4352" s="2"/>
      <c r="C4352" s="2"/>
      <c r="D4352" s="2"/>
      <c r="E4352" s="2"/>
      <c r="F4352" s="2"/>
      <c r="G4352" s="2"/>
    </row>
    <row r="4353" spans="1:7" x14ac:dyDescent="0.25">
      <c r="A4353" s="2"/>
      <c r="B4353" s="2"/>
      <c r="C4353" s="2"/>
      <c r="D4353" s="2"/>
      <c r="E4353" s="2"/>
      <c r="F4353" s="2"/>
      <c r="G4353" s="2"/>
    </row>
    <row r="4354" spans="1:7" x14ac:dyDescent="0.25">
      <c r="A4354" s="2"/>
      <c r="B4354" s="2"/>
      <c r="C4354" s="2"/>
      <c r="D4354" s="2"/>
      <c r="E4354" s="2"/>
      <c r="F4354" s="2"/>
      <c r="G4354" s="2"/>
    </row>
    <row r="4355" spans="1:7" x14ac:dyDescent="0.25">
      <c r="A4355" s="2"/>
      <c r="B4355" s="2"/>
      <c r="G4355" s="2"/>
    </row>
    <row r="4356" spans="1:7" x14ac:dyDescent="0.25">
      <c r="A4356" s="2"/>
      <c r="B4356" s="2"/>
      <c r="C4356" s="2"/>
      <c r="D4356" s="2"/>
      <c r="E4356" s="2"/>
      <c r="F4356" s="2"/>
      <c r="G4356" s="2"/>
    </row>
    <row r="4357" spans="1:7" x14ac:dyDescent="0.25">
      <c r="A4357" s="2"/>
      <c r="B4357" s="2"/>
      <c r="C4357" s="2"/>
      <c r="D4357" s="2"/>
      <c r="E4357" s="2"/>
      <c r="F4357" s="2"/>
      <c r="G4357" s="2"/>
    </row>
    <row r="4358" spans="1:7" x14ac:dyDescent="0.25">
      <c r="A4358" s="2"/>
      <c r="B4358" s="2"/>
      <c r="C4358" s="2"/>
      <c r="D4358" s="2"/>
      <c r="E4358" s="2"/>
      <c r="F4358" s="2"/>
      <c r="G4358" s="2"/>
    </row>
    <row r="4359" spans="1:7" x14ac:dyDescent="0.25">
      <c r="A4359" s="2"/>
      <c r="B4359" s="2"/>
      <c r="C4359" s="2"/>
      <c r="D4359" s="2"/>
      <c r="E4359" s="2"/>
      <c r="F4359" s="2"/>
      <c r="G4359" s="2"/>
    </row>
    <row r="4360" spans="1:7" x14ac:dyDescent="0.25">
      <c r="A4360" s="2"/>
    </row>
    <row r="4361" spans="1:7" x14ac:dyDescent="0.25">
      <c r="A4361" s="2"/>
      <c r="B4361" s="2"/>
      <c r="C4361" s="2"/>
      <c r="D4361" s="2"/>
      <c r="E4361" s="2"/>
      <c r="F4361" s="2"/>
      <c r="G4361" s="2"/>
    </row>
    <row r="4362" spans="1:7" x14ac:dyDescent="0.25">
      <c r="A4362" s="2"/>
      <c r="B4362" s="2"/>
      <c r="C4362" s="2"/>
      <c r="D4362" s="2"/>
      <c r="E4362" s="2"/>
      <c r="F4362" s="2"/>
      <c r="G4362" s="2"/>
    </row>
    <row r="4363" spans="1:7" x14ac:dyDescent="0.25">
      <c r="A4363" s="2"/>
      <c r="B4363" s="2"/>
      <c r="C4363" s="2"/>
      <c r="D4363" s="2"/>
      <c r="E4363" s="2"/>
      <c r="F4363" s="2"/>
      <c r="G4363" s="2"/>
    </row>
    <row r="4364" spans="1:7" x14ac:dyDescent="0.25">
      <c r="A4364" s="2"/>
      <c r="B4364" s="2"/>
      <c r="C4364" s="2"/>
      <c r="D4364" s="2"/>
      <c r="E4364" s="2"/>
      <c r="F4364" s="2"/>
      <c r="G4364" s="2"/>
    </row>
    <row r="4365" spans="1:7" x14ac:dyDescent="0.25">
      <c r="A4365" s="2"/>
      <c r="B4365" s="2"/>
      <c r="C4365" s="2"/>
      <c r="D4365" s="2"/>
      <c r="E4365" s="2"/>
      <c r="F4365" s="2"/>
      <c r="G4365" s="2"/>
    </row>
    <row r="4366" spans="1:7" x14ac:dyDescent="0.25">
      <c r="A4366" s="2"/>
      <c r="B4366" s="2"/>
      <c r="C4366" s="2"/>
      <c r="D4366" s="2"/>
      <c r="E4366" s="2"/>
      <c r="F4366" s="2"/>
      <c r="G4366" s="2"/>
    </row>
    <row r="4367" spans="1:7" x14ac:dyDescent="0.25">
      <c r="A4367" s="2"/>
      <c r="B4367" s="2"/>
      <c r="C4367" s="2"/>
      <c r="D4367" s="2"/>
      <c r="E4367" s="2"/>
      <c r="F4367" s="2"/>
      <c r="G4367" s="2"/>
    </row>
    <row r="4368" spans="1:7" x14ac:dyDescent="0.25">
      <c r="A4368" s="2"/>
      <c r="B4368" s="2"/>
      <c r="C4368" s="2"/>
      <c r="D4368" s="2"/>
      <c r="E4368" s="2"/>
      <c r="F4368" s="2"/>
      <c r="G4368" s="2"/>
    </row>
    <row r="4369" spans="1:7" x14ac:dyDescent="0.25">
      <c r="A4369" s="2"/>
      <c r="B4369" s="2"/>
      <c r="C4369" s="2"/>
      <c r="D4369" s="2"/>
      <c r="E4369" s="2"/>
      <c r="F4369" s="2"/>
      <c r="G4369" s="2"/>
    </row>
    <row r="4370" spans="1:7" x14ac:dyDescent="0.25">
      <c r="A4370" s="2"/>
      <c r="B4370" s="2"/>
      <c r="C4370" s="2"/>
      <c r="D4370" s="2"/>
      <c r="E4370" s="2"/>
      <c r="F4370" s="2"/>
      <c r="G4370" s="2"/>
    </row>
    <row r="4371" spans="1:7" x14ac:dyDescent="0.25">
      <c r="A4371" s="2"/>
      <c r="B4371" s="2"/>
      <c r="C4371" s="2"/>
      <c r="D4371" s="2"/>
      <c r="E4371" s="2"/>
      <c r="F4371" s="2"/>
      <c r="G4371" s="2"/>
    </row>
    <row r="4372" spans="1:7" x14ac:dyDescent="0.25">
      <c r="A4372" s="2"/>
      <c r="B4372" s="2"/>
      <c r="C4372" s="2"/>
      <c r="D4372" s="2"/>
      <c r="E4372" s="2"/>
      <c r="F4372" s="2"/>
      <c r="G4372" s="2"/>
    </row>
    <row r="4373" spans="1:7" x14ac:dyDescent="0.25">
      <c r="A4373" s="2"/>
      <c r="B4373" s="2"/>
      <c r="C4373" s="2"/>
      <c r="D4373" s="2"/>
      <c r="E4373" s="2"/>
      <c r="F4373" s="2"/>
      <c r="G4373" s="2"/>
    </row>
    <row r="4374" spans="1:7" x14ac:dyDescent="0.25">
      <c r="A4374" s="2"/>
      <c r="B4374" s="2"/>
      <c r="C4374" s="2"/>
      <c r="D4374" s="2"/>
      <c r="E4374" s="2"/>
      <c r="F4374" s="2"/>
      <c r="G4374" s="2"/>
    </row>
    <row r="4375" spans="1:7" x14ac:dyDescent="0.25">
      <c r="A4375" s="2"/>
      <c r="B4375" s="2"/>
      <c r="C4375" s="2"/>
      <c r="D4375" s="2"/>
      <c r="E4375" s="2"/>
      <c r="F4375" s="2"/>
      <c r="G4375" s="2"/>
    </row>
    <row r="4376" spans="1:7" x14ac:dyDescent="0.25">
      <c r="A4376" s="2"/>
      <c r="B4376" s="2"/>
      <c r="C4376" s="2"/>
      <c r="D4376" s="2"/>
      <c r="E4376" s="2"/>
      <c r="F4376" s="2"/>
      <c r="G4376" s="2"/>
    </row>
    <row r="4377" spans="1:7" x14ac:dyDescent="0.25">
      <c r="A4377" s="2"/>
      <c r="B4377" s="2"/>
      <c r="C4377" s="2"/>
      <c r="D4377" s="2"/>
      <c r="E4377" s="2"/>
      <c r="F4377" s="2"/>
      <c r="G4377" s="2"/>
    </row>
    <row r="4378" spans="1:7" x14ac:dyDescent="0.25">
      <c r="A4378" s="2"/>
      <c r="B4378" s="2"/>
      <c r="C4378" s="2"/>
      <c r="D4378" s="2"/>
      <c r="E4378" s="2"/>
      <c r="F4378" s="2"/>
      <c r="G4378" s="2"/>
    </row>
    <row r="4379" spans="1:7" x14ac:dyDescent="0.25">
      <c r="A4379" s="2"/>
      <c r="B4379" s="2"/>
      <c r="C4379" s="2"/>
      <c r="D4379" s="2"/>
      <c r="E4379" s="2"/>
      <c r="F4379" s="2"/>
      <c r="G4379" s="2"/>
    </row>
    <row r="4380" spans="1:7" x14ac:dyDescent="0.25">
      <c r="A4380" s="2"/>
      <c r="B4380" s="2"/>
      <c r="C4380" s="2"/>
      <c r="D4380" s="2"/>
      <c r="E4380" s="2"/>
      <c r="F4380" s="2"/>
      <c r="G4380" s="2"/>
    </row>
    <row r="4381" spans="1:7" x14ac:dyDescent="0.25">
      <c r="A4381" s="2"/>
      <c r="B4381" s="2"/>
      <c r="C4381" s="2"/>
      <c r="D4381" s="2"/>
      <c r="E4381" s="2"/>
      <c r="F4381" s="2"/>
      <c r="G4381" s="2"/>
    </row>
    <row r="4382" spans="1:7" x14ac:dyDescent="0.25">
      <c r="A4382" s="2"/>
      <c r="B4382" s="2"/>
      <c r="C4382" s="2"/>
      <c r="D4382" s="2"/>
      <c r="E4382" s="2"/>
      <c r="F4382" s="2"/>
      <c r="G4382" s="2"/>
    </row>
    <row r="4383" spans="1:7" x14ac:dyDescent="0.25">
      <c r="A4383" s="2"/>
      <c r="B4383" s="2"/>
      <c r="C4383" s="2"/>
      <c r="D4383" s="2"/>
      <c r="E4383" s="2"/>
      <c r="F4383" s="2"/>
      <c r="G4383" s="2"/>
    </row>
    <row r="4384" spans="1:7" x14ac:dyDescent="0.25">
      <c r="A4384" s="2"/>
      <c r="B4384" s="2"/>
      <c r="C4384" s="2"/>
      <c r="D4384" s="2"/>
      <c r="E4384" s="2"/>
      <c r="F4384" s="2"/>
      <c r="G4384" s="2"/>
    </row>
    <row r="4385" spans="1:7" x14ac:dyDescent="0.25">
      <c r="A4385" s="2"/>
      <c r="B4385" s="2"/>
      <c r="C4385" s="2"/>
      <c r="D4385" s="2"/>
      <c r="E4385" s="2"/>
      <c r="F4385" s="2"/>
      <c r="G4385" s="2"/>
    </row>
    <row r="4386" spans="1:7" x14ac:dyDescent="0.25">
      <c r="A4386" s="2"/>
      <c r="B4386" s="2"/>
      <c r="C4386" s="2"/>
      <c r="D4386" s="2"/>
      <c r="E4386" s="2"/>
      <c r="F4386" s="2"/>
      <c r="G4386" s="2"/>
    </row>
    <row r="4388" spans="1:7" x14ac:dyDescent="0.25">
      <c r="C4388" s="2"/>
      <c r="D4388" s="2"/>
      <c r="E4388" s="2"/>
      <c r="F4388" s="2"/>
    </row>
    <row r="4389" spans="1:7" x14ac:dyDescent="0.25">
      <c r="A4389" s="2"/>
      <c r="B4389" s="2"/>
      <c r="C4389" s="2"/>
      <c r="D4389" s="2"/>
      <c r="E4389" s="2"/>
      <c r="F4389" s="2"/>
      <c r="G4389" s="2"/>
    </row>
    <row r="4390" spans="1:7" x14ac:dyDescent="0.25">
      <c r="A4390" s="2"/>
      <c r="B4390" s="2"/>
      <c r="C4390" s="2"/>
      <c r="D4390" s="2"/>
      <c r="E4390" s="2"/>
      <c r="F4390" s="2"/>
      <c r="G4390" s="2"/>
    </row>
    <row r="4391" spans="1:7" x14ac:dyDescent="0.25">
      <c r="A4391" s="2"/>
      <c r="B4391" s="2"/>
      <c r="C4391" s="2"/>
      <c r="D4391" s="2"/>
      <c r="E4391" s="2"/>
      <c r="F4391" s="2"/>
      <c r="G4391" s="2"/>
    </row>
    <row r="4392" spans="1:7" x14ac:dyDescent="0.25">
      <c r="A4392" s="2"/>
      <c r="B4392" s="2"/>
      <c r="G4392" s="2"/>
    </row>
    <row r="4393" spans="1:7" x14ac:dyDescent="0.25">
      <c r="A4393" s="2"/>
      <c r="B4393" s="2"/>
      <c r="C4393" s="2"/>
      <c r="D4393" s="2"/>
      <c r="E4393" s="2"/>
      <c r="F4393" s="2"/>
      <c r="G4393" s="2"/>
    </row>
    <row r="4394" spans="1:7" x14ac:dyDescent="0.25">
      <c r="A4394" s="2"/>
      <c r="B4394" s="2"/>
      <c r="C4394" s="2"/>
      <c r="D4394" s="2"/>
      <c r="E4394" s="2"/>
      <c r="F4394" s="2"/>
      <c r="G4394" s="2"/>
    </row>
    <row r="4395" spans="1:7" x14ac:dyDescent="0.25">
      <c r="A4395" s="2"/>
      <c r="B4395" s="2"/>
      <c r="C4395" s="2"/>
      <c r="D4395" s="2"/>
      <c r="E4395" s="2"/>
      <c r="F4395" s="2"/>
      <c r="G4395" s="2"/>
    </row>
    <row r="4396" spans="1:7" x14ac:dyDescent="0.25">
      <c r="A4396" s="2"/>
      <c r="B4396" s="2"/>
      <c r="C4396" s="2"/>
      <c r="D4396" s="2"/>
      <c r="E4396" s="2"/>
      <c r="F4396" s="2"/>
      <c r="G4396" s="2"/>
    </row>
    <row r="4397" spans="1:7" x14ac:dyDescent="0.25">
      <c r="A4397" s="2"/>
    </row>
    <row r="4398" spans="1:7" x14ac:dyDescent="0.25">
      <c r="A4398" s="2"/>
      <c r="B4398" s="2"/>
      <c r="C4398" s="2"/>
      <c r="D4398" s="2"/>
      <c r="E4398" s="2"/>
      <c r="F4398" s="2"/>
      <c r="G4398" s="2"/>
    </row>
    <row r="4399" spans="1:7" x14ac:dyDescent="0.25">
      <c r="A4399" s="2"/>
      <c r="B4399" s="2"/>
      <c r="C4399" s="2"/>
      <c r="D4399" s="2"/>
      <c r="E4399" s="2"/>
      <c r="F4399" s="2"/>
      <c r="G4399" s="2"/>
    </row>
    <row r="4400" spans="1:7" x14ac:dyDescent="0.25">
      <c r="A4400" s="2"/>
      <c r="B4400" s="2"/>
      <c r="C4400" s="2"/>
      <c r="D4400" s="2"/>
      <c r="E4400" s="2"/>
      <c r="F4400" s="2"/>
      <c r="G4400" s="2"/>
    </row>
    <row r="4401" spans="1:7" x14ac:dyDescent="0.25">
      <c r="A4401" s="2"/>
      <c r="B4401" s="2"/>
      <c r="C4401" s="2"/>
      <c r="D4401" s="2"/>
      <c r="E4401" s="2"/>
      <c r="F4401" s="2"/>
      <c r="G4401" s="2"/>
    </row>
    <row r="4402" spans="1:7" x14ac:dyDescent="0.25">
      <c r="A4402" s="2"/>
      <c r="B4402" s="2"/>
      <c r="C4402" s="2"/>
      <c r="D4402" s="2"/>
      <c r="E4402" s="2"/>
      <c r="F4402" s="2"/>
      <c r="G4402" s="2"/>
    </row>
    <row r="4403" spans="1:7" x14ac:dyDescent="0.25">
      <c r="A4403" s="2"/>
      <c r="B4403" s="2"/>
      <c r="C4403" s="2"/>
      <c r="D4403" s="2"/>
      <c r="E4403" s="2"/>
      <c r="F4403" s="2"/>
      <c r="G4403" s="2"/>
    </row>
    <row r="4404" spans="1:7" x14ac:dyDescent="0.25">
      <c r="A4404" s="2"/>
      <c r="B4404" s="2"/>
      <c r="C4404" s="2"/>
      <c r="D4404" s="2"/>
      <c r="E4404" s="2"/>
      <c r="F4404" s="2"/>
      <c r="G4404" s="2"/>
    </row>
    <row r="4405" spans="1:7" x14ac:dyDescent="0.25">
      <c r="A4405" s="2"/>
      <c r="B4405" s="2"/>
      <c r="C4405" s="2"/>
      <c r="D4405" s="2"/>
      <c r="E4405" s="2"/>
      <c r="F4405" s="2"/>
      <c r="G4405" s="2"/>
    </row>
    <row r="4406" spans="1:7" x14ac:dyDescent="0.25">
      <c r="A4406" s="2"/>
      <c r="B4406" s="2"/>
      <c r="C4406" s="2"/>
      <c r="D4406" s="2"/>
      <c r="E4406" s="2"/>
      <c r="F4406" s="2"/>
      <c r="G4406" s="2"/>
    </row>
    <row r="4407" spans="1:7" x14ac:dyDescent="0.25">
      <c r="A4407" s="2"/>
      <c r="B4407" s="2"/>
      <c r="C4407" s="2"/>
      <c r="D4407" s="2"/>
      <c r="E4407" s="2"/>
      <c r="F4407" s="2"/>
      <c r="G4407" s="2"/>
    </row>
    <row r="4408" spans="1:7" x14ac:dyDescent="0.25">
      <c r="A4408" s="2"/>
      <c r="B4408" s="2"/>
      <c r="C4408" s="2"/>
      <c r="D4408" s="2"/>
      <c r="E4408" s="2"/>
      <c r="F4408" s="2"/>
      <c r="G4408" s="2"/>
    </row>
    <row r="4409" spans="1:7" x14ac:dyDescent="0.25">
      <c r="A4409" s="2"/>
      <c r="B4409" s="2"/>
      <c r="C4409" s="2"/>
      <c r="D4409" s="2"/>
      <c r="E4409" s="2"/>
      <c r="F4409" s="2"/>
      <c r="G4409" s="2"/>
    </row>
    <row r="4410" spans="1:7" x14ac:dyDescent="0.25">
      <c r="A4410" s="2"/>
      <c r="B4410" s="2"/>
      <c r="C4410" s="2"/>
      <c r="D4410" s="2"/>
      <c r="E4410" s="2"/>
      <c r="F4410" s="2"/>
      <c r="G4410" s="2"/>
    </row>
    <row r="4411" spans="1:7" x14ac:dyDescent="0.25">
      <c r="A4411" s="2"/>
      <c r="B4411" s="2"/>
      <c r="C4411" s="2"/>
      <c r="D4411" s="2"/>
      <c r="E4411" s="2"/>
      <c r="F4411" s="2"/>
      <c r="G4411" s="2"/>
    </row>
    <row r="4412" spans="1:7" x14ac:dyDescent="0.25">
      <c r="A4412" s="2"/>
      <c r="B4412" s="2"/>
      <c r="C4412" s="2"/>
      <c r="D4412" s="2"/>
      <c r="E4412" s="2"/>
      <c r="F4412" s="2"/>
      <c r="G4412" s="2"/>
    </row>
    <row r="4413" spans="1:7" x14ac:dyDescent="0.25">
      <c r="A4413" s="2"/>
      <c r="B4413" s="2"/>
      <c r="C4413" s="2"/>
      <c r="D4413" s="2"/>
      <c r="E4413" s="2"/>
      <c r="F4413" s="2"/>
      <c r="G4413" s="2"/>
    </row>
    <row r="4414" spans="1:7" x14ac:dyDescent="0.25">
      <c r="A4414" s="2"/>
      <c r="B4414" s="2"/>
      <c r="C4414" s="2"/>
      <c r="D4414" s="2"/>
      <c r="E4414" s="2"/>
      <c r="F4414" s="2"/>
      <c r="G4414" s="2"/>
    </row>
    <row r="4415" spans="1:7" x14ac:dyDescent="0.25">
      <c r="A4415" s="2"/>
      <c r="B4415" s="2"/>
      <c r="C4415" s="2"/>
      <c r="D4415" s="2"/>
      <c r="E4415" s="2"/>
      <c r="F4415" s="2"/>
      <c r="G4415" s="2"/>
    </row>
    <row r="4416" spans="1:7" x14ac:dyDescent="0.25">
      <c r="A4416" s="2"/>
      <c r="B4416" s="2"/>
      <c r="C4416" s="2"/>
      <c r="D4416" s="2"/>
      <c r="E4416" s="2"/>
      <c r="F4416" s="2"/>
      <c r="G4416" s="2"/>
    </row>
    <row r="4417" spans="1:7" x14ac:dyDescent="0.25">
      <c r="A4417" s="2"/>
      <c r="B4417" s="2"/>
      <c r="C4417" s="2"/>
      <c r="D4417" s="2"/>
      <c r="E4417" s="2"/>
      <c r="F4417" s="2"/>
      <c r="G4417" s="2"/>
    </row>
    <row r="4418" spans="1:7" x14ac:dyDescent="0.25">
      <c r="A4418" s="2"/>
      <c r="B4418" s="2"/>
      <c r="C4418" s="2"/>
      <c r="D4418" s="2"/>
      <c r="E4418" s="2"/>
      <c r="F4418" s="2"/>
      <c r="G4418" s="2"/>
    </row>
    <row r="4419" spans="1:7" x14ac:dyDescent="0.25">
      <c r="A4419" s="2"/>
      <c r="B4419" s="2"/>
      <c r="C4419" s="2"/>
      <c r="D4419" s="2"/>
      <c r="E4419" s="2"/>
      <c r="F4419" s="2"/>
      <c r="G4419" s="2"/>
    </row>
    <row r="4420" spans="1:7" x14ac:dyDescent="0.25">
      <c r="A4420" s="2"/>
      <c r="B4420" s="2"/>
      <c r="C4420" s="2"/>
      <c r="D4420" s="2"/>
      <c r="E4420" s="2"/>
      <c r="F4420" s="2"/>
      <c r="G4420" s="2"/>
    </row>
    <row r="4421" spans="1:7" x14ac:dyDescent="0.25">
      <c r="A4421" s="2"/>
      <c r="B4421" s="2"/>
      <c r="C4421" s="2"/>
      <c r="D4421" s="2"/>
      <c r="E4421" s="2"/>
      <c r="F4421" s="2"/>
      <c r="G4421" s="2"/>
    </row>
    <row r="4422" spans="1:7" x14ac:dyDescent="0.25">
      <c r="A4422" s="2"/>
      <c r="B4422" s="2"/>
      <c r="C4422" s="2"/>
      <c r="D4422" s="2"/>
      <c r="E4422" s="2"/>
      <c r="F4422" s="2"/>
      <c r="G4422" s="2"/>
    </row>
    <row r="4423" spans="1:7" x14ac:dyDescent="0.25">
      <c r="A4423" s="2"/>
      <c r="B4423" s="2"/>
      <c r="C4423" s="2"/>
      <c r="D4423" s="2"/>
      <c r="E4423" s="2"/>
      <c r="F4423" s="2"/>
      <c r="G4423" s="2"/>
    </row>
    <row r="4425" spans="1:7" x14ac:dyDescent="0.25">
      <c r="C4425" s="2"/>
      <c r="D4425" s="2"/>
      <c r="E4425" s="2"/>
      <c r="F4425" s="2"/>
    </row>
    <row r="4426" spans="1:7" x14ac:dyDescent="0.25">
      <c r="A4426" s="2"/>
      <c r="B4426" s="2"/>
      <c r="C4426" s="2"/>
      <c r="D4426" s="2"/>
      <c r="E4426" s="2"/>
      <c r="F4426" s="2"/>
      <c r="G4426" s="2"/>
    </row>
    <row r="4427" spans="1:7" x14ac:dyDescent="0.25">
      <c r="A4427" s="2"/>
      <c r="B4427" s="2"/>
      <c r="C4427" s="2"/>
      <c r="D4427" s="2"/>
      <c r="E4427" s="2"/>
      <c r="F4427" s="2"/>
      <c r="G4427" s="2"/>
    </row>
    <row r="4428" spans="1:7" x14ac:dyDescent="0.25">
      <c r="A4428" s="2"/>
      <c r="B4428" s="2"/>
      <c r="C4428" s="2"/>
      <c r="D4428" s="2"/>
      <c r="E4428" s="2"/>
      <c r="F4428" s="2"/>
      <c r="G4428" s="2"/>
    </row>
    <row r="4429" spans="1:7" x14ac:dyDescent="0.25">
      <c r="A4429" s="2"/>
      <c r="B4429" s="2"/>
      <c r="G4429" s="2"/>
    </row>
    <row r="4430" spans="1:7" x14ac:dyDescent="0.25">
      <c r="A4430" s="2"/>
      <c r="B4430" s="2"/>
      <c r="C4430" s="2"/>
      <c r="D4430" s="2"/>
      <c r="E4430" s="2"/>
      <c r="F4430" s="2"/>
      <c r="G4430" s="2"/>
    </row>
    <row r="4431" spans="1:7" x14ac:dyDescent="0.25">
      <c r="A4431" s="2"/>
      <c r="B4431" s="2"/>
      <c r="C4431" s="2"/>
      <c r="D4431" s="2"/>
      <c r="E4431" s="2"/>
      <c r="F4431" s="2"/>
      <c r="G4431" s="2"/>
    </row>
    <row r="4432" spans="1:7" x14ac:dyDescent="0.25">
      <c r="A4432" s="2"/>
      <c r="B4432" s="2"/>
      <c r="C4432" s="2"/>
      <c r="D4432" s="2"/>
      <c r="E4432" s="2"/>
      <c r="F4432" s="2"/>
      <c r="G4432" s="2"/>
    </row>
    <row r="4433" spans="1:7" x14ac:dyDescent="0.25">
      <c r="A4433" s="2"/>
      <c r="B4433" s="2"/>
      <c r="C4433" s="2"/>
      <c r="D4433" s="2"/>
      <c r="E4433" s="2"/>
      <c r="F4433" s="2"/>
      <c r="G4433" s="2"/>
    </row>
    <row r="4434" spans="1:7" x14ac:dyDescent="0.25">
      <c r="A4434" s="2"/>
    </row>
    <row r="4435" spans="1:7" x14ac:dyDescent="0.25">
      <c r="A4435" s="2"/>
      <c r="B4435" s="2"/>
      <c r="C4435" s="2"/>
      <c r="D4435" s="2"/>
      <c r="E4435" s="2"/>
      <c r="F4435" s="2"/>
      <c r="G4435" s="2"/>
    </row>
    <row r="4436" spans="1:7" x14ac:dyDescent="0.25">
      <c r="A4436" s="2"/>
      <c r="B4436" s="2"/>
      <c r="C4436" s="2"/>
      <c r="D4436" s="2"/>
      <c r="E4436" s="2"/>
      <c r="F4436" s="2"/>
      <c r="G4436" s="2"/>
    </row>
    <row r="4437" spans="1:7" x14ac:dyDescent="0.25">
      <c r="A4437" s="2"/>
      <c r="B4437" s="2"/>
      <c r="C4437" s="2"/>
      <c r="D4437" s="2"/>
      <c r="E4437" s="2"/>
      <c r="F4437" s="2"/>
      <c r="G4437" s="2"/>
    </row>
    <row r="4438" spans="1:7" x14ac:dyDescent="0.25">
      <c r="A4438" s="2"/>
      <c r="B4438" s="2"/>
      <c r="C4438" s="2"/>
      <c r="D4438" s="2"/>
      <c r="E4438" s="2"/>
      <c r="F4438" s="2"/>
      <c r="G4438" s="2"/>
    </row>
    <row r="4439" spans="1:7" x14ac:dyDescent="0.25">
      <c r="A4439" s="2"/>
      <c r="B4439" s="2"/>
      <c r="C4439" s="2"/>
      <c r="D4439" s="2"/>
      <c r="E4439" s="2"/>
      <c r="F4439" s="2"/>
      <c r="G4439" s="2"/>
    </row>
    <row r="4440" spans="1:7" x14ac:dyDescent="0.25">
      <c r="A4440" s="2"/>
      <c r="B4440" s="2"/>
      <c r="C4440" s="2"/>
      <c r="D4440" s="2"/>
      <c r="E4440" s="2"/>
      <c r="F4440" s="2"/>
      <c r="G4440" s="2"/>
    </row>
    <row r="4441" spans="1:7" x14ac:dyDescent="0.25">
      <c r="A4441" s="2"/>
      <c r="B4441" s="2"/>
      <c r="C4441" s="2"/>
      <c r="D4441" s="2"/>
      <c r="E4441" s="2"/>
      <c r="F4441" s="2"/>
      <c r="G4441" s="2"/>
    </row>
    <row r="4442" spans="1:7" x14ac:dyDescent="0.25">
      <c r="A4442" s="2"/>
      <c r="B4442" s="2"/>
      <c r="C4442" s="2"/>
      <c r="D4442" s="2"/>
      <c r="E4442" s="2"/>
      <c r="F4442" s="2"/>
      <c r="G4442" s="2"/>
    </row>
    <row r="4443" spans="1:7" x14ac:dyDescent="0.25">
      <c r="A4443" s="2"/>
      <c r="B4443" s="2"/>
      <c r="C4443" s="2"/>
      <c r="D4443" s="2"/>
      <c r="E4443" s="2"/>
      <c r="F4443" s="2"/>
      <c r="G4443" s="2"/>
    </row>
    <row r="4444" spans="1:7" x14ac:dyDescent="0.25">
      <c r="A4444" s="2"/>
      <c r="B4444" s="2"/>
      <c r="C4444" s="2"/>
      <c r="D4444" s="2"/>
      <c r="E4444" s="2"/>
      <c r="F4444" s="2"/>
      <c r="G4444" s="2"/>
    </row>
    <row r="4445" spans="1:7" x14ac:dyDescent="0.25">
      <c r="A4445" s="2"/>
      <c r="B4445" s="2"/>
      <c r="C4445" s="2"/>
      <c r="D4445" s="2"/>
      <c r="E4445" s="2"/>
      <c r="F4445" s="2"/>
      <c r="G4445" s="2"/>
    </row>
    <row r="4446" spans="1:7" x14ac:dyDescent="0.25">
      <c r="A4446" s="2"/>
      <c r="B4446" s="2"/>
      <c r="C4446" s="2"/>
      <c r="D4446" s="2"/>
      <c r="E4446" s="2"/>
      <c r="F4446" s="2"/>
      <c r="G4446" s="2"/>
    </row>
    <row r="4447" spans="1:7" x14ac:dyDescent="0.25">
      <c r="A4447" s="2"/>
      <c r="B4447" s="2"/>
      <c r="C4447" s="2"/>
      <c r="D4447" s="2"/>
      <c r="E4447" s="2"/>
      <c r="F4447" s="2"/>
      <c r="G4447" s="2"/>
    </row>
    <row r="4448" spans="1:7" x14ac:dyDescent="0.25">
      <c r="A4448" s="2"/>
      <c r="B4448" s="2"/>
      <c r="C4448" s="2"/>
      <c r="D4448" s="2"/>
      <c r="E4448" s="2"/>
      <c r="F4448" s="2"/>
      <c r="G4448" s="2"/>
    </row>
    <row r="4449" spans="1:7" x14ac:dyDescent="0.25">
      <c r="A4449" s="2"/>
      <c r="B4449" s="2"/>
      <c r="C4449" s="2"/>
      <c r="D4449" s="2"/>
      <c r="E4449" s="2"/>
      <c r="F4449" s="2"/>
      <c r="G4449" s="2"/>
    </row>
    <row r="4450" spans="1:7" x14ac:dyDescent="0.25">
      <c r="A4450" s="2"/>
      <c r="B4450" s="2"/>
      <c r="C4450" s="2"/>
      <c r="D4450" s="2"/>
      <c r="E4450" s="2"/>
      <c r="F4450" s="2"/>
      <c r="G4450" s="2"/>
    </row>
    <row r="4451" spans="1:7" x14ac:dyDescent="0.25">
      <c r="A4451" s="2"/>
      <c r="B4451" s="2"/>
      <c r="C4451" s="2"/>
      <c r="D4451" s="2"/>
      <c r="E4451" s="2"/>
      <c r="F4451" s="2"/>
      <c r="G4451" s="2"/>
    </row>
    <row r="4452" spans="1:7" x14ac:dyDescent="0.25">
      <c r="A4452" s="2"/>
      <c r="B4452" s="2"/>
      <c r="C4452" s="2"/>
      <c r="D4452" s="2"/>
      <c r="E4452" s="2"/>
      <c r="F4452" s="2"/>
      <c r="G4452" s="2"/>
    </row>
    <row r="4453" spans="1:7" x14ac:dyDescent="0.25">
      <c r="A4453" s="2"/>
      <c r="B4453" s="2"/>
      <c r="C4453" s="2"/>
      <c r="D4453" s="2"/>
      <c r="E4453" s="2"/>
      <c r="F4453" s="2"/>
      <c r="G4453" s="2"/>
    </row>
    <row r="4454" spans="1:7" x14ac:dyDescent="0.25">
      <c r="A4454" s="2"/>
      <c r="B4454" s="2"/>
      <c r="C4454" s="2"/>
      <c r="D4454" s="2"/>
      <c r="E4454" s="2"/>
      <c r="F4454" s="2"/>
      <c r="G4454" s="2"/>
    </row>
    <row r="4455" spans="1:7" x14ac:dyDescent="0.25">
      <c r="A4455" s="2"/>
      <c r="B4455" s="2"/>
      <c r="C4455" s="2"/>
      <c r="D4455" s="2"/>
      <c r="E4455" s="2"/>
      <c r="F4455" s="2"/>
      <c r="G4455" s="2"/>
    </row>
    <row r="4456" spans="1:7" x14ac:dyDescent="0.25">
      <c r="A4456" s="2"/>
      <c r="B4456" s="2"/>
      <c r="C4456" s="2"/>
      <c r="D4456" s="2"/>
      <c r="E4456" s="2"/>
      <c r="F4456" s="2"/>
      <c r="G4456" s="2"/>
    </row>
    <row r="4457" spans="1:7" x14ac:dyDescent="0.25">
      <c r="A4457" s="2"/>
      <c r="B4457" s="2"/>
      <c r="C4457" s="2"/>
      <c r="D4457" s="2"/>
      <c r="E4457" s="2"/>
      <c r="F4457" s="2"/>
      <c r="G4457" s="2"/>
    </row>
    <row r="4458" spans="1:7" x14ac:dyDescent="0.25">
      <c r="A4458" s="2"/>
      <c r="B4458" s="2"/>
      <c r="C4458" s="2"/>
      <c r="D4458" s="2"/>
      <c r="E4458" s="2"/>
      <c r="F4458" s="2"/>
      <c r="G4458" s="2"/>
    </row>
    <row r="4459" spans="1:7" x14ac:dyDescent="0.25">
      <c r="A4459" s="2"/>
      <c r="B4459" s="2"/>
      <c r="C4459" s="2"/>
      <c r="D4459" s="2"/>
      <c r="E4459" s="2"/>
      <c r="F4459" s="2"/>
      <c r="G4459" s="2"/>
    </row>
    <row r="4460" spans="1:7" x14ac:dyDescent="0.25">
      <c r="A4460" s="2"/>
      <c r="B4460" s="2"/>
      <c r="C4460" s="2"/>
      <c r="D4460" s="2"/>
      <c r="E4460" s="2"/>
      <c r="F4460" s="2"/>
      <c r="G4460" s="2"/>
    </row>
    <row r="4462" spans="1:7" x14ac:dyDescent="0.25">
      <c r="C4462" s="2"/>
      <c r="D4462" s="2"/>
      <c r="E4462" s="2"/>
      <c r="F4462" s="2"/>
    </row>
    <row r="4463" spans="1:7" x14ac:dyDescent="0.25">
      <c r="A4463" s="2"/>
      <c r="B4463" s="2"/>
      <c r="C4463" s="2"/>
      <c r="D4463" s="2"/>
      <c r="E4463" s="2"/>
      <c r="F4463" s="2"/>
      <c r="G4463" s="2"/>
    </row>
    <row r="4464" spans="1:7" x14ac:dyDescent="0.25">
      <c r="A4464" s="2"/>
      <c r="B4464" s="2"/>
      <c r="C4464" s="2"/>
      <c r="D4464" s="2"/>
      <c r="E4464" s="2"/>
      <c r="F4464" s="2"/>
      <c r="G4464" s="2"/>
    </row>
    <row r="4465" spans="1:7" x14ac:dyDescent="0.25">
      <c r="A4465" s="2"/>
      <c r="B4465" s="2"/>
      <c r="C4465" s="2"/>
      <c r="D4465" s="2"/>
      <c r="E4465" s="2"/>
      <c r="F4465" s="2"/>
      <c r="G4465" s="2"/>
    </row>
    <row r="4466" spans="1:7" x14ac:dyDescent="0.25">
      <c r="A4466" s="2"/>
      <c r="B4466" s="2"/>
      <c r="G4466" s="2"/>
    </row>
    <row r="4467" spans="1:7" x14ac:dyDescent="0.25">
      <c r="A4467" s="2"/>
      <c r="B4467" s="2"/>
      <c r="C4467" s="2"/>
      <c r="D4467" s="2"/>
      <c r="E4467" s="2"/>
      <c r="F4467" s="2"/>
      <c r="G4467" s="2"/>
    </row>
    <row r="4468" spans="1:7" x14ac:dyDescent="0.25">
      <c r="A4468" s="2"/>
      <c r="B4468" s="2"/>
      <c r="C4468" s="2"/>
      <c r="D4468" s="2"/>
      <c r="E4468" s="2"/>
      <c r="F4468" s="2"/>
      <c r="G4468" s="2"/>
    </row>
    <row r="4469" spans="1:7" x14ac:dyDescent="0.25">
      <c r="A4469" s="2"/>
      <c r="B4469" s="2"/>
      <c r="C4469" s="2"/>
      <c r="D4469" s="2"/>
      <c r="E4469" s="2"/>
      <c r="F4469" s="2"/>
      <c r="G4469" s="2"/>
    </row>
    <row r="4470" spans="1:7" x14ac:dyDescent="0.25">
      <c r="A4470" s="2"/>
      <c r="B4470" s="2"/>
      <c r="C4470" s="2"/>
      <c r="D4470" s="2"/>
      <c r="E4470" s="2"/>
      <c r="F4470" s="2"/>
      <c r="G4470" s="2"/>
    </row>
    <row r="4471" spans="1:7" x14ac:dyDescent="0.25">
      <c r="A4471" s="2"/>
    </row>
    <row r="4472" spans="1:7" x14ac:dyDescent="0.25">
      <c r="A4472" s="2"/>
      <c r="B4472" s="2"/>
      <c r="C4472" s="2"/>
      <c r="D4472" s="2"/>
      <c r="E4472" s="2"/>
      <c r="F4472" s="2"/>
      <c r="G4472" s="2"/>
    </row>
    <row r="4473" spans="1:7" x14ac:dyDescent="0.25">
      <c r="A4473" s="2"/>
      <c r="B4473" s="2"/>
      <c r="C4473" s="2"/>
      <c r="D4473" s="2"/>
      <c r="E4473" s="2"/>
      <c r="F4473" s="2"/>
      <c r="G4473" s="2"/>
    </row>
    <row r="4474" spans="1:7" x14ac:dyDescent="0.25">
      <c r="A4474" s="2"/>
      <c r="B4474" s="2"/>
      <c r="C4474" s="2"/>
      <c r="D4474" s="2"/>
      <c r="E4474" s="2"/>
      <c r="F4474" s="2"/>
      <c r="G4474" s="2"/>
    </row>
    <row r="4475" spans="1:7" x14ac:dyDescent="0.25">
      <c r="A4475" s="2"/>
      <c r="B4475" s="2"/>
      <c r="C4475" s="2"/>
      <c r="D4475" s="2"/>
      <c r="E4475" s="2"/>
      <c r="F4475" s="2"/>
      <c r="G4475" s="2"/>
    </row>
    <row r="4476" spans="1:7" x14ac:dyDescent="0.25">
      <c r="A4476" s="2"/>
      <c r="B4476" s="2"/>
      <c r="C4476" s="2"/>
      <c r="D4476" s="2"/>
      <c r="E4476" s="2"/>
      <c r="F4476" s="2"/>
      <c r="G4476" s="2"/>
    </row>
    <row r="4477" spans="1:7" x14ac:dyDescent="0.25">
      <c r="A4477" s="2"/>
      <c r="B4477" s="2"/>
      <c r="C4477" s="2"/>
      <c r="D4477" s="2"/>
      <c r="E4477" s="2"/>
      <c r="F4477" s="2"/>
      <c r="G4477" s="2"/>
    </row>
    <row r="4478" spans="1:7" x14ac:dyDescent="0.25">
      <c r="A4478" s="2"/>
      <c r="B4478" s="2"/>
      <c r="C4478" s="2"/>
      <c r="D4478" s="2"/>
      <c r="E4478" s="2"/>
      <c r="F4478" s="2"/>
      <c r="G4478" s="2"/>
    </row>
    <row r="4479" spans="1:7" x14ac:dyDescent="0.25">
      <c r="A4479" s="2"/>
      <c r="B4479" s="2"/>
      <c r="C4479" s="2"/>
      <c r="D4479" s="2"/>
      <c r="E4479" s="2"/>
      <c r="F4479" s="2"/>
      <c r="G4479" s="2"/>
    </row>
    <row r="4480" spans="1:7" x14ac:dyDescent="0.25">
      <c r="A4480" s="2"/>
      <c r="B4480" s="2"/>
      <c r="C4480" s="2"/>
      <c r="D4480" s="2"/>
      <c r="E4480" s="2"/>
      <c r="F4480" s="2"/>
      <c r="G4480" s="2"/>
    </row>
    <row r="4481" spans="1:7" x14ac:dyDescent="0.25">
      <c r="A4481" s="2"/>
      <c r="B4481" s="2"/>
      <c r="C4481" s="2"/>
      <c r="D4481" s="2"/>
      <c r="E4481" s="2"/>
      <c r="F4481" s="2"/>
      <c r="G4481" s="2"/>
    </row>
    <row r="4482" spans="1:7" x14ac:dyDescent="0.25">
      <c r="A4482" s="2"/>
      <c r="B4482" s="2"/>
      <c r="C4482" s="2"/>
      <c r="D4482" s="2"/>
      <c r="E4482" s="2"/>
      <c r="F4482" s="2"/>
      <c r="G4482" s="2"/>
    </row>
    <row r="4483" spans="1:7" x14ac:dyDescent="0.25">
      <c r="A4483" s="2"/>
      <c r="B4483" s="2"/>
      <c r="C4483" s="2"/>
      <c r="D4483" s="2"/>
      <c r="E4483" s="2"/>
      <c r="F4483" s="2"/>
      <c r="G4483" s="2"/>
    </row>
    <row r="4484" spans="1:7" x14ac:dyDescent="0.25">
      <c r="A4484" s="2"/>
      <c r="B4484" s="2"/>
      <c r="C4484" s="2"/>
      <c r="D4484" s="2"/>
      <c r="E4484" s="2"/>
      <c r="F4484" s="2"/>
      <c r="G4484" s="2"/>
    </row>
    <row r="4485" spans="1:7" x14ac:dyDescent="0.25">
      <c r="A4485" s="2"/>
      <c r="B4485" s="2"/>
      <c r="C4485" s="2"/>
      <c r="D4485" s="2"/>
      <c r="E4485" s="2"/>
      <c r="F4485" s="2"/>
      <c r="G4485" s="2"/>
    </row>
    <row r="4486" spans="1:7" x14ac:dyDescent="0.25">
      <c r="A4486" s="2"/>
      <c r="B4486" s="2"/>
      <c r="C4486" s="2"/>
      <c r="D4486" s="2"/>
      <c r="E4486" s="2"/>
      <c r="F4486" s="2"/>
      <c r="G4486" s="2"/>
    </row>
    <row r="4487" spans="1:7" x14ac:dyDescent="0.25">
      <c r="A4487" s="2"/>
      <c r="B4487" s="2"/>
      <c r="C4487" s="2"/>
      <c r="D4487" s="2"/>
      <c r="E4487" s="2"/>
      <c r="F4487" s="2"/>
      <c r="G4487" s="2"/>
    </row>
    <row r="4488" spans="1:7" x14ac:dyDescent="0.25">
      <c r="A4488" s="2"/>
      <c r="B4488" s="2"/>
      <c r="C4488" s="2"/>
      <c r="D4488" s="2"/>
      <c r="E4488" s="2"/>
      <c r="F4488" s="2"/>
      <c r="G4488" s="2"/>
    </row>
    <row r="4489" spans="1:7" x14ac:dyDescent="0.25">
      <c r="A4489" s="2"/>
      <c r="B4489" s="2"/>
      <c r="C4489" s="2"/>
      <c r="D4489" s="2"/>
      <c r="E4489" s="2"/>
      <c r="F4489" s="2"/>
      <c r="G4489" s="2"/>
    </row>
    <row r="4490" spans="1:7" x14ac:dyDescent="0.25">
      <c r="A4490" s="2"/>
      <c r="B4490" s="2"/>
      <c r="C4490" s="2"/>
      <c r="D4490" s="2"/>
      <c r="E4490" s="2"/>
      <c r="F4490" s="2"/>
      <c r="G4490" s="2"/>
    </row>
    <row r="4491" spans="1:7" x14ac:dyDescent="0.25">
      <c r="A4491" s="2"/>
      <c r="B4491" s="2"/>
      <c r="C4491" s="2"/>
      <c r="D4491" s="2"/>
      <c r="E4491" s="2"/>
      <c r="F4491" s="2"/>
      <c r="G4491" s="2"/>
    </row>
    <row r="4492" spans="1:7" x14ac:dyDescent="0.25">
      <c r="A4492" s="2"/>
      <c r="B4492" s="2"/>
      <c r="C4492" s="2"/>
      <c r="D4492" s="2"/>
      <c r="E4492" s="2"/>
      <c r="F4492" s="2"/>
      <c r="G4492" s="2"/>
    </row>
    <row r="4493" spans="1:7" x14ac:dyDescent="0.25">
      <c r="A4493" s="2"/>
      <c r="B4493" s="2"/>
      <c r="C4493" s="2"/>
      <c r="D4493" s="2"/>
      <c r="E4493" s="2"/>
      <c r="F4493" s="2"/>
      <c r="G4493" s="2"/>
    </row>
    <row r="4494" spans="1:7" x14ac:dyDescent="0.25">
      <c r="A4494" s="2"/>
      <c r="B4494" s="2"/>
      <c r="C4494" s="2"/>
      <c r="D4494" s="2"/>
      <c r="E4494" s="2"/>
      <c r="F4494" s="2"/>
      <c r="G4494" s="2"/>
    </row>
    <row r="4495" spans="1:7" x14ac:dyDescent="0.25">
      <c r="A4495" s="2"/>
      <c r="B4495" s="2"/>
      <c r="C4495" s="2"/>
      <c r="D4495" s="2"/>
      <c r="E4495" s="2"/>
      <c r="F4495" s="2"/>
      <c r="G4495" s="2"/>
    </row>
    <row r="4496" spans="1:7" x14ac:dyDescent="0.25">
      <c r="A4496" s="2"/>
      <c r="B4496" s="2"/>
      <c r="C4496" s="2"/>
      <c r="D4496" s="2"/>
      <c r="E4496" s="2"/>
      <c r="F4496" s="2"/>
      <c r="G4496" s="2"/>
    </row>
    <row r="4497" spans="1:7" x14ac:dyDescent="0.25">
      <c r="A4497" s="2"/>
      <c r="B4497" s="2"/>
      <c r="C4497" s="2"/>
      <c r="D4497" s="2"/>
      <c r="E4497" s="2"/>
      <c r="F4497" s="2"/>
      <c r="G4497" s="2"/>
    </row>
    <row r="4499" spans="1:7" x14ac:dyDescent="0.25">
      <c r="C4499" s="2"/>
      <c r="D4499" s="2"/>
      <c r="E4499" s="2"/>
      <c r="F4499" s="2"/>
    </row>
    <row r="4500" spans="1:7" x14ac:dyDescent="0.25">
      <c r="A4500" s="2"/>
      <c r="B4500" s="2"/>
      <c r="C4500" s="2"/>
      <c r="D4500" s="2"/>
      <c r="E4500" s="2"/>
      <c r="F4500" s="2"/>
      <c r="G4500" s="2"/>
    </row>
    <row r="4501" spans="1:7" x14ac:dyDescent="0.25">
      <c r="A4501" s="2"/>
      <c r="B4501" s="2"/>
      <c r="C4501" s="2"/>
      <c r="D4501" s="2"/>
      <c r="E4501" s="2"/>
      <c r="F4501" s="2"/>
      <c r="G4501" s="2"/>
    </row>
    <row r="4502" spans="1:7" x14ac:dyDescent="0.25">
      <c r="A4502" s="2"/>
      <c r="B4502" s="2"/>
      <c r="C4502" s="2"/>
      <c r="D4502" s="2"/>
      <c r="E4502" s="2"/>
      <c r="F4502" s="2"/>
      <c r="G4502" s="2"/>
    </row>
    <row r="4503" spans="1:7" x14ac:dyDescent="0.25">
      <c r="A4503" s="2"/>
      <c r="B4503" s="2"/>
      <c r="G4503" s="2"/>
    </row>
    <row r="4504" spans="1:7" x14ac:dyDescent="0.25">
      <c r="A4504" s="2"/>
      <c r="B4504" s="2"/>
      <c r="C4504" s="2"/>
      <c r="D4504" s="2"/>
      <c r="E4504" s="2"/>
      <c r="F4504" s="2"/>
      <c r="G4504" s="2"/>
    </row>
    <row r="4505" spans="1:7" x14ac:dyDescent="0.25">
      <c r="A4505" s="2"/>
      <c r="B4505" s="2"/>
      <c r="C4505" s="2"/>
      <c r="D4505" s="2"/>
      <c r="E4505" s="2"/>
      <c r="F4505" s="2"/>
      <c r="G4505" s="2"/>
    </row>
    <row r="4506" spans="1:7" x14ac:dyDescent="0.25">
      <c r="A4506" s="2"/>
      <c r="B4506" s="2"/>
      <c r="C4506" s="2"/>
      <c r="D4506" s="2"/>
      <c r="E4506" s="2"/>
      <c r="F4506" s="2"/>
      <c r="G4506" s="2"/>
    </row>
    <row r="4507" spans="1:7" x14ac:dyDescent="0.25">
      <c r="A4507" s="2"/>
      <c r="B4507" s="2"/>
      <c r="C4507" s="2"/>
      <c r="D4507" s="2"/>
      <c r="E4507" s="2"/>
      <c r="F4507" s="2"/>
      <c r="G4507" s="2"/>
    </row>
    <row r="4508" spans="1:7" x14ac:dyDescent="0.25">
      <c r="A4508" s="2"/>
    </row>
    <row r="4509" spans="1:7" x14ac:dyDescent="0.25">
      <c r="A4509" s="2"/>
      <c r="B4509" s="2"/>
      <c r="C4509" s="2"/>
      <c r="D4509" s="2"/>
      <c r="E4509" s="2"/>
      <c r="F4509" s="2"/>
      <c r="G4509" s="2"/>
    </row>
    <row r="4510" spans="1:7" x14ac:dyDescent="0.25">
      <c r="A4510" s="2"/>
      <c r="B4510" s="2"/>
      <c r="C4510" s="2"/>
      <c r="D4510" s="2"/>
      <c r="E4510" s="2"/>
      <c r="F4510" s="2"/>
      <c r="G4510" s="2"/>
    </row>
    <row r="4511" spans="1:7" x14ac:dyDescent="0.25">
      <c r="A4511" s="2"/>
      <c r="B4511" s="2"/>
      <c r="C4511" s="2"/>
      <c r="D4511" s="2"/>
      <c r="E4511" s="2"/>
      <c r="F4511" s="2"/>
      <c r="G4511" s="2"/>
    </row>
    <row r="4512" spans="1:7" x14ac:dyDescent="0.25">
      <c r="A4512" s="2"/>
      <c r="B4512" s="2"/>
      <c r="C4512" s="2"/>
      <c r="D4512" s="2"/>
      <c r="E4512" s="2"/>
      <c r="F4512" s="2"/>
      <c r="G4512" s="2"/>
    </row>
    <row r="4513" spans="1:7" x14ac:dyDescent="0.25">
      <c r="A4513" s="2"/>
      <c r="B4513" s="2"/>
      <c r="C4513" s="2"/>
      <c r="D4513" s="2"/>
      <c r="E4513" s="2"/>
      <c r="F4513" s="2"/>
      <c r="G4513" s="2"/>
    </row>
    <row r="4514" spans="1:7" x14ac:dyDescent="0.25">
      <c r="A4514" s="2"/>
      <c r="B4514" s="2"/>
      <c r="C4514" s="2"/>
      <c r="D4514" s="2"/>
      <c r="E4514" s="2"/>
      <c r="F4514" s="2"/>
      <c r="G4514" s="2"/>
    </row>
    <row r="4515" spans="1:7" x14ac:dyDescent="0.25">
      <c r="A4515" s="2"/>
      <c r="B4515" s="2"/>
      <c r="C4515" s="2"/>
      <c r="D4515" s="2"/>
      <c r="E4515" s="2"/>
      <c r="F4515" s="2"/>
      <c r="G4515" s="2"/>
    </row>
    <row r="4516" spans="1:7" x14ac:dyDescent="0.25">
      <c r="A4516" s="2"/>
      <c r="B4516" s="2"/>
      <c r="C4516" s="2"/>
      <c r="D4516" s="2"/>
      <c r="E4516" s="2"/>
      <c r="F4516" s="2"/>
      <c r="G4516" s="2"/>
    </row>
    <row r="4517" spans="1:7" x14ac:dyDescent="0.25">
      <c r="A4517" s="2"/>
      <c r="B4517" s="2"/>
      <c r="C4517" s="2"/>
      <c r="D4517" s="2"/>
      <c r="E4517" s="2"/>
      <c r="F4517" s="2"/>
      <c r="G4517" s="2"/>
    </row>
    <row r="4518" spans="1:7" x14ac:dyDescent="0.25">
      <c r="A4518" s="2"/>
      <c r="B4518" s="2"/>
      <c r="C4518" s="2"/>
      <c r="D4518" s="2"/>
      <c r="E4518" s="2"/>
      <c r="F4518" s="2"/>
      <c r="G4518" s="2"/>
    </row>
    <row r="4519" spans="1:7" x14ac:dyDescent="0.25">
      <c r="A4519" s="2"/>
      <c r="B4519" s="2"/>
      <c r="C4519" s="2"/>
      <c r="D4519" s="2"/>
      <c r="E4519" s="2"/>
      <c r="F4519" s="2"/>
      <c r="G4519" s="2"/>
    </row>
    <row r="4520" spans="1:7" x14ac:dyDescent="0.25">
      <c r="A4520" s="2"/>
      <c r="B4520" s="2"/>
      <c r="C4520" s="2"/>
      <c r="D4520" s="2"/>
      <c r="E4520" s="2"/>
      <c r="F4520" s="2"/>
      <c r="G4520" s="2"/>
    </row>
    <row r="4521" spans="1:7" x14ac:dyDescent="0.25">
      <c r="A4521" s="2"/>
      <c r="B4521" s="2"/>
      <c r="C4521" s="2"/>
      <c r="D4521" s="2"/>
      <c r="E4521" s="2"/>
      <c r="F4521" s="2"/>
      <c r="G4521" s="2"/>
    </row>
    <row r="4522" spans="1:7" x14ac:dyDescent="0.25">
      <c r="A4522" s="2"/>
      <c r="B4522" s="2"/>
      <c r="C4522" s="2"/>
      <c r="D4522" s="2"/>
      <c r="E4522" s="2"/>
      <c r="F4522" s="2"/>
      <c r="G4522" s="2"/>
    </row>
    <row r="4523" spans="1:7" x14ac:dyDescent="0.25">
      <c r="A4523" s="2"/>
      <c r="B4523" s="2"/>
      <c r="C4523" s="2"/>
      <c r="D4523" s="2"/>
      <c r="E4523" s="2"/>
      <c r="F4523" s="2"/>
      <c r="G4523" s="2"/>
    </row>
    <row r="4524" spans="1:7" x14ac:dyDescent="0.25">
      <c r="A4524" s="2"/>
      <c r="B4524" s="2"/>
      <c r="C4524" s="2"/>
      <c r="D4524" s="2"/>
      <c r="E4524" s="2"/>
      <c r="F4524" s="2"/>
      <c r="G4524" s="2"/>
    </row>
    <row r="4525" spans="1:7" x14ac:dyDescent="0.25">
      <c r="A4525" s="2"/>
      <c r="B4525" s="2"/>
      <c r="C4525" s="2"/>
      <c r="D4525" s="2"/>
      <c r="E4525" s="2"/>
      <c r="F4525" s="2"/>
      <c r="G4525" s="2"/>
    </row>
    <row r="4526" spans="1:7" x14ac:dyDescent="0.25">
      <c r="A4526" s="2"/>
      <c r="B4526" s="2"/>
      <c r="C4526" s="2"/>
      <c r="D4526" s="2"/>
      <c r="E4526" s="2"/>
      <c r="F4526" s="2"/>
      <c r="G4526" s="2"/>
    </row>
    <row r="4527" spans="1:7" x14ac:dyDescent="0.25">
      <c r="A4527" s="2"/>
      <c r="B4527" s="2"/>
      <c r="C4527" s="2"/>
      <c r="D4527" s="2"/>
      <c r="E4527" s="2"/>
      <c r="F4527" s="2"/>
      <c r="G4527" s="2"/>
    </row>
    <row r="4528" spans="1:7" x14ac:dyDescent="0.25">
      <c r="A4528" s="2"/>
      <c r="B4528" s="2"/>
      <c r="C4528" s="2"/>
      <c r="D4528" s="2"/>
      <c r="E4528" s="2"/>
      <c r="F4528" s="2"/>
      <c r="G4528" s="2"/>
    </row>
    <row r="4529" spans="1:7" x14ac:dyDescent="0.25">
      <c r="A4529" s="2"/>
      <c r="B4529" s="2"/>
      <c r="C4529" s="2"/>
      <c r="D4529" s="2"/>
      <c r="E4529" s="2"/>
      <c r="F4529" s="2"/>
      <c r="G4529" s="2"/>
    </row>
    <row r="4530" spans="1:7" x14ac:dyDescent="0.25">
      <c r="A4530" s="2"/>
      <c r="B4530" s="2"/>
      <c r="C4530" s="2"/>
      <c r="D4530" s="2"/>
      <c r="E4530" s="2"/>
      <c r="F4530" s="2"/>
      <c r="G4530" s="2"/>
    </row>
    <row r="4531" spans="1:7" x14ac:dyDescent="0.25">
      <c r="A4531" s="2"/>
      <c r="B4531" s="2"/>
      <c r="C4531" s="2"/>
      <c r="D4531" s="2"/>
      <c r="E4531" s="2"/>
      <c r="F4531" s="2"/>
      <c r="G4531" s="2"/>
    </row>
    <row r="4532" spans="1:7" x14ac:dyDescent="0.25">
      <c r="A4532" s="2"/>
      <c r="B4532" s="2"/>
      <c r="C4532" s="2"/>
      <c r="D4532" s="2"/>
      <c r="E4532" s="2"/>
      <c r="F4532" s="2"/>
      <c r="G4532" s="2"/>
    </row>
    <row r="4533" spans="1:7" x14ac:dyDescent="0.25">
      <c r="A4533" s="2"/>
      <c r="B4533" s="2"/>
      <c r="C4533" s="2"/>
      <c r="D4533" s="2"/>
      <c r="E4533" s="2"/>
      <c r="F4533" s="2"/>
      <c r="G4533" s="2"/>
    </row>
    <row r="4534" spans="1:7" x14ac:dyDescent="0.25">
      <c r="A4534" s="2"/>
      <c r="B4534" s="2"/>
      <c r="C4534" s="2"/>
      <c r="D4534" s="2"/>
      <c r="E4534" s="2"/>
      <c r="F4534" s="2"/>
      <c r="G4534" s="2"/>
    </row>
    <row r="4536" spans="1:7" x14ac:dyDescent="0.25">
      <c r="C4536" s="2"/>
      <c r="D4536" s="2"/>
      <c r="E4536" s="2"/>
      <c r="F4536" s="2"/>
    </row>
    <row r="4537" spans="1:7" x14ac:dyDescent="0.25">
      <c r="A4537" s="2"/>
      <c r="B4537" s="2"/>
      <c r="C4537" s="2"/>
      <c r="D4537" s="2"/>
      <c r="E4537" s="2"/>
      <c r="F4537" s="2"/>
      <c r="G4537" s="2"/>
    </row>
    <row r="4538" spans="1:7" x14ac:dyDescent="0.25">
      <c r="A4538" s="2"/>
      <c r="B4538" s="2"/>
      <c r="C4538" s="2"/>
      <c r="D4538" s="2"/>
      <c r="E4538" s="2"/>
      <c r="F4538" s="2"/>
      <c r="G4538" s="2"/>
    </row>
    <row r="4539" spans="1:7" x14ac:dyDescent="0.25">
      <c r="A4539" s="2"/>
      <c r="B4539" s="2"/>
      <c r="C4539" s="2"/>
      <c r="D4539" s="2"/>
      <c r="E4539" s="2"/>
      <c r="F4539" s="2"/>
      <c r="G4539" s="2"/>
    </row>
    <row r="4540" spans="1:7" x14ac:dyDescent="0.25">
      <c r="A4540" s="2"/>
      <c r="B4540" s="2"/>
      <c r="G4540" s="2"/>
    </row>
    <row r="4541" spans="1:7" x14ac:dyDescent="0.25">
      <c r="A4541" s="2"/>
      <c r="B4541" s="2"/>
      <c r="C4541" s="2"/>
      <c r="D4541" s="2"/>
      <c r="E4541" s="2"/>
      <c r="F4541" s="2"/>
      <c r="G4541" s="2"/>
    </row>
    <row r="4542" spans="1:7" x14ac:dyDescent="0.25">
      <c r="A4542" s="2"/>
      <c r="B4542" s="2"/>
      <c r="C4542" s="2"/>
      <c r="D4542" s="2"/>
      <c r="E4542" s="2"/>
      <c r="F4542" s="2"/>
      <c r="G4542" s="2"/>
    </row>
    <row r="4543" spans="1:7" x14ac:dyDescent="0.25">
      <c r="A4543" s="2"/>
      <c r="B4543" s="2"/>
      <c r="C4543" s="2"/>
      <c r="D4543" s="2"/>
      <c r="E4543" s="2"/>
      <c r="F4543" s="2"/>
      <c r="G4543" s="2"/>
    </row>
    <row r="4544" spans="1:7" x14ac:dyDescent="0.25">
      <c r="A4544" s="2"/>
      <c r="B4544" s="2"/>
      <c r="C4544" s="2"/>
      <c r="D4544" s="2"/>
      <c r="E4544" s="2"/>
      <c r="F4544" s="2"/>
      <c r="G4544" s="2"/>
    </row>
    <row r="4545" spans="1:7" x14ac:dyDescent="0.25">
      <c r="A4545" s="2"/>
    </row>
    <row r="4546" spans="1:7" x14ac:dyDescent="0.25">
      <c r="A4546" s="2"/>
      <c r="B4546" s="2"/>
      <c r="C4546" s="2"/>
      <c r="D4546" s="2"/>
      <c r="E4546" s="2"/>
      <c r="F4546" s="2"/>
      <c r="G4546" s="2"/>
    </row>
    <row r="4547" spans="1:7" x14ac:dyDescent="0.25">
      <c r="A4547" s="2"/>
      <c r="B4547" s="2"/>
      <c r="C4547" s="2"/>
      <c r="D4547" s="2"/>
      <c r="E4547" s="2"/>
      <c r="F4547" s="2"/>
      <c r="G4547" s="2"/>
    </row>
    <row r="4548" spans="1:7" x14ac:dyDescent="0.25">
      <c r="A4548" s="2"/>
      <c r="B4548" s="2"/>
      <c r="C4548" s="2"/>
      <c r="D4548" s="2"/>
      <c r="E4548" s="2"/>
      <c r="F4548" s="2"/>
      <c r="G4548" s="2"/>
    </row>
    <row r="4549" spans="1:7" x14ac:dyDescent="0.25">
      <c r="A4549" s="2"/>
      <c r="B4549" s="2"/>
      <c r="C4549" s="2"/>
      <c r="D4549" s="2"/>
      <c r="E4549" s="2"/>
      <c r="F4549" s="2"/>
      <c r="G4549" s="2"/>
    </row>
    <row r="4550" spans="1:7" x14ac:dyDescent="0.25">
      <c r="A4550" s="2"/>
      <c r="B4550" s="2"/>
      <c r="C4550" s="2"/>
      <c r="D4550" s="2"/>
      <c r="E4550" s="2"/>
      <c r="F4550" s="2"/>
      <c r="G4550" s="2"/>
    </row>
    <row r="4551" spans="1:7" x14ac:dyDescent="0.25">
      <c r="A4551" s="2"/>
      <c r="B4551" s="2"/>
      <c r="C4551" s="2"/>
      <c r="D4551" s="2"/>
      <c r="E4551" s="2"/>
      <c r="F4551" s="2"/>
      <c r="G4551" s="2"/>
    </row>
    <row r="4552" spans="1:7" x14ac:dyDescent="0.25">
      <c r="A4552" s="2"/>
      <c r="B4552" s="2"/>
      <c r="C4552" s="2"/>
      <c r="D4552" s="2"/>
      <c r="E4552" s="2"/>
      <c r="F4552" s="2"/>
      <c r="G4552" s="2"/>
    </row>
    <row r="4553" spans="1:7" x14ac:dyDescent="0.25">
      <c r="A4553" s="2"/>
      <c r="B4553" s="2"/>
      <c r="C4553" s="2"/>
      <c r="D4553" s="2"/>
      <c r="E4553" s="2"/>
      <c r="F4553" s="2"/>
      <c r="G4553" s="2"/>
    </row>
    <row r="4554" spans="1:7" x14ac:dyDescent="0.25">
      <c r="A4554" s="2"/>
      <c r="B4554" s="2"/>
      <c r="C4554" s="2"/>
      <c r="D4554" s="2"/>
      <c r="E4554" s="2"/>
      <c r="F4554" s="2"/>
      <c r="G4554" s="2"/>
    </row>
    <row r="4555" spans="1:7" x14ac:dyDescent="0.25">
      <c r="A4555" s="2"/>
      <c r="B4555" s="2"/>
      <c r="C4555" s="2"/>
      <c r="D4555" s="2"/>
      <c r="E4555" s="2"/>
      <c r="F4555" s="2"/>
      <c r="G4555" s="2"/>
    </row>
    <row r="4556" spans="1:7" x14ac:dyDescent="0.25">
      <c r="A4556" s="2"/>
      <c r="B4556" s="2"/>
      <c r="C4556" s="2"/>
      <c r="D4556" s="2"/>
      <c r="E4556" s="2"/>
      <c r="F4556" s="2"/>
      <c r="G4556" s="2"/>
    </row>
    <row r="4557" spans="1:7" x14ac:dyDescent="0.25">
      <c r="A4557" s="2"/>
      <c r="B4557" s="2"/>
      <c r="C4557" s="2"/>
      <c r="D4557" s="2"/>
      <c r="E4557" s="2"/>
      <c r="F4557" s="2"/>
      <c r="G4557" s="2"/>
    </row>
    <row r="4558" spans="1:7" x14ac:dyDescent="0.25">
      <c r="A4558" s="2"/>
      <c r="B4558" s="2"/>
      <c r="C4558" s="2"/>
      <c r="D4558" s="2"/>
      <c r="E4558" s="2"/>
      <c r="F4558" s="2"/>
      <c r="G4558" s="2"/>
    </row>
    <row r="4559" spans="1:7" x14ac:dyDescent="0.25">
      <c r="A4559" s="2"/>
      <c r="B4559" s="2"/>
      <c r="C4559" s="2"/>
      <c r="D4559" s="2"/>
      <c r="E4559" s="2"/>
      <c r="F4559" s="2"/>
      <c r="G4559" s="2"/>
    </row>
    <row r="4560" spans="1:7" x14ac:dyDescent="0.25">
      <c r="A4560" s="2"/>
      <c r="B4560" s="2"/>
      <c r="C4560" s="2"/>
      <c r="D4560" s="2"/>
      <c r="E4560" s="2"/>
      <c r="F4560" s="2"/>
      <c r="G4560" s="2"/>
    </row>
    <row r="4561" spans="1:7" x14ac:dyDescent="0.25">
      <c r="A4561" s="2"/>
      <c r="B4561" s="2"/>
      <c r="C4561" s="2"/>
      <c r="D4561" s="2"/>
      <c r="E4561" s="2"/>
      <c r="F4561" s="2"/>
      <c r="G4561" s="2"/>
    </row>
    <row r="4562" spans="1:7" x14ac:dyDescent="0.25">
      <c r="A4562" s="2"/>
      <c r="B4562" s="2"/>
      <c r="C4562" s="2"/>
      <c r="D4562" s="2"/>
      <c r="E4562" s="2"/>
      <c r="F4562" s="2"/>
      <c r="G4562" s="2"/>
    </row>
    <row r="4563" spans="1:7" x14ac:dyDescent="0.25">
      <c r="A4563" s="2"/>
      <c r="B4563" s="2"/>
      <c r="C4563" s="2"/>
      <c r="D4563" s="2"/>
      <c r="E4563" s="2"/>
      <c r="F4563" s="2"/>
      <c r="G4563" s="2"/>
    </row>
    <row r="4564" spans="1:7" x14ac:dyDescent="0.25">
      <c r="A4564" s="2"/>
      <c r="B4564" s="2"/>
      <c r="C4564" s="2"/>
      <c r="D4564" s="2"/>
      <c r="E4564" s="2"/>
      <c r="F4564" s="2"/>
      <c r="G4564" s="2"/>
    </row>
    <row r="4565" spans="1:7" x14ac:dyDescent="0.25">
      <c r="A4565" s="2"/>
      <c r="B4565" s="2"/>
      <c r="C4565" s="2"/>
      <c r="D4565" s="2"/>
      <c r="E4565" s="2"/>
      <c r="F4565" s="2"/>
      <c r="G4565" s="2"/>
    </row>
    <row r="4566" spans="1:7" x14ac:dyDescent="0.25">
      <c r="A4566" s="2"/>
      <c r="B4566" s="2"/>
      <c r="C4566" s="2"/>
      <c r="D4566" s="2"/>
      <c r="E4566" s="2"/>
      <c r="F4566" s="2"/>
      <c r="G4566" s="2"/>
    </row>
    <row r="4567" spans="1:7" x14ac:dyDescent="0.25">
      <c r="A4567" s="2"/>
      <c r="B4567" s="2"/>
      <c r="C4567" s="2"/>
      <c r="D4567" s="2"/>
      <c r="E4567" s="2"/>
      <c r="F4567" s="2"/>
      <c r="G4567" s="2"/>
    </row>
    <row r="4568" spans="1:7" x14ac:dyDescent="0.25">
      <c r="A4568" s="2"/>
      <c r="B4568" s="2"/>
      <c r="C4568" s="2"/>
      <c r="D4568" s="2"/>
      <c r="E4568" s="2"/>
      <c r="F4568" s="2"/>
      <c r="G4568" s="2"/>
    </row>
    <row r="4569" spans="1:7" x14ac:dyDescent="0.25">
      <c r="A4569" s="2"/>
      <c r="B4569" s="2"/>
      <c r="C4569" s="2"/>
      <c r="D4569" s="2"/>
      <c r="E4569" s="2"/>
      <c r="F4569" s="2"/>
      <c r="G4569" s="2"/>
    </row>
    <row r="4570" spans="1:7" x14ac:dyDescent="0.25">
      <c r="A4570" s="2"/>
      <c r="B4570" s="2"/>
      <c r="C4570" s="2"/>
      <c r="D4570" s="2"/>
      <c r="E4570" s="2"/>
      <c r="F4570" s="2"/>
      <c r="G4570" s="2"/>
    </row>
    <row r="4571" spans="1:7" x14ac:dyDescent="0.25">
      <c r="A4571" s="2"/>
      <c r="B4571" s="2"/>
      <c r="C4571" s="2"/>
      <c r="D4571" s="2"/>
      <c r="E4571" s="2"/>
      <c r="F4571" s="2"/>
      <c r="G4571" s="2"/>
    </row>
    <row r="4573" spans="1:7" x14ac:dyDescent="0.25">
      <c r="C4573" s="2"/>
      <c r="D4573" s="2"/>
      <c r="E4573" s="2"/>
      <c r="F4573" s="2"/>
    </row>
    <row r="4574" spans="1:7" x14ac:dyDescent="0.25">
      <c r="A4574" s="2"/>
      <c r="B4574" s="2"/>
      <c r="C4574" s="2"/>
      <c r="D4574" s="2"/>
      <c r="E4574" s="2"/>
      <c r="F4574" s="2"/>
      <c r="G4574" s="2"/>
    </row>
    <row r="4575" spans="1:7" x14ac:dyDescent="0.25">
      <c r="A4575" s="2"/>
      <c r="B4575" s="2"/>
      <c r="C4575" s="2"/>
      <c r="D4575" s="2"/>
      <c r="E4575" s="2"/>
      <c r="F4575" s="2"/>
      <c r="G4575" s="2"/>
    </row>
    <row r="4576" spans="1:7" x14ac:dyDescent="0.25">
      <c r="A4576" s="2"/>
      <c r="B4576" s="2"/>
      <c r="C4576" s="2"/>
      <c r="D4576" s="2"/>
      <c r="E4576" s="2"/>
      <c r="F4576" s="2"/>
      <c r="G4576" s="2"/>
    </row>
    <row r="4577" spans="1:7" x14ac:dyDescent="0.25">
      <c r="A4577" s="2"/>
      <c r="B4577" s="2"/>
      <c r="G4577" s="2"/>
    </row>
    <row r="4578" spans="1:7" x14ac:dyDescent="0.25">
      <c r="A4578" s="2"/>
      <c r="B4578" s="2"/>
      <c r="C4578" s="2"/>
      <c r="D4578" s="2"/>
      <c r="E4578" s="2"/>
      <c r="F4578" s="2"/>
      <c r="G4578" s="2"/>
    </row>
    <row r="4579" spans="1:7" x14ac:dyDescent="0.25">
      <c r="A4579" s="2"/>
      <c r="B4579" s="2"/>
      <c r="C4579" s="2"/>
      <c r="D4579" s="2"/>
      <c r="E4579" s="2"/>
      <c r="F4579" s="2"/>
      <c r="G4579" s="2"/>
    </row>
    <row r="4580" spans="1:7" x14ac:dyDescent="0.25">
      <c r="A4580" s="2"/>
      <c r="B4580" s="2"/>
      <c r="C4580" s="2"/>
      <c r="D4580" s="2"/>
      <c r="E4580" s="2"/>
      <c r="F4580" s="2"/>
      <c r="G4580" s="2"/>
    </row>
    <row r="4581" spans="1:7" x14ac:dyDescent="0.25">
      <c r="A4581" s="2"/>
      <c r="B4581" s="2"/>
      <c r="C4581" s="2"/>
      <c r="D4581" s="2"/>
      <c r="E4581" s="2"/>
      <c r="F4581" s="2"/>
      <c r="G4581" s="2"/>
    </row>
    <row r="4582" spans="1:7" x14ac:dyDescent="0.25">
      <c r="A4582" s="2"/>
    </row>
    <row r="4583" spans="1:7" x14ac:dyDescent="0.25">
      <c r="A4583" s="2"/>
      <c r="B4583" s="2"/>
      <c r="C4583" s="2"/>
      <c r="D4583" s="2"/>
      <c r="E4583" s="2"/>
      <c r="F4583" s="2"/>
      <c r="G4583" s="2"/>
    </row>
    <row r="4584" spans="1:7" x14ac:dyDescent="0.25">
      <c r="A4584" s="2"/>
      <c r="B4584" s="2"/>
      <c r="C4584" s="2"/>
      <c r="D4584" s="2"/>
      <c r="E4584" s="2"/>
      <c r="F4584" s="2"/>
      <c r="G4584" s="2"/>
    </row>
    <row r="4585" spans="1:7" x14ac:dyDescent="0.25">
      <c r="A4585" s="2"/>
      <c r="B4585" s="2"/>
      <c r="C4585" s="2"/>
      <c r="D4585" s="2"/>
      <c r="E4585" s="2"/>
      <c r="F4585" s="2"/>
      <c r="G4585" s="2"/>
    </row>
    <row r="4586" spans="1:7" x14ac:dyDescent="0.25">
      <c r="A4586" s="2"/>
      <c r="B4586" s="2"/>
      <c r="C4586" s="2"/>
      <c r="D4586" s="2"/>
      <c r="E4586" s="2"/>
      <c r="F4586" s="2"/>
      <c r="G4586" s="2"/>
    </row>
    <row r="4587" spans="1:7" x14ac:dyDescent="0.25">
      <c r="A4587" s="2"/>
      <c r="B4587" s="2"/>
      <c r="C4587" s="2"/>
      <c r="D4587" s="2"/>
      <c r="E4587" s="2"/>
      <c r="F4587" s="2"/>
      <c r="G4587" s="2"/>
    </row>
    <row r="4588" spans="1:7" x14ac:dyDescent="0.25">
      <c r="A4588" s="2"/>
      <c r="B4588" s="2"/>
      <c r="C4588" s="2"/>
      <c r="D4588" s="2"/>
      <c r="E4588" s="2"/>
      <c r="F4588" s="2"/>
      <c r="G4588" s="2"/>
    </row>
    <row r="4589" spans="1:7" x14ac:dyDescent="0.25">
      <c r="A4589" s="2"/>
      <c r="B4589" s="2"/>
      <c r="C4589" s="2"/>
      <c r="D4589" s="2"/>
      <c r="E4589" s="2"/>
      <c r="F4589" s="2"/>
      <c r="G4589" s="2"/>
    </row>
    <row r="4590" spans="1:7" x14ac:dyDescent="0.25">
      <c r="A4590" s="2"/>
      <c r="B4590" s="2"/>
      <c r="C4590" s="2"/>
      <c r="D4590" s="2"/>
      <c r="E4590" s="2"/>
      <c r="F4590" s="2"/>
      <c r="G4590" s="2"/>
    </row>
    <row r="4591" spans="1:7" x14ac:dyDescent="0.25">
      <c r="A4591" s="2"/>
      <c r="B4591" s="2"/>
      <c r="C4591" s="2"/>
      <c r="D4591" s="2"/>
      <c r="E4591" s="2"/>
      <c r="F4591" s="2"/>
      <c r="G4591" s="2"/>
    </row>
    <row r="4592" spans="1:7" x14ac:dyDescent="0.25">
      <c r="A4592" s="2"/>
      <c r="B4592" s="2"/>
      <c r="C4592" s="2"/>
      <c r="D4592" s="2"/>
      <c r="E4592" s="2"/>
      <c r="F4592" s="2"/>
      <c r="G4592" s="2"/>
    </row>
    <row r="4593" spans="1:7" x14ac:dyDescent="0.25">
      <c r="A4593" s="2"/>
      <c r="B4593" s="2"/>
      <c r="C4593" s="2"/>
      <c r="D4593" s="2"/>
      <c r="E4593" s="2"/>
      <c r="F4593" s="2"/>
      <c r="G4593" s="2"/>
    </row>
    <row r="4594" spans="1:7" x14ac:dyDescent="0.25">
      <c r="A4594" s="2"/>
      <c r="B4594" s="2"/>
      <c r="C4594" s="2"/>
      <c r="D4594" s="2"/>
      <c r="E4594" s="2"/>
      <c r="F4594" s="2"/>
      <c r="G4594" s="2"/>
    </row>
    <row r="4595" spans="1:7" x14ac:dyDescent="0.25">
      <c r="A4595" s="2"/>
      <c r="B4595" s="2"/>
      <c r="C4595" s="2"/>
      <c r="D4595" s="2"/>
      <c r="E4595" s="2"/>
      <c r="F4595" s="2"/>
      <c r="G4595" s="2"/>
    </row>
    <row r="4596" spans="1:7" x14ac:dyDescent="0.25">
      <c r="A4596" s="2"/>
      <c r="B4596" s="2"/>
      <c r="C4596" s="2"/>
      <c r="D4596" s="2"/>
      <c r="E4596" s="2"/>
      <c r="F4596" s="2"/>
      <c r="G4596" s="2"/>
    </row>
    <row r="4597" spans="1:7" x14ac:dyDescent="0.25">
      <c r="A4597" s="2"/>
      <c r="B4597" s="2"/>
      <c r="C4597" s="2"/>
      <c r="D4597" s="2"/>
      <c r="E4597" s="2"/>
      <c r="F4597" s="2"/>
      <c r="G4597" s="2"/>
    </row>
    <row r="4598" spans="1:7" x14ac:dyDescent="0.25">
      <c r="A4598" s="2"/>
      <c r="B4598" s="2"/>
      <c r="C4598" s="2"/>
      <c r="D4598" s="2"/>
      <c r="E4598" s="2"/>
      <c r="F4598" s="2"/>
      <c r="G4598" s="2"/>
    </row>
    <row r="4599" spans="1:7" x14ac:dyDescent="0.25">
      <c r="A4599" s="2"/>
      <c r="B4599" s="2"/>
      <c r="C4599" s="2"/>
      <c r="D4599" s="2"/>
      <c r="E4599" s="2"/>
      <c r="F4599" s="2"/>
      <c r="G4599" s="2"/>
    </row>
    <row r="4600" spans="1:7" x14ac:dyDescent="0.25">
      <c r="A4600" s="2"/>
      <c r="B4600" s="2"/>
      <c r="C4600" s="2"/>
      <c r="D4600" s="2"/>
      <c r="E4600" s="2"/>
      <c r="F4600" s="2"/>
      <c r="G4600" s="2"/>
    </row>
    <row r="4601" spans="1:7" x14ac:dyDescent="0.25">
      <c r="A4601" s="2"/>
      <c r="B4601" s="2"/>
      <c r="C4601" s="2"/>
      <c r="D4601" s="2"/>
      <c r="E4601" s="2"/>
      <c r="F4601" s="2"/>
      <c r="G4601" s="2"/>
    </row>
    <row r="4602" spans="1:7" x14ac:dyDescent="0.25">
      <c r="A4602" s="2"/>
      <c r="B4602" s="2"/>
      <c r="C4602" s="2"/>
      <c r="D4602" s="2"/>
      <c r="E4602" s="2"/>
      <c r="F4602" s="2"/>
      <c r="G4602" s="2"/>
    </row>
    <row r="4603" spans="1:7" x14ac:dyDescent="0.25">
      <c r="A4603" s="2"/>
      <c r="B4603" s="2"/>
      <c r="C4603" s="2"/>
      <c r="D4603" s="2"/>
      <c r="E4603" s="2"/>
      <c r="F4603" s="2"/>
      <c r="G4603" s="2"/>
    </row>
    <row r="4604" spans="1:7" x14ac:dyDescent="0.25">
      <c r="A4604" s="2"/>
      <c r="B4604" s="2"/>
      <c r="C4604" s="2"/>
      <c r="D4604" s="2"/>
      <c r="E4604" s="2"/>
      <c r="F4604" s="2"/>
      <c r="G4604" s="2"/>
    </row>
    <row r="4605" spans="1:7" x14ac:dyDescent="0.25">
      <c r="A4605" s="2"/>
      <c r="B4605" s="2"/>
      <c r="C4605" s="2"/>
      <c r="D4605" s="2"/>
      <c r="E4605" s="2"/>
      <c r="F4605" s="2"/>
      <c r="G4605" s="2"/>
    </row>
    <row r="4606" spans="1:7" x14ac:dyDescent="0.25">
      <c r="A4606" s="2"/>
      <c r="B4606" s="2"/>
      <c r="C4606" s="2"/>
      <c r="D4606" s="2"/>
      <c r="E4606" s="2"/>
      <c r="F4606" s="2"/>
      <c r="G4606" s="2"/>
    </row>
    <row r="4607" spans="1:7" x14ac:dyDescent="0.25">
      <c r="A4607" s="2"/>
      <c r="B4607" s="2"/>
      <c r="C4607" s="2"/>
      <c r="D4607" s="2"/>
      <c r="E4607" s="2"/>
      <c r="F4607" s="2"/>
      <c r="G4607" s="2"/>
    </row>
    <row r="4608" spans="1:7" x14ac:dyDescent="0.25">
      <c r="A4608" s="2"/>
      <c r="B4608" s="2"/>
      <c r="C4608" s="2"/>
      <c r="D4608" s="2"/>
      <c r="E4608" s="2"/>
      <c r="F4608" s="2"/>
      <c r="G4608" s="2"/>
    </row>
    <row r="4610" spans="1:7" x14ac:dyDescent="0.25">
      <c r="C4610" s="2"/>
      <c r="D4610" s="2"/>
      <c r="E4610" s="2"/>
      <c r="F4610" s="2"/>
    </row>
    <row r="4611" spans="1:7" x14ac:dyDescent="0.25">
      <c r="A4611" s="2"/>
      <c r="B4611" s="2"/>
      <c r="C4611" s="2"/>
      <c r="D4611" s="2"/>
      <c r="E4611" s="2"/>
      <c r="F4611" s="2"/>
      <c r="G4611" s="2"/>
    </row>
    <row r="4612" spans="1:7" x14ac:dyDescent="0.25">
      <c r="A4612" s="2"/>
      <c r="B4612" s="2"/>
      <c r="C4612" s="2"/>
      <c r="D4612" s="2"/>
      <c r="E4612" s="2"/>
      <c r="F4612" s="2"/>
      <c r="G4612" s="2"/>
    </row>
    <row r="4613" spans="1:7" x14ac:dyDescent="0.25">
      <c r="A4613" s="2"/>
      <c r="B4613" s="2"/>
      <c r="C4613" s="2"/>
      <c r="D4613" s="2"/>
      <c r="E4613" s="2"/>
      <c r="F4613" s="2"/>
      <c r="G4613" s="2"/>
    </row>
    <row r="4614" spans="1:7" x14ac:dyDescent="0.25">
      <c r="A4614" s="2"/>
      <c r="B4614" s="2"/>
      <c r="G4614" s="2"/>
    </row>
    <row r="4615" spans="1:7" x14ac:dyDescent="0.25">
      <c r="A4615" s="2"/>
      <c r="B4615" s="2"/>
      <c r="C4615" s="2"/>
      <c r="D4615" s="2"/>
      <c r="E4615" s="2"/>
      <c r="F4615" s="2"/>
      <c r="G4615" s="2"/>
    </row>
    <row r="4616" spans="1:7" x14ac:dyDescent="0.25">
      <c r="A4616" s="2"/>
      <c r="B4616" s="2"/>
      <c r="C4616" s="2"/>
      <c r="D4616" s="2"/>
      <c r="E4616" s="2"/>
      <c r="F4616" s="2"/>
      <c r="G4616" s="2"/>
    </row>
    <row r="4617" spans="1:7" x14ac:dyDescent="0.25">
      <c r="A4617" s="2"/>
      <c r="B4617" s="2"/>
      <c r="C4617" s="2"/>
      <c r="D4617" s="2"/>
      <c r="E4617" s="2"/>
      <c r="F4617" s="2"/>
      <c r="G4617" s="2"/>
    </row>
    <row r="4618" spans="1:7" x14ac:dyDescent="0.25">
      <c r="A4618" s="2"/>
      <c r="B4618" s="2"/>
      <c r="C4618" s="2"/>
      <c r="D4618" s="2"/>
      <c r="E4618" s="2"/>
      <c r="F4618" s="2"/>
      <c r="G4618" s="2"/>
    </row>
    <row r="4619" spans="1:7" x14ac:dyDescent="0.25">
      <c r="A4619" s="2"/>
    </row>
    <row r="4620" spans="1:7" x14ac:dyDescent="0.25">
      <c r="A4620" s="2"/>
      <c r="B4620" s="2"/>
      <c r="C4620" s="2"/>
      <c r="D4620" s="2"/>
      <c r="E4620" s="2"/>
      <c r="F4620" s="2"/>
      <c r="G4620" s="2"/>
    </row>
    <row r="4621" spans="1:7" x14ac:dyDescent="0.25">
      <c r="A4621" s="2"/>
      <c r="B4621" s="2"/>
      <c r="C4621" s="2"/>
      <c r="D4621" s="2"/>
      <c r="E4621" s="2"/>
      <c r="F4621" s="2"/>
      <c r="G4621" s="2"/>
    </row>
    <row r="4622" spans="1:7" x14ac:dyDescent="0.25">
      <c r="A4622" s="2"/>
      <c r="B4622" s="2"/>
      <c r="C4622" s="2"/>
      <c r="D4622" s="2"/>
      <c r="E4622" s="2"/>
      <c r="F4622" s="2"/>
      <c r="G4622" s="2"/>
    </row>
    <row r="4623" spans="1:7" x14ac:dyDescent="0.25">
      <c r="A4623" s="2"/>
      <c r="B4623" s="2"/>
      <c r="C4623" s="2"/>
      <c r="D4623" s="2"/>
      <c r="E4623" s="2"/>
      <c r="F4623" s="2"/>
      <c r="G4623" s="2"/>
    </row>
    <row r="4624" spans="1:7" x14ac:dyDescent="0.25">
      <c r="A4624" s="2"/>
      <c r="B4624" s="2"/>
      <c r="C4624" s="2"/>
      <c r="D4624" s="2"/>
      <c r="E4624" s="2"/>
      <c r="F4624" s="2"/>
      <c r="G4624" s="2"/>
    </row>
    <row r="4625" spans="1:7" x14ac:dyDescent="0.25">
      <c r="A4625" s="2"/>
      <c r="B4625" s="2"/>
      <c r="C4625" s="2"/>
      <c r="D4625" s="2"/>
      <c r="E4625" s="2"/>
      <c r="F4625" s="2"/>
      <c r="G4625" s="2"/>
    </row>
    <row r="4626" spans="1:7" x14ac:dyDescent="0.25">
      <c r="A4626" s="2"/>
      <c r="B4626" s="2"/>
      <c r="C4626" s="2"/>
      <c r="D4626" s="2"/>
      <c r="E4626" s="2"/>
      <c r="F4626" s="2"/>
      <c r="G4626" s="2"/>
    </row>
    <row r="4627" spans="1:7" x14ac:dyDescent="0.25">
      <c r="A4627" s="2"/>
      <c r="B4627" s="2"/>
      <c r="C4627" s="2"/>
      <c r="D4627" s="2"/>
      <c r="E4627" s="2"/>
      <c r="F4627" s="2"/>
      <c r="G4627" s="2"/>
    </row>
    <row r="4628" spans="1:7" x14ac:dyDescent="0.25">
      <c r="A4628" s="2"/>
      <c r="B4628" s="2"/>
      <c r="C4628" s="2"/>
      <c r="D4628" s="2"/>
      <c r="E4628" s="2"/>
      <c r="F4628" s="2"/>
      <c r="G4628" s="2"/>
    </row>
    <row r="4629" spans="1:7" x14ac:dyDescent="0.25">
      <c r="A4629" s="2"/>
      <c r="B4629" s="2"/>
      <c r="C4629" s="2"/>
      <c r="D4629" s="2"/>
      <c r="E4629" s="2"/>
      <c r="F4629" s="2"/>
      <c r="G4629" s="2"/>
    </row>
    <row r="4630" spans="1:7" x14ac:dyDescent="0.25">
      <c r="A4630" s="2"/>
      <c r="B4630" s="2"/>
      <c r="C4630" s="2"/>
      <c r="D4630" s="2"/>
      <c r="E4630" s="2"/>
      <c r="F4630" s="2"/>
      <c r="G4630" s="2"/>
    </row>
    <row r="4631" spans="1:7" x14ac:dyDescent="0.25">
      <c r="A4631" s="2"/>
      <c r="B4631" s="2"/>
      <c r="C4631" s="2"/>
      <c r="D4631" s="2"/>
      <c r="E4631" s="2"/>
      <c r="F4631" s="2"/>
      <c r="G4631" s="2"/>
    </row>
    <row r="4632" spans="1:7" x14ac:dyDescent="0.25">
      <c r="A4632" s="2"/>
      <c r="B4632" s="2"/>
      <c r="C4632" s="2"/>
      <c r="D4632" s="2"/>
      <c r="E4632" s="2"/>
      <c r="F4632" s="2"/>
      <c r="G4632" s="2"/>
    </row>
    <row r="4633" spans="1:7" x14ac:dyDescent="0.25">
      <c r="A4633" s="2"/>
      <c r="B4633" s="2"/>
      <c r="C4633" s="2"/>
      <c r="D4633" s="2"/>
      <c r="E4633" s="2"/>
      <c r="F4633" s="2"/>
      <c r="G4633" s="2"/>
    </row>
    <row r="4634" spans="1:7" x14ac:dyDescent="0.25">
      <c r="A4634" s="2"/>
      <c r="B4634" s="2"/>
      <c r="C4634" s="2"/>
      <c r="D4634" s="2"/>
      <c r="E4634" s="2"/>
      <c r="F4634" s="2"/>
      <c r="G4634" s="2"/>
    </row>
    <row r="4635" spans="1:7" x14ac:dyDescent="0.25">
      <c r="A4635" s="2"/>
      <c r="B4635" s="2"/>
      <c r="C4635" s="2"/>
      <c r="D4635" s="2"/>
      <c r="E4635" s="2"/>
      <c r="F4635" s="2"/>
      <c r="G4635" s="2"/>
    </row>
    <row r="4636" spans="1:7" x14ac:dyDescent="0.25">
      <c r="A4636" s="2"/>
      <c r="B4636" s="2"/>
      <c r="C4636" s="2"/>
      <c r="D4636" s="2"/>
      <c r="E4636" s="2"/>
      <c r="F4636" s="2"/>
      <c r="G4636" s="2"/>
    </row>
    <row r="4637" spans="1:7" x14ac:dyDescent="0.25">
      <c r="A4637" s="2"/>
      <c r="B4637" s="2"/>
      <c r="C4637" s="2"/>
      <c r="D4637" s="2"/>
      <c r="E4637" s="2"/>
      <c r="F4637" s="2"/>
      <c r="G4637" s="2"/>
    </row>
    <row r="4638" spans="1:7" x14ac:dyDescent="0.25">
      <c r="A4638" s="2"/>
      <c r="B4638" s="2"/>
      <c r="C4638" s="2"/>
      <c r="D4638" s="2"/>
      <c r="E4638" s="2"/>
      <c r="F4638" s="2"/>
      <c r="G4638" s="2"/>
    </row>
    <row r="4639" spans="1:7" x14ac:dyDescent="0.25">
      <c r="A4639" s="2"/>
      <c r="B4639" s="2"/>
      <c r="C4639" s="2"/>
      <c r="D4639" s="2"/>
      <c r="E4639" s="2"/>
      <c r="F4639" s="2"/>
      <c r="G4639" s="2"/>
    </row>
    <row r="4640" spans="1:7" x14ac:dyDescent="0.25">
      <c r="A4640" s="2"/>
      <c r="B4640" s="2"/>
      <c r="C4640" s="2"/>
      <c r="D4640" s="2"/>
      <c r="E4640" s="2"/>
      <c r="F4640" s="2"/>
      <c r="G4640" s="2"/>
    </row>
    <row r="4641" spans="1:7" x14ac:dyDescent="0.25">
      <c r="A4641" s="2"/>
      <c r="B4641" s="2"/>
      <c r="C4641" s="2"/>
      <c r="D4641" s="2"/>
      <c r="E4641" s="2"/>
      <c r="F4641" s="2"/>
      <c r="G4641" s="2"/>
    </row>
    <row r="4642" spans="1:7" x14ac:dyDescent="0.25">
      <c r="A4642" s="2"/>
      <c r="B4642" s="2"/>
      <c r="C4642" s="2"/>
      <c r="D4642" s="2"/>
      <c r="E4642" s="2"/>
      <c r="F4642" s="2"/>
      <c r="G4642" s="2"/>
    </row>
    <row r="4643" spans="1:7" x14ac:dyDescent="0.25">
      <c r="A4643" s="2"/>
      <c r="B4643" s="2"/>
      <c r="C4643" s="2"/>
      <c r="D4643" s="2"/>
      <c r="E4643" s="2"/>
      <c r="F4643" s="2"/>
      <c r="G4643" s="2"/>
    </row>
    <row r="4644" spans="1:7" x14ac:dyDescent="0.25">
      <c r="A4644" s="2"/>
      <c r="B4644" s="2"/>
      <c r="C4644" s="2"/>
      <c r="D4644" s="2"/>
      <c r="E4644" s="2"/>
      <c r="F4644" s="2"/>
      <c r="G4644" s="2"/>
    </row>
    <row r="4645" spans="1:7" x14ac:dyDescent="0.25">
      <c r="A4645" s="2"/>
      <c r="B4645" s="2"/>
      <c r="C4645" s="2"/>
      <c r="D4645" s="2"/>
      <c r="E4645" s="2"/>
      <c r="F4645" s="2"/>
      <c r="G4645" s="2"/>
    </row>
    <row r="4647" spans="1:7" x14ac:dyDescent="0.25">
      <c r="C4647" s="2"/>
      <c r="D4647" s="2"/>
      <c r="E4647" s="2"/>
      <c r="F4647" s="2"/>
    </row>
    <row r="4648" spans="1:7" x14ac:dyDescent="0.25">
      <c r="A4648" s="2"/>
      <c r="B4648" s="2"/>
      <c r="C4648" s="2"/>
      <c r="D4648" s="2"/>
      <c r="E4648" s="2"/>
      <c r="F4648" s="2"/>
      <c r="G4648" s="2"/>
    </row>
    <row r="4649" spans="1:7" x14ac:dyDescent="0.25">
      <c r="A4649" s="2"/>
      <c r="B4649" s="2"/>
      <c r="C4649" s="2"/>
      <c r="D4649" s="2"/>
      <c r="E4649" s="2"/>
      <c r="F4649" s="2"/>
      <c r="G4649" s="2"/>
    </row>
    <row r="4650" spans="1:7" x14ac:dyDescent="0.25">
      <c r="A4650" s="2"/>
      <c r="B4650" s="2"/>
      <c r="C4650" s="2"/>
      <c r="D4650" s="2"/>
      <c r="E4650" s="2"/>
      <c r="F4650" s="2"/>
      <c r="G4650" s="2"/>
    </row>
    <row r="4651" spans="1:7" x14ac:dyDescent="0.25">
      <c r="A4651" s="2"/>
      <c r="B4651" s="2"/>
      <c r="G4651" s="2"/>
    </row>
    <row r="4652" spans="1:7" x14ac:dyDescent="0.25">
      <c r="A4652" s="2"/>
      <c r="B4652" s="2"/>
      <c r="C4652" s="2"/>
      <c r="D4652" s="2"/>
      <c r="E4652" s="2"/>
      <c r="F4652" s="2"/>
      <c r="G4652" s="2"/>
    </row>
    <row r="4653" spans="1:7" x14ac:dyDescent="0.25">
      <c r="A4653" s="2"/>
      <c r="B4653" s="2"/>
      <c r="C4653" s="2"/>
      <c r="D4653" s="2"/>
      <c r="E4653" s="2"/>
      <c r="F4653" s="2"/>
      <c r="G4653" s="2"/>
    </row>
    <row r="4654" spans="1:7" x14ac:dyDescent="0.25">
      <c r="A4654" s="2"/>
      <c r="B4654" s="2"/>
      <c r="C4654" s="2"/>
      <c r="D4654" s="2"/>
      <c r="E4654" s="2"/>
      <c r="F4654" s="2"/>
      <c r="G4654" s="2"/>
    </row>
    <row r="4655" spans="1:7" x14ac:dyDescent="0.25">
      <c r="A4655" s="2"/>
      <c r="B4655" s="2"/>
      <c r="C4655" s="2"/>
      <c r="D4655" s="2"/>
      <c r="E4655" s="2"/>
      <c r="F4655" s="2"/>
      <c r="G4655" s="2"/>
    </row>
    <row r="4656" spans="1:7" x14ac:dyDescent="0.25">
      <c r="A4656" s="2"/>
    </row>
    <row r="4657" spans="1:7" x14ac:dyDescent="0.25">
      <c r="A4657" s="2"/>
      <c r="B4657" s="2"/>
      <c r="C4657" s="2"/>
      <c r="D4657" s="2"/>
      <c r="E4657" s="2"/>
      <c r="F4657" s="2"/>
      <c r="G4657" s="2"/>
    </row>
    <row r="4658" spans="1:7" x14ac:dyDescent="0.25">
      <c r="A4658" s="2"/>
      <c r="B4658" s="2"/>
      <c r="C4658" s="2"/>
      <c r="D4658" s="2"/>
      <c r="E4658" s="2"/>
      <c r="F4658" s="2"/>
      <c r="G4658" s="2"/>
    </row>
    <row r="4659" spans="1:7" x14ac:dyDescent="0.25">
      <c r="A4659" s="2"/>
      <c r="B4659" s="2"/>
      <c r="C4659" s="2"/>
      <c r="D4659" s="2"/>
      <c r="E4659" s="2"/>
      <c r="F4659" s="2"/>
      <c r="G4659" s="2"/>
    </row>
    <row r="4660" spans="1:7" x14ac:dyDescent="0.25">
      <c r="A4660" s="2"/>
      <c r="B4660" s="2"/>
      <c r="C4660" s="2"/>
      <c r="D4660" s="2"/>
      <c r="E4660" s="2"/>
      <c r="F4660" s="2"/>
      <c r="G4660" s="2"/>
    </row>
    <row r="4661" spans="1:7" x14ac:dyDescent="0.25">
      <c r="A4661" s="2"/>
      <c r="B4661" s="2"/>
      <c r="C4661" s="2"/>
      <c r="D4661" s="2"/>
      <c r="E4661" s="2"/>
      <c r="F4661" s="2"/>
      <c r="G4661" s="2"/>
    </row>
    <row r="4662" spans="1:7" x14ac:dyDescent="0.25">
      <c r="A4662" s="2"/>
      <c r="B4662" s="2"/>
      <c r="C4662" s="2"/>
      <c r="D4662" s="2"/>
      <c r="E4662" s="2"/>
      <c r="F4662" s="2"/>
      <c r="G4662" s="2"/>
    </row>
    <row r="4663" spans="1:7" x14ac:dyDescent="0.25">
      <c r="A4663" s="2"/>
      <c r="B4663" s="2"/>
      <c r="C4663" s="2"/>
      <c r="D4663" s="2"/>
      <c r="E4663" s="2"/>
      <c r="F4663" s="2"/>
      <c r="G4663" s="2"/>
    </row>
    <row r="4664" spans="1:7" x14ac:dyDescent="0.25">
      <c r="A4664" s="2"/>
      <c r="B4664" s="2"/>
      <c r="C4664" s="2"/>
      <c r="D4664" s="2"/>
      <c r="E4664" s="2"/>
      <c r="F4664" s="2"/>
      <c r="G4664" s="2"/>
    </row>
    <row r="4665" spans="1:7" x14ac:dyDescent="0.25">
      <c r="A4665" s="2"/>
      <c r="B4665" s="2"/>
      <c r="C4665" s="2"/>
      <c r="D4665" s="2"/>
      <c r="E4665" s="2"/>
      <c r="F4665" s="2"/>
      <c r="G4665" s="2"/>
    </row>
    <row r="4666" spans="1:7" x14ac:dyDescent="0.25">
      <c r="A4666" s="2"/>
      <c r="B4666" s="2"/>
      <c r="C4666" s="2"/>
      <c r="D4666" s="2"/>
      <c r="E4666" s="2"/>
      <c r="F4666" s="2"/>
      <c r="G4666" s="2"/>
    </row>
    <row r="4667" spans="1:7" x14ac:dyDescent="0.25">
      <c r="A4667" s="2"/>
      <c r="B4667" s="2"/>
      <c r="C4667" s="2"/>
      <c r="D4667" s="2"/>
      <c r="E4667" s="2"/>
      <c r="F4667" s="2"/>
      <c r="G4667" s="2"/>
    </row>
    <row r="4668" spans="1:7" x14ac:dyDescent="0.25">
      <c r="A4668" s="2"/>
      <c r="B4668" s="2"/>
      <c r="C4668" s="2"/>
      <c r="D4668" s="2"/>
      <c r="E4668" s="2"/>
      <c r="F4668" s="2"/>
      <c r="G4668" s="2"/>
    </row>
    <row r="4669" spans="1:7" x14ac:dyDescent="0.25">
      <c r="A4669" s="2"/>
      <c r="B4669" s="2"/>
      <c r="C4669" s="2"/>
      <c r="D4669" s="2"/>
      <c r="E4669" s="2"/>
      <c r="F4669" s="2"/>
      <c r="G4669" s="2"/>
    </row>
    <row r="4670" spans="1:7" x14ac:dyDescent="0.25">
      <c r="A4670" s="2"/>
      <c r="B4670" s="2"/>
      <c r="C4670" s="2"/>
      <c r="D4670" s="2"/>
      <c r="E4670" s="2"/>
      <c r="F4670" s="2"/>
      <c r="G4670" s="2"/>
    </row>
    <row r="4671" spans="1:7" x14ac:dyDescent="0.25">
      <c r="A4671" s="2"/>
      <c r="B4671" s="2"/>
      <c r="C4671" s="2"/>
      <c r="D4671" s="2"/>
      <c r="E4671" s="2"/>
      <c r="F4671" s="2"/>
      <c r="G4671" s="2"/>
    </row>
    <row r="4672" spans="1:7" x14ac:dyDescent="0.25">
      <c r="A4672" s="2"/>
      <c r="B4672" s="2"/>
      <c r="C4672" s="2"/>
      <c r="D4672" s="2"/>
      <c r="E4672" s="2"/>
      <c r="F4672" s="2"/>
      <c r="G4672" s="2"/>
    </row>
    <row r="4673" spans="1:7" x14ac:dyDescent="0.25">
      <c r="A4673" s="2"/>
      <c r="B4673" s="2"/>
      <c r="C4673" s="2"/>
      <c r="D4673" s="2"/>
      <c r="E4673" s="2"/>
      <c r="F4673" s="2"/>
      <c r="G4673" s="2"/>
    </row>
    <row r="4674" spans="1:7" x14ac:dyDescent="0.25">
      <c r="A4674" s="2"/>
      <c r="B4674" s="2"/>
      <c r="C4674" s="2"/>
      <c r="D4674" s="2"/>
      <c r="E4674" s="2"/>
      <c r="F4674" s="2"/>
      <c r="G4674" s="2"/>
    </row>
    <row r="4675" spans="1:7" x14ac:dyDescent="0.25">
      <c r="A4675" s="2"/>
      <c r="B4675" s="2"/>
      <c r="C4675" s="2"/>
      <c r="D4675" s="2"/>
      <c r="E4675" s="2"/>
      <c r="F4675" s="2"/>
      <c r="G4675" s="2"/>
    </row>
    <row r="4676" spans="1:7" x14ac:dyDescent="0.25">
      <c r="A4676" s="2"/>
      <c r="B4676" s="2"/>
      <c r="C4676" s="2"/>
      <c r="D4676" s="2"/>
      <c r="E4676" s="2"/>
      <c r="F4676" s="2"/>
      <c r="G4676" s="2"/>
    </row>
    <row r="4677" spans="1:7" x14ac:dyDescent="0.25">
      <c r="A4677" s="2"/>
      <c r="B4677" s="2"/>
      <c r="C4677" s="2"/>
      <c r="D4677" s="2"/>
      <c r="E4677" s="2"/>
      <c r="F4677" s="2"/>
      <c r="G4677" s="2"/>
    </row>
    <row r="4678" spans="1:7" x14ac:dyDescent="0.25">
      <c r="A4678" s="2"/>
      <c r="B4678" s="2"/>
      <c r="C4678" s="2"/>
      <c r="D4678" s="2"/>
      <c r="E4678" s="2"/>
      <c r="F4678" s="2"/>
      <c r="G4678" s="2"/>
    </row>
    <row r="4679" spans="1:7" x14ac:dyDescent="0.25">
      <c r="A4679" s="2"/>
      <c r="B4679" s="2"/>
      <c r="C4679" s="2"/>
      <c r="D4679" s="2"/>
      <c r="E4679" s="2"/>
      <c r="F4679" s="2"/>
      <c r="G4679" s="2"/>
    </row>
    <row r="4680" spans="1:7" x14ac:dyDescent="0.25">
      <c r="A4680" s="2"/>
      <c r="B4680" s="2"/>
      <c r="C4680" s="2"/>
      <c r="D4680" s="2"/>
      <c r="E4680" s="2"/>
      <c r="F4680" s="2"/>
      <c r="G4680" s="2"/>
    </row>
    <row r="4681" spans="1:7" x14ac:dyDescent="0.25">
      <c r="A4681" s="2"/>
      <c r="B4681" s="2"/>
      <c r="C4681" s="2"/>
      <c r="D4681" s="2"/>
      <c r="E4681" s="2"/>
      <c r="F4681" s="2"/>
      <c r="G4681" s="2"/>
    </row>
    <row r="4682" spans="1:7" x14ac:dyDescent="0.25">
      <c r="A4682" s="2"/>
      <c r="B4682" s="2"/>
      <c r="C4682" s="2"/>
      <c r="D4682" s="2"/>
      <c r="E4682" s="2"/>
      <c r="F4682" s="2"/>
      <c r="G4682" s="2"/>
    </row>
    <row r="4684" spans="1:7" x14ac:dyDescent="0.25">
      <c r="C4684" s="2"/>
      <c r="D4684" s="2"/>
      <c r="E4684" s="2"/>
      <c r="F4684" s="2"/>
    </row>
    <row r="4685" spans="1:7" x14ac:dyDescent="0.25">
      <c r="A4685" s="2"/>
      <c r="B4685" s="2"/>
      <c r="C4685" s="2"/>
      <c r="D4685" s="2"/>
      <c r="E4685" s="2"/>
      <c r="F4685" s="2"/>
      <c r="G4685" s="2"/>
    </row>
    <row r="4686" spans="1:7" x14ac:dyDescent="0.25">
      <c r="A4686" s="2"/>
      <c r="B4686" s="2"/>
      <c r="C4686" s="2"/>
      <c r="D4686" s="2"/>
      <c r="E4686" s="2"/>
      <c r="F4686" s="2"/>
      <c r="G4686" s="2"/>
    </row>
    <row r="4687" spans="1:7" x14ac:dyDescent="0.25">
      <c r="A4687" s="2"/>
      <c r="B4687" s="2"/>
      <c r="C4687" s="2"/>
      <c r="D4687" s="2"/>
      <c r="E4687" s="2"/>
      <c r="F4687" s="2"/>
      <c r="G4687" s="2"/>
    </row>
    <row r="4688" spans="1:7" x14ac:dyDescent="0.25">
      <c r="A4688" s="2"/>
      <c r="B4688" s="2"/>
      <c r="G4688" s="2"/>
    </row>
    <row r="4689" spans="1:7" x14ac:dyDescent="0.25">
      <c r="A4689" s="2"/>
      <c r="B4689" s="2"/>
      <c r="C4689" s="2"/>
      <c r="D4689" s="2"/>
      <c r="E4689" s="2"/>
      <c r="F4689" s="2"/>
      <c r="G4689" s="2"/>
    </row>
    <row r="4690" spans="1:7" x14ac:dyDescent="0.25">
      <c r="A4690" s="2"/>
      <c r="B4690" s="2"/>
      <c r="C4690" s="2"/>
      <c r="D4690" s="2"/>
      <c r="E4690" s="2"/>
      <c r="F4690" s="2"/>
      <c r="G4690" s="2"/>
    </row>
    <row r="4691" spans="1:7" x14ac:dyDescent="0.25">
      <c r="A4691" s="2"/>
      <c r="B4691" s="2"/>
      <c r="C4691" s="2"/>
      <c r="D4691" s="2"/>
      <c r="E4691" s="2"/>
      <c r="F4691" s="2"/>
      <c r="G4691" s="2"/>
    </row>
    <row r="4692" spans="1:7" x14ac:dyDescent="0.25">
      <c r="A4692" s="2"/>
      <c r="B4692" s="2"/>
      <c r="C4692" s="2"/>
      <c r="D4692" s="2"/>
      <c r="E4692" s="2"/>
      <c r="F4692" s="2"/>
      <c r="G4692" s="2"/>
    </row>
    <row r="4693" spans="1:7" x14ac:dyDescent="0.25">
      <c r="A4693" s="2"/>
    </row>
    <row r="4694" spans="1:7" x14ac:dyDescent="0.25">
      <c r="A4694" s="2"/>
      <c r="B4694" s="2"/>
      <c r="C4694" s="2"/>
      <c r="D4694" s="2"/>
      <c r="E4694" s="2"/>
      <c r="F4694" s="2"/>
      <c r="G4694" s="2"/>
    </row>
    <row r="4695" spans="1:7" x14ac:dyDescent="0.25">
      <c r="A4695" s="2"/>
      <c r="B4695" s="2"/>
      <c r="C4695" s="2"/>
      <c r="D4695" s="2"/>
      <c r="E4695" s="2"/>
      <c r="F4695" s="2"/>
      <c r="G4695" s="2"/>
    </row>
    <row r="4696" spans="1:7" x14ac:dyDescent="0.25">
      <c r="A4696" s="2"/>
      <c r="B4696" s="2"/>
      <c r="C4696" s="2"/>
      <c r="D4696" s="2"/>
      <c r="E4696" s="2"/>
      <c r="F4696" s="2"/>
      <c r="G4696" s="2"/>
    </row>
    <row r="4697" spans="1:7" x14ac:dyDescent="0.25">
      <c r="A4697" s="2"/>
      <c r="B4697" s="2"/>
      <c r="C4697" s="2"/>
      <c r="D4697" s="2"/>
      <c r="E4697" s="2"/>
      <c r="F4697" s="2"/>
      <c r="G4697" s="2"/>
    </row>
    <row r="4698" spans="1:7" x14ac:dyDescent="0.25">
      <c r="A4698" s="2"/>
      <c r="B4698" s="2"/>
      <c r="C4698" s="2"/>
      <c r="D4698" s="2"/>
      <c r="E4698" s="2"/>
      <c r="F4698" s="2"/>
      <c r="G4698" s="2"/>
    </row>
    <row r="4699" spans="1:7" x14ac:dyDescent="0.25">
      <c r="A4699" s="2"/>
      <c r="B4699" s="2"/>
      <c r="C4699" s="2"/>
      <c r="D4699" s="2"/>
      <c r="E4699" s="2"/>
      <c r="F4699" s="2"/>
      <c r="G4699" s="2"/>
    </row>
    <row r="4700" spans="1:7" x14ac:dyDescent="0.25">
      <c r="A4700" s="2"/>
      <c r="B4700" s="2"/>
      <c r="C4700" s="2"/>
      <c r="D4700" s="2"/>
      <c r="E4700" s="2"/>
      <c r="F4700" s="2"/>
      <c r="G4700" s="2"/>
    </row>
    <row r="4701" spans="1:7" x14ac:dyDescent="0.25">
      <c r="A4701" s="2"/>
      <c r="B4701" s="2"/>
      <c r="C4701" s="2"/>
      <c r="D4701" s="2"/>
      <c r="E4701" s="2"/>
      <c r="F4701" s="2"/>
      <c r="G4701" s="2"/>
    </row>
    <row r="4702" spans="1:7" x14ac:dyDescent="0.25">
      <c r="A4702" s="2"/>
      <c r="B4702" s="2"/>
      <c r="C4702" s="2"/>
      <c r="D4702" s="2"/>
      <c r="E4702" s="2"/>
      <c r="F4702" s="2"/>
      <c r="G4702" s="2"/>
    </row>
    <row r="4703" spans="1:7" x14ac:dyDescent="0.25">
      <c r="A4703" s="2"/>
      <c r="B4703" s="2"/>
      <c r="C4703" s="2"/>
      <c r="D4703" s="2"/>
      <c r="E4703" s="2"/>
      <c r="F4703" s="2"/>
      <c r="G4703" s="2"/>
    </row>
    <row r="4704" spans="1:7" x14ac:dyDescent="0.25">
      <c r="A4704" s="2"/>
      <c r="B4704" s="2"/>
      <c r="C4704" s="2"/>
      <c r="D4704" s="2"/>
      <c r="E4704" s="2"/>
      <c r="F4704" s="2"/>
      <c r="G4704" s="2"/>
    </row>
    <row r="4705" spans="1:7" x14ac:dyDescent="0.25">
      <c r="A4705" s="2"/>
      <c r="B4705" s="2"/>
      <c r="C4705" s="2"/>
      <c r="D4705" s="2"/>
      <c r="E4705" s="2"/>
      <c r="F4705" s="2"/>
      <c r="G4705" s="2"/>
    </row>
    <row r="4706" spans="1:7" x14ac:dyDescent="0.25">
      <c r="A4706" s="2"/>
      <c r="B4706" s="2"/>
      <c r="C4706" s="2"/>
      <c r="D4706" s="2"/>
      <c r="E4706" s="2"/>
      <c r="F4706" s="2"/>
      <c r="G4706" s="2"/>
    </row>
    <row r="4707" spans="1:7" x14ac:dyDescent="0.25">
      <c r="A4707" s="2"/>
      <c r="B4707" s="2"/>
      <c r="C4707" s="2"/>
      <c r="D4707" s="2"/>
      <c r="E4707" s="2"/>
      <c r="F4707" s="2"/>
      <c r="G4707" s="2"/>
    </row>
    <row r="4708" spans="1:7" x14ac:dyDescent="0.25">
      <c r="A4708" s="2"/>
      <c r="B4708" s="2"/>
      <c r="C4708" s="2"/>
      <c r="D4708" s="2"/>
      <c r="E4708" s="2"/>
      <c r="F4708" s="2"/>
      <c r="G4708" s="2"/>
    </row>
    <row r="4709" spans="1:7" x14ac:dyDescent="0.25">
      <c r="A4709" s="2"/>
      <c r="B4709" s="2"/>
      <c r="C4709" s="2"/>
      <c r="D4709" s="2"/>
      <c r="E4709" s="2"/>
      <c r="F4709" s="2"/>
      <c r="G4709" s="2"/>
    </row>
    <row r="4710" spans="1:7" x14ac:dyDescent="0.25">
      <c r="A4710" s="2"/>
      <c r="B4710" s="2"/>
      <c r="C4710" s="2"/>
      <c r="D4710" s="2"/>
      <c r="E4710" s="2"/>
      <c r="F4710" s="2"/>
      <c r="G4710" s="2"/>
    </row>
    <row r="4711" spans="1:7" x14ac:dyDescent="0.25">
      <c r="A4711" s="2"/>
      <c r="B4711" s="2"/>
      <c r="C4711" s="2"/>
      <c r="D4711" s="2"/>
      <c r="E4711" s="2"/>
      <c r="F4711" s="2"/>
      <c r="G4711" s="2"/>
    </row>
    <row r="4712" spans="1:7" x14ac:dyDescent="0.25">
      <c r="A4712" s="2"/>
      <c r="B4712" s="2"/>
      <c r="C4712" s="2"/>
      <c r="D4712" s="2"/>
      <c r="E4712" s="2"/>
      <c r="F4712" s="2"/>
      <c r="G4712" s="2"/>
    </row>
    <row r="4713" spans="1:7" x14ac:dyDescent="0.25">
      <c r="A4713" s="2"/>
      <c r="B4713" s="2"/>
      <c r="C4713" s="2"/>
      <c r="D4713" s="2"/>
      <c r="E4713" s="2"/>
      <c r="F4713" s="2"/>
      <c r="G4713" s="2"/>
    </row>
    <row r="4714" spans="1:7" x14ac:dyDescent="0.25">
      <c r="A4714" s="2"/>
      <c r="B4714" s="2"/>
      <c r="C4714" s="2"/>
      <c r="D4714" s="2"/>
      <c r="E4714" s="2"/>
      <c r="F4714" s="2"/>
      <c r="G4714" s="2"/>
    </row>
    <row r="4715" spans="1:7" x14ac:dyDescent="0.25">
      <c r="A4715" s="2"/>
      <c r="B4715" s="2"/>
      <c r="C4715" s="2"/>
      <c r="D4715" s="2"/>
      <c r="E4715" s="2"/>
      <c r="F4715" s="2"/>
      <c r="G4715" s="2"/>
    </row>
    <row r="4716" spans="1:7" x14ac:dyDescent="0.25">
      <c r="A4716" s="2"/>
      <c r="B4716" s="2"/>
      <c r="C4716" s="2"/>
      <c r="D4716" s="2"/>
      <c r="E4716" s="2"/>
      <c r="F4716" s="2"/>
      <c r="G4716" s="2"/>
    </row>
    <row r="4717" spans="1:7" x14ac:dyDescent="0.25">
      <c r="A4717" s="2"/>
      <c r="B4717" s="2"/>
      <c r="C4717" s="2"/>
      <c r="D4717" s="2"/>
      <c r="E4717" s="2"/>
      <c r="F4717" s="2"/>
      <c r="G4717" s="2"/>
    </row>
    <row r="4718" spans="1:7" x14ac:dyDescent="0.25">
      <c r="A4718" s="2"/>
      <c r="B4718" s="2"/>
      <c r="C4718" s="2"/>
      <c r="D4718" s="2"/>
      <c r="E4718" s="2"/>
      <c r="F4718" s="2"/>
      <c r="G4718" s="2"/>
    </row>
    <row r="4719" spans="1:7" x14ac:dyDescent="0.25">
      <c r="A4719" s="2"/>
      <c r="B4719" s="2"/>
      <c r="C4719" s="2"/>
      <c r="D4719" s="2"/>
      <c r="E4719" s="2"/>
      <c r="F4719" s="2"/>
      <c r="G4719" s="2"/>
    </row>
    <row r="4721" spans="1:7" x14ac:dyDescent="0.25">
      <c r="C4721" s="2"/>
      <c r="D4721" s="2"/>
      <c r="E4721" s="2"/>
      <c r="F4721" s="2"/>
    </row>
    <row r="4722" spans="1:7" x14ac:dyDescent="0.25">
      <c r="A4722" s="2"/>
      <c r="B4722" s="2"/>
      <c r="C4722" s="2"/>
      <c r="D4722" s="2"/>
      <c r="E4722" s="2"/>
      <c r="F4722" s="2"/>
      <c r="G4722" s="2"/>
    </row>
    <row r="4723" spans="1:7" x14ac:dyDescent="0.25">
      <c r="A4723" s="2"/>
      <c r="B4723" s="2"/>
      <c r="C4723" s="2"/>
      <c r="D4723" s="2"/>
      <c r="E4723" s="2"/>
      <c r="F4723" s="2"/>
      <c r="G4723" s="2"/>
    </row>
    <row r="4724" spans="1:7" x14ac:dyDescent="0.25">
      <c r="A4724" s="2"/>
      <c r="B4724" s="2"/>
      <c r="C4724" s="2"/>
      <c r="D4724" s="2"/>
      <c r="E4724" s="2"/>
      <c r="F4724" s="2"/>
      <c r="G4724" s="2"/>
    </row>
    <row r="4725" spans="1:7" x14ac:dyDescent="0.25">
      <c r="A4725" s="2"/>
      <c r="B4725" s="2"/>
      <c r="G4725" s="2"/>
    </row>
    <row r="4726" spans="1:7" x14ac:dyDescent="0.25">
      <c r="A4726" s="2"/>
      <c r="B4726" s="2"/>
      <c r="C4726" s="2"/>
      <c r="D4726" s="2"/>
      <c r="E4726" s="2"/>
      <c r="F4726" s="2"/>
      <c r="G4726" s="2"/>
    </row>
    <row r="4727" spans="1:7" x14ac:dyDescent="0.25">
      <c r="A4727" s="2"/>
      <c r="B4727" s="2"/>
      <c r="C4727" s="2"/>
      <c r="D4727" s="2"/>
      <c r="E4727" s="2"/>
      <c r="F4727" s="2"/>
      <c r="G4727" s="2"/>
    </row>
    <row r="4728" spans="1:7" x14ac:dyDescent="0.25">
      <c r="A4728" s="2"/>
      <c r="B4728" s="2"/>
      <c r="C4728" s="2"/>
      <c r="D4728" s="2"/>
      <c r="E4728" s="2"/>
      <c r="F4728" s="2"/>
      <c r="G4728" s="2"/>
    </row>
    <row r="4729" spans="1:7" x14ac:dyDescent="0.25">
      <c r="A4729" s="2"/>
      <c r="B4729" s="2"/>
      <c r="C4729" s="2"/>
      <c r="D4729" s="2"/>
      <c r="E4729" s="2"/>
      <c r="F4729" s="2"/>
      <c r="G4729" s="2"/>
    </row>
    <row r="4730" spans="1:7" x14ac:dyDescent="0.25">
      <c r="A4730" s="2"/>
    </row>
    <row r="4731" spans="1:7" x14ac:dyDescent="0.25">
      <c r="A4731" s="2"/>
      <c r="B4731" s="2"/>
      <c r="C4731" s="2"/>
      <c r="D4731" s="2"/>
      <c r="E4731" s="2"/>
      <c r="F4731" s="2"/>
      <c r="G4731" s="2"/>
    </row>
    <row r="4732" spans="1:7" x14ac:dyDescent="0.25">
      <c r="A4732" s="2"/>
      <c r="B4732" s="2"/>
      <c r="C4732" s="2"/>
      <c r="D4732" s="2"/>
      <c r="E4732" s="2"/>
      <c r="F4732" s="2"/>
      <c r="G4732" s="2"/>
    </row>
    <row r="4733" spans="1:7" x14ac:dyDescent="0.25">
      <c r="A4733" s="2"/>
      <c r="B4733" s="2"/>
      <c r="C4733" s="2"/>
      <c r="D4733" s="2"/>
      <c r="E4733" s="2"/>
      <c r="F4733" s="2"/>
      <c r="G4733" s="2"/>
    </row>
    <row r="4734" spans="1:7" x14ac:dyDescent="0.25">
      <c r="A4734" s="2"/>
      <c r="B4734" s="2"/>
      <c r="C4734" s="2"/>
      <c r="D4734" s="2"/>
      <c r="E4734" s="2"/>
      <c r="F4734" s="2"/>
      <c r="G4734" s="2"/>
    </row>
    <row r="4735" spans="1:7" x14ac:dyDescent="0.25">
      <c r="A4735" s="2"/>
      <c r="B4735" s="2"/>
      <c r="C4735" s="2"/>
      <c r="D4735" s="2"/>
      <c r="E4735" s="2"/>
      <c r="F4735" s="2"/>
      <c r="G4735" s="2"/>
    </row>
    <row r="4736" spans="1:7" x14ac:dyDescent="0.25">
      <c r="A4736" s="2"/>
      <c r="B4736" s="2"/>
      <c r="C4736" s="2"/>
      <c r="D4736" s="2"/>
      <c r="E4736" s="2"/>
      <c r="F4736" s="2"/>
      <c r="G4736" s="2"/>
    </row>
    <row r="4737" spans="1:7" x14ac:dyDescent="0.25">
      <c r="A4737" s="2"/>
      <c r="B4737" s="2"/>
      <c r="C4737" s="2"/>
      <c r="D4737" s="2"/>
      <c r="E4737" s="2"/>
      <c r="F4737" s="2"/>
      <c r="G4737" s="2"/>
    </row>
    <row r="4738" spans="1:7" x14ac:dyDescent="0.25">
      <c r="A4738" s="2"/>
      <c r="B4738" s="2"/>
      <c r="C4738" s="2"/>
      <c r="D4738" s="2"/>
      <c r="E4738" s="2"/>
      <c r="F4738" s="2"/>
      <c r="G4738" s="2"/>
    </row>
    <row r="4739" spans="1:7" x14ac:dyDescent="0.25">
      <c r="A4739" s="2"/>
      <c r="B4739" s="2"/>
      <c r="C4739" s="2"/>
      <c r="D4739" s="2"/>
      <c r="E4739" s="2"/>
      <c r="F4739" s="2"/>
      <c r="G4739" s="2"/>
    </row>
    <row r="4740" spans="1:7" x14ac:dyDescent="0.25">
      <c r="A4740" s="2"/>
      <c r="B4740" s="2"/>
      <c r="C4740" s="2"/>
      <c r="D4740" s="2"/>
      <c r="E4740" s="2"/>
      <c r="F4740" s="2"/>
      <c r="G4740" s="2"/>
    </row>
    <row r="4741" spans="1:7" x14ac:dyDescent="0.25">
      <c r="A4741" s="2"/>
      <c r="B4741" s="2"/>
      <c r="C4741" s="2"/>
      <c r="D4741" s="2"/>
      <c r="E4741" s="2"/>
      <c r="F4741" s="2"/>
      <c r="G4741" s="2"/>
    </row>
    <row r="4742" spans="1:7" x14ac:dyDescent="0.25">
      <c r="A4742" s="2"/>
      <c r="B4742" s="2"/>
      <c r="C4742" s="2"/>
      <c r="D4742" s="2"/>
      <c r="E4742" s="2"/>
      <c r="F4742" s="2"/>
      <c r="G4742" s="2"/>
    </row>
    <row r="4743" spans="1:7" x14ac:dyDescent="0.25">
      <c r="A4743" s="2"/>
      <c r="B4743" s="2"/>
      <c r="C4743" s="2"/>
      <c r="D4743" s="2"/>
      <c r="E4743" s="2"/>
      <c r="F4743" s="2"/>
      <c r="G4743" s="2"/>
    </row>
    <row r="4744" spans="1:7" x14ac:dyDescent="0.25">
      <c r="A4744" s="2"/>
      <c r="B4744" s="2"/>
      <c r="C4744" s="2"/>
      <c r="D4744" s="2"/>
      <c r="E4744" s="2"/>
      <c r="F4744" s="2"/>
      <c r="G4744" s="2"/>
    </row>
    <row r="4745" spans="1:7" x14ac:dyDescent="0.25">
      <c r="A4745" s="2"/>
      <c r="B4745" s="2"/>
      <c r="C4745" s="2"/>
      <c r="D4745" s="2"/>
      <c r="E4745" s="2"/>
      <c r="F4745" s="2"/>
      <c r="G4745" s="2"/>
    </row>
    <row r="4746" spans="1:7" x14ac:dyDescent="0.25">
      <c r="A4746" s="2"/>
      <c r="B4746" s="2"/>
      <c r="C4746" s="2"/>
      <c r="D4746" s="2"/>
      <c r="E4746" s="2"/>
      <c r="F4746" s="2"/>
      <c r="G4746" s="2"/>
    </row>
    <row r="4747" spans="1:7" x14ac:dyDescent="0.25">
      <c r="A4747" s="2"/>
      <c r="B4747" s="2"/>
      <c r="C4747" s="2"/>
      <c r="D4747" s="2"/>
      <c r="E4747" s="2"/>
      <c r="F4747" s="2"/>
      <c r="G4747" s="2"/>
    </row>
    <row r="4748" spans="1:7" x14ac:dyDescent="0.25">
      <c r="A4748" s="2"/>
      <c r="B4748" s="2"/>
      <c r="C4748" s="2"/>
      <c r="D4748" s="2"/>
      <c r="E4748" s="2"/>
      <c r="F4748" s="2"/>
      <c r="G4748" s="2"/>
    </row>
    <row r="4749" spans="1:7" x14ac:dyDescent="0.25">
      <c r="A4749" s="2"/>
      <c r="B4749" s="2"/>
      <c r="C4749" s="2"/>
      <c r="D4749" s="2"/>
      <c r="E4749" s="2"/>
      <c r="F4749" s="2"/>
      <c r="G4749" s="2"/>
    </row>
    <row r="4750" spans="1:7" x14ac:dyDescent="0.25">
      <c r="A4750" s="2"/>
      <c r="B4750" s="2"/>
      <c r="C4750" s="2"/>
      <c r="D4750" s="2"/>
      <c r="E4750" s="2"/>
      <c r="F4750" s="2"/>
      <c r="G4750" s="2"/>
    </row>
    <row r="4751" spans="1:7" x14ac:dyDescent="0.25">
      <c r="A4751" s="2"/>
      <c r="B4751" s="2"/>
      <c r="C4751" s="2"/>
      <c r="D4751" s="2"/>
      <c r="E4751" s="2"/>
      <c r="F4751" s="2"/>
      <c r="G4751" s="2"/>
    </row>
    <row r="4752" spans="1:7" x14ac:dyDescent="0.25">
      <c r="A4752" s="2"/>
      <c r="B4752" s="2"/>
      <c r="C4752" s="2"/>
      <c r="D4752" s="2"/>
      <c r="E4752" s="2"/>
      <c r="F4752" s="2"/>
      <c r="G4752" s="2"/>
    </row>
    <row r="4753" spans="1:7" x14ac:dyDescent="0.25">
      <c r="A4753" s="2"/>
      <c r="B4753" s="2"/>
      <c r="C4753" s="2"/>
      <c r="D4753" s="2"/>
      <c r="E4753" s="2"/>
      <c r="F4753" s="2"/>
      <c r="G4753" s="2"/>
    </row>
    <row r="4754" spans="1:7" x14ac:dyDescent="0.25">
      <c r="A4754" s="2"/>
      <c r="B4754" s="2"/>
      <c r="C4754" s="2"/>
      <c r="D4754" s="2"/>
      <c r="E4754" s="2"/>
      <c r="F4754" s="2"/>
      <c r="G4754" s="2"/>
    </row>
    <row r="4755" spans="1:7" x14ac:dyDescent="0.25">
      <c r="A4755" s="2"/>
      <c r="B4755" s="2"/>
      <c r="C4755" s="2"/>
      <c r="D4755" s="2"/>
      <c r="E4755" s="2"/>
      <c r="F4755" s="2"/>
      <c r="G4755" s="2"/>
    </row>
    <row r="4756" spans="1:7" x14ac:dyDescent="0.25">
      <c r="A4756" s="2"/>
      <c r="B4756" s="2"/>
      <c r="C4756" s="2"/>
      <c r="D4756" s="2"/>
      <c r="E4756" s="2"/>
      <c r="F4756" s="2"/>
      <c r="G4756" s="2"/>
    </row>
    <row r="4758" spans="1:7" x14ac:dyDescent="0.25">
      <c r="C4758" s="2"/>
      <c r="D4758" s="2"/>
      <c r="E4758" s="2"/>
      <c r="F4758" s="2"/>
    </row>
    <row r="4759" spans="1:7" x14ac:dyDescent="0.25">
      <c r="A4759" s="2"/>
      <c r="B4759" s="2"/>
      <c r="C4759" s="2"/>
      <c r="D4759" s="2"/>
      <c r="E4759" s="2"/>
      <c r="F4759" s="2"/>
      <c r="G4759" s="2"/>
    </row>
    <row r="4760" spans="1:7" x14ac:dyDescent="0.25">
      <c r="A4760" s="2"/>
      <c r="B4760" s="2"/>
      <c r="C4760" s="2"/>
      <c r="D4760" s="2"/>
      <c r="E4760" s="2"/>
      <c r="F4760" s="2"/>
      <c r="G4760" s="2"/>
    </row>
    <row r="4761" spans="1:7" x14ac:dyDescent="0.25">
      <c r="A4761" s="2"/>
      <c r="B4761" s="2"/>
      <c r="C4761" s="2"/>
      <c r="D4761" s="2"/>
      <c r="E4761" s="2"/>
      <c r="F4761" s="2"/>
      <c r="G4761" s="2"/>
    </row>
    <row r="4762" spans="1:7" x14ac:dyDescent="0.25">
      <c r="A4762" s="2"/>
      <c r="B4762" s="2"/>
      <c r="G4762" s="2"/>
    </row>
    <row r="4763" spans="1:7" x14ac:dyDescent="0.25">
      <c r="A4763" s="2"/>
      <c r="B4763" s="2"/>
      <c r="C4763" s="2"/>
      <c r="D4763" s="2"/>
      <c r="E4763" s="2"/>
      <c r="F4763" s="2"/>
      <c r="G4763" s="2"/>
    </row>
    <row r="4764" spans="1:7" x14ac:dyDescent="0.25">
      <c r="A4764" s="2"/>
      <c r="B4764" s="2"/>
      <c r="C4764" s="2"/>
      <c r="D4764" s="2"/>
      <c r="E4764" s="2"/>
      <c r="F4764" s="2"/>
      <c r="G4764" s="2"/>
    </row>
    <row r="4765" spans="1:7" x14ac:dyDescent="0.25">
      <c r="A4765" s="2"/>
      <c r="B4765" s="2"/>
      <c r="C4765" s="2"/>
      <c r="D4765" s="2"/>
      <c r="E4765" s="2"/>
      <c r="F4765" s="2"/>
      <c r="G4765" s="2"/>
    </row>
    <row r="4766" spans="1:7" x14ac:dyDescent="0.25">
      <c r="A4766" s="2"/>
      <c r="B4766" s="2"/>
      <c r="C4766" s="2"/>
      <c r="D4766" s="2"/>
      <c r="E4766" s="2"/>
      <c r="F4766" s="2"/>
      <c r="G4766" s="2"/>
    </row>
    <row r="4767" spans="1:7" x14ac:dyDescent="0.25">
      <c r="A4767" s="2"/>
    </row>
    <row r="4768" spans="1:7" x14ac:dyDescent="0.25">
      <c r="A4768" s="2"/>
      <c r="B4768" s="2"/>
      <c r="C4768" s="2"/>
      <c r="D4768" s="2"/>
      <c r="E4768" s="2"/>
      <c r="F4768" s="2"/>
      <c r="G4768" s="2"/>
    </row>
    <row r="4769" spans="1:7" x14ac:dyDescent="0.25">
      <c r="A4769" s="2"/>
      <c r="B4769" s="2"/>
      <c r="C4769" s="2"/>
      <c r="D4769" s="2"/>
      <c r="E4769" s="2"/>
      <c r="F4769" s="2"/>
      <c r="G4769" s="2"/>
    </row>
    <row r="4770" spans="1:7" x14ac:dyDescent="0.25">
      <c r="A4770" s="2"/>
      <c r="B4770" s="2"/>
      <c r="C4770" s="2"/>
      <c r="D4770" s="2"/>
      <c r="E4770" s="2"/>
      <c r="F4770" s="2"/>
      <c r="G4770" s="2"/>
    </row>
    <row r="4771" spans="1:7" x14ac:dyDescent="0.25">
      <c r="A4771" s="2"/>
      <c r="B4771" s="2"/>
      <c r="C4771" s="2"/>
      <c r="D4771" s="2"/>
      <c r="E4771" s="2"/>
      <c r="F4771" s="2"/>
      <c r="G4771" s="2"/>
    </row>
    <row r="4772" spans="1:7" x14ac:dyDescent="0.25">
      <c r="A4772" s="2"/>
      <c r="B4772" s="2"/>
      <c r="C4772" s="2"/>
      <c r="D4772" s="2"/>
      <c r="E4772" s="2"/>
      <c r="F4772" s="2"/>
      <c r="G4772" s="2"/>
    </row>
    <row r="4773" spans="1:7" x14ac:dyDescent="0.25">
      <c r="A4773" s="2"/>
      <c r="B4773" s="2"/>
      <c r="C4773" s="2"/>
      <c r="D4773" s="2"/>
      <c r="E4773" s="2"/>
      <c r="F4773" s="2"/>
      <c r="G4773" s="2"/>
    </row>
    <row r="4774" spans="1:7" x14ac:dyDescent="0.25">
      <c r="A4774" s="2"/>
      <c r="B4774" s="2"/>
      <c r="C4774" s="2"/>
      <c r="D4774" s="2"/>
      <c r="E4774" s="2"/>
      <c r="F4774" s="2"/>
      <c r="G4774" s="2"/>
    </row>
    <row r="4775" spans="1:7" x14ac:dyDescent="0.25">
      <c r="A4775" s="2"/>
      <c r="B4775" s="2"/>
      <c r="C4775" s="2"/>
      <c r="D4775" s="2"/>
      <c r="E4775" s="2"/>
      <c r="F4775" s="2"/>
      <c r="G4775" s="2"/>
    </row>
    <row r="4776" spans="1:7" x14ac:dyDescent="0.25">
      <c r="A4776" s="2"/>
      <c r="B4776" s="2"/>
      <c r="C4776" s="2"/>
      <c r="D4776" s="2"/>
      <c r="E4776" s="2"/>
      <c r="F4776" s="2"/>
      <c r="G4776" s="2"/>
    </row>
    <row r="4777" spans="1:7" x14ac:dyDescent="0.25">
      <c r="A4777" s="2"/>
      <c r="B4777" s="2"/>
      <c r="C4777" s="2"/>
      <c r="D4777" s="2"/>
      <c r="E4777" s="2"/>
      <c r="F4777" s="2"/>
      <c r="G4777" s="2"/>
    </row>
    <row r="4778" spans="1:7" x14ac:dyDescent="0.25">
      <c r="A4778" s="2"/>
      <c r="B4778" s="2"/>
      <c r="C4778" s="2"/>
      <c r="D4778" s="2"/>
      <c r="E4778" s="2"/>
      <c r="F4778" s="2"/>
      <c r="G4778" s="2"/>
    </row>
    <row r="4779" spans="1:7" x14ac:dyDescent="0.25">
      <c r="A4779" s="2"/>
      <c r="B4779" s="2"/>
      <c r="C4779" s="2"/>
      <c r="D4779" s="2"/>
      <c r="E4779" s="2"/>
      <c r="F4779" s="2"/>
      <c r="G4779" s="2"/>
    </row>
    <row r="4780" spans="1:7" x14ac:dyDescent="0.25">
      <c r="A4780" s="2"/>
      <c r="B4780" s="2"/>
      <c r="C4780" s="2"/>
      <c r="D4780" s="2"/>
      <c r="E4780" s="2"/>
      <c r="F4780" s="2"/>
      <c r="G4780" s="2"/>
    </row>
    <row r="4781" spans="1:7" x14ac:dyDescent="0.25">
      <c r="A4781" s="2"/>
      <c r="B4781" s="2"/>
      <c r="C4781" s="2"/>
      <c r="D4781" s="2"/>
      <c r="E4781" s="2"/>
      <c r="F4781" s="2"/>
      <c r="G4781" s="2"/>
    </row>
    <row r="4782" spans="1:7" x14ac:dyDescent="0.25">
      <c r="A4782" s="2"/>
      <c r="B4782" s="2"/>
      <c r="C4782" s="2"/>
      <c r="D4782" s="2"/>
      <c r="E4782" s="2"/>
      <c r="F4782" s="2"/>
      <c r="G4782" s="2"/>
    </row>
    <row r="4783" spans="1:7" x14ac:dyDescent="0.25">
      <c r="A4783" s="2"/>
      <c r="B4783" s="2"/>
      <c r="C4783" s="2"/>
      <c r="D4783" s="2"/>
      <c r="E4783" s="2"/>
      <c r="F4783" s="2"/>
      <c r="G4783" s="2"/>
    </row>
    <row r="4784" spans="1:7" x14ac:dyDescent="0.25">
      <c r="A4784" s="2"/>
      <c r="B4784" s="2"/>
      <c r="C4784" s="2"/>
      <c r="D4784" s="2"/>
      <c r="E4784" s="2"/>
      <c r="F4784" s="2"/>
      <c r="G4784" s="2"/>
    </row>
    <row r="4785" spans="1:7" x14ac:dyDescent="0.25">
      <c r="A4785" s="2"/>
      <c r="B4785" s="2"/>
      <c r="C4785" s="2"/>
      <c r="D4785" s="2"/>
      <c r="E4785" s="2"/>
      <c r="F4785" s="2"/>
      <c r="G4785" s="2"/>
    </row>
    <row r="4786" spans="1:7" x14ac:dyDescent="0.25">
      <c r="A4786" s="2"/>
      <c r="B4786" s="2"/>
      <c r="C4786" s="2"/>
      <c r="D4786" s="2"/>
      <c r="E4786" s="2"/>
      <c r="F4786" s="2"/>
      <c r="G4786" s="2"/>
    </row>
    <row r="4787" spans="1:7" x14ac:dyDescent="0.25">
      <c r="A4787" s="2"/>
      <c r="B4787" s="2"/>
      <c r="C4787" s="2"/>
      <c r="D4787" s="2"/>
      <c r="E4787" s="2"/>
      <c r="F4787" s="2"/>
      <c r="G4787" s="2"/>
    </row>
    <row r="4788" spans="1:7" x14ac:dyDescent="0.25">
      <c r="A4788" s="2"/>
      <c r="B4788" s="2"/>
      <c r="C4788" s="2"/>
      <c r="D4788" s="2"/>
      <c r="E4788" s="2"/>
      <c r="F4788" s="2"/>
      <c r="G4788" s="2"/>
    </row>
    <row r="4789" spans="1:7" x14ac:dyDescent="0.25">
      <c r="A4789" s="2"/>
      <c r="B4789" s="2"/>
      <c r="C4789" s="2"/>
      <c r="D4789" s="2"/>
      <c r="E4789" s="2"/>
      <c r="F4789" s="2"/>
      <c r="G4789" s="2"/>
    </row>
    <row r="4790" spans="1:7" x14ac:dyDescent="0.25">
      <c r="A4790" s="2"/>
      <c r="B4790" s="2"/>
      <c r="C4790" s="2"/>
      <c r="D4790" s="2"/>
      <c r="E4790" s="2"/>
      <c r="F4790" s="2"/>
      <c r="G4790" s="2"/>
    </row>
    <row r="4791" spans="1:7" x14ac:dyDescent="0.25">
      <c r="A4791" s="2"/>
      <c r="B4791" s="2"/>
      <c r="C4791" s="2"/>
      <c r="D4791" s="2"/>
      <c r="E4791" s="2"/>
      <c r="F4791" s="2"/>
      <c r="G4791" s="2"/>
    </row>
    <row r="4792" spans="1:7" x14ac:dyDescent="0.25">
      <c r="A4792" s="2"/>
      <c r="B4792" s="2"/>
      <c r="C4792" s="2"/>
      <c r="D4792" s="2"/>
      <c r="E4792" s="2"/>
      <c r="F4792" s="2"/>
      <c r="G4792" s="2"/>
    </row>
    <row r="4793" spans="1:7" x14ac:dyDescent="0.25">
      <c r="A4793" s="2"/>
      <c r="B4793" s="2"/>
      <c r="C4793" s="2"/>
      <c r="D4793" s="2"/>
      <c r="E4793" s="2"/>
      <c r="F4793" s="2"/>
      <c r="G4793" s="2"/>
    </row>
    <row r="4795" spans="1:7" x14ac:dyDescent="0.25">
      <c r="C4795" s="2"/>
      <c r="D4795" s="2"/>
      <c r="E4795" s="2"/>
      <c r="F4795" s="2"/>
    </row>
    <row r="4796" spans="1:7" x14ac:dyDescent="0.25">
      <c r="A4796" s="2"/>
      <c r="B4796" s="2"/>
      <c r="C4796" s="2"/>
      <c r="D4796" s="2"/>
      <c r="E4796" s="2"/>
      <c r="F4796" s="2"/>
      <c r="G4796" s="2"/>
    </row>
    <row r="4797" spans="1:7" x14ac:dyDescent="0.25">
      <c r="A4797" s="2"/>
      <c r="B4797" s="2"/>
      <c r="C4797" s="2"/>
      <c r="D4797" s="2"/>
      <c r="E4797" s="2"/>
      <c r="F4797" s="2"/>
      <c r="G4797" s="2"/>
    </row>
    <row r="4798" spans="1:7" x14ac:dyDescent="0.25">
      <c r="A4798" s="2"/>
      <c r="B4798" s="2"/>
      <c r="C4798" s="2"/>
      <c r="D4798" s="2"/>
      <c r="E4798" s="2"/>
      <c r="F4798" s="2"/>
      <c r="G4798" s="2"/>
    </row>
    <row r="4799" spans="1:7" x14ac:dyDescent="0.25">
      <c r="A4799" s="2"/>
      <c r="B4799" s="2"/>
      <c r="G4799" s="2"/>
    </row>
    <row r="4800" spans="1:7" x14ac:dyDescent="0.25">
      <c r="A4800" s="2"/>
      <c r="B4800" s="2"/>
      <c r="C4800" s="2"/>
      <c r="D4800" s="2"/>
      <c r="E4800" s="2"/>
      <c r="F4800" s="2"/>
      <c r="G4800" s="2"/>
    </row>
    <row r="4801" spans="1:7" x14ac:dyDescent="0.25">
      <c r="A4801" s="2"/>
      <c r="B4801" s="2"/>
      <c r="C4801" s="2"/>
      <c r="D4801" s="2"/>
      <c r="E4801" s="2"/>
      <c r="F4801" s="2"/>
      <c r="G4801" s="2"/>
    </row>
    <row r="4802" spans="1:7" x14ac:dyDescent="0.25">
      <c r="A4802" s="2"/>
      <c r="B4802" s="2"/>
      <c r="C4802" s="2"/>
      <c r="D4802" s="2"/>
      <c r="E4802" s="2"/>
      <c r="F4802" s="2"/>
      <c r="G4802" s="2"/>
    </row>
    <row r="4803" spans="1:7" x14ac:dyDescent="0.25">
      <c r="A4803" s="2"/>
      <c r="B4803" s="2"/>
      <c r="C4803" s="2"/>
      <c r="D4803" s="2"/>
      <c r="E4803" s="2"/>
      <c r="F4803" s="2"/>
      <c r="G4803" s="2"/>
    </row>
    <row r="4804" spans="1:7" x14ac:dyDescent="0.25">
      <c r="A4804" s="2"/>
    </row>
    <row r="4805" spans="1:7" x14ac:dyDescent="0.25">
      <c r="A4805" s="2"/>
      <c r="B4805" s="2"/>
      <c r="C4805" s="2"/>
      <c r="D4805" s="2"/>
      <c r="E4805" s="2"/>
      <c r="F4805" s="2"/>
      <c r="G4805" s="2"/>
    </row>
    <row r="4806" spans="1:7" x14ac:dyDescent="0.25">
      <c r="A4806" s="2"/>
      <c r="B4806" s="2"/>
      <c r="C4806" s="2"/>
      <c r="D4806" s="2"/>
      <c r="E4806" s="2"/>
      <c r="F4806" s="2"/>
      <c r="G4806" s="2"/>
    </row>
    <row r="4807" spans="1:7" x14ac:dyDescent="0.25">
      <c r="A4807" s="2"/>
      <c r="B4807" s="2"/>
      <c r="C4807" s="2"/>
      <c r="D4807" s="2"/>
      <c r="E4807" s="2"/>
      <c r="F4807" s="2"/>
      <c r="G4807" s="2"/>
    </row>
    <row r="4808" spans="1:7" x14ac:dyDescent="0.25">
      <c r="A4808" s="2"/>
      <c r="B4808" s="2"/>
      <c r="C4808" s="2"/>
      <c r="D4808" s="2"/>
      <c r="E4808" s="2"/>
      <c r="F4808" s="2"/>
      <c r="G4808" s="2"/>
    </row>
    <row r="4809" spans="1:7" x14ac:dyDescent="0.25">
      <c r="A4809" s="2"/>
      <c r="B4809" s="2"/>
      <c r="C4809" s="2"/>
      <c r="D4809" s="2"/>
      <c r="E4809" s="2"/>
      <c r="F4809" s="2"/>
      <c r="G4809" s="2"/>
    </row>
    <row r="4810" spans="1:7" x14ac:dyDescent="0.25">
      <c r="A4810" s="2"/>
      <c r="B4810" s="2"/>
      <c r="C4810" s="2"/>
      <c r="D4810" s="2"/>
      <c r="E4810" s="2"/>
      <c r="F4810" s="2"/>
      <c r="G4810" s="2"/>
    </row>
    <row r="4811" spans="1:7" x14ac:dyDescent="0.25">
      <c r="A4811" s="2"/>
      <c r="B4811" s="2"/>
      <c r="C4811" s="2"/>
      <c r="D4811" s="2"/>
      <c r="E4811" s="2"/>
      <c r="F4811" s="2"/>
      <c r="G4811" s="2"/>
    </row>
    <row r="4812" spans="1:7" x14ac:dyDescent="0.25">
      <c r="A4812" s="2"/>
      <c r="B4812" s="2"/>
      <c r="C4812" s="2"/>
      <c r="D4812" s="2"/>
      <c r="E4812" s="2"/>
      <c r="F4812" s="2"/>
      <c r="G4812" s="2"/>
    </row>
    <row r="4813" spans="1:7" x14ac:dyDescent="0.25">
      <c r="A4813" s="2"/>
      <c r="B4813" s="2"/>
      <c r="C4813" s="2"/>
      <c r="D4813" s="2"/>
      <c r="E4813" s="2"/>
      <c r="F4813" s="2"/>
      <c r="G4813" s="2"/>
    </row>
    <row r="4814" spans="1:7" x14ac:dyDescent="0.25">
      <c r="A4814" s="2"/>
      <c r="B4814" s="2"/>
      <c r="C4814" s="2"/>
      <c r="D4814" s="2"/>
      <c r="E4814" s="2"/>
      <c r="F4814" s="2"/>
      <c r="G4814" s="2"/>
    </row>
    <row r="4815" spans="1:7" x14ac:dyDescent="0.25">
      <c r="A4815" s="2"/>
      <c r="B4815" s="2"/>
      <c r="C4815" s="2"/>
      <c r="D4815" s="2"/>
      <c r="E4815" s="2"/>
      <c r="F4815" s="2"/>
      <c r="G4815" s="2"/>
    </row>
    <row r="4816" spans="1:7" x14ac:dyDescent="0.25">
      <c r="A4816" s="2"/>
      <c r="B4816" s="2"/>
      <c r="C4816" s="2"/>
      <c r="D4816" s="2"/>
      <c r="E4816" s="2"/>
      <c r="F4816" s="2"/>
      <c r="G4816" s="2"/>
    </row>
    <row r="4817" spans="1:7" x14ac:dyDescent="0.25">
      <c r="A4817" s="2"/>
      <c r="B4817" s="2"/>
      <c r="C4817" s="2"/>
      <c r="D4817" s="2"/>
      <c r="E4817" s="2"/>
      <c r="F4817" s="2"/>
      <c r="G4817" s="2"/>
    </row>
    <row r="4818" spans="1:7" x14ac:dyDescent="0.25">
      <c r="A4818" s="2"/>
      <c r="B4818" s="2"/>
      <c r="C4818" s="2"/>
      <c r="D4818" s="2"/>
      <c r="E4818" s="2"/>
      <c r="F4818" s="2"/>
      <c r="G4818" s="2"/>
    </row>
    <row r="4819" spans="1:7" x14ac:dyDescent="0.25">
      <c r="A4819" s="2"/>
      <c r="B4819" s="2"/>
      <c r="C4819" s="2"/>
      <c r="D4819" s="2"/>
      <c r="E4819" s="2"/>
      <c r="F4819" s="2"/>
      <c r="G4819" s="2"/>
    </row>
    <row r="4820" spans="1:7" x14ac:dyDescent="0.25">
      <c r="A4820" s="2"/>
      <c r="B4820" s="2"/>
      <c r="C4820" s="2"/>
      <c r="D4820" s="2"/>
      <c r="E4820" s="2"/>
      <c r="F4820" s="2"/>
      <c r="G4820" s="2"/>
    </row>
    <row r="4821" spans="1:7" x14ac:dyDescent="0.25">
      <c r="A4821" s="2"/>
      <c r="B4821" s="2"/>
      <c r="C4821" s="2"/>
      <c r="D4821" s="2"/>
      <c r="E4821" s="2"/>
      <c r="F4821" s="2"/>
      <c r="G4821" s="2"/>
    </row>
    <row r="4822" spans="1:7" x14ac:dyDescent="0.25">
      <c r="A4822" s="2"/>
      <c r="B4822" s="2"/>
      <c r="C4822" s="2"/>
      <c r="D4822" s="2"/>
      <c r="E4822" s="2"/>
      <c r="F4822" s="2"/>
      <c r="G4822" s="2"/>
    </row>
    <row r="4823" spans="1:7" x14ac:dyDescent="0.25">
      <c r="A4823" s="2"/>
      <c r="B4823" s="2"/>
      <c r="C4823" s="2"/>
      <c r="D4823" s="2"/>
      <c r="E4823" s="2"/>
      <c r="F4823" s="2"/>
      <c r="G4823" s="2"/>
    </row>
    <row r="4824" spans="1:7" x14ac:dyDescent="0.25">
      <c r="A4824" s="2"/>
      <c r="B4824" s="2"/>
      <c r="C4824" s="2"/>
      <c r="D4824" s="2"/>
      <c r="E4824" s="2"/>
      <c r="F4824" s="2"/>
      <c r="G4824" s="2"/>
    </row>
    <row r="4825" spans="1:7" x14ac:dyDescent="0.25">
      <c r="A4825" s="2"/>
      <c r="B4825" s="2"/>
      <c r="C4825" s="2"/>
      <c r="D4825" s="2"/>
      <c r="E4825" s="2"/>
      <c r="F4825" s="2"/>
      <c r="G4825" s="2"/>
    </row>
    <row r="4826" spans="1:7" x14ac:dyDescent="0.25">
      <c r="A4826" s="2"/>
      <c r="B4826" s="2"/>
      <c r="C4826" s="2"/>
      <c r="D4826" s="2"/>
      <c r="E4826" s="2"/>
      <c r="F4826" s="2"/>
      <c r="G4826" s="2"/>
    </row>
    <row r="4827" spans="1:7" x14ac:dyDescent="0.25">
      <c r="A4827" s="2"/>
      <c r="B4827" s="2"/>
      <c r="C4827" s="2"/>
      <c r="D4827" s="2"/>
      <c r="E4827" s="2"/>
      <c r="F4827" s="2"/>
      <c r="G4827" s="2"/>
    </row>
    <row r="4828" spans="1:7" x14ac:dyDescent="0.25">
      <c r="A4828" s="2"/>
      <c r="B4828" s="2"/>
      <c r="C4828" s="2"/>
      <c r="D4828" s="2"/>
      <c r="E4828" s="2"/>
      <c r="F4828" s="2"/>
      <c r="G4828" s="2"/>
    </row>
    <row r="4829" spans="1:7" x14ac:dyDescent="0.25">
      <c r="A4829" s="2"/>
      <c r="B4829" s="2"/>
      <c r="C4829" s="2"/>
      <c r="D4829" s="2"/>
      <c r="E4829" s="2"/>
      <c r="F4829" s="2"/>
      <c r="G4829" s="2"/>
    </row>
    <row r="4830" spans="1:7" x14ac:dyDescent="0.25">
      <c r="A4830" s="2"/>
      <c r="B4830" s="2"/>
      <c r="C4830" s="2"/>
      <c r="D4830" s="2"/>
      <c r="E4830" s="2"/>
      <c r="F4830" s="2"/>
      <c r="G4830" s="2"/>
    </row>
    <row r="4832" spans="1:7" x14ac:dyDescent="0.25">
      <c r="C4832" s="2"/>
      <c r="D4832" s="2"/>
      <c r="E4832" s="2"/>
      <c r="F4832" s="2"/>
    </row>
    <row r="4833" spans="1:7" x14ac:dyDescent="0.25">
      <c r="A4833" s="2"/>
      <c r="B4833" s="2"/>
      <c r="C4833" s="2"/>
      <c r="D4833" s="2"/>
      <c r="E4833" s="2"/>
      <c r="F4833" s="2"/>
      <c r="G4833" s="2"/>
    </row>
    <row r="4834" spans="1:7" x14ac:dyDescent="0.25">
      <c r="A4834" s="2"/>
      <c r="B4834" s="2"/>
      <c r="C4834" s="2"/>
      <c r="D4834" s="2"/>
      <c r="E4834" s="2"/>
      <c r="F4834" s="2"/>
      <c r="G4834" s="2"/>
    </row>
    <row r="4835" spans="1:7" x14ac:dyDescent="0.25">
      <c r="A4835" s="2"/>
      <c r="B4835" s="2"/>
      <c r="C4835" s="2"/>
      <c r="D4835" s="2"/>
      <c r="E4835" s="2"/>
      <c r="F4835" s="2"/>
      <c r="G4835" s="2"/>
    </row>
    <row r="4836" spans="1:7" x14ac:dyDescent="0.25">
      <c r="A4836" s="2"/>
      <c r="B4836" s="2"/>
      <c r="G4836" s="2"/>
    </row>
    <row r="4837" spans="1:7" x14ac:dyDescent="0.25">
      <c r="A4837" s="2"/>
      <c r="B4837" s="2"/>
      <c r="C4837" s="2"/>
      <c r="D4837" s="2"/>
      <c r="E4837" s="2"/>
      <c r="F4837" s="2"/>
      <c r="G4837" s="2"/>
    </row>
    <row r="4838" spans="1:7" x14ac:dyDescent="0.25">
      <c r="A4838" s="2"/>
      <c r="B4838" s="2"/>
      <c r="C4838" s="2"/>
      <c r="D4838" s="2"/>
      <c r="E4838" s="2"/>
      <c r="F4838" s="2"/>
      <c r="G4838" s="2"/>
    </row>
    <row r="4839" spans="1:7" x14ac:dyDescent="0.25">
      <c r="A4839" s="2"/>
      <c r="B4839" s="2"/>
      <c r="C4839" s="2"/>
      <c r="D4839" s="2"/>
      <c r="E4839" s="2"/>
      <c r="F4839" s="2"/>
      <c r="G4839" s="2"/>
    </row>
    <row r="4840" spans="1:7" x14ac:dyDescent="0.25">
      <c r="A4840" s="2"/>
      <c r="B4840" s="2"/>
      <c r="C4840" s="2"/>
      <c r="D4840" s="2"/>
      <c r="E4840" s="2"/>
      <c r="F4840" s="2"/>
      <c r="G4840" s="2"/>
    </row>
    <row r="4841" spans="1:7" x14ac:dyDescent="0.25">
      <c r="A4841" s="2"/>
    </row>
    <row r="4842" spans="1:7" x14ac:dyDescent="0.25">
      <c r="A4842" s="2"/>
      <c r="B4842" s="2"/>
      <c r="C4842" s="2"/>
      <c r="D4842" s="2"/>
      <c r="E4842" s="2"/>
      <c r="F4842" s="2"/>
      <c r="G4842" s="2"/>
    </row>
    <row r="4843" spans="1:7" x14ac:dyDescent="0.25">
      <c r="A4843" s="2"/>
      <c r="B4843" s="2"/>
      <c r="C4843" s="2"/>
      <c r="D4843" s="2"/>
      <c r="E4843" s="2"/>
      <c r="F4843" s="2"/>
      <c r="G4843" s="2"/>
    </row>
    <row r="4844" spans="1:7" x14ac:dyDescent="0.25">
      <c r="A4844" s="2"/>
      <c r="B4844" s="2"/>
      <c r="C4844" s="2"/>
      <c r="D4844" s="2"/>
      <c r="E4844" s="2"/>
      <c r="F4844" s="2"/>
      <c r="G4844" s="2"/>
    </row>
    <row r="4845" spans="1:7" x14ac:dyDescent="0.25">
      <c r="A4845" s="2"/>
      <c r="B4845" s="2"/>
      <c r="C4845" s="2"/>
      <c r="D4845" s="2"/>
      <c r="E4845" s="2"/>
      <c r="F4845" s="2"/>
      <c r="G4845" s="2"/>
    </row>
    <row r="4846" spans="1:7" x14ac:dyDescent="0.25">
      <c r="A4846" s="2"/>
      <c r="B4846" s="2"/>
      <c r="C4846" s="2"/>
      <c r="D4846" s="2"/>
      <c r="E4846" s="2"/>
      <c r="F4846" s="2"/>
      <c r="G4846" s="2"/>
    </row>
    <row r="4847" spans="1:7" x14ac:dyDescent="0.25">
      <c r="A4847" s="2"/>
      <c r="B4847" s="2"/>
      <c r="C4847" s="2"/>
      <c r="D4847" s="2"/>
      <c r="E4847" s="2"/>
      <c r="F4847" s="2"/>
      <c r="G4847" s="2"/>
    </row>
    <row r="4848" spans="1:7" x14ac:dyDescent="0.25">
      <c r="A4848" s="2"/>
      <c r="B4848" s="2"/>
      <c r="C4848" s="2"/>
      <c r="D4848" s="2"/>
      <c r="E4848" s="2"/>
      <c r="F4848" s="2"/>
      <c r="G4848" s="2"/>
    </row>
    <row r="4849" spans="1:7" x14ac:dyDescent="0.25">
      <c r="A4849" s="2"/>
      <c r="B4849" s="2"/>
      <c r="C4849" s="2"/>
      <c r="D4849" s="2"/>
      <c r="E4849" s="2"/>
      <c r="F4849" s="2"/>
      <c r="G4849" s="2"/>
    </row>
    <row r="4850" spans="1:7" x14ac:dyDescent="0.25">
      <c r="A4850" s="2"/>
      <c r="B4850" s="2"/>
      <c r="C4850" s="2"/>
      <c r="D4850" s="2"/>
      <c r="E4850" s="2"/>
      <c r="F4850" s="2"/>
      <c r="G4850" s="2"/>
    </row>
    <row r="4851" spans="1:7" x14ac:dyDescent="0.25">
      <c r="A4851" s="2"/>
      <c r="B4851" s="2"/>
      <c r="C4851" s="2"/>
      <c r="D4851" s="2"/>
      <c r="E4851" s="2"/>
      <c r="F4851" s="2"/>
      <c r="G4851" s="2"/>
    </row>
    <row r="4852" spans="1:7" x14ac:dyDescent="0.25">
      <c r="A4852" s="2"/>
      <c r="B4852" s="2"/>
      <c r="C4852" s="2"/>
      <c r="D4852" s="2"/>
      <c r="E4852" s="2"/>
      <c r="F4852" s="2"/>
      <c r="G4852" s="2"/>
    </row>
    <row r="4853" spans="1:7" x14ac:dyDescent="0.25">
      <c r="A4853" s="2"/>
      <c r="B4853" s="2"/>
      <c r="C4853" s="2"/>
      <c r="D4853" s="2"/>
      <c r="E4853" s="2"/>
      <c r="F4853" s="2"/>
      <c r="G4853" s="2"/>
    </row>
    <row r="4854" spans="1:7" x14ac:dyDescent="0.25">
      <c r="A4854" s="2"/>
      <c r="B4854" s="2"/>
      <c r="C4854" s="2"/>
      <c r="D4854" s="2"/>
      <c r="E4854" s="2"/>
      <c r="F4854" s="2"/>
      <c r="G4854" s="2"/>
    </row>
    <row r="4855" spans="1:7" x14ac:dyDescent="0.25">
      <c r="A4855" s="2"/>
      <c r="B4855" s="2"/>
      <c r="C4855" s="2"/>
      <c r="D4855" s="2"/>
      <c r="E4855" s="2"/>
      <c r="F4855" s="2"/>
      <c r="G4855" s="2"/>
    </row>
    <row r="4856" spans="1:7" x14ac:dyDescent="0.25">
      <c r="A4856" s="2"/>
      <c r="B4856" s="2"/>
      <c r="C4856" s="2"/>
      <c r="D4856" s="2"/>
      <c r="E4856" s="2"/>
      <c r="F4856" s="2"/>
      <c r="G4856" s="2"/>
    </row>
    <row r="4857" spans="1:7" x14ac:dyDescent="0.25">
      <c r="A4857" s="2"/>
      <c r="B4857" s="2"/>
      <c r="C4857" s="2"/>
      <c r="D4857" s="2"/>
      <c r="E4857" s="2"/>
      <c r="F4857" s="2"/>
      <c r="G4857" s="2"/>
    </row>
    <row r="4858" spans="1:7" x14ac:dyDescent="0.25">
      <c r="A4858" s="2"/>
      <c r="B4858" s="2"/>
      <c r="C4858" s="2"/>
      <c r="D4858" s="2"/>
      <c r="E4858" s="2"/>
      <c r="F4858" s="2"/>
      <c r="G4858" s="2"/>
    </row>
    <row r="4859" spans="1:7" x14ac:dyDescent="0.25">
      <c r="A4859" s="2"/>
      <c r="B4859" s="2"/>
      <c r="C4859" s="2"/>
      <c r="D4859" s="2"/>
      <c r="E4859" s="2"/>
      <c r="F4859" s="2"/>
      <c r="G4859" s="2"/>
    </row>
    <row r="4860" spans="1:7" x14ac:dyDescent="0.25">
      <c r="A4860" s="2"/>
      <c r="B4860" s="2"/>
      <c r="C4860" s="2"/>
      <c r="D4860" s="2"/>
      <c r="E4860" s="2"/>
      <c r="F4860" s="2"/>
      <c r="G4860" s="2"/>
    </row>
    <row r="4861" spans="1:7" x14ac:dyDescent="0.25">
      <c r="A4861" s="2"/>
      <c r="B4861" s="2"/>
      <c r="C4861" s="2"/>
      <c r="D4861" s="2"/>
      <c r="E4861" s="2"/>
      <c r="F4861" s="2"/>
      <c r="G4861" s="2"/>
    </row>
    <row r="4862" spans="1:7" x14ac:dyDescent="0.25">
      <c r="A4862" s="2"/>
      <c r="B4862" s="2"/>
      <c r="C4862" s="2"/>
      <c r="D4862" s="2"/>
      <c r="E4862" s="2"/>
      <c r="F4862" s="2"/>
      <c r="G4862" s="2"/>
    </row>
    <row r="4863" spans="1:7" x14ac:dyDescent="0.25">
      <c r="A4863" s="2"/>
      <c r="B4863" s="2"/>
      <c r="C4863" s="2"/>
      <c r="D4863" s="2"/>
      <c r="E4863" s="2"/>
      <c r="F4863" s="2"/>
      <c r="G4863" s="2"/>
    </row>
    <row r="4864" spans="1:7" x14ac:dyDescent="0.25">
      <c r="A4864" s="2"/>
      <c r="B4864" s="2"/>
      <c r="C4864" s="2"/>
      <c r="D4864" s="2"/>
      <c r="E4864" s="2"/>
      <c r="F4864" s="2"/>
      <c r="G4864" s="2"/>
    </row>
    <row r="4865" spans="1:7" x14ac:dyDescent="0.25">
      <c r="A4865" s="2"/>
      <c r="B4865" s="2"/>
      <c r="C4865" s="2"/>
      <c r="D4865" s="2"/>
      <c r="E4865" s="2"/>
      <c r="F4865" s="2"/>
      <c r="G4865" s="2"/>
    </row>
    <row r="4866" spans="1:7" x14ac:dyDescent="0.25">
      <c r="A4866" s="2"/>
      <c r="B4866" s="2"/>
      <c r="C4866" s="2"/>
      <c r="D4866" s="2"/>
      <c r="E4866" s="2"/>
      <c r="F4866" s="2"/>
      <c r="G4866" s="2"/>
    </row>
    <row r="4867" spans="1:7" x14ac:dyDescent="0.25">
      <c r="A4867" s="2"/>
      <c r="B4867" s="2"/>
      <c r="C4867" s="2"/>
      <c r="D4867" s="2"/>
      <c r="E4867" s="2"/>
      <c r="F4867" s="2"/>
      <c r="G4867" s="2"/>
    </row>
    <row r="4869" spans="1:7" x14ac:dyDescent="0.25">
      <c r="C4869" s="2"/>
      <c r="D4869" s="2"/>
      <c r="E4869" s="2"/>
      <c r="F4869" s="2"/>
    </row>
    <row r="4870" spans="1:7" x14ac:dyDescent="0.25">
      <c r="A4870" s="2"/>
      <c r="B4870" s="2"/>
      <c r="C4870" s="2"/>
      <c r="D4870" s="2"/>
      <c r="E4870" s="2"/>
      <c r="F4870" s="2"/>
      <c r="G4870" s="2"/>
    </row>
    <row r="4871" spans="1:7" x14ac:dyDescent="0.25">
      <c r="A4871" s="2"/>
      <c r="B4871" s="2"/>
      <c r="C4871" s="2"/>
      <c r="D4871" s="2"/>
      <c r="E4871" s="2"/>
      <c r="F4871" s="2"/>
      <c r="G4871" s="2"/>
    </row>
    <row r="4872" spans="1:7" x14ac:dyDescent="0.25">
      <c r="A4872" s="2"/>
      <c r="B4872" s="2"/>
      <c r="C4872" s="2"/>
      <c r="D4872" s="2"/>
      <c r="E4872" s="2"/>
      <c r="F4872" s="2"/>
      <c r="G4872" s="2"/>
    </row>
    <row r="4873" spans="1:7" x14ac:dyDescent="0.25">
      <c r="A4873" s="2"/>
      <c r="B4873" s="2"/>
      <c r="G4873" s="2"/>
    </row>
    <row r="4874" spans="1:7" x14ac:dyDescent="0.25">
      <c r="A4874" s="2"/>
      <c r="B4874" s="2"/>
      <c r="C4874" s="2"/>
      <c r="D4874" s="2"/>
      <c r="E4874" s="2"/>
      <c r="F4874" s="2"/>
      <c r="G4874" s="2"/>
    </row>
    <row r="4875" spans="1:7" x14ac:dyDescent="0.25">
      <c r="A4875" s="2"/>
      <c r="B4875" s="2"/>
      <c r="C4875" s="2"/>
      <c r="D4875" s="2"/>
      <c r="E4875" s="2"/>
      <c r="F4875" s="2"/>
      <c r="G4875" s="2"/>
    </row>
    <row r="4876" spans="1:7" x14ac:dyDescent="0.25">
      <c r="A4876" s="2"/>
      <c r="B4876" s="2"/>
      <c r="C4876" s="2"/>
      <c r="D4876" s="2"/>
      <c r="E4876" s="2"/>
      <c r="F4876" s="2"/>
      <c r="G4876" s="2"/>
    </row>
    <row r="4877" spans="1:7" x14ac:dyDescent="0.25">
      <c r="A4877" s="2"/>
      <c r="B4877" s="2"/>
      <c r="C4877" s="2"/>
      <c r="D4877" s="2"/>
      <c r="E4877" s="2"/>
      <c r="F4877" s="2"/>
      <c r="G4877" s="2"/>
    </row>
    <row r="4878" spans="1:7" x14ac:dyDescent="0.25">
      <c r="A4878" s="2"/>
    </row>
    <row r="4879" spans="1:7" x14ac:dyDescent="0.25">
      <c r="A4879" s="2"/>
      <c r="B4879" s="2"/>
      <c r="C4879" s="2"/>
      <c r="D4879" s="2"/>
      <c r="E4879" s="2"/>
      <c r="F4879" s="2"/>
      <c r="G4879" s="2"/>
    </row>
    <row r="4880" spans="1:7" x14ac:dyDescent="0.25">
      <c r="A4880" s="2"/>
      <c r="B4880" s="2"/>
      <c r="C4880" s="2"/>
      <c r="D4880" s="2"/>
      <c r="E4880" s="2"/>
      <c r="F4880" s="2"/>
      <c r="G4880" s="2"/>
    </row>
    <row r="4881" spans="1:7" x14ac:dyDescent="0.25">
      <c r="A4881" s="2"/>
      <c r="B4881" s="2"/>
      <c r="C4881" s="2"/>
      <c r="D4881" s="2"/>
      <c r="E4881" s="2"/>
      <c r="F4881" s="2"/>
      <c r="G4881" s="2"/>
    </row>
    <row r="4882" spans="1:7" x14ac:dyDescent="0.25">
      <c r="A4882" s="2"/>
      <c r="B4882" s="2"/>
      <c r="C4882" s="2"/>
      <c r="D4882" s="2"/>
      <c r="E4882" s="2"/>
      <c r="F4882" s="2"/>
      <c r="G4882" s="2"/>
    </row>
    <row r="4883" spans="1:7" x14ac:dyDescent="0.25">
      <c r="A4883" s="2"/>
      <c r="B4883" s="2"/>
      <c r="C4883" s="2"/>
      <c r="D4883" s="2"/>
      <c r="E4883" s="2"/>
      <c r="F4883" s="2"/>
      <c r="G4883" s="2"/>
    </row>
    <row r="4884" spans="1:7" x14ac:dyDescent="0.25">
      <c r="A4884" s="2"/>
      <c r="B4884" s="2"/>
      <c r="C4884" s="2"/>
      <c r="D4884" s="2"/>
      <c r="E4884" s="2"/>
      <c r="F4884" s="2"/>
      <c r="G4884" s="2"/>
    </row>
    <row r="4885" spans="1:7" x14ac:dyDescent="0.25">
      <c r="A4885" s="2"/>
      <c r="B4885" s="2"/>
      <c r="C4885" s="2"/>
      <c r="D4885" s="2"/>
      <c r="E4885" s="2"/>
      <c r="F4885" s="2"/>
      <c r="G4885" s="2"/>
    </row>
    <row r="4886" spans="1:7" x14ac:dyDescent="0.25">
      <c r="A4886" s="2"/>
      <c r="B4886" s="2"/>
      <c r="C4886" s="2"/>
      <c r="D4886" s="2"/>
      <c r="E4886" s="2"/>
      <c r="F4886" s="2"/>
      <c r="G4886" s="2"/>
    </row>
    <row r="4887" spans="1:7" x14ac:dyDescent="0.25">
      <c r="A4887" s="2"/>
      <c r="B4887" s="2"/>
      <c r="C4887" s="2"/>
      <c r="D4887" s="2"/>
      <c r="E4887" s="2"/>
      <c r="F4887" s="2"/>
      <c r="G4887" s="2"/>
    </row>
    <row r="4888" spans="1:7" x14ac:dyDescent="0.25">
      <c r="A4888" s="2"/>
      <c r="B4888" s="2"/>
      <c r="C4888" s="2"/>
      <c r="D4888" s="2"/>
      <c r="E4888" s="2"/>
      <c r="F4888" s="2"/>
      <c r="G4888" s="2"/>
    </row>
    <row r="4889" spans="1:7" x14ac:dyDescent="0.25">
      <c r="A4889" s="2"/>
      <c r="B4889" s="2"/>
      <c r="C4889" s="2"/>
      <c r="D4889" s="2"/>
      <c r="E4889" s="2"/>
      <c r="F4889" s="2"/>
      <c r="G4889" s="2"/>
    </row>
    <row r="4890" spans="1:7" x14ac:dyDescent="0.25">
      <c r="A4890" s="2"/>
      <c r="B4890" s="2"/>
      <c r="C4890" s="2"/>
      <c r="D4890" s="2"/>
      <c r="E4890" s="2"/>
      <c r="F4890" s="2"/>
      <c r="G4890" s="2"/>
    </row>
    <row r="4891" spans="1:7" x14ac:dyDescent="0.25">
      <c r="A4891" s="2"/>
      <c r="B4891" s="2"/>
      <c r="C4891" s="2"/>
      <c r="D4891" s="2"/>
      <c r="E4891" s="2"/>
      <c r="F4891" s="2"/>
      <c r="G4891" s="2"/>
    </row>
    <row r="4892" spans="1:7" x14ac:dyDescent="0.25">
      <c r="A4892" s="2"/>
      <c r="B4892" s="2"/>
      <c r="C4892" s="2"/>
      <c r="D4892" s="2"/>
      <c r="E4892" s="2"/>
      <c r="F4892" s="2"/>
      <c r="G4892" s="2"/>
    </row>
    <row r="4893" spans="1:7" x14ac:dyDescent="0.25">
      <c r="A4893" s="2"/>
      <c r="B4893" s="2"/>
      <c r="C4893" s="2"/>
      <c r="D4893" s="2"/>
      <c r="E4893" s="2"/>
      <c r="F4893" s="2"/>
      <c r="G4893" s="2"/>
    </row>
    <row r="4894" spans="1:7" x14ac:dyDescent="0.25">
      <c r="A4894" s="2"/>
      <c r="B4894" s="2"/>
      <c r="C4894" s="2"/>
      <c r="D4894" s="2"/>
      <c r="E4894" s="2"/>
      <c r="F4894" s="2"/>
      <c r="G4894" s="2"/>
    </row>
    <row r="4895" spans="1:7" x14ac:dyDescent="0.25">
      <c r="A4895" s="2"/>
      <c r="B4895" s="2"/>
      <c r="C4895" s="2"/>
      <c r="D4895" s="2"/>
      <c r="E4895" s="2"/>
      <c r="F4895" s="2"/>
      <c r="G4895" s="2"/>
    </row>
    <row r="4896" spans="1:7" x14ac:dyDescent="0.25">
      <c r="A4896" s="2"/>
      <c r="B4896" s="2"/>
      <c r="C4896" s="2"/>
      <c r="D4896" s="2"/>
      <c r="E4896" s="2"/>
      <c r="F4896" s="2"/>
      <c r="G4896" s="2"/>
    </row>
    <row r="4897" spans="1:7" x14ac:dyDescent="0.25">
      <c r="A4897" s="2"/>
      <c r="B4897" s="2"/>
      <c r="C4897" s="2"/>
      <c r="D4897" s="2"/>
      <c r="E4897" s="2"/>
      <c r="F4897" s="2"/>
      <c r="G4897" s="2"/>
    </row>
    <row r="4898" spans="1:7" x14ac:dyDescent="0.25">
      <c r="A4898" s="2"/>
      <c r="B4898" s="2"/>
      <c r="C4898" s="2"/>
      <c r="D4898" s="2"/>
      <c r="E4898" s="2"/>
      <c r="F4898" s="2"/>
      <c r="G4898" s="2"/>
    </row>
    <row r="4899" spans="1:7" x14ac:dyDescent="0.25">
      <c r="A4899" s="2"/>
      <c r="B4899" s="2"/>
      <c r="C4899" s="2"/>
      <c r="D4899" s="2"/>
      <c r="E4899" s="2"/>
      <c r="F4899" s="2"/>
      <c r="G4899" s="2"/>
    </row>
    <row r="4900" spans="1:7" x14ac:dyDescent="0.25">
      <c r="A4900" s="2"/>
      <c r="B4900" s="2"/>
      <c r="C4900" s="2"/>
      <c r="D4900" s="2"/>
      <c r="E4900" s="2"/>
      <c r="F4900" s="2"/>
      <c r="G4900" s="2"/>
    </row>
    <row r="4901" spans="1:7" x14ac:dyDescent="0.25">
      <c r="A4901" s="2"/>
      <c r="B4901" s="2"/>
      <c r="C4901" s="2"/>
      <c r="D4901" s="2"/>
      <c r="E4901" s="2"/>
      <c r="F4901" s="2"/>
      <c r="G4901" s="2"/>
    </row>
    <row r="4902" spans="1:7" x14ac:dyDescent="0.25">
      <c r="A4902" s="2"/>
      <c r="B4902" s="2"/>
      <c r="C4902" s="2"/>
      <c r="D4902" s="2"/>
      <c r="E4902" s="2"/>
      <c r="F4902" s="2"/>
      <c r="G4902" s="2"/>
    </row>
    <row r="4903" spans="1:7" x14ac:dyDescent="0.25">
      <c r="A4903" s="2"/>
      <c r="B4903" s="2"/>
      <c r="C4903" s="2"/>
      <c r="D4903" s="2"/>
      <c r="E4903" s="2"/>
      <c r="F4903" s="2"/>
      <c r="G4903" s="2"/>
    </row>
    <row r="4904" spans="1:7" x14ac:dyDescent="0.25">
      <c r="A4904" s="2"/>
      <c r="B4904" s="2"/>
      <c r="C4904" s="2"/>
      <c r="D4904" s="2"/>
      <c r="E4904" s="2"/>
      <c r="F4904" s="2"/>
      <c r="G4904" s="2"/>
    </row>
    <row r="4906" spans="1:7" x14ac:dyDescent="0.25">
      <c r="C4906" s="2"/>
      <c r="D4906" s="2"/>
      <c r="E4906" s="2"/>
      <c r="F4906" s="2"/>
    </row>
    <row r="4907" spans="1:7" x14ac:dyDescent="0.25">
      <c r="A4907" s="2"/>
      <c r="B4907" s="2"/>
      <c r="C4907" s="2"/>
      <c r="D4907" s="2"/>
      <c r="E4907" s="2"/>
      <c r="F4907" s="2"/>
      <c r="G4907" s="2"/>
    </row>
    <row r="4908" spans="1:7" x14ac:dyDescent="0.25">
      <c r="A4908" s="2"/>
      <c r="B4908" s="2"/>
      <c r="C4908" s="2"/>
      <c r="D4908" s="2"/>
      <c r="E4908" s="2"/>
      <c r="F4908" s="2"/>
      <c r="G4908" s="2"/>
    </row>
    <row r="4909" spans="1:7" x14ac:dyDescent="0.25">
      <c r="A4909" s="2"/>
      <c r="B4909" s="2"/>
      <c r="C4909" s="2"/>
      <c r="D4909" s="2"/>
      <c r="E4909" s="2"/>
      <c r="F4909" s="2"/>
      <c r="G4909" s="2"/>
    </row>
    <row r="4910" spans="1:7" x14ac:dyDescent="0.25">
      <c r="A4910" s="2"/>
      <c r="B4910" s="2"/>
      <c r="G4910" s="2"/>
    </row>
    <row r="4911" spans="1:7" x14ac:dyDescent="0.25">
      <c r="A4911" s="2"/>
      <c r="B4911" s="2"/>
      <c r="C4911" s="2"/>
      <c r="D4911" s="2"/>
      <c r="E4911" s="2"/>
      <c r="F4911" s="2"/>
      <c r="G4911" s="2"/>
    </row>
    <row r="4912" spans="1:7" x14ac:dyDescent="0.25">
      <c r="A4912" s="2"/>
      <c r="B4912" s="2"/>
      <c r="C4912" s="2"/>
      <c r="D4912" s="2"/>
      <c r="E4912" s="2"/>
      <c r="F4912" s="2"/>
      <c r="G4912" s="2"/>
    </row>
    <row r="4913" spans="1:7" x14ac:dyDescent="0.25">
      <c r="A4913" s="2"/>
      <c r="B4913" s="2"/>
      <c r="C4913" s="2"/>
      <c r="D4913" s="2"/>
      <c r="E4913" s="2"/>
      <c r="F4913" s="2"/>
      <c r="G4913" s="2"/>
    </row>
    <row r="4914" spans="1:7" x14ac:dyDescent="0.25">
      <c r="A4914" s="2"/>
      <c r="B4914" s="2"/>
      <c r="C4914" s="2"/>
      <c r="D4914" s="2"/>
      <c r="E4914" s="2"/>
      <c r="F4914" s="2"/>
      <c r="G4914" s="2"/>
    </row>
    <row r="4915" spans="1:7" x14ac:dyDescent="0.25">
      <c r="A4915" s="2"/>
    </row>
    <row r="4916" spans="1:7" x14ac:dyDescent="0.25">
      <c r="A4916" s="2"/>
      <c r="B4916" s="2"/>
      <c r="C4916" s="2"/>
      <c r="D4916" s="2"/>
      <c r="E4916" s="2"/>
      <c r="F4916" s="2"/>
      <c r="G4916" s="2"/>
    </row>
    <row r="4917" spans="1:7" x14ac:dyDescent="0.25">
      <c r="A4917" s="2"/>
      <c r="B4917" s="2"/>
      <c r="C4917" s="2"/>
      <c r="D4917" s="2"/>
      <c r="E4917" s="2"/>
      <c r="F4917" s="2"/>
      <c r="G4917" s="2"/>
    </row>
    <row r="4918" spans="1:7" x14ac:dyDescent="0.25">
      <c r="A4918" s="2"/>
      <c r="B4918" s="2"/>
      <c r="C4918" s="2"/>
      <c r="D4918" s="2"/>
      <c r="E4918" s="2"/>
      <c r="F4918" s="2"/>
      <c r="G4918" s="2"/>
    </row>
    <row r="4919" spans="1:7" x14ac:dyDescent="0.25">
      <c r="A4919" s="2"/>
      <c r="B4919" s="2"/>
      <c r="C4919" s="2"/>
      <c r="D4919" s="2"/>
      <c r="E4919" s="2"/>
      <c r="F4919" s="2"/>
      <c r="G4919" s="2"/>
    </row>
    <row r="4920" spans="1:7" x14ac:dyDescent="0.25">
      <c r="A4920" s="2"/>
      <c r="B4920" s="2"/>
      <c r="C4920" s="2"/>
      <c r="D4920" s="2"/>
      <c r="E4920" s="2"/>
      <c r="F4920" s="2"/>
      <c r="G4920" s="2"/>
    </row>
    <row r="4921" spans="1:7" x14ac:dyDescent="0.25">
      <c r="A4921" s="2"/>
      <c r="B4921" s="2"/>
      <c r="C4921" s="2"/>
      <c r="D4921" s="2"/>
      <c r="E4921" s="2"/>
      <c r="F4921" s="2"/>
      <c r="G4921" s="2"/>
    </row>
    <row r="4922" spans="1:7" x14ac:dyDescent="0.25">
      <c r="A4922" s="2"/>
      <c r="B4922" s="2"/>
      <c r="C4922" s="2"/>
      <c r="D4922" s="2"/>
      <c r="E4922" s="2"/>
      <c r="F4922" s="2"/>
      <c r="G4922" s="2"/>
    </row>
    <row r="4923" spans="1:7" x14ac:dyDescent="0.25">
      <c r="A4923" s="2"/>
      <c r="B4923" s="2"/>
      <c r="C4923" s="2"/>
      <c r="D4923" s="2"/>
      <c r="E4923" s="2"/>
      <c r="F4923" s="2"/>
      <c r="G4923" s="2"/>
    </row>
    <row r="4924" spans="1:7" x14ac:dyDescent="0.25">
      <c r="A4924" s="2"/>
      <c r="B4924" s="2"/>
      <c r="C4924" s="2"/>
      <c r="D4924" s="2"/>
      <c r="E4924" s="2"/>
      <c r="F4924" s="2"/>
      <c r="G4924" s="2"/>
    </row>
    <row r="4925" spans="1:7" x14ac:dyDescent="0.25">
      <c r="A4925" s="2"/>
      <c r="B4925" s="2"/>
      <c r="C4925" s="2"/>
      <c r="D4925" s="2"/>
      <c r="E4925" s="2"/>
      <c r="F4925" s="2"/>
      <c r="G4925" s="2"/>
    </row>
    <row r="4926" spans="1:7" x14ac:dyDescent="0.25">
      <c r="A4926" s="2"/>
      <c r="B4926" s="2"/>
      <c r="C4926" s="2"/>
      <c r="D4926" s="2"/>
      <c r="E4926" s="2"/>
      <c r="F4926" s="2"/>
      <c r="G4926" s="2"/>
    </row>
    <row r="4927" spans="1:7" x14ac:dyDescent="0.25">
      <c r="A4927" s="2"/>
      <c r="B4927" s="2"/>
      <c r="C4927" s="2"/>
      <c r="D4927" s="2"/>
      <c r="E4927" s="2"/>
      <c r="F4927" s="2"/>
      <c r="G4927" s="2"/>
    </row>
    <row r="4928" spans="1:7" x14ac:dyDescent="0.25">
      <c r="A4928" s="2"/>
      <c r="B4928" s="2"/>
      <c r="C4928" s="2"/>
      <c r="D4928" s="2"/>
      <c r="E4928" s="2"/>
      <c r="F4928" s="2"/>
      <c r="G4928" s="2"/>
    </row>
    <row r="4929" spans="1:7" x14ac:dyDescent="0.25">
      <c r="A4929" s="2"/>
      <c r="B4929" s="2"/>
      <c r="C4929" s="2"/>
      <c r="D4929" s="2"/>
      <c r="E4929" s="2"/>
      <c r="F4929" s="2"/>
      <c r="G4929" s="2"/>
    </row>
    <row r="4930" spans="1:7" x14ac:dyDescent="0.25">
      <c r="A4930" s="2"/>
      <c r="B4930" s="2"/>
      <c r="C4930" s="2"/>
      <c r="D4930" s="2"/>
      <c r="E4930" s="2"/>
      <c r="F4930" s="2"/>
      <c r="G4930" s="2"/>
    </row>
    <row r="4931" spans="1:7" x14ac:dyDescent="0.25">
      <c r="A4931" s="2"/>
      <c r="B4931" s="2"/>
      <c r="C4931" s="2"/>
      <c r="D4931" s="2"/>
      <c r="E4931" s="2"/>
      <c r="F4931" s="2"/>
      <c r="G4931" s="2"/>
    </row>
    <row r="4932" spans="1:7" x14ac:dyDescent="0.25">
      <c r="A4932" s="2"/>
      <c r="B4932" s="2"/>
      <c r="C4932" s="2"/>
      <c r="D4932" s="2"/>
      <c r="E4932" s="2"/>
      <c r="F4932" s="2"/>
      <c r="G4932" s="2"/>
    </row>
    <row r="4933" spans="1:7" x14ac:dyDescent="0.25">
      <c r="A4933" s="2"/>
      <c r="B4933" s="2"/>
      <c r="C4933" s="2"/>
      <c r="D4933" s="2"/>
      <c r="E4933" s="2"/>
      <c r="F4933" s="2"/>
      <c r="G4933" s="2"/>
    </row>
    <row r="4934" spans="1:7" x14ac:dyDescent="0.25">
      <c r="A4934" s="2"/>
      <c r="B4934" s="2"/>
      <c r="C4934" s="2"/>
      <c r="D4934" s="2"/>
      <c r="E4934" s="2"/>
      <c r="F4934" s="2"/>
      <c r="G4934" s="2"/>
    </row>
    <row r="4935" spans="1:7" x14ac:dyDescent="0.25">
      <c r="A4935" s="2"/>
      <c r="B4935" s="2"/>
      <c r="C4935" s="2"/>
      <c r="D4935" s="2"/>
      <c r="E4935" s="2"/>
      <c r="F4935" s="2"/>
      <c r="G4935" s="2"/>
    </row>
    <row r="4936" spans="1:7" x14ac:dyDescent="0.25">
      <c r="A4936" s="2"/>
      <c r="B4936" s="2"/>
      <c r="C4936" s="2"/>
      <c r="D4936" s="2"/>
      <c r="E4936" s="2"/>
      <c r="F4936" s="2"/>
      <c r="G4936" s="2"/>
    </row>
    <row r="4937" spans="1:7" x14ac:dyDescent="0.25">
      <c r="A4937" s="2"/>
      <c r="B4937" s="2"/>
      <c r="C4937" s="2"/>
      <c r="D4937" s="2"/>
      <c r="E4937" s="2"/>
      <c r="F4937" s="2"/>
      <c r="G4937" s="2"/>
    </row>
    <row r="4938" spans="1:7" x14ac:dyDescent="0.25">
      <c r="A4938" s="2"/>
      <c r="B4938" s="2"/>
      <c r="C4938" s="2"/>
      <c r="D4938" s="2"/>
      <c r="E4938" s="2"/>
      <c r="F4938" s="2"/>
      <c r="G4938" s="2"/>
    </row>
    <row r="4939" spans="1:7" x14ac:dyDescent="0.25">
      <c r="A4939" s="2"/>
      <c r="B4939" s="2"/>
      <c r="C4939" s="2"/>
      <c r="D4939" s="2"/>
      <c r="E4939" s="2"/>
      <c r="F4939" s="2"/>
      <c r="G4939" s="2"/>
    </row>
    <row r="4940" spans="1:7" x14ac:dyDescent="0.25">
      <c r="A4940" s="2"/>
      <c r="B4940" s="2"/>
      <c r="C4940" s="2"/>
      <c r="D4940" s="2"/>
      <c r="E4940" s="2"/>
      <c r="F4940" s="2"/>
      <c r="G4940" s="2"/>
    </row>
    <row r="4941" spans="1:7" x14ac:dyDescent="0.25">
      <c r="A4941" s="2"/>
      <c r="B4941" s="2"/>
      <c r="C4941" s="2"/>
      <c r="D4941" s="2"/>
      <c r="E4941" s="2"/>
      <c r="F4941" s="2"/>
      <c r="G4941" s="2"/>
    </row>
    <row r="4943" spans="1:7" x14ac:dyDescent="0.25">
      <c r="C4943" s="2"/>
      <c r="D4943" s="2"/>
      <c r="E4943" s="2"/>
      <c r="F4943" s="2"/>
    </row>
    <row r="4944" spans="1:7" x14ac:dyDescent="0.25">
      <c r="A4944" s="2"/>
      <c r="B4944" s="2"/>
      <c r="C4944" s="2"/>
      <c r="D4944" s="2"/>
      <c r="E4944" s="2"/>
      <c r="F4944" s="2"/>
      <c r="G4944" s="2"/>
    </row>
    <row r="4945" spans="1:7" x14ac:dyDescent="0.25">
      <c r="A4945" s="2"/>
      <c r="B4945" s="2"/>
      <c r="C4945" s="2"/>
      <c r="D4945" s="2"/>
      <c r="E4945" s="2"/>
      <c r="F4945" s="2"/>
      <c r="G4945" s="2"/>
    </row>
    <row r="4946" spans="1:7" x14ac:dyDescent="0.25">
      <c r="A4946" s="2"/>
      <c r="B4946" s="2"/>
      <c r="C4946" s="2"/>
      <c r="D4946" s="2"/>
      <c r="E4946" s="2"/>
      <c r="F4946" s="2"/>
      <c r="G4946" s="2"/>
    </row>
    <row r="4947" spans="1:7" x14ac:dyDescent="0.25">
      <c r="A4947" s="2"/>
      <c r="B4947" s="2"/>
      <c r="G4947" s="2"/>
    </row>
    <row r="4948" spans="1:7" x14ac:dyDescent="0.25">
      <c r="A4948" s="2"/>
      <c r="B4948" s="2"/>
      <c r="C4948" s="2"/>
      <c r="D4948" s="2"/>
      <c r="E4948" s="2"/>
      <c r="F4948" s="2"/>
      <c r="G4948" s="2"/>
    </row>
    <row r="4949" spans="1:7" x14ac:dyDescent="0.25">
      <c r="A4949" s="2"/>
      <c r="B4949" s="2"/>
      <c r="C4949" s="2"/>
      <c r="D4949" s="2"/>
      <c r="E4949" s="2"/>
      <c r="F4949" s="2"/>
      <c r="G4949" s="2"/>
    </row>
    <row r="4950" spans="1:7" x14ac:dyDescent="0.25">
      <c r="A4950" s="2"/>
      <c r="B4950" s="2"/>
      <c r="C4950" s="2"/>
      <c r="D4950" s="2"/>
      <c r="E4950" s="2"/>
      <c r="F4950" s="2"/>
      <c r="G4950" s="2"/>
    </row>
    <row r="4951" spans="1:7" x14ac:dyDescent="0.25">
      <c r="A4951" s="2"/>
      <c r="B4951" s="2"/>
      <c r="C4951" s="2"/>
      <c r="D4951" s="2"/>
      <c r="E4951" s="2"/>
      <c r="F4951" s="2"/>
      <c r="G4951" s="2"/>
    </row>
    <row r="4952" spans="1:7" x14ac:dyDescent="0.25">
      <c r="A4952" s="2"/>
    </row>
    <row r="4953" spans="1:7" x14ac:dyDescent="0.25">
      <c r="A4953" s="2"/>
      <c r="B4953" s="2"/>
      <c r="C4953" s="2"/>
      <c r="D4953" s="2"/>
      <c r="E4953" s="2"/>
      <c r="F4953" s="2"/>
      <c r="G4953" s="2"/>
    </row>
    <row r="4954" spans="1:7" x14ac:dyDescent="0.25">
      <c r="A4954" s="2"/>
      <c r="B4954" s="2"/>
      <c r="C4954" s="2"/>
      <c r="D4954" s="2"/>
      <c r="E4954" s="2"/>
      <c r="F4954" s="2"/>
      <c r="G4954" s="2"/>
    </row>
    <row r="4955" spans="1:7" x14ac:dyDescent="0.25">
      <c r="A4955" s="2"/>
      <c r="B4955" s="2"/>
      <c r="C4955" s="2"/>
      <c r="D4955" s="2"/>
      <c r="E4955" s="2"/>
      <c r="F4955" s="2"/>
      <c r="G4955" s="2"/>
    </row>
    <row r="4956" spans="1:7" x14ac:dyDescent="0.25">
      <c r="A4956" s="2"/>
      <c r="B4956" s="2"/>
      <c r="C4956" s="2"/>
      <c r="D4956" s="2"/>
      <c r="E4956" s="2"/>
      <c r="F4956" s="2"/>
      <c r="G4956" s="2"/>
    </row>
    <row r="4957" spans="1:7" x14ac:dyDescent="0.25">
      <c r="A4957" s="2"/>
      <c r="B4957" s="2"/>
      <c r="C4957" s="2"/>
      <c r="D4957" s="2"/>
      <c r="E4957" s="2"/>
      <c r="F4957" s="2"/>
      <c r="G4957" s="2"/>
    </row>
    <row r="4958" spans="1:7" x14ac:dyDescent="0.25">
      <c r="A4958" s="2"/>
      <c r="B4958" s="2"/>
      <c r="C4958" s="2"/>
      <c r="D4958" s="2"/>
      <c r="E4958" s="2"/>
      <c r="F4958" s="2"/>
      <c r="G4958" s="2"/>
    </row>
    <row r="4959" spans="1:7" x14ac:dyDescent="0.25">
      <c r="A4959" s="2"/>
      <c r="B4959" s="2"/>
      <c r="C4959" s="2"/>
      <c r="D4959" s="2"/>
      <c r="E4959" s="2"/>
      <c r="F4959" s="2"/>
      <c r="G4959" s="2"/>
    </row>
    <row r="4960" spans="1:7" x14ac:dyDescent="0.25">
      <c r="A4960" s="2"/>
      <c r="B4960" s="2"/>
      <c r="C4960" s="2"/>
      <c r="D4960" s="2"/>
      <c r="E4960" s="2"/>
      <c r="F4960" s="2"/>
      <c r="G4960" s="2"/>
    </row>
    <row r="4961" spans="1:7" x14ac:dyDescent="0.25">
      <c r="A4961" s="2"/>
      <c r="B4961" s="2"/>
      <c r="C4961" s="2"/>
      <c r="D4961" s="2"/>
      <c r="E4961" s="2"/>
      <c r="F4961" s="2"/>
      <c r="G4961" s="2"/>
    </row>
    <row r="4962" spans="1:7" x14ac:dyDescent="0.25">
      <c r="A4962" s="2"/>
      <c r="B4962" s="2"/>
      <c r="C4962" s="2"/>
      <c r="D4962" s="2"/>
      <c r="E4962" s="2"/>
      <c r="F4962" s="2"/>
      <c r="G4962" s="2"/>
    </row>
    <row r="4963" spans="1:7" x14ac:dyDescent="0.25">
      <c r="A4963" s="2"/>
      <c r="B4963" s="2"/>
      <c r="C4963" s="2"/>
      <c r="D4963" s="2"/>
      <c r="E4963" s="2"/>
      <c r="F4963" s="2"/>
      <c r="G4963" s="2"/>
    </row>
    <row r="4964" spans="1:7" x14ac:dyDescent="0.25">
      <c r="A4964" s="2"/>
      <c r="B4964" s="2"/>
      <c r="C4964" s="2"/>
      <c r="D4964" s="2"/>
      <c r="E4964" s="2"/>
      <c r="F4964" s="2"/>
      <c r="G4964" s="2"/>
    </row>
    <row r="4965" spans="1:7" x14ac:dyDescent="0.25">
      <c r="A4965" s="2"/>
      <c r="B4965" s="2"/>
      <c r="C4965" s="2"/>
      <c r="D4965" s="2"/>
      <c r="E4965" s="2"/>
      <c r="F4965" s="2"/>
      <c r="G4965" s="2"/>
    </row>
    <row r="4966" spans="1:7" x14ac:dyDescent="0.25">
      <c r="A4966" s="2"/>
      <c r="B4966" s="2"/>
      <c r="C4966" s="2"/>
      <c r="D4966" s="2"/>
      <c r="E4966" s="2"/>
      <c r="F4966" s="2"/>
      <c r="G4966" s="2"/>
    </row>
    <row r="4967" spans="1:7" x14ac:dyDescent="0.25">
      <c r="A4967" s="2"/>
      <c r="B4967" s="2"/>
      <c r="C4967" s="2"/>
      <c r="D4967" s="2"/>
      <c r="E4967" s="2"/>
      <c r="F4967" s="2"/>
      <c r="G4967" s="2"/>
    </row>
    <row r="4968" spans="1:7" x14ac:dyDescent="0.25">
      <c r="A4968" s="2"/>
      <c r="B4968" s="2"/>
      <c r="C4968" s="2"/>
      <c r="D4968" s="2"/>
      <c r="E4968" s="2"/>
      <c r="F4968" s="2"/>
      <c r="G4968" s="2"/>
    </row>
    <row r="4969" spans="1:7" x14ac:dyDescent="0.25">
      <c r="A4969" s="2"/>
      <c r="B4969" s="2"/>
      <c r="C4969" s="2"/>
      <c r="D4969" s="2"/>
      <c r="E4969" s="2"/>
      <c r="F4969" s="2"/>
      <c r="G4969" s="2"/>
    </row>
    <row r="4970" spans="1:7" x14ac:dyDescent="0.25">
      <c r="A4970" s="2"/>
      <c r="B4970" s="2"/>
      <c r="C4970" s="2"/>
      <c r="D4970" s="2"/>
      <c r="E4970" s="2"/>
      <c r="F4970" s="2"/>
      <c r="G4970" s="2"/>
    </row>
    <row r="4971" spans="1:7" x14ac:dyDescent="0.25">
      <c r="A4971" s="2"/>
      <c r="B4971" s="2"/>
      <c r="C4971" s="2"/>
      <c r="D4971" s="2"/>
      <c r="E4971" s="2"/>
      <c r="F4971" s="2"/>
      <c r="G4971" s="2"/>
    </row>
    <row r="4972" spans="1:7" x14ac:dyDescent="0.25">
      <c r="A4972" s="2"/>
      <c r="B4972" s="2"/>
      <c r="C4972" s="2"/>
      <c r="D4972" s="2"/>
      <c r="E4972" s="2"/>
      <c r="F4972" s="2"/>
      <c r="G4972" s="2"/>
    </row>
    <row r="4973" spans="1:7" x14ac:dyDescent="0.25">
      <c r="A4973" s="2"/>
      <c r="B4973" s="2"/>
      <c r="C4973" s="2"/>
      <c r="D4973" s="2"/>
      <c r="E4973" s="2"/>
      <c r="F4973" s="2"/>
      <c r="G4973" s="2"/>
    </row>
    <row r="4974" spans="1:7" x14ac:dyDescent="0.25">
      <c r="A4974" s="2"/>
      <c r="B4974" s="2"/>
      <c r="C4974" s="2"/>
      <c r="D4974" s="2"/>
      <c r="E4974" s="2"/>
      <c r="F4974" s="2"/>
      <c r="G4974" s="2"/>
    </row>
    <row r="4975" spans="1:7" x14ac:dyDescent="0.25">
      <c r="A4975" s="2"/>
      <c r="B4975" s="2"/>
      <c r="C4975" s="2"/>
      <c r="D4975" s="2"/>
      <c r="E4975" s="2"/>
      <c r="F4975" s="2"/>
      <c r="G4975" s="2"/>
    </row>
    <row r="4976" spans="1:7" x14ac:dyDescent="0.25">
      <c r="A4976" s="2"/>
      <c r="B4976" s="2"/>
      <c r="C4976" s="2"/>
      <c r="D4976" s="2"/>
      <c r="E4976" s="2"/>
      <c r="F4976" s="2"/>
      <c r="G4976" s="2"/>
    </row>
    <row r="4977" spans="1:7" x14ac:dyDescent="0.25">
      <c r="A4977" s="2"/>
      <c r="B4977" s="2"/>
      <c r="C4977" s="2"/>
      <c r="D4977" s="2"/>
      <c r="E4977" s="2"/>
      <c r="F4977" s="2"/>
      <c r="G4977" s="2"/>
    </row>
    <row r="4978" spans="1:7" x14ac:dyDescent="0.25">
      <c r="A4978" s="2"/>
      <c r="B4978" s="2"/>
      <c r="C4978" s="2"/>
      <c r="D4978" s="2"/>
      <c r="E4978" s="2"/>
      <c r="F4978" s="2"/>
      <c r="G4978" s="2"/>
    </row>
    <row r="4980" spans="1:7" x14ac:dyDescent="0.25">
      <c r="C4980" s="2"/>
      <c r="D4980" s="2"/>
      <c r="E4980" s="2"/>
      <c r="F4980" s="2"/>
    </row>
    <row r="4981" spans="1:7" x14ac:dyDescent="0.25">
      <c r="A4981" s="2"/>
      <c r="B4981" s="2"/>
      <c r="C4981" s="2"/>
      <c r="D4981" s="2"/>
      <c r="E4981" s="2"/>
      <c r="F4981" s="2"/>
      <c r="G4981" s="2"/>
    </row>
    <row r="4982" spans="1:7" x14ac:dyDescent="0.25">
      <c r="A4982" s="2"/>
      <c r="B4982" s="2"/>
      <c r="C4982" s="2"/>
      <c r="D4982" s="2"/>
      <c r="E4982" s="2"/>
      <c r="F4982" s="2"/>
      <c r="G4982" s="2"/>
    </row>
    <row r="4983" spans="1:7" x14ac:dyDescent="0.25">
      <c r="A4983" s="2"/>
      <c r="B4983" s="2"/>
      <c r="C4983" s="2"/>
      <c r="D4983" s="2"/>
      <c r="E4983" s="2"/>
      <c r="F4983" s="2"/>
      <c r="G4983" s="2"/>
    </row>
    <row r="4984" spans="1:7" x14ac:dyDescent="0.25">
      <c r="A4984" s="2"/>
      <c r="B4984" s="2"/>
      <c r="G4984" s="2"/>
    </row>
    <row r="4985" spans="1:7" x14ac:dyDescent="0.25">
      <c r="A4985" s="2"/>
      <c r="B4985" s="2"/>
      <c r="C4985" s="2"/>
      <c r="D4985" s="2"/>
      <c r="E4985" s="2"/>
      <c r="F4985" s="2"/>
      <c r="G4985" s="2"/>
    </row>
    <row r="4986" spans="1:7" x14ac:dyDescent="0.25">
      <c r="A4986" s="2"/>
      <c r="B4986" s="2"/>
      <c r="C4986" s="2"/>
      <c r="D4986" s="2"/>
      <c r="E4986" s="2"/>
      <c r="F4986" s="2"/>
      <c r="G4986" s="2"/>
    </row>
    <row r="4987" spans="1:7" x14ac:dyDescent="0.25">
      <c r="A4987" s="2"/>
      <c r="B4987" s="2"/>
      <c r="C4987" s="2"/>
      <c r="D4987" s="2"/>
      <c r="E4987" s="2"/>
      <c r="F4987" s="2"/>
      <c r="G4987" s="2"/>
    </row>
    <row r="4988" spans="1:7" x14ac:dyDescent="0.25">
      <c r="A4988" s="2"/>
      <c r="B4988" s="2"/>
      <c r="C4988" s="2"/>
      <c r="D4988" s="2"/>
      <c r="E4988" s="2"/>
      <c r="F4988" s="2"/>
      <c r="G4988" s="2"/>
    </row>
    <row r="4989" spans="1:7" x14ac:dyDescent="0.25">
      <c r="A4989" s="2"/>
    </row>
    <row r="4990" spans="1:7" x14ac:dyDescent="0.25">
      <c r="A4990" s="2"/>
      <c r="B4990" s="2"/>
      <c r="C4990" s="2"/>
      <c r="D4990" s="2"/>
      <c r="E4990" s="2"/>
      <c r="F4990" s="2"/>
      <c r="G4990" s="2"/>
    </row>
    <row r="4991" spans="1:7" x14ac:dyDescent="0.25">
      <c r="A4991" s="2"/>
      <c r="B4991" s="2"/>
      <c r="C4991" s="2"/>
      <c r="D4991" s="2"/>
      <c r="E4991" s="2"/>
      <c r="F4991" s="2"/>
      <c r="G4991" s="2"/>
    </row>
    <row r="4992" spans="1:7" x14ac:dyDescent="0.25">
      <c r="A4992" s="2"/>
      <c r="B4992" s="2"/>
      <c r="C4992" s="2"/>
      <c r="D4992" s="2"/>
      <c r="E4992" s="2"/>
      <c r="F4992" s="2"/>
      <c r="G4992" s="2"/>
    </row>
    <row r="4993" spans="1:7" x14ac:dyDescent="0.25">
      <c r="A4993" s="2"/>
      <c r="B4993" s="2"/>
      <c r="C4993" s="2"/>
      <c r="D4993" s="2"/>
      <c r="E4993" s="2"/>
      <c r="F4993" s="2"/>
      <c r="G4993" s="2"/>
    </row>
    <row r="4994" spans="1:7" x14ac:dyDescent="0.25">
      <c r="A4994" s="2"/>
      <c r="B4994" s="2"/>
      <c r="C4994" s="2"/>
      <c r="D4994" s="2"/>
      <c r="E4994" s="2"/>
      <c r="F4994" s="2"/>
      <c r="G4994" s="2"/>
    </row>
    <row r="4995" spans="1:7" x14ac:dyDescent="0.25">
      <c r="A4995" s="2"/>
      <c r="B4995" s="2"/>
      <c r="C4995" s="2"/>
      <c r="D4995" s="2"/>
      <c r="E4995" s="2"/>
      <c r="F4995" s="2"/>
      <c r="G4995" s="2"/>
    </row>
    <row r="4996" spans="1:7" x14ac:dyDescent="0.25">
      <c r="A4996" s="2"/>
      <c r="B4996" s="2"/>
      <c r="C4996" s="2"/>
      <c r="D4996" s="2"/>
      <c r="E4996" s="2"/>
      <c r="F4996" s="2"/>
      <c r="G4996" s="2"/>
    </row>
    <row r="4997" spans="1:7" x14ac:dyDescent="0.25">
      <c r="A4997" s="2"/>
      <c r="B4997" s="2"/>
      <c r="C4997" s="2"/>
      <c r="D4997" s="2"/>
      <c r="E4997" s="2"/>
      <c r="F4997" s="2"/>
      <c r="G4997" s="2"/>
    </row>
    <row r="4998" spans="1:7" x14ac:dyDescent="0.25">
      <c r="A4998" s="2"/>
      <c r="B4998" s="2"/>
      <c r="C4998" s="2"/>
      <c r="D4998" s="2"/>
      <c r="E4998" s="2"/>
      <c r="F4998" s="2"/>
      <c r="G4998" s="2"/>
    </row>
    <row r="4999" spans="1:7" x14ac:dyDescent="0.25">
      <c r="A4999" s="2"/>
      <c r="B4999" s="2"/>
      <c r="C4999" s="2"/>
      <c r="D4999" s="2"/>
      <c r="E4999" s="2"/>
      <c r="F4999" s="2"/>
      <c r="G4999" s="2"/>
    </row>
    <row r="5000" spans="1:7" x14ac:dyDescent="0.25">
      <c r="A5000" s="2"/>
      <c r="B5000" s="2"/>
      <c r="C5000" s="2"/>
      <c r="D5000" s="2"/>
      <c r="E5000" s="2"/>
      <c r="F5000" s="2"/>
      <c r="G5000" s="2"/>
    </row>
    <row r="5001" spans="1:7" x14ac:dyDescent="0.25">
      <c r="A5001" s="2"/>
      <c r="B5001" s="2"/>
      <c r="C5001" s="2"/>
      <c r="D5001" s="2"/>
      <c r="E5001" s="2"/>
      <c r="F5001" s="2"/>
      <c r="G5001" s="2"/>
    </row>
    <row r="5002" spans="1:7" x14ac:dyDescent="0.25">
      <c r="A5002" s="2"/>
      <c r="B5002" s="2"/>
      <c r="C5002" s="2"/>
      <c r="D5002" s="2"/>
      <c r="E5002" s="2"/>
      <c r="F5002" s="2"/>
      <c r="G5002" s="2"/>
    </row>
    <row r="5003" spans="1:7" x14ac:dyDescent="0.25">
      <c r="A5003" s="2"/>
      <c r="B5003" s="2"/>
      <c r="C5003" s="2"/>
      <c r="D5003" s="2"/>
      <c r="E5003" s="2"/>
      <c r="F5003" s="2"/>
      <c r="G5003" s="2"/>
    </row>
    <row r="5004" spans="1:7" x14ac:dyDescent="0.25">
      <c r="A5004" s="2"/>
      <c r="B5004" s="2"/>
      <c r="C5004" s="2"/>
      <c r="D5004" s="2"/>
      <c r="E5004" s="2"/>
      <c r="F5004" s="2"/>
      <c r="G5004" s="2"/>
    </row>
    <row r="5005" spans="1:7" x14ac:dyDescent="0.25">
      <c r="A5005" s="2"/>
      <c r="B5005" s="2"/>
      <c r="C5005" s="2"/>
      <c r="D5005" s="2"/>
      <c r="E5005" s="2"/>
      <c r="F5005" s="2"/>
      <c r="G5005" s="2"/>
    </row>
    <row r="5006" spans="1:7" x14ac:dyDescent="0.25">
      <c r="A5006" s="2"/>
      <c r="B5006" s="2"/>
      <c r="C5006" s="2"/>
      <c r="D5006" s="2"/>
      <c r="E5006" s="2"/>
      <c r="F5006" s="2"/>
      <c r="G5006" s="2"/>
    </row>
    <row r="5007" spans="1:7" x14ac:dyDescent="0.25">
      <c r="A5007" s="2"/>
      <c r="B5007" s="2"/>
      <c r="C5007" s="2"/>
      <c r="D5007" s="2"/>
      <c r="E5007" s="2"/>
      <c r="F5007" s="2"/>
      <c r="G5007" s="2"/>
    </row>
    <row r="5008" spans="1:7" x14ac:dyDescent="0.25">
      <c r="A5008" s="2"/>
      <c r="B5008" s="2"/>
      <c r="C5008" s="2"/>
      <c r="D5008" s="2"/>
      <c r="E5008" s="2"/>
      <c r="F5008" s="2"/>
      <c r="G5008" s="2"/>
    </row>
    <row r="5009" spans="1:7" x14ac:dyDescent="0.25">
      <c r="A5009" s="2"/>
      <c r="B5009" s="2"/>
      <c r="C5009" s="2"/>
      <c r="D5009" s="2"/>
      <c r="E5009" s="2"/>
      <c r="F5009" s="2"/>
      <c r="G5009" s="2"/>
    </row>
    <row r="5010" spans="1:7" x14ac:dyDescent="0.25">
      <c r="A5010" s="2"/>
      <c r="B5010" s="2"/>
      <c r="C5010" s="2"/>
      <c r="D5010" s="2"/>
      <c r="E5010" s="2"/>
      <c r="F5010" s="2"/>
      <c r="G5010" s="2"/>
    </row>
    <row r="5011" spans="1:7" x14ac:dyDescent="0.25">
      <c r="A5011" s="2"/>
      <c r="B5011" s="2"/>
      <c r="C5011" s="2"/>
      <c r="D5011" s="2"/>
      <c r="E5011" s="2"/>
      <c r="F5011" s="2"/>
      <c r="G5011" s="2"/>
    </row>
    <row r="5012" spans="1:7" x14ac:dyDescent="0.25">
      <c r="A5012" s="2"/>
      <c r="B5012" s="2"/>
      <c r="C5012" s="2"/>
      <c r="D5012" s="2"/>
      <c r="E5012" s="2"/>
      <c r="F5012" s="2"/>
      <c r="G5012" s="2"/>
    </row>
    <row r="5013" spans="1:7" x14ac:dyDescent="0.25">
      <c r="A5013" s="2"/>
      <c r="B5013" s="2"/>
      <c r="C5013" s="2"/>
      <c r="D5013" s="2"/>
      <c r="E5013" s="2"/>
      <c r="F5013" s="2"/>
      <c r="G5013" s="2"/>
    </row>
    <row r="5014" spans="1:7" x14ac:dyDescent="0.25">
      <c r="A5014" s="2"/>
      <c r="B5014" s="2"/>
      <c r="C5014" s="2"/>
      <c r="D5014" s="2"/>
      <c r="E5014" s="2"/>
      <c r="F5014" s="2"/>
      <c r="G5014" s="2"/>
    </row>
    <row r="5015" spans="1:7" x14ac:dyDescent="0.25">
      <c r="A5015" s="2"/>
      <c r="B5015" s="2"/>
      <c r="C5015" s="2"/>
      <c r="D5015" s="2"/>
      <c r="E5015" s="2"/>
      <c r="F5015" s="2"/>
      <c r="G5015" s="2"/>
    </row>
    <row r="5017" spans="1:7" x14ac:dyDescent="0.25">
      <c r="C5017" s="2"/>
      <c r="D5017" s="2"/>
      <c r="E5017" s="2"/>
      <c r="F5017" s="2"/>
    </row>
    <row r="5018" spans="1:7" x14ac:dyDescent="0.25">
      <c r="A5018" s="2"/>
      <c r="B5018" s="2"/>
      <c r="C5018" s="2"/>
      <c r="D5018" s="2"/>
      <c r="E5018" s="2"/>
      <c r="F5018" s="2"/>
      <c r="G5018" s="2"/>
    </row>
    <row r="5019" spans="1:7" x14ac:dyDescent="0.25">
      <c r="A5019" s="2"/>
      <c r="B5019" s="2"/>
      <c r="C5019" s="2"/>
      <c r="D5019" s="2"/>
      <c r="E5019" s="2"/>
      <c r="F5019" s="2"/>
      <c r="G5019" s="2"/>
    </row>
    <row r="5020" spans="1:7" x14ac:dyDescent="0.25">
      <c r="A5020" s="2"/>
      <c r="B5020" s="2"/>
      <c r="C5020" s="2"/>
      <c r="D5020" s="2"/>
      <c r="E5020" s="2"/>
      <c r="F5020" s="2"/>
      <c r="G5020" s="2"/>
    </row>
    <row r="5021" spans="1:7" x14ac:dyDescent="0.25">
      <c r="A5021" s="2"/>
      <c r="B5021" s="2"/>
      <c r="G5021" s="2"/>
    </row>
    <row r="5022" spans="1:7" x14ac:dyDescent="0.25">
      <c r="A5022" s="2"/>
      <c r="B5022" s="2"/>
      <c r="C5022" s="2"/>
      <c r="D5022" s="2"/>
      <c r="E5022" s="2"/>
      <c r="F5022" s="2"/>
      <c r="G5022" s="2"/>
    </row>
    <row r="5023" spans="1:7" x14ac:dyDescent="0.25">
      <c r="A5023" s="2"/>
      <c r="B5023" s="2"/>
      <c r="C5023" s="2"/>
      <c r="D5023" s="2"/>
      <c r="E5023" s="2"/>
      <c r="F5023" s="2"/>
      <c r="G5023" s="2"/>
    </row>
    <row r="5024" spans="1:7" x14ac:dyDescent="0.25">
      <c r="A5024" s="2"/>
      <c r="B5024" s="2"/>
      <c r="C5024" s="2"/>
      <c r="D5024" s="2"/>
      <c r="E5024" s="2"/>
      <c r="F5024" s="2"/>
      <c r="G5024" s="2"/>
    </row>
    <row r="5025" spans="1:7" x14ac:dyDescent="0.25">
      <c r="A5025" s="2"/>
      <c r="B5025" s="2"/>
      <c r="C5025" s="2"/>
      <c r="D5025" s="2"/>
      <c r="E5025" s="2"/>
      <c r="F5025" s="2"/>
      <c r="G5025" s="2"/>
    </row>
    <row r="5026" spans="1:7" x14ac:dyDescent="0.25">
      <c r="A5026" s="2"/>
    </row>
    <row r="5027" spans="1:7" x14ac:dyDescent="0.25">
      <c r="A5027" s="2"/>
      <c r="B5027" s="2"/>
      <c r="C5027" s="2"/>
      <c r="D5027" s="2"/>
      <c r="E5027" s="2"/>
      <c r="F5027" s="2"/>
      <c r="G5027" s="2"/>
    </row>
    <row r="5028" spans="1:7" x14ac:dyDescent="0.25">
      <c r="A5028" s="2"/>
      <c r="B5028" s="2"/>
      <c r="C5028" s="2"/>
      <c r="D5028" s="2"/>
      <c r="E5028" s="2"/>
      <c r="F5028" s="2"/>
      <c r="G5028" s="2"/>
    </row>
    <row r="5029" spans="1:7" x14ac:dyDescent="0.25">
      <c r="A5029" s="2"/>
      <c r="B5029" s="2"/>
      <c r="C5029" s="2"/>
      <c r="D5029" s="2"/>
      <c r="E5029" s="2"/>
      <c r="F5029" s="2"/>
      <c r="G5029" s="2"/>
    </row>
    <row r="5030" spans="1:7" x14ac:dyDescent="0.25">
      <c r="A5030" s="2"/>
      <c r="B5030" s="2"/>
      <c r="C5030" s="2"/>
      <c r="D5030" s="2"/>
      <c r="E5030" s="2"/>
      <c r="F5030" s="2"/>
      <c r="G5030" s="2"/>
    </row>
    <row r="5031" spans="1:7" x14ac:dyDescent="0.25">
      <c r="A5031" s="2"/>
      <c r="B5031" s="2"/>
      <c r="C5031" s="2"/>
      <c r="D5031" s="2"/>
      <c r="E5031" s="2"/>
      <c r="F5031" s="2"/>
      <c r="G5031" s="2"/>
    </row>
    <row r="5032" spans="1:7" x14ac:dyDescent="0.25">
      <c r="A5032" s="2"/>
      <c r="B5032" s="2"/>
      <c r="C5032" s="2"/>
      <c r="D5032" s="2"/>
      <c r="E5032" s="2"/>
      <c r="F5032" s="2"/>
      <c r="G5032" s="2"/>
    </row>
    <row r="5033" spans="1:7" x14ac:dyDescent="0.25">
      <c r="A5033" s="2"/>
      <c r="B5033" s="2"/>
      <c r="C5033" s="2"/>
      <c r="D5033" s="2"/>
      <c r="E5033" s="2"/>
      <c r="F5033" s="2"/>
      <c r="G5033" s="2"/>
    </row>
    <row r="5034" spans="1:7" x14ac:dyDescent="0.25">
      <c r="A5034" s="2"/>
      <c r="B5034" s="2"/>
      <c r="C5034" s="2"/>
      <c r="D5034" s="2"/>
      <c r="E5034" s="2"/>
      <c r="F5034" s="2"/>
      <c r="G5034" s="2"/>
    </row>
    <row r="5035" spans="1:7" x14ac:dyDescent="0.25">
      <c r="A5035" s="2"/>
      <c r="B5035" s="2"/>
      <c r="C5035" s="2"/>
      <c r="D5035" s="2"/>
      <c r="E5035" s="2"/>
      <c r="F5035" s="2"/>
      <c r="G5035" s="2"/>
    </row>
    <row r="5036" spans="1:7" x14ac:dyDescent="0.25">
      <c r="A5036" s="2"/>
      <c r="B5036" s="2"/>
      <c r="C5036" s="2"/>
      <c r="D5036" s="2"/>
      <c r="E5036" s="2"/>
      <c r="F5036" s="2"/>
      <c r="G5036" s="2"/>
    </row>
    <row r="5037" spans="1:7" x14ac:dyDescent="0.25">
      <c r="A5037" s="2"/>
      <c r="B5037" s="2"/>
      <c r="C5037" s="2"/>
      <c r="D5037" s="2"/>
      <c r="E5037" s="2"/>
      <c r="F5037" s="2"/>
      <c r="G5037" s="2"/>
    </row>
    <row r="5038" spans="1:7" x14ac:dyDescent="0.25">
      <c r="A5038" s="2"/>
      <c r="B5038" s="2"/>
      <c r="C5038" s="2"/>
      <c r="D5038" s="2"/>
      <c r="E5038" s="2"/>
      <c r="F5038" s="2"/>
      <c r="G5038" s="2"/>
    </row>
    <row r="5039" spans="1:7" x14ac:dyDescent="0.25">
      <c r="A5039" s="2"/>
      <c r="B5039" s="2"/>
      <c r="C5039" s="2"/>
      <c r="D5039" s="2"/>
      <c r="E5039" s="2"/>
      <c r="F5039" s="2"/>
      <c r="G5039" s="2"/>
    </row>
    <row r="5040" spans="1:7" x14ac:dyDescent="0.25">
      <c r="A5040" s="2"/>
      <c r="B5040" s="2"/>
      <c r="C5040" s="2"/>
      <c r="D5040" s="2"/>
      <c r="E5040" s="2"/>
      <c r="F5040" s="2"/>
      <c r="G5040" s="2"/>
    </row>
    <row r="5041" spans="1:7" x14ac:dyDescent="0.25">
      <c r="A5041" s="2"/>
      <c r="B5041" s="2"/>
      <c r="C5041" s="2"/>
      <c r="D5041" s="2"/>
      <c r="E5041" s="2"/>
      <c r="F5041" s="2"/>
      <c r="G5041" s="2"/>
    </row>
    <row r="5042" spans="1:7" x14ac:dyDescent="0.25">
      <c r="A5042" s="2"/>
      <c r="B5042" s="2"/>
      <c r="C5042" s="2"/>
      <c r="D5042" s="2"/>
      <c r="E5042" s="2"/>
      <c r="F5042" s="2"/>
      <c r="G5042" s="2"/>
    </row>
    <row r="5043" spans="1:7" x14ac:dyDescent="0.25">
      <c r="A5043" s="2"/>
      <c r="B5043" s="2"/>
      <c r="C5043" s="2"/>
      <c r="D5043" s="2"/>
      <c r="E5043" s="2"/>
      <c r="F5043" s="2"/>
      <c r="G5043" s="2"/>
    </row>
    <row r="5044" spans="1:7" x14ac:dyDescent="0.25">
      <c r="A5044" s="2"/>
      <c r="B5044" s="2"/>
      <c r="C5044" s="2"/>
      <c r="D5044" s="2"/>
      <c r="E5044" s="2"/>
      <c r="F5044" s="2"/>
      <c r="G5044" s="2"/>
    </row>
    <row r="5045" spans="1:7" x14ac:dyDescent="0.25">
      <c r="A5045" s="2"/>
      <c r="B5045" s="2"/>
      <c r="C5045" s="2"/>
      <c r="D5045" s="2"/>
      <c r="E5045" s="2"/>
      <c r="F5045" s="2"/>
      <c r="G5045" s="2"/>
    </row>
    <row r="5046" spans="1:7" x14ac:dyDescent="0.25">
      <c r="A5046" s="2"/>
      <c r="B5046" s="2"/>
      <c r="C5046" s="2"/>
      <c r="D5046" s="2"/>
      <c r="E5046" s="2"/>
      <c r="F5046" s="2"/>
      <c r="G5046" s="2"/>
    </row>
    <row r="5047" spans="1:7" x14ac:dyDescent="0.25">
      <c r="A5047" s="2"/>
      <c r="B5047" s="2"/>
      <c r="C5047" s="2"/>
      <c r="D5047" s="2"/>
      <c r="E5047" s="2"/>
      <c r="F5047" s="2"/>
      <c r="G5047" s="2"/>
    </row>
    <row r="5048" spans="1:7" x14ac:dyDescent="0.25">
      <c r="A5048" s="2"/>
      <c r="B5048" s="2"/>
      <c r="C5048" s="2"/>
      <c r="D5048" s="2"/>
      <c r="E5048" s="2"/>
      <c r="F5048" s="2"/>
      <c r="G5048" s="2"/>
    </row>
    <row r="5049" spans="1:7" x14ac:dyDescent="0.25">
      <c r="A5049" s="2"/>
      <c r="B5049" s="2"/>
      <c r="C5049" s="2"/>
      <c r="D5049" s="2"/>
      <c r="E5049" s="2"/>
      <c r="F5049" s="2"/>
      <c r="G5049" s="2"/>
    </row>
    <row r="5050" spans="1:7" x14ac:dyDescent="0.25">
      <c r="A5050" s="2"/>
      <c r="B5050" s="2"/>
      <c r="C5050" s="2"/>
      <c r="D5050" s="2"/>
      <c r="E5050" s="2"/>
      <c r="F5050" s="2"/>
      <c r="G5050" s="2"/>
    </row>
    <row r="5051" spans="1:7" x14ac:dyDescent="0.25">
      <c r="A5051" s="2"/>
      <c r="B5051" s="2"/>
      <c r="C5051" s="2"/>
      <c r="D5051" s="2"/>
      <c r="E5051" s="2"/>
      <c r="F5051" s="2"/>
      <c r="G5051" s="2"/>
    </row>
    <row r="5052" spans="1:7" x14ac:dyDescent="0.25">
      <c r="A5052" s="2"/>
      <c r="B5052" s="2"/>
      <c r="C5052" s="2"/>
      <c r="D5052" s="2"/>
      <c r="E5052" s="2"/>
      <c r="F5052" s="2"/>
      <c r="G5052" s="2"/>
    </row>
    <row r="5054" spans="1:7" x14ac:dyDescent="0.25">
      <c r="C5054" s="2"/>
      <c r="D5054" s="2"/>
      <c r="E5054" s="2"/>
      <c r="F5054" s="2"/>
    </row>
    <row r="5055" spans="1:7" x14ac:dyDescent="0.25">
      <c r="A5055" s="2"/>
      <c r="B5055" s="2"/>
      <c r="C5055" s="2"/>
      <c r="D5055" s="2"/>
      <c r="E5055" s="2"/>
      <c r="F5055" s="2"/>
      <c r="G5055" s="2"/>
    </row>
    <row r="5056" spans="1:7" x14ac:dyDescent="0.25">
      <c r="A5056" s="2"/>
      <c r="B5056" s="2"/>
      <c r="C5056" s="2"/>
      <c r="D5056" s="2"/>
      <c r="E5056" s="2"/>
      <c r="F5056" s="2"/>
      <c r="G5056" s="2"/>
    </row>
    <row r="5057" spans="1:7" x14ac:dyDescent="0.25">
      <c r="A5057" s="2"/>
      <c r="B5057" s="2"/>
      <c r="C5057" s="2"/>
      <c r="D5057" s="2"/>
      <c r="E5057" s="2"/>
      <c r="F5057" s="2"/>
      <c r="G5057" s="2"/>
    </row>
    <row r="5058" spans="1:7" x14ac:dyDescent="0.25">
      <c r="A5058" s="2"/>
      <c r="B5058" s="2"/>
      <c r="G5058" s="2"/>
    </row>
    <row r="5059" spans="1:7" x14ac:dyDescent="0.25">
      <c r="A5059" s="2"/>
      <c r="B5059" s="2"/>
      <c r="C5059" s="2"/>
      <c r="D5059" s="2"/>
      <c r="E5059" s="2"/>
      <c r="F5059" s="2"/>
      <c r="G5059" s="2"/>
    </row>
    <row r="5060" spans="1:7" x14ac:dyDescent="0.25">
      <c r="A5060" s="2"/>
      <c r="B5060" s="2"/>
      <c r="C5060" s="2"/>
      <c r="D5060" s="2"/>
      <c r="E5060" s="2"/>
      <c r="F5060" s="2"/>
      <c r="G5060" s="2"/>
    </row>
    <row r="5061" spans="1:7" x14ac:dyDescent="0.25">
      <c r="A5061" s="2"/>
      <c r="B5061" s="2"/>
      <c r="C5061" s="2"/>
      <c r="D5061" s="2"/>
      <c r="E5061" s="2"/>
      <c r="F5061" s="2"/>
      <c r="G5061" s="2"/>
    </row>
    <row r="5062" spans="1:7" x14ac:dyDescent="0.25">
      <c r="A5062" s="2"/>
      <c r="B5062" s="2"/>
      <c r="C5062" s="2"/>
      <c r="D5062" s="2"/>
      <c r="E5062" s="2"/>
      <c r="F5062" s="2"/>
      <c r="G5062" s="2"/>
    </row>
    <row r="5063" spans="1:7" x14ac:dyDescent="0.25">
      <c r="A5063" s="2"/>
    </row>
    <row r="5064" spans="1:7" x14ac:dyDescent="0.25">
      <c r="A5064" s="2"/>
      <c r="B5064" s="2"/>
      <c r="C5064" s="2"/>
      <c r="D5064" s="2"/>
      <c r="E5064" s="2"/>
      <c r="F5064" s="2"/>
      <c r="G5064" s="2"/>
    </row>
    <row r="5065" spans="1:7" x14ac:dyDescent="0.25">
      <c r="A5065" s="2"/>
      <c r="B5065" s="2"/>
      <c r="C5065" s="2"/>
      <c r="D5065" s="2"/>
      <c r="E5065" s="2"/>
      <c r="F5065" s="2"/>
      <c r="G5065" s="2"/>
    </row>
    <row r="5066" spans="1:7" x14ac:dyDescent="0.25">
      <c r="A5066" s="2"/>
      <c r="B5066" s="2"/>
      <c r="C5066" s="2"/>
      <c r="D5066" s="2"/>
      <c r="E5066" s="2"/>
      <c r="F5066" s="2"/>
      <c r="G5066" s="2"/>
    </row>
    <row r="5067" spans="1:7" x14ac:dyDescent="0.25">
      <c r="A5067" s="2"/>
      <c r="B5067" s="2"/>
      <c r="C5067" s="2"/>
      <c r="D5067" s="2"/>
      <c r="E5067" s="2"/>
      <c r="F5067" s="2"/>
      <c r="G5067" s="2"/>
    </row>
    <row r="5068" spans="1:7" x14ac:dyDescent="0.25">
      <c r="A5068" s="2"/>
      <c r="B5068" s="2"/>
      <c r="C5068" s="2"/>
      <c r="D5068" s="2"/>
      <c r="E5068" s="2"/>
      <c r="F5068" s="2"/>
      <c r="G5068" s="2"/>
    </row>
    <row r="5069" spans="1:7" x14ac:dyDescent="0.25">
      <c r="A5069" s="2"/>
      <c r="B5069" s="2"/>
      <c r="C5069" s="2"/>
      <c r="D5069" s="2"/>
      <c r="E5069" s="2"/>
      <c r="F5069" s="2"/>
      <c r="G5069" s="2"/>
    </row>
  </sheetData>
  <phoneticPr fontId="1" type="noConversion"/>
  <conditionalFormatting sqref="C32:D32 C29:D30 C69:D69 C106:D106 C143:D143 C180:D180 C217:D217 C254:D254 C291:D291 C328:D328 C365:D365 C402:D402 C439:D439 C476:D476 C513:D513 C550:D550 C587:D587 C624:D624 C661:D661 C698:D698 C735:D735 C772:D772 C809:D809 C846:D846 C883:D883 C920:D920 C957:D957 C994:D994 C1031:D1031 C1068:D1068 C1105:D1105 C1142:D1142 C1179:D1179 C1216:D1216 C1253:D1253 C1290:D1290 C1327:D1327 C1364:D1364 C1401:D1401 C1438:D1438 C1475:D1475 C1512:D1512 C1549:D1549 C1586:D1586 C1623:D1623 C1660:D1660 C1697:D1697 C1734:D1734 C1771:D1771 C1808:D1808 C1845:D1845 C1882:D1882 C1919:D1919 C1956:D1956 C1993:D1993 C2030:D2030 C2067:D2067 C2104:D2104 C2141:D2141 C2178:D2178 C2215:D2215 C2252:D2252 C2289:D2289 C2326:D2326 C2363:D2363 C2400:D2400 C2437:D2437 C2474:D2474 C2511:D2511 C2548:D2548 C2585:D2585 C2622:D2622 C2659:D2659 C2696:D2696 C2733:D2733 C2770:D2770 C2807:D2807 C2844:D2844 C2881:D2881 C2918:D2918 C2955:D2955 C2992:D2992 C3029:D3029 C3066:D3066 C3103:D3103 C3140:D3140 C3177:D3177 C3214:D3214 C3251:D3251 C3288:D3288 C3325:D3325 C3362:D3362 C3399:D3399 C3436:D3436 C3473:D3473 C3510:D3510 C3547:D3547 C3584:D3584 C3621:D3621 C3658:D3658 C3695:D3695 C3732:D3732 C3769:D3769 C3806:D3806 C3843:D3843 C3880:D3880 C3917:D3917 C3954:D3954 C3991:D3991 C4028:D4028 C4065:D4065 C4102:D4102 C4139:D4139 C4176:D4176 C4213:D4213 C4250:D4250 C4287:D4287 C4324:D4324 C4361:D4361 C4398:D4398 C4435:D4435 C4472:D4472 C4509:D4509 C4546:D4546 C4583:D4583 C4620:D4620 C4657:D4657 C4694:D4694 C4731:D4731 C4768:D4768 C4805:D4805 C4842:D4842 C4879:D4879 C4916:D4916 C4953:D4953 C4990:D4990 C5027:D5027 C5064:D5064 C66:D67 C103:D104 C140:D141 C177:D178 C214:D215 C251:D252 C288:D289 C325:D326 C362:D363 C399:D400 C436:D437 C473:D474 C510:D511 C547:D548 C584:D585 C621:D622 C658:D659 C695:D696 C732:D733 C769:D770 C806:D807 C843:D844 C880:D881 C917:D918 C954:D955 C991:D992 C1028:D1029 C1065:D1066 C1102:D1103 C1139:D1140 C1176:D1177 C1213:D1214 C1250:D1251 C1287:D1288 C1324:D1325 C1361:D1362 C1398:D1399 C1435:D1436 C1472:D1473 C1509:D1510 C1546:D1547 C1583:D1584 C1620:D1621 C1657:D1658 C1694:D1695 C1731:D1732 C1768:D1769 C1805:D1806 C1842:D1843 C1879:D1880 C1916:D1917 C1953:D1954 C1990:D1991 C2027:D2028 C2064:D2065 C2101:D2102 C2138:D2139 C2175:D2176 C2212:D2213 C2249:D2250 C2286:D2287 C2323:D2324 C2360:D2361 C2397:D2398 C2434:D2435 C2471:D2472 C2508:D2509 C2545:D2546 C2582:D2583 C2619:D2620 C2656:D2657 C2693:D2694 C2730:D2731 C2767:D2768 C2804:D2805 C2841:D2842 C2878:D2879 C2915:D2916 C2952:D2953 C2989:D2990 C3026:D3027 C3063:D3064 C3100:D3101 C3137:D3138 C3174:D3175 C3211:D3212 C3248:D3249 C3285:D3286 C3322:D3323 C3359:D3360 C3396:D3397 C3433:D3434 C3470:D3471 C3507:D3508 C3544:D3545 C3581:D3582 C3618:D3619 C3655:D3656 C3692:D3693 C3729:D3730 C3766:D3767 C3803:D3804 C3840:D3841 C3877:D3878 C3914:D3915 C3951:D3952 C3988:D3989 C4025:D4026 C4062:D4063 C4099:D4100 C4136:D4137 C4173:D4174 C4210:D4211 C4247:D4248 C4284:D4285 C4321:D4322 C4358:D4359 C4395:D4396 C4432:D4433 C4469:D4470 C4506:D4507 C4543:D4544 C4580:D4581 C4617:D4618 C4654:D4655 C4691:D4692 C4728:D4729 C4765:D4766 C4802:D4803 C4839:D4840 C4876:D4877 C4913:D4914 C4950:D4951 C4987:D4988 C5024:D5025 C5061:D5062">
    <cfRule type="duplicateValues" dxfId="3" priority="59"/>
    <cfRule type="duplicateValues" dxfId="2" priority="60"/>
  </conditionalFormatting>
  <conditionalFormatting sqref="C22:D22 C19:D20 C59:D59 C96:D96 C133:D133 C170:D170 C207:D207 C244:D244 C281:D281 C318:D318 C355:D355 C392:D392 C429:D429 C466:D466 C503:D503 C540:D540 C577:D577 C614:D614 C651:D651 C688:D688 C725:D725 C762:D762 C799:D799 C836:D836 C873:D873 C910:D910 C947:D947 C984:D984 C1021:D1021 C1058:D1058 C1095:D1095 C1132:D1132 C1169:D1169 C1206:D1206 C1243:D1243 C1280:D1280 C1317:D1317 C1354:D1354 C1391:D1391 C1428:D1428 C1465:D1465 C1502:D1502 C1539:D1539 C1576:D1576 C1613:D1613 C1650:D1650 C1687:D1687 C1724:D1724 C1761:D1761 C1798:D1798 C1835:D1835 C1872:D1872 C1909:D1909 C1946:D1946 C1983:D1983 C2020:D2020 C2057:D2057 C2094:D2094 C2131:D2131 C2168:D2168 C2205:D2205 C2242:D2242 C2279:D2279 C2316:D2316 C2353:D2353 C2390:D2390 C2427:D2427 C2464:D2464 C2501:D2501 C2538:D2538 C2575:D2575 C2612:D2612 C2649:D2649 C2686:D2686 C2723:D2723 C2760:D2760 C2797:D2797 C2834:D2834 C2871:D2871 C2908:D2908 C2945:D2945 C2982:D2982 C3019:D3019 C3056:D3056 C3093:D3093 C3130:D3130 C3167:D3167 C3204:D3204 C3241:D3241 C3278:D3278 C3315:D3315 C3352:D3352 C3389:D3389 C3426:D3426 C3463:D3463 C3500:D3500 C3537:D3537 C3574:D3574 C3611:D3611 C3648:D3648 C3685:D3685 C3722:D3722 C3759:D3759 C3796:D3796 C3833:D3833 C3870:D3870 C3907:D3907 C3944:D3944 C3981:D3981 C4018:D4018 C4055:D4055 C4092:D4092 C4129:D4129 C4166:D4166 C4203:D4203 C4240:D4240 C4277:D4277 C4314:D4314 C4351:D4351 C4388:D4388 C4425:D4425 C4462:D4462 C4499:D4499 C4536:D4536 C4573:D4573 C4610:D4610 C4647:D4647 C4684:D4684 C4721:D4721 C4758:D4758 C4795:D4795 C4832:D4832 C4869:D4869 C4906:D4906 C4943:D4943 C4980:D4980 C5017:D5017 C5054:D5054 C56:D57 C93:D94 C130:D131 C167:D168 C204:D205 C241:D242 C278:D279 C315:D316 C352:D353 C389:D390 C426:D427 C463:D464 C500:D501 C537:D538 C574:D575 C611:D612 C648:D649 C685:D686 C722:D723 C759:D760 C796:D797 C833:D834 C870:D871 C907:D908 C944:D945 C981:D982 C1018:D1019 C1055:D1056 C1092:D1093 C1129:D1130 C1166:D1167 C1203:D1204 C1240:D1241 C1277:D1278 C1314:D1315 C1351:D1352 C1388:D1389 C1425:D1426 C1462:D1463 C1499:D1500 C1536:D1537 C1573:D1574 C1610:D1611 C1647:D1648 C1684:D1685 C1721:D1722 C1758:D1759 C1795:D1796 C1832:D1833 C1869:D1870 C1906:D1907 C1943:D1944 C1980:D1981 C2017:D2018 C2054:D2055 C2091:D2092 C2128:D2129 C2165:D2166 C2202:D2203 C2239:D2240 C2276:D2277 C2313:D2314 C2350:D2351 C2387:D2388 C2424:D2425 C2461:D2462 C2498:D2499 C2535:D2536 C2572:D2573 C2609:D2610 C2646:D2647 C2683:D2684 C2720:D2721 C2757:D2758 C2794:D2795 C2831:D2832 C2868:D2869 C2905:D2906 C2942:D2943 C2979:D2980 C3016:D3017 C3053:D3054 C3090:D3091 C3127:D3128 C3164:D3165 C3201:D3202 C3238:D3239 C3275:D3276 C3312:D3313 C3349:D3350 C3386:D3387 C3423:D3424 C3460:D3461 C3497:D3498 C3534:D3535 C3571:D3572 C3608:D3609 C3645:D3646 C3682:D3683 C3719:D3720 C3756:D3757 C3793:D3794 C3830:D3831 C3867:D3868 C3904:D3905 C3941:D3942 C3978:D3979 C4015:D4016 C4052:D4053 C4089:D4090 C4126:D4127 C4163:D4164 C4200:D4201 C4237:D4238 C4274:D4275 C4311:D4312 C4348:D4349 C4385:D4386 C4422:D4423 C4459:D4460 C4496:D4497 C4533:D4534 C4570:D4571 C4607:D4608 C4644:D4645 C4681:D4682 C4718:D4719 C4755:D4756 C4792:D4793 C4829:D4830 C4866:D4867 C4903:D4904 C4940:D4941 C4977:D4978 C5014:D5015 C5051:D5052">
    <cfRule type="duplicateValues" dxfId="1" priority="61"/>
    <cfRule type="duplicateValues" dxfId="0" priority="6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3C4-982F-416D-978C-1CA8EDF691F4}">
  <dimension ref="A1:C49"/>
  <sheetViews>
    <sheetView workbookViewId="0">
      <selection activeCell="P26" sqref="P26"/>
    </sheetView>
  </sheetViews>
  <sheetFormatPr defaultRowHeight="15" x14ac:dyDescent="0.25"/>
  <sheetData>
    <row r="1" spans="1:3" x14ac:dyDescent="0.25">
      <c r="A1" t="str">
        <f>100/49&amp;" = "</f>
        <v xml:space="preserve">2,04081632653061 = </v>
      </c>
      <c r="B1" t="s">
        <v>169</v>
      </c>
      <c r="C1" t="str">
        <f>A1&amp;B1</f>
        <v>2,04081632653061 = AVE_MARIA_hexaco_adolescence.2</v>
      </c>
    </row>
    <row r="2" spans="1:3" x14ac:dyDescent="0.25">
      <c r="A2" t="str">
        <f t="shared" ref="A2:A49" si="0">100/49&amp;" = "</f>
        <v xml:space="preserve">2,04081632653061 = </v>
      </c>
      <c r="B2" t="s">
        <v>170</v>
      </c>
      <c r="C2" t="str">
        <f t="shared" ref="C2:C49" si="1">A2&amp;B2</f>
        <v>2,04081632653061 = AVE_MARIA_hexaco_adolescence.3</v>
      </c>
    </row>
    <row r="3" spans="1:3" x14ac:dyDescent="0.25">
      <c r="A3" t="str">
        <f t="shared" si="0"/>
        <v xml:space="preserve">2,04081632653061 = </v>
      </c>
      <c r="B3" t="s">
        <v>171</v>
      </c>
      <c r="C3" t="str">
        <f t="shared" si="1"/>
        <v>2,04081632653061 = AVE_MARIA_hexaco_adolescence.4</v>
      </c>
    </row>
    <row r="4" spans="1:3" x14ac:dyDescent="0.25">
      <c r="A4" t="str">
        <f t="shared" si="0"/>
        <v xml:space="preserve">2,04081632653061 = </v>
      </c>
      <c r="B4" t="s">
        <v>172</v>
      </c>
      <c r="C4" t="str">
        <f t="shared" si="1"/>
        <v>2,04081632653061 = AVE_MARIA_hexaco_adolescence.5</v>
      </c>
    </row>
    <row r="5" spans="1:3" x14ac:dyDescent="0.25">
      <c r="A5" t="str">
        <f t="shared" si="0"/>
        <v xml:space="preserve">2,04081632653061 = </v>
      </c>
      <c r="B5" t="s">
        <v>173</v>
      </c>
      <c r="C5" t="str">
        <f t="shared" si="1"/>
        <v>2,04081632653061 = AVE_MARIA_hexaco_adolescence.6</v>
      </c>
    </row>
    <row r="6" spans="1:3" x14ac:dyDescent="0.25">
      <c r="A6" t="str">
        <f t="shared" si="0"/>
        <v xml:space="preserve">2,04081632653061 = </v>
      </c>
      <c r="B6" t="s">
        <v>174</v>
      </c>
      <c r="C6" t="str">
        <f t="shared" si="1"/>
        <v>2,04081632653061 = AVE_MARIA_hexaco_adolescence.7</v>
      </c>
    </row>
    <row r="7" spans="1:3" x14ac:dyDescent="0.25">
      <c r="A7" t="str">
        <f t="shared" si="0"/>
        <v xml:space="preserve">2,04081632653061 = </v>
      </c>
      <c r="B7" t="s">
        <v>175</v>
      </c>
      <c r="C7" t="str">
        <f t="shared" si="1"/>
        <v>2,04081632653061 = AVE_MARIA_hexaco_adolescence.8</v>
      </c>
    </row>
    <row r="8" spans="1:3" x14ac:dyDescent="0.25">
      <c r="A8" t="str">
        <f t="shared" si="0"/>
        <v xml:space="preserve">2,04081632653061 = </v>
      </c>
      <c r="B8" t="s">
        <v>176</v>
      </c>
      <c r="C8" t="str">
        <f t="shared" si="1"/>
        <v>2,04081632653061 = AVE_MARIA_hexaco_adolescence.9</v>
      </c>
    </row>
    <row r="9" spans="1:3" x14ac:dyDescent="0.25">
      <c r="A9" t="str">
        <f t="shared" si="0"/>
        <v xml:space="preserve">2,04081632653061 = </v>
      </c>
      <c r="B9" t="s">
        <v>177</v>
      </c>
      <c r="C9" t="str">
        <f t="shared" si="1"/>
        <v>2,04081632653061 = AVE_MARIA_hexaco_adolescence.10</v>
      </c>
    </row>
    <row r="10" spans="1:3" x14ac:dyDescent="0.25">
      <c r="A10" t="str">
        <f t="shared" si="0"/>
        <v xml:space="preserve">2,04081632653061 = </v>
      </c>
      <c r="B10" t="s">
        <v>178</v>
      </c>
      <c r="C10" t="str">
        <f t="shared" si="1"/>
        <v>2,04081632653061 = AVE_MARIA_hexaco_adolescence.11</v>
      </c>
    </row>
    <row r="11" spans="1:3" x14ac:dyDescent="0.25">
      <c r="A11" t="str">
        <f t="shared" si="0"/>
        <v xml:space="preserve">2,04081632653061 = </v>
      </c>
      <c r="B11" t="s">
        <v>179</v>
      </c>
      <c r="C11" t="str">
        <f t="shared" si="1"/>
        <v>2,04081632653061 = AVE_MARIA_hexaco_adolescence.12</v>
      </c>
    </row>
    <row r="12" spans="1:3" x14ac:dyDescent="0.25">
      <c r="A12" t="str">
        <f t="shared" si="0"/>
        <v xml:space="preserve">2,04081632653061 = </v>
      </c>
      <c r="B12" t="s">
        <v>180</v>
      </c>
      <c r="C12" t="str">
        <f t="shared" si="1"/>
        <v>2,04081632653061 = AVE_MARIA_hexaco_adolescence.13</v>
      </c>
    </row>
    <row r="13" spans="1:3" x14ac:dyDescent="0.25">
      <c r="A13" t="str">
        <f t="shared" si="0"/>
        <v xml:space="preserve">2,04081632653061 = </v>
      </c>
      <c r="B13" t="s">
        <v>181</v>
      </c>
      <c r="C13" t="str">
        <f t="shared" si="1"/>
        <v>2,04081632653061 = AVE_MARIA_hexaco_adolescence.14</v>
      </c>
    </row>
    <row r="14" spans="1:3" x14ac:dyDescent="0.25">
      <c r="A14" t="str">
        <f t="shared" si="0"/>
        <v xml:space="preserve">2,04081632653061 = </v>
      </c>
      <c r="B14" t="s">
        <v>182</v>
      </c>
      <c r="C14" t="str">
        <f t="shared" si="1"/>
        <v>2,04081632653061 = AVE_MARIA_hexaco_adolescence.15</v>
      </c>
    </row>
    <row r="15" spans="1:3" x14ac:dyDescent="0.25">
      <c r="A15" t="str">
        <f t="shared" si="0"/>
        <v xml:space="preserve">2,04081632653061 = </v>
      </c>
      <c r="B15" t="s">
        <v>183</v>
      </c>
      <c r="C15" t="str">
        <f t="shared" si="1"/>
        <v>2,04081632653061 = AVE_MARIA_hexaco_adolescence.16</v>
      </c>
    </row>
    <row r="16" spans="1:3" x14ac:dyDescent="0.25">
      <c r="A16" t="str">
        <f t="shared" si="0"/>
        <v xml:space="preserve">2,04081632653061 = </v>
      </c>
      <c r="B16" t="s">
        <v>184</v>
      </c>
      <c r="C16" t="str">
        <f t="shared" si="1"/>
        <v>2,04081632653061 = AVE_MARIA_hexaco_adolescence.17</v>
      </c>
    </row>
    <row r="17" spans="1:3" x14ac:dyDescent="0.25">
      <c r="A17" t="str">
        <f t="shared" si="0"/>
        <v xml:space="preserve">2,04081632653061 = </v>
      </c>
      <c r="B17" t="s">
        <v>185</v>
      </c>
      <c r="C17" t="str">
        <f t="shared" si="1"/>
        <v>2,04081632653061 = AVE_MARIA_hexaco_adolescence.18</v>
      </c>
    </row>
    <row r="18" spans="1:3" x14ac:dyDescent="0.25">
      <c r="A18" t="str">
        <f t="shared" si="0"/>
        <v xml:space="preserve">2,04081632653061 = </v>
      </c>
      <c r="B18" t="s">
        <v>186</v>
      </c>
      <c r="C18" t="str">
        <f t="shared" si="1"/>
        <v>2,04081632653061 = AVE_MARIA_hexaco_adolescence.19</v>
      </c>
    </row>
    <row r="19" spans="1:3" x14ac:dyDescent="0.25">
      <c r="A19" t="str">
        <f t="shared" si="0"/>
        <v xml:space="preserve">2,04081632653061 = </v>
      </c>
      <c r="B19" t="s">
        <v>187</v>
      </c>
      <c r="C19" t="str">
        <f t="shared" si="1"/>
        <v>2,04081632653061 = AVE_MARIA_hexaco_adolescence.20</v>
      </c>
    </row>
    <row r="20" spans="1:3" x14ac:dyDescent="0.25">
      <c r="A20" t="str">
        <f t="shared" si="0"/>
        <v xml:space="preserve">2,04081632653061 = </v>
      </c>
      <c r="B20" t="s">
        <v>188</v>
      </c>
      <c r="C20" t="str">
        <f t="shared" si="1"/>
        <v>2,04081632653061 = AVE_MARIA_hexaco_adolescence.21</v>
      </c>
    </row>
    <row r="21" spans="1:3" x14ac:dyDescent="0.25">
      <c r="A21" t="str">
        <f t="shared" si="0"/>
        <v xml:space="preserve">2,04081632653061 = </v>
      </c>
      <c r="B21" t="s">
        <v>189</v>
      </c>
      <c r="C21" t="str">
        <f t="shared" si="1"/>
        <v>2,04081632653061 = AVE_MARIA_hexaco_adolescence.22</v>
      </c>
    </row>
    <row r="22" spans="1:3" x14ac:dyDescent="0.25">
      <c r="A22" t="str">
        <f t="shared" si="0"/>
        <v xml:space="preserve">2,04081632653061 = </v>
      </c>
      <c r="B22" t="s">
        <v>190</v>
      </c>
      <c r="C22" t="str">
        <f t="shared" si="1"/>
        <v>2,04081632653061 = AVE_MARIA_hexaco_adolescence.23</v>
      </c>
    </row>
    <row r="23" spans="1:3" x14ac:dyDescent="0.25">
      <c r="A23" t="str">
        <f t="shared" si="0"/>
        <v xml:space="preserve">2,04081632653061 = </v>
      </c>
      <c r="B23" t="s">
        <v>191</v>
      </c>
      <c r="C23" t="str">
        <f t="shared" si="1"/>
        <v>2,04081632653061 = AVE_MARIA_hexaco_adolescence.24</v>
      </c>
    </row>
    <row r="24" spans="1:3" x14ac:dyDescent="0.25">
      <c r="A24" t="str">
        <f t="shared" si="0"/>
        <v xml:space="preserve">2,04081632653061 = </v>
      </c>
      <c r="B24" t="s">
        <v>192</v>
      </c>
      <c r="C24" t="str">
        <f t="shared" si="1"/>
        <v>2,04081632653061 = AVE_MARIA_hexaco_adolescence.25</v>
      </c>
    </row>
    <row r="25" spans="1:3" x14ac:dyDescent="0.25">
      <c r="A25" t="str">
        <f t="shared" si="0"/>
        <v xml:space="preserve">2,04081632653061 = </v>
      </c>
      <c r="B25" t="s">
        <v>193</v>
      </c>
      <c r="C25" t="str">
        <f t="shared" si="1"/>
        <v>2,04081632653061 = AVE_MARIA_hexaco_adolescence.26</v>
      </c>
    </row>
    <row r="26" spans="1:3" x14ac:dyDescent="0.25">
      <c r="A26" t="str">
        <f t="shared" si="0"/>
        <v xml:space="preserve">2,04081632653061 = </v>
      </c>
      <c r="B26" t="s">
        <v>194</v>
      </c>
      <c r="C26" t="str">
        <f t="shared" si="1"/>
        <v>2,04081632653061 = AVE_MARIA_hexaco_adolescence.27</v>
      </c>
    </row>
    <row r="27" spans="1:3" x14ac:dyDescent="0.25">
      <c r="A27" t="str">
        <f t="shared" si="0"/>
        <v xml:space="preserve">2,04081632653061 = </v>
      </c>
      <c r="B27" t="s">
        <v>195</v>
      </c>
      <c r="C27" t="str">
        <f t="shared" si="1"/>
        <v>2,04081632653061 = AVE_MARIA_hexaco_adolescence.28</v>
      </c>
    </row>
    <row r="28" spans="1:3" x14ac:dyDescent="0.25">
      <c r="A28" t="str">
        <f t="shared" si="0"/>
        <v xml:space="preserve">2,04081632653061 = </v>
      </c>
      <c r="B28" t="s">
        <v>196</v>
      </c>
      <c r="C28" t="str">
        <f t="shared" si="1"/>
        <v>2,04081632653061 = AVE_MARIA_hexaco_adolescence.29</v>
      </c>
    </row>
    <row r="29" spans="1:3" x14ac:dyDescent="0.25">
      <c r="A29" t="str">
        <f t="shared" si="0"/>
        <v xml:space="preserve">2,04081632653061 = </v>
      </c>
      <c r="B29" t="s">
        <v>197</v>
      </c>
      <c r="C29" t="str">
        <f t="shared" si="1"/>
        <v>2,04081632653061 = AVE_MARIA_hexaco_adolescence.30</v>
      </c>
    </row>
    <row r="30" spans="1:3" x14ac:dyDescent="0.25">
      <c r="A30" t="str">
        <f t="shared" si="0"/>
        <v xml:space="preserve">2,04081632653061 = </v>
      </c>
      <c r="B30" t="s">
        <v>198</v>
      </c>
      <c r="C30" t="str">
        <f t="shared" si="1"/>
        <v>2,04081632653061 = AVE_MARIA_hexaco_adolescence.31</v>
      </c>
    </row>
    <row r="31" spans="1:3" x14ac:dyDescent="0.25">
      <c r="A31" t="str">
        <f t="shared" si="0"/>
        <v xml:space="preserve">2,04081632653061 = </v>
      </c>
      <c r="B31" t="s">
        <v>199</v>
      </c>
      <c r="C31" t="str">
        <f t="shared" si="1"/>
        <v>2,04081632653061 = AVE_MARIA_hexaco_adolescence.32</v>
      </c>
    </row>
    <row r="32" spans="1:3" x14ac:dyDescent="0.25">
      <c r="A32" t="str">
        <f t="shared" si="0"/>
        <v xml:space="preserve">2,04081632653061 = </v>
      </c>
      <c r="B32" t="s">
        <v>200</v>
      </c>
      <c r="C32" t="str">
        <f t="shared" si="1"/>
        <v>2,04081632653061 = AVE_MARIA_hexaco_adolescence.33</v>
      </c>
    </row>
    <row r="33" spans="1:3" x14ac:dyDescent="0.25">
      <c r="A33" t="str">
        <f t="shared" si="0"/>
        <v xml:space="preserve">2,04081632653061 = </v>
      </c>
      <c r="B33" t="s">
        <v>201</v>
      </c>
      <c r="C33" t="str">
        <f t="shared" si="1"/>
        <v>2,04081632653061 = AVE_MARIA_hexaco_adolescence.34</v>
      </c>
    </row>
    <row r="34" spans="1:3" x14ac:dyDescent="0.25">
      <c r="A34" t="str">
        <f t="shared" si="0"/>
        <v xml:space="preserve">2,04081632653061 = </v>
      </c>
      <c r="B34" t="s">
        <v>202</v>
      </c>
      <c r="C34" t="str">
        <f t="shared" si="1"/>
        <v>2,04081632653061 = AVE_MARIA_hexaco_adolescence.35</v>
      </c>
    </row>
    <row r="35" spans="1:3" x14ac:dyDescent="0.25">
      <c r="A35" t="str">
        <f t="shared" si="0"/>
        <v xml:space="preserve">2,04081632653061 = </v>
      </c>
      <c r="B35" t="s">
        <v>203</v>
      </c>
      <c r="C35" t="str">
        <f t="shared" si="1"/>
        <v>2,04081632653061 = AVE_MARIA_hexaco_adolescence.36</v>
      </c>
    </row>
    <row r="36" spans="1:3" x14ac:dyDescent="0.25">
      <c r="A36" t="str">
        <f t="shared" si="0"/>
        <v xml:space="preserve">2,04081632653061 = </v>
      </c>
      <c r="B36" t="s">
        <v>204</v>
      </c>
      <c r="C36" t="str">
        <f t="shared" si="1"/>
        <v>2,04081632653061 = AVE_MARIA_hexaco_adolescence.37</v>
      </c>
    </row>
    <row r="37" spans="1:3" x14ac:dyDescent="0.25">
      <c r="A37" t="str">
        <f t="shared" si="0"/>
        <v xml:space="preserve">2,04081632653061 = </v>
      </c>
      <c r="B37" t="s">
        <v>205</v>
      </c>
      <c r="C37" t="str">
        <f t="shared" si="1"/>
        <v>2,04081632653061 = AVE_MARIA_hexaco_adolescence.38</v>
      </c>
    </row>
    <row r="38" spans="1:3" x14ac:dyDescent="0.25">
      <c r="A38" t="str">
        <f t="shared" si="0"/>
        <v xml:space="preserve">2,04081632653061 = </v>
      </c>
      <c r="B38" t="s">
        <v>206</v>
      </c>
      <c r="C38" t="str">
        <f t="shared" si="1"/>
        <v>2,04081632653061 = AVE_MARIA_hexaco_adolescence.39</v>
      </c>
    </row>
    <row r="39" spans="1:3" x14ac:dyDescent="0.25">
      <c r="A39" t="str">
        <f t="shared" si="0"/>
        <v xml:space="preserve">2,04081632653061 = </v>
      </c>
      <c r="B39" t="s">
        <v>207</v>
      </c>
      <c r="C39" t="str">
        <f t="shared" si="1"/>
        <v>2,04081632653061 = AVE_MARIA_hexaco_adolescence.40</v>
      </c>
    </row>
    <row r="40" spans="1:3" x14ac:dyDescent="0.25">
      <c r="A40" t="str">
        <f t="shared" si="0"/>
        <v xml:space="preserve">2,04081632653061 = </v>
      </c>
      <c r="B40" t="s">
        <v>208</v>
      </c>
      <c r="C40" t="str">
        <f t="shared" si="1"/>
        <v>2,04081632653061 = AVE_MARIA_hexaco_adolescence.41</v>
      </c>
    </row>
    <row r="41" spans="1:3" x14ac:dyDescent="0.25">
      <c r="A41" t="str">
        <f t="shared" si="0"/>
        <v xml:space="preserve">2,04081632653061 = </v>
      </c>
      <c r="B41" t="s">
        <v>209</v>
      </c>
      <c r="C41" t="str">
        <f t="shared" si="1"/>
        <v>2,04081632653061 = AVE_MARIA_hexaco_adolescence.42</v>
      </c>
    </row>
    <row r="42" spans="1:3" x14ac:dyDescent="0.25">
      <c r="A42" t="str">
        <f t="shared" si="0"/>
        <v xml:space="preserve">2,04081632653061 = </v>
      </c>
      <c r="B42" t="s">
        <v>210</v>
      </c>
      <c r="C42" t="str">
        <f t="shared" si="1"/>
        <v>2,04081632653061 = AVE_MARIA_hexaco_adolescence.43</v>
      </c>
    </row>
    <row r="43" spans="1:3" x14ac:dyDescent="0.25">
      <c r="A43" t="str">
        <f t="shared" si="0"/>
        <v xml:space="preserve">2,04081632653061 = </v>
      </c>
      <c r="B43" t="s">
        <v>211</v>
      </c>
      <c r="C43" t="str">
        <f t="shared" si="1"/>
        <v>2,04081632653061 = AVE_MARIA_hexaco_adolescence.44</v>
      </c>
    </row>
    <row r="44" spans="1:3" x14ac:dyDescent="0.25">
      <c r="A44" t="str">
        <f t="shared" si="0"/>
        <v xml:space="preserve">2,04081632653061 = </v>
      </c>
      <c r="B44" t="s">
        <v>212</v>
      </c>
      <c r="C44" t="str">
        <f t="shared" si="1"/>
        <v>2,04081632653061 = AVE_MARIA_hexaco_adolescence.45</v>
      </c>
    </row>
    <row r="45" spans="1:3" x14ac:dyDescent="0.25">
      <c r="A45" t="str">
        <f t="shared" si="0"/>
        <v xml:space="preserve">2,04081632653061 = </v>
      </c>
      <c r="B45" t="s">
        <v>213</v>
      </c>
      <c r="C45" t="str">
        <f t="shared" si="1"/>
        <v>2,04081632653061 = AVE_MARIA_hexaco_adolescence.46</v>
      </c>
    </row>
    <row r="46" spans="1:3" x14ac:dyDescent="0.25">
      <c r="A46" t="str">
        <f t="shared" si="0"/>
        <v xml:space="preserve">2,04081632653061 = </v>
      </c>
      <c r="B46" t="s">
        <v>214</v>
      </c>
      <c r="C46" t="str">
        <f t="shared" si="1"/>
        <v>2,04081632653061 = AVE_MARIA_hexaco_adolescence.47</v>
      </c>
    </row>
    <row r="47" spans="1:3" x14ac:dyDescent="0.25">
      <c r="A47" t="str">
        <f t="shared" si="0"/>
        <v xml:space="preserve">2,04081632653061 = </v>
      </c>
      <c r="B47" t="s">
        <v>215</v>
      </c>
      <c r="C47" t="str">
        <f t="shared" si="1"/>
        <v>2,04081632653061 = AVE_MARIA_hexaco_adolescence.48</v>
      </c>
    </row>
    <row r="48" spans="1:3" x14ac:dyDescent="0.25">
      <c r="A48" t="str">
        <f t="shared" si="0"/>
        <v xml:space="preserve">2,04081632653061 = </v>
      </c>
      <c r="B48" t="s">
        <v>216</v>
      </c>
      <c r="C48" t="str">
        <f t="shared" si="1"/>
        <v>2,04081632653061 = AVE_MARIA_hexaco_adolescence.49</v>
      </c>
    </row>
    <row r="49" spans="1:3" x14ac:dyDescent="0.25">
      <c r="A49" t="str">
        <f t="shared" si="0"/>
        <v xml:space="preserve">2,04081632653061 = </v>
      </c>
      <c r="B49" t="s">
        <v>217</v>
      </c>
      <c r="C49" t="str">
        <f t="shared" si="1"/>
        <v>2,04081632653061 = AVE_MARIA_hexaco_adolescence.50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Definite</vt:lpstr>
      <vt:lpstr>adolescence</vt:lpstr>
      <vt:lpstr>childhood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2020-04-07T15:32:37Z</dcterms:created>
  <dcterms:modified xsi:type="dcterms:W3CDTF">2020-05-05T12:16:34Z</dcterms:modified>
</cp:coreProperties>
</file>