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Paradox Interactive\Crusader Kings II\mod\AVE_MARIA\"/>
    </mc:Choice>
  </mc:AlternateContent>
  <xr:revisionPtr revIDLastSave="0" documentId="13_ncr:1_{BA1A1517-2EE4-4980-A836-F650E36A8B0C}" xr6:coauthVersionLast="45" xr6:coauthVersionMax="45" xr10:uidLastSave="{00000000-0000-0000-0000-000000000000}"/>
  <bookViews>
    <workbookView xWindow="-120" yWindow="-120" windowWidth="29040" windowHeight="15840" activeTab="1" xr2:uid="{762582E3-8AD7-4843-A598-4B70A6EE183D}"/>
  </bookViews>
  <sheets>
    <sheet name="Definite" sheetId="3" r:id="rId1"/>
    <sheet name="adolescence" sheetId="4" r:id="rId2"/>
    <sheet name="Sheet2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99" i="4" l="1"/>
  <c r="B599" i="4"/>
  <c r="B602" i="4" s="1"/>
  <c r="A600" i="4"/>
  <c r="B600" i="4"/>
  <c r="D617" i="4"/>
  <c r="E618" i="4"/>
  <c r="E620" i="4"/>
  <c r="F622" i="4"/>
  <c r="F626" i="4"/>
  <c r="F630" i="4"/>
  <c r="F634" i="4"/>
  <c r="F638" i="4"/>
  <c r="D642" i="4"/>
  <c r="E643" i="4"/>
  <c r="E645" i="4"/>
  <c r="F647" i="4"/>
  <c r="F651" i="4"/>
  <c r="F655" i="4"/>
  <c r="F659" i="4"/>
  <c r="F663" i="4"/>
  <c r="D671" i="4"/>
  <c r="E672" i="4"/>
  <c r="E674" i="4"/>
  <c r="F676" i="4"/>
  <c r="F680" i="4"/>
  <c r="D686" i="4"/>
  <c r="A693" i="4"/>
  <c r="B693" i="4"/>
  <c r="B695" i="4"/>
  <c r="B696" i="4"/>
  <c r="C708" i="4"/>
  <c r="D710" i="4"/>
  <c r="E711" i="4"/>
  <c r="E713" i="4"/>
  <c r="F715" i="4"/>
  <c r="F719" i="4"/>
  <c r="F723" i="4"/>
  <c r="F727" i="4"/>
  <c r="F731" i="4"/>
  <c r="D735" i="4"/>
  <c r="E736" i="4"/>
  <c r="E738" i="4"/>
  <c r="F740" i="4"/>
  <c r="F744" i="4"/>
  <c r="F748" i="4"/>
  <c r="F752" i="4"/>
  <c r="F756" i="4"/>
  <c r="D764" i="4"/>
  <c r="E765" i="4"/>
  <c r="E767" i="4"/>
  <c r="F769" i="4"/>
  <c r="F773" i="4"/>
  <c r="D779" i="4"/>
  <c r="A786" i="4"/>
  <c r="B786" i="4"/>
  <c r="B788" i="4"/>
  <c r="B789" i="4"/>
  <c r="C801" i="4"/>
  <c r="D803" i="4"/>
  <c r="E804" i="4"/>
  <c r="E806" i="4"/>
  <c r="F808" i="4"/>
  <c r="F812" i="4"/>
  <c r="F816" i="4"/>
  <c r="F820" i="4"/>
  <c r="F824" i="4"/>
  <c r="D828" i="4"/>
  <c r="E829" i="4"/>
  <c r="E831" i="4"/>
  <c r="F833" i="4"/>
  <c r="F837" i="4"/>
  <c r="F841" i="4"/>
  <c r="F845" i="4"/>
  <c r="F849" i="4"/>
  <c r="D857" i="4"/>
  <c r="E858" i="4"/>
  <c r="E860" i="4"/>
  <c r="F862" i="4"/>
  <c r="F866" i="4"/>
  <c r="D872" i="4"/>
  <c r="A879" i="4"/>
  <c r="B879" i="4"/>
  <c r="B881" i="4"/>
  <c r="B882" i="4"/>
  <c r="C894" i="4"/>
  <c r="D896" i="4"/>
  <c r="E897" i="4"/>
  <c r="E899" i="4"/>
  <c r="F901" i="4"/>
  <c r="F905" i="4"/>
  <c r="F909" i="4"/>
  <c r="F913" i="4"/>
  <c r="F917" i="4"/>
  <c r="D921" i="4"/>
  <c r="E922" i="4"/>
  <c r="E924" i="4"/>
  <c r="F926" i="4"/>
  <c r="F930" i="4"/>
  <c r="F934" i="4"/>
  <c r="F938" i="4"/>
  <c r="F942" i="4"/>
  <c r="D950" i="4"/>
  <c r="E951" i="4"/>
  <c r="E953" i="4"/>
  <c r="F955" i="4"/>
  <c r="F959" i="4"/>
  <c r="D965" i="4"/>
  <c r="A972" i="4"/>
  <c r="B972" i="4"/>
  <c r="B974" i="4"/>
  <c r="B975" i="4"/>
  <c r="C987" i="4"/>
  <c r="D989" i="4"/>
  <c r="E990" i="4"/>
  <c r="E992" i="4"/>
  <c r="F994" i="4"/>
  <c r="F998" i="4"/>
  <c r="F1002" i="4"/>
  <c r="F1006" i="4"/>
  <c r="F1010" i="4"/>
  <c r="D1014" i="4"/>
  <c r="E1015" i="4"/>
  <c r="E1017" i="4"/>
  <c r="F1019" i="4"/>
  <c r="F1023" i="4"/>
  <c r="F1027" i="4"/>
  <c r="F1031" i="4"/>
  <c r="F1035" i="4"/>
  <c r="D1043" i="4"/>
  <c r="E1044" i="4"/>
  <c r="E1046" i="4"/>
  <c r="F1048" i="4"/>
  <c r="F1052" i="4"/>
  <c r="D1058" i="4"/>
  <c r="A1065" i="4"/>
  <c r="B1065" i="4"/>
  <c r="B1067" i="4"/>
  <c r="B1068" i="4"/>
  <c r="C1080" i="4"/>
  <c r="D1082" i="4"/>
  <c r="E1083" i="4"/>
  <c r="E1085" i="4"/>
  <c r="F1087" i="4"/>
  <c r="F1091" i="4"/>
  <c r="F1095" i="4"/>
  <c r="F1099" i="4"/>
  <c r="F1103" i="4"/>
  <c r="D1107" i="4"/>
  <c r="E1108" i="4"/>
  <c r="E1110" i="4"/>
  <c r="F1112" i="4"/>
  <c r="F1116" i="4"/>
  <c r="F1120" i="4"/>
  <c r="F1124" i="4"/>
  <c r="F1128" i="4"/>
  <c r="D1136" i="4"/>
  <c r="E1137" i="4"/>
  <c r="E1139" i="4"/>
  <c r="F1141" i="4"/>
  <c r="F1145" i="4"/>
  <c r="D1151" i="4"/>
  <c r="B1160" i="4"/>
  <c r="B1161" i="4"/>
  <c r="C1170" i="4"/>
  <c r="D1172" i="4"/>
  <c r="D1175" i="4"/>
  <c r="C1180" i="4"/>
  <c r="D1182" i="4"/>
  <c r="E1184" i="4"/>
  <c r="E1185" i="4"/>
  <c r="E1190" i="4"/>
  <c r="E1191" i="4"/>
  <c r="A1197" i="4"/>
  <c r="B1197" i="4"/>
  <c r="B1293" i="4" s="1"/>
  <c r="A1198" i="4"/>
  <c r="B1198" i="4"/>
  <c r="B1201" i="4"/>
  <c r="C1213" i="4"/>
  <c r="D1215" i="4"/>
  <c r="E1216" i="4"/>
  <c r="E1218" i="4"/>
  <c r="F1220" i="4"/>
  <c r="F1224" i="4"/>
  <c r="F1228" i="4"/>
  <c r="F1232" i="4"/>
  <c r="F1236" i="4"/>
  <c r="D1240" i="4"/>
  <c r="E1241" i="4"/>
  <c r="E1243" i="4"/>
  <c r="F1245" i="4"/>
  <c r="F1249" i="4"/>
  <c r="F1253" i="4"/>
  <c r="F1257" i="4"/>
  <c r="F1261" i="4"/>
  <c r="D1269" i="4"/>
  <c r="E1270" i="4"/>
  <c r="E1272" i="4"/>
  <c r="F1274" i="4"/>
  <c r="F1278" i="4"/>
  <c r="A1291" i="4"/>
  <c r="B1291" i="4"/>
  <c r="B1294" i="4"/>
  <c r="C1306" i="4"/>
  <c r="D1308" i="4"/>
  <c r="E1309" i="4"/>
  <c r="E1311" i="4"/>
  <c r="F1313" i="4"/>
  <c r="F1317" i="4"/>
  <c r="F1321" i="4"/>
  <c r="F1325" i="4"/>
  <c r="F1329" i="4"/>
  <c r="D1333" i="4"/>
  <c r="E1334" i="4"/>
  <c r="E1336" i="4"/>
  <c r="F1338" i="4"/>
  <c r="F1342" i="4"/>
  <c r="F1346" i="4"/>
  <c r="F1350" i="4"/>
  <c r="F1354" i="4"/>
  <c r="D1362" i="4"/>
  <c r="E1363" i="4"/>
  <c r="E1365" i="4"/>
  <c r="F1367" i="4"/>
  <c r="F1371" i="4"/>
  <c r="A1384" i="4"/>
  <c r="B1384" i="4"/>
  <c r="B1386" i="4"/>
  <c r="D1401" i="4"/>
  <c r="E1402" i="4"/>
  <c r="E1404" i="4"/>
  <c r="F1406" i="4"/>
  <c r="F1410" i="4"/>
  <c r="F1414" i="4"/>
  <c r="F1418" i="4"/>
  <c r="F1422" i="4"/>
  <c r="D1426" i="4"/>
  <c r="E1427" i="4"/>
  <c r="E1429" i="4"/>
  <c r="F1431" i="4"/>
  <c r="F1435" i="4"/>
  <c r="F1439" i="4"/>
  <c r="F1443" i="4"/>
  <c r="F1447" i="4"/>
  <c r="D1455" i="4"/>
  <c r="E1456" i="4"/>
  <c r="E1458" i="4"/>
  <c r="F1460" i="4"/>
  <c r="F1464" i="4"/>
  <c r="D1470" i="4"/>
  <c r="A1477" i="4"/>
  <c r="B1477" i="4"/>
  <c r="B1479" i="4"/>
  <c r="B1480" i="4"/>
  <c r="D1494" i="4"/>
  <c r="E1495" i="4"/>
  <c r="E1497" i="4"/>
  <c r="F1499" i="4"/>
  <c r="F1503" i="4"/>
  <c r="F1507" i="4"/>
  <c r="F1511" i="4"/>
  <c r="F1515" i="4"/>
  <c r="D1519" i="4"/>
  <c r="E1520" i="4"/>
  <c r="E1522" i="4"/>
  <c r="F1524" i="4"/>
  <c r="F1528" i="4"/>
  <c r="F1532" i="4"/>
  <c r="F1536" i="4"/>
  <c r="F1540" i="4"/>
  <c r="D1548" i="4"/>
  <c r="E1549" i="4"/>
  <c r="E1551" i="4"/>
  <c r="F1553" i="4"/>
  <c r="F1557" i="4"/>
  <c r="D1563" i="4"/>
  <c r="A1570" i="4"/>
  <c r="B1570" i="4"/>
  <c r="B1573" i="4"/>
  <c r="C1585" i="4"/>
  <c r="D1587" i="4"/>
  <c r="E1588" i="4"/>
  <c r="E1590" i="4"/>
  <c r="F1592" i="4"/>
  <c r="F1596" i="4"/>
  <c r="F1600" i="4"/>
  <c r="F1604" i="4"/>
  <c r="F1608" i="4"/>
  <c r="D1612" i="4"/>
  <c r="E1613" i="4"/>
  <c r="E1615" i="4"/>
  <c r="F1617" i="4"/>
  <c r="F1621" i="4"/>
  <c r="F1625" i="4"/>
  <c r="F1629" i="4"/>
  <c r="F1633" i="4"/>
  <c r="D1641" i="4"/>
  <c r="E1642" i="4"/>
  <c r="E1644" i="4"/>
  <c r="F1646" i="4"/>
  <c r="F1650" i="4"/>
  <c r="D1656" i="4"/>
  <c r="A1663" i="4"/>
  <c r="B1663" i="4"/>
  <c r="B1666" i="4"/>
  <c r="C1678" i="4"/>
  <c r="D1680" i="4"/>
  <c r="E1681" i="4"/>
  <c r="E1683" i="4"/>
  <c r="F1685" i="4"/>
  <c r="F1689" i="4"/>
  <c r="F1693" i="4"/>
  <c r="F1697" i="4"/>
  <c r="F1701" i="4"/>
  <c r="D1705" i="4"/>
  <c r="E1706" i="4"/>
  <c r="E1708" i="4"/>
  <c r="F1710" i="4"/>
  <c r="F1714" i="4"/>
  <c r="F1718" i="4"/>
  <c r="F1722" i="4"/>
  <c r="F1726" i="4"/>
  <c r="D1734" i="4"/>
  <c r="E1735" i="4"/>
  <c r="E1737" i="4"/>
  <c r="F1739" i="4"/>
  <c r="F1743" i="4"/>
  <c r="B1758" i="4"/>
  <c r="B1759" i="4"/>
  <c r="C1768" i="4"/>
  <c r="D1770" i="4"/>
  <c r="D1773" i="4"/>
  <c r="C1778" i="4"/>
  <c r="D1780" i="4"/>
  <c r="E1782" i="4"/>
  <c r="E1783" i="4"/>
  <c r="E1788" i="4"/>
  <c r="E1789" i="4"/>
  <c r="A1795" i="4"/>
  <c r="B1795" i="4"/>
  <c r="C1811" i="4" s="1"/>
  <c r="A1796" i="4"/>
  <c r="B1796" i="4"/>
  <c r="D1813" i="4"/>
  <c r="E1814" i="4"/>
  <c r="E1816" i="4"/>
  <c r="F1818" i="4"/>
  <c r="F1822" i="4"/>
  <c r="F1826" i="4"/>
  <c r="F1830" i="4"/>
  <c r="F1834" i="4"/>
  <c r="D1838" i="4"/>
  <c r="E1839" i="4"/>
  <c r="E1841" i="4"/>
  <c r="F1843" i="4"/>
  <c r="F1847" i="4"/>
  <c r="F1851" i="4"/>
  <c r="F1855" i="4"/>
  <c r="F1859" i="4"/>
  <c r="D1867" i="4"/>
  <c r="E1868" i="4"/>
  <c r="E1870" i="4"/>
  <c r="F1872" i="4"/>
  <c r="F1876" i="4"/>
  <c r="A1889" i="4"/>
  <c r="B1889" i="4"/>
  <c r="B1892" i="4"/>
  <c r="C1904" i="4"/>
  <c r="D1906" i="4"/>
  <c r="E1907" i="4"/>
  <c r="E1909" i="4"/>
  <c r="F1911" i="4"/>
  <c r="F1915" i="4"/>
  <c r="F1919" i="4"/>
  <c r="F1923" i="4"/>
  <c r="F1927" i="4"/>
  <c r="D1931" i="4"/>
  <c r="E1932" i="4"/>
  <c r="E1934" i="4"/>
  <c r="F1936" i="4"/>
  <c r="F1940" i="4"/>
  <c r="F1944" i="4"/>
  <c r="F1948" i="4"/>
  <c r="F1952" i="4"/>
  <c r="D1960" i="4"/>
  <c r="E1961" i="4"/>
  <c r="E1963" i="4"/>
  <c r="F1965" i="4"/>
  <c r="F1969" i="4"/>
  <c r="A1982" i="4"/>
  <c r="B1982" i="4"/>
  <c r="D1999" i="4"/>
  <c r="E2000" i="4"/>
  <c r="E2002" i="4"/>
  <c r="F2004" i="4"/>
  <c r="F2008" i="4"/>
  <c r="F2012" i="4"/>
  <c r="F2016" i="4"/>
  <c r="F2020" i="4"/>
  <c r="D2024" i="4"/>
  <c r="E2025" i="4"/>
  <c r="E2027" i="4"/>
  <c r="F2029" i="4"/>
  <c r="F2033" i="4"/>
  <c r="F2037" i="4"/>
  <c r="F2041" i="4"/>
  <c r="F2045" i="4"/>
  <c r="D2053" i="4"/>
  <c r="E2054" i="4"/>
  <c r="E2056" i="4"/>
  <c r="F2058" i="4"/>
  <c r="F2062" i="4"/>
  <c r="A2075" i="4"/>
  <c r="B2075" i="4"/>
  <c r="D2092" i="4"/>
  <c r="E2093" i="4"/>
  <c r="E2095" i="4"/>
  <c r="F2097" i="4"/>
  <c r="F2101" i="4"/>
  <c r="F2105" i="4"/>
  <c r="F2109" i="4"/>
  <c r="F2113" i="4"/>
  <c r="D2117" i="4"/>
  <c r="E2118" i="4"/>
  <c r="E2120" i="4"/>
  <c r="F2122" i="4"/>
  <c r="F2126" i="4"/>
  <c r="F2130" i="4"/>
  <c r="F2134" i="4"/>
  <c r="F2138" i="4"/>
  <c r="D2146" i="4"/>
  <c r="E2147" i="4"/>
  <c r="E2149" i="4"/>
  <c r="F2151" i="4"/>
  <c r="F2155" i="4"/>
  <c r="D2161" i="4"/>
  <c r="A2168" i="4"/>
  <c r="B2168" i="4"/>
  <c r="B2171" i="4"/>
  <c r="D2185" i="4"/>
  <c r="E2186" i="4"/>
  <c r="E2188" i="4"/>
  <c r="F2190" i="4"/>
  <c r="F2194" i="4"/>
  <c r="F2198" i="4"/>
  <c r="F2202" i="4"/>
  <c r="F2206" i="4"/>
  <c r="D2210" i="4"/>
  <c r="E2211" i="4"/>
  <c r="E2213" i="4"/>
  <c r="F2215" i="4"/>
  <c r="F2219" i="4"/>
  <c r="F2223" i="4"/>
  <c r="F2227" i="4"/>
  <c r="F2231" i="4"/>
  <c r="D2239" i="4"/>
  <c r="E2240" i="4"/>
  <c r="E2242" i="4"/>
  <c r="F2244" i="4"/>
  <c r="F2248" i="4"/>
  <c r="A2261" i="4"/>
  <c r="B2261" i="4"/>
  <c r="C2276" i="4"/>
  <c r="D2278" i="4"/>
  <c r="E2279" i="4"/>
  <c r="E2281" i="4"/>
  <c r="F2283" i="4"/>
  <c r="F2287" i="4"/>
  <c r="F2291" i="4"/>
  <c r="F2295" i="4"/>
  <c r="F2299" i="4"/>
  <c r="D2303" i="4"/>
  <c r="E2304" i="4"/>
  <c r="E2306" i="4"/>
  <c r="F2308" i="4"/>
  <c r="F2312" i="4"/>
  <c r="F2316" i="4"/>
  <c r="F2320" i="4"/>
  <c r="F2324" i="4"/>
  <c r="D2332" i="4"/>
  <c r="E2333" i="4"/>
  <c r="E2335" i="4"/>
  <c r="F2337" i="4"/>
  <c r="F2341" i="4"/>
  <c r="B2357" i="4"/>
  <c r="D2368" i="4"/>
  <c r="D2371" i="4"/>
  <c r="C2376" i="4"/>
  <c r="D2378" i="4"/>
  <c r="E2380" i="4"/>
  <c r="E2381" i="4"/>
  <c r="E2386" i="4"/>
  <c r="E2387" i="4"/>
  <c r="A2393" i="4"/>
  <c r="B2393" i="4"/>
  <c r="B2489" i="4" s="1"/>
  <c r="A2394" i="4"/>
  <c r="B2394" i="4"/>
  <c r="C2409" i="4"/>
  <c r="D2411" i="4"/>
  <c r="E2412" i="4"/>
  <c r="E2414" i="4"/>
  <c r="F2416" i="4"/>
  <c r="F2420" i="4"/>
  <c r="F2424" i="4"/>
  <c r="F2428" i="4"/>
  <c r="F2432" i="4"/>
  <c r="D2436" i="4"/>
  <c r="E2437" i="4"/>
  <c r="E2439" i="4"/>
  <c r="F2441" i="4"/>
  <c r="F2445" i="4"/>
  <c r="F2449" i="4"/>
  <c r="F2453" i="4"/>
  <c r="F2457" i="4"/>
  <c r="D2465" i="4"/>
  <c r="E2466" i="4"/>
  <c r="E2468" i="4"/>
  <c r="F2470" i="4"/>
  <c r="F2474" i="4"/>
  <c r="A2487" i="4"/>
  <c r="B2487" i="4"/>
  <c r="B2490" i="4"/>
  <c r="C2502" i="4"/>
  <c r="D2504" i="4"/>
  <c r="E2505" i="4"/>
  <c r="E2507" i="4"/>
  <c r="F2509" i="4"/>
  <c r="F2513" i="4"/>
  <c r="F2517" i="4"/>
  <c r="F2521" i="4"/>
  <c r="F2525" i="4"/>
  <c r="D2529" i="4"/>
  <c r="E2530" i="4"/>
  <c r="E2532" i="4"/>
  <c r="F2534" i="4"/>
  <c r="F2538" i="4"/>
  <c r="F2542" i="4"/>
  <c r="F2546" i="4"/>
  <c r="F2550" i="4"/>
  <c r="D2558" i="4"/>
  <c r="E2559" i="4"/>
  <c r="E2561" i="4"/>
  <c r="F2563" i="4"/>
  <c r="F2567" i="4"/>
  <c r="A2580" i="4"/>
  <c r="B2580" i="4"/>
  <c r="B2582" i="4"/>
  <c r="D2597" i="4"/>
  <c r="E2598" i="4"/>
  <c r="E2600" i="4"/>
  <c r="F2602" i="4"/>
  <c r="F2606" i="4"/>
  <c r="F2610" i="4"/>
  <c r="F2614" i="4"/>
  <c r="F2618" i="4"/>
  <c r="D2622" i="4"/>
  <c r="E2623" i="4"/>
  <c r="E2625" i="4"/>
  <c r="F2627" i="4"/>
  <c r="F2631" i="4"/>
  <c r="F2635" i="4"/>
  <c r="F2639" i="4"/>
  <c r="F2643" i="4"/>
  <c r="D2651" i="4"/>
  <c r="E2652" i="4"/>
  <c r="E2654" i="4"/>
  <c r="F2656" i="4"/>
  <c r="F2660" i="4"/>
  <c r="D2666" i="4"/>
  <c r="A2673" i="4"/>
  <c r="B2673" i="4"/>
  <c r="B2675" i="4"/>
  <c r="B2676" i="4"/>
  <c r="D2690" i="4"/>
  <c r="E2691" i="4"/>
  <c r="E2693" i="4"/>
  <c r="F2695" i="4"/>
  <c r="F2699" i="4"/>
  <c r="F2703" i="4"/>
  <c r="F2707" i="4"/>
  <c r="F2711" i="4"/>
  <c r="D2715" i="4"/>
  <c r="E2716" i="4"/>
  <c r="E2718" i="4"/>
  <c r="F2720" i="4"/>
  <c r="F2724" i="4"/>
  <c r="F2728" i="4"/>
  <c r="F2732" i="4"/>
  <c r="F2736" i="4"/>
  <c r="D2744" i="4"/>
  <c r="E2745" i="4"/>
  <c r="E2747" i="4"/>
  <c r="F2749" i="4"/>
  <c r="F2753" i="4"/>
  <c r="D2759" i="4"/>
  <c r="A2766" i="4"/>
  <c r="B2766" i="4"/>
  <c r="B2769" i="4"/>
  <c r="C2781" i="4"/>
  <c r="D2783" i="4"/>
  <c r="E2784" i="4"/>
  <c r="E2786" i="4"/>
  <c r="F2788" i="4"/>
  <c r="F2792" i="4"/>
  <c r="F2796" i="4"/>
  <c r="F2800" i="4"/>
  <c r="F2804" i="4"/>
  <c r="D2808" i="4"/>
  <c r="E2809" i="4"/>
  <c r="E2811" i="4"/>
  <c r="F2813" i="4"/>
  <c r="F2817" i="4"/>
  <c r="F2821" i="4"/>
  <c r="F2825" i="4"/>
  <c r="F2829" i="4"/>
  <c r="D2837" i="4"/>
  <c r="E2838" i="4"/>
  <c r="E2840" i="4"/>
  <c r="F2842" i="4"/>
  <c r="F2846" i="4"/>
  <c r="A2859" i="4"/>
  <c r="B2859" i="4"/>
  <c r="C2874" i="4"/>
  <c r="D2876" i="4"/>
  <c r="E2877" i="4"/>
  <c r="E2879" i="4"/>
  <c r="F2881" i="4"/>
  <c r="F2885" i="4"/>
  <c r="F2889" i="4"/>
  <c r="F2893" i="4"/>
  <c r="F2897" i="4"/>
  <c r="D2901" i="4"/>
  <c r="E2902" i="4"/>
  <c r="E2904" i="4"/>
  <c r="F2906" i="4"/>
  <c r="F2910" i="4"/>
  <c r="F2914" i="4"/>
  <c r="F2918" i="4"/>
  <c r="F2922" i="4"/>
  <c r="D2930" i="4"/>
  <c r="E2931" i="4"/>
  <c r="E2933" i="4"/>
  <c r="F2935" i="4"/>
  <c r="F2939" i="4"/>
  <c r="B2955" i="4"/>
  <c r="C2964" i="4"/>
  <c r="D2966" i="4"/>
  <c r="D2969" i="4"/>
  <c r="C2974" i="4"/>
  <c r="D2976" i="4"/>
  <c r="E2978" i="4"/>
  <c r="E2979" i="4"/>
  <c r="E2984" i="4"/>
  <c r="E2985" i="4"/>
  <c r="A2991" i="4"/>
  <c r="B2991" i="4"/>
  <c r="B2994" i="4" s="1"/>
  <c r="A2992" i="4"/>
  <c r="B2992" i="4"/>
  <c r="D3009" i="4"/>
  <c r="E3010" i="4"/>
  <c r="E3012" i="4"/>
  <c r="F3014" i="4"/>
  <c r="F3018" i="4"/>
  <c r="F3022" i="4"/>
  <c r="F3026" i="4"/>
  <c r="F3030" i="4"/>
  <c r="D3034" i="4"/>
  <c r="E3035" i="4"/>
  <c r="E3037" i="4"/>
  <c r="F3039" i="4"/>
  <c r="F3043" i="4"/>
  <c r="F3047" i="4"/>
  <c r="F3051" i="4"/>
  <c r="F3055" i="4"/>
  <c r="D3063" i="4"/>
  <c r="E3064" i="4"/>
  <c r="E3066" i="4"/>
  <c r="F3068" i="4"/>
  <c r="F3072" i="4"/>
  <c r="A3085" i="4"/>
  <c r="B3085" i="4"/>
  <c r="B3087" i="4"/>
  <c r="B3088" i="4"/>
  <c r="D3102" i="4"/>
  <c r="E3103" i="4"/>
  <c r="E3105" i="4"/>
  <c r="F3107" i="4"/>
  <c r="F3111" i="4"/>
  <c r="F3115" i="4"/>
  <c r="F3119" i="4"/>
  <c r="F3123" i="4"/>
  <c r="D3127" i="4"/>
  <c r="E3128" i="4"/>
  <c r="E3130" i="4"/>
  <c r="F3132" i="4"/>
  <c r="F3136" i="4"/>
  <c r="F3140" i="4"/>
  <c r="F3144" i="4"/>
  <c r="F3148" i="4"/>
  <c r="D3156" i="4"/>
  <c r="E3157" i="4"/>
  <c r="E3159" i="4"/>
  <c r="F3161" i="4"/>
  <c r="F3165" i="4"/>
  <c r="D3171" i="4"/>
  <c r="A3178" i="4"/>
  <c r="B3178" i="4"/>
  <c r="B3181" i="4"/>
  <c r="D3195" i="4"/>
  <c r="E3196" i="4"/>
  <c r="E3198" i="4"/>
  <c r="F3200" i="4"/>
  <c r="F3204" i="4"/>
  <c r="F3208" i="4"/>
  <c r="F3212" i="4"/>
  <c r="F3216" i="4"/>
  <c r="D3220" i="4"/>
  <c r="E3221" i="4"/>
  <c r="E3223" i="4"/>
  <c r="F3225" i="4"/>
  <c r="F3229" i="4"/>
  <c r="F3233" i="4"/>
  <c r="F3237" i="4"/>
  <c r="F3241" i="4"/>
  <c r="D3249" i="4"/>
  <c r="E3250" i="4"/>
  <c r="E3252" i="4"/>
  <c r="F3254" i="4"/>
  <c r="F3258" i="4"/>
  <c r="A3271" i="4"/>
  <c r="B3271" i="4"/>
  <c r="C3286" i="4"/>
  <c r="D3288" i="4"/>
  <c r="E3289" i="4"/>
  <c r="E3291" i="4"/>
  <c r="F3293" i="4"/>
  <c r="F3297" i="4"/>
  <c r="F3301" i="4"/>
  <c r="F3305" i="4"/>
  <c r="F3309" i="4"/>
  <c r="D3313" i="4"/>
  <c r="E3314" i="4"/>
  <c r="E3316" i="4"/>
  <c r="F3318" i="4"/>
  <c r="F3322" i="4"/>
  <c r="F3326" i="4"/>
  <c r="F3330" i="4"/>
  <c r="F3334" i="4"/>
  <c r="D3342" i="4"/>
  <c r="E3343" i="4"/>
  <c r="E3345" i="4"/>
  <c r="F3347" i="4"/>
  <c r="F3351" i="4"/>
  <c r="A3364" i="4"/>
  <c r="B3364" i="4"/>
  <c r="D3381" i="4"/>
  <c r="E3382" i="4"/>
  <c r="E3384" i="4"/>
  <c r="F3386" i="4"/>
  <c r="F3390" i="4"/>
  <c r="F3394" i="4"/>
  <c r="F3398" i="4"/>
  <c r="F3402" i="4"/>
  <c r="D3406" i="4"/>
  <c r="E3407" i="4"/>
  <c r="E3409" i="4"/>
  <c r="F3411" i="4"/>
  <c r="F3415" i="4"/>
  <c r="F3419" i="4"/>
  <c r="F3423" i="4"/>
  <c r="F3427" i="4"/>
  <c r="D3435" i="4"/>
  <c r="E3436" i="4"/>
  <c r="E3438" i="4"/>
  <c r="F3440" i="4"/>
  <c r="F3444" i="4"/>
  <c r="A3457" i="4"/>
  <c r="B3457" i="4"/>
  <c r="B3459" i="4"/>
  <c r="D3474" i="4"/>
  <c r="E3475" i="4"/>
  <c r="E3477" i="4"/>
  <c r="F3479" i="4"/>
  <c r="F3483" i="4"/>
  <c r="F3487" i="4"/>
  <c r="F3491" i="4"/>
  <c r="F3495" i="4"/>
  <c r="D3499" i="4"/>
  <c r="E3500" i="4"/>
  <c r="E3502" i="4"/>
  <c r="F3504" i="4"/>
  <c r="F3508" i="4"/>
  <c r="F3512" i="4"/>
  <c r="F3516" i="4"/>
  <c r="F3520" i="4"/>
  <c r="D3528" i="4"/>
  <c r="E3529" i="4"/>
  <c r="E3531" i="4"/>
  <c r="F3533" i="4"/>
  <c r="F3537" i="4"/>
  <c r="D3543" i="4"/>
  <c r="D3564" i="4"/>
  <c r="D3567" i="4"/>
  <c r="D3574" i="4"/>
  <c r="E3576" i="4"/>
  <c r="E3577" i="4"/>
  <c r="E3582" i="4"/>
  <c r="E3583" i="4"/>
  <c r="A3589" i="4"/>
  <c r="B3589" i="4"/>
  <c r="A3590" i="4"/>
  <c r="B3590" i="4"/>
  <c r="B3592" i="4"/>
  <c r="B3593" i="4"/>
  <c r="C3605" i="4"/>
  <c r="D3607" i="4"/>
  <c r="E3608" i="4"/>
  <c r="E3610" i="4"/>
  <c r="F3612" i="4"/>
  <c r="F3616" i="4"/>
  <c r="F3620" i="4"/>
  <c r="F3624" i="4"/>
  <c r="F3628" i="4"/>
  <c r="D3632" i="4"/>
  <c r="E3633" i="4"/>
  <c r="E3635" i="4"/>
  <c r="F3637" i="4"/>
  <c r="F3641" i="4"/>
  <c r="F3645" i="4"/>
  <c r="F3649" i="4"/>
  <c r="F3653" i="4"/>
  <c r="D3661" i="4"/>
  <c r="E3662" i="4"/>
  <c r="E3664" i="4"/>
  <c r="F3666" i="4"/>
  <c r="F3670" i="4"/>
  <c r="D3676" i="4"/>
  <c r="A3683" i="4"/>
  <c r="B3683" i="4"/>
  <c r="B3685" i="4"/>
  <c r="B3686" i="4"/>
  <c r="C3698" i="4"/>
  <c r="D3700" i="4"/>
  <c r="E3701" i="4"/>
  <c r="E3703" i="4"/>
  <c r="F3705" i="4"/>
  <c r="F3709" i="4"/>
  <c r="F3713" i="4"/>
  <c r="F3717" i="4"/>
  <c r="F3721" i="4"/>
  <c r="D3725" i="4"/>
  <c r="E3726" i="4"/>
  <c r="E3728" i="4"/>
  <c r="F3730" i="4"/>
  <c r="F3734" i="4"/>
  <c r="F3738" i="4"/>
  <c r="F3742" i="4"/>
  <c r="F3746" i="4"/>
  <c r="D3754" i="4"/>
  <c r="E3755" i="4"/>
  <c r="E3757" i="4"/>
  <c r="F3759" i="4"/>
  <c r="F3763" i="4"/>
  <c r="D3769" i="4"/>
  <c r="A3776" i="4"/>
  <c r="B3776" i="4"/>
  <c r="B3778" i="4"/>
  <c r="B3779" i="4"/>
  <c r="C3791" i="4"/>
  <c r="D3793" i="4"/>
  <c r="E3794" i="4"/>
  <c r="E3796" i="4"/>
  <c r="F3798" i="4"/>
  <c r="F3802" i="4"/>
  <c r="F3806" i="4"/>
  <c r="F3810" i="4"/>
  <c r="F3814" i="4"/>
  <c r="D3818" i="4"/>
  <c r="E3819" i="4"/>
  <c r="E3821" i="4"/>
  <c r="F3823" i="4"/>
  <c r="F3827" i="4"/>
  <c r="F3831" i="4"/>
  <c r="F3835" i="4"/>
  <c r="F3839" i="4"/>
  <c r="D3847" i="4"/>
  <c r="E3848" i="4"/>
  <c r="E3850" i="4"/>
  <c r="F3852" i="4"/>
  <c r="F3856" i="4"/>
  <c r="D3862" i="4"/>
  <c r="A3869" i="4"/>
  <c r="B3869" i="4"/>
  <c r="B3871" i="4"/>
  <c r="B3872" i="4"/>
  <c r="C3884" i="4"/>
  <c r="D3886" i="4"/>
  <c r="E3887" i="4"/>
  <c r="E3889" i="4"/>
  <c r="F3891" i="4"/>
  <c r="F3895" i="4"/>
  <c r="F3899" i="4"/>
  <c r="F3903" i="4"/>
  <c r="F3907" i="4"/>
  <c r="D3911" i="4"/>
  <c r="E3912" i="4"/>
  <c r="E3914" i="4"/>
  <c r="F3916" i="4"/>
  <c r="F3920" i="4"/>
  <c r="F3924" i="4"/>
  <c r="F3928" i="4"/>
  <c r="F3932" i="4"/>
  <c r="D3940" i="4"/>
  <c r="E3941" i="4"/>
  <c r="E3943" i="4"/>
  <c r="F3945" i="4"/>
  <c r="F3949" i="4"/>
  <c r="D3955" i="4"/>
  <c r="A3962" i="4"/>
  <c r="B3962" i="4"/>
  <c r="B3964" i="4"/>
  <c r="B3965" i="4"/>
  <c r="C3977" i="4"/>
  <c r="D3979" i="4"/>
  <c r="E3980" i="4"/>
  <c r="E3982" i="4"/>
  <c r="F3984" i="4"/>
  <c r="F3988" i="4"/>
  <c r="F3992" i="4"/>
  <c r="F3996" i="4"/>
  <c r="F4000" i="4"/>
  <c r="D4004" i="4"/>
  <c r="E4005" i="4"/>
  <c r="E4007" i="4"/>
  <c r="F4009" i="4"/>
  <c r="F4013" i="4"/>
  <c r="F4017" i="4"/>
  <c r="F4021" i="4"/>
  <c r="F4025" i="4"/>
  <c r="D4033" i="4"/>
  <c r="E4034" i="4"/>
  <c r="E4036" i="4"/>
  <c r="F4038" i="4"/>
  <c r="F4042" i="4"/>
  <c r="D4048" i="4"/>
  <c r="A4055" i="4"/>
  <c r="B4055" i="4"/>
  <c r="B4057" i="4"/>
  <c r="B4058" i="4"/>
  <c r="C4070" i="4"/>
  <c r="D4072" i="4"/>
  <c r="E4073" i="4"/>
  <c r="E4075" i="4"/>
  <c r="F4077" i="4"/>
  <c r="F4081" i="4"/>
  <c r="F4085" i="4"/>
  <c r="F4089" i="4"/>
  <c r="F4093" i="4"/>
  <c r="D4097" i="4"/>
  <c r="E4098" i="4"/>
  <c r="E4100" i="4"/>
  <c r="F4102" i="4"/>
  <c r="F4106" i="4"/>
  <c r="F4110" i="4"/>
  <c r="F4114" i="4"/>
  <c r="F4118" i="4"/>
  <c r="D4126" i="4"/>
  <c r="E4127" i="4"/>
  <c r="E4129" i="4"/>
  <c r="F4131" i="4"/>
  <c r="F4135" i="4"/>
  <c r="D4141" i="4"/>
  <c r="B4150" i="4"/>
  <c r="B4151" i="4"/>
  <c r="C4160" i="4"/>
  <c r="D4162" i="4"/>
  <c r="D4165" i="4"/>
  <c r="C4170" i="4"/>
  <c r="D4172" i="4"/>
  <c r="E4174" i="4"/>
  <c r="E4175" i="4"/>
  <c r="E4180" i="4"/>
  <c r="E4181" i="4"/>
  <c r="A4187" i="4"/>
  <c r="B4187" i="4"/>
  <c r="C4203" i="4" s="1"/>
  <c r="A4188" i="4"/>
  <c r="B4188" i="4"/>
  <c r="D4205" i="4"/>
  <c r="E4206" i="4"/>
  <c r="E4208" i="4"/>
  <c r="F4210" i="4"/>
  <c r="F4214" i="4"/>
  <c r="F4218" i="4"/>
  <c r="F4222" i="4"/>
  <c r="F4226" i="4"/>
  <c r="D4230" i="4"/>
  <c r="E4231" i="4"/>
  <c r="E4233" i="4"/>
  <c r="F4235" i="4"/>
  <c r="F4239" i="4"/>
  <c r="F4243" i="4"/>
  <c r="F4247" i="4"/>
  <c r="F4251" i="4"/>
  <c r="D4259" i="4"/>
  <c r="E4260" i="4"/>
  <c r="E4262" i="4"/>
  <c r="F4264" i="4"/>
  <c r="F4268" i="4"/>
  <c r="A4281" i="4"/>
  <c r="B4281" i="4"/>
  <c r="B4284" i="4"/>
  <c r="D4298" i="4"/>
  <c r="E4299" i="4"/>
  <c r="E4301" i="4"/>
  <c r="F4303" i="4"/>
  <c r="F4307" i="4"/>
  <c r="F4311" i="4"/>
  <c r="F4315" i="4"/>
  <c r="F4319" i="4"/>
  <c r="D4323" i="4"/>
  <c r="E4324" i="4"/>
  <c r="E4326" i="4"/>
  <c r="F4328" i="4"/>
  <c r="F4332" i="4"/>
  <c r="F4336" i="4"/>
  <c r="F4340" i="4"/>
  <c r="F4344" i="4"/>
  <c r="D4352" i="4"/>
  <c r="E4353" i="4"/>
  <c r="E4355" i="4"/>
  <c r="F4357" i="4"/>
  <c r="F4361" i="4"/>
  <c r="A4374" i="4"/>
  <c r="B4374" i="4"/>
  <c r="D4391" i="4"/>
  <c r="E4392" i="4"/>
  <c r="E4394" i="4"/>
  <c r="F4396" i="4"/>
  <c r="F4400" i="4"/>
  <c r="F4404" i="4"/>
  <c r="F4408" i="4"/>
  <c r="F4412" i="4"/>
  <c r="D4416" i="4"/>
  <c r="E4417" i="4"/>
  <c r="E4419" i="4"/>
  <c r="F4421" i="4"/>
  <c r="F4425" i="4"/>
  <c r="F4429" i="4"/>
  <c r="F4433" i="4"/>
  <c r="F4437" i="4"/>
  <c r="D4445" i="4"/>
  <c r="E4446" i="4"/>
  <c r="E4448" i="4"/>
  <c r="F4450" i="4"/>
  <c r="F4454" i="4"/>
  <c r="A4467" i="4"/>
  <c r="B4467" i="4"/>
  <c r="D4484" i="4"/>
  <c r="E4485" i="4"/>
  <c r="E4487" i="4"/>
  <c r="F4489" i="4"/>
  <c r="F4493" i="4"/>
  <c r="F4497" i="4"/>
  <c r="F4501" i="4"/>
  <c r="F4505" i="4"/>
  <c r="D4509" i="4"/>
  <c r="E4510" i="4"/>
  <c r="E4512" i="4"/>
  <c r="F4514" i="4"/>
  <c r="F4518" i="4"/>
  <c r="F4522" i="4"/>
  <c r="F4526" i="4"/>
  <c r="F4530" i="4"/>
  <c r="D4538" i="4"/>
  <c r="E4539" i="4"/>
  <c r="E4541" i="4"/>
  <c r="F4543" i="4"/>
  <c r="F4547" i="4"/>
  <c r="A4560" i="4"/>
  <c r="B4560" i="4"/>
  <c r="B4563" i="4"/>
  <c r="D4577" i="4"/>
  <c r="E4578" i="4"/>
  <c r="E4580" i="4"/>
  <c r="F4582" i="4"/>
  <c r="F4586" i="4"/>
  <c r="F4590" i="4"/>
  <c r="F4594" i="4"/>
  <c r="F4598" i="4"/>
  <c r="D4602" i="4"/>
  <c r="E4603" i="4"/>
  <c r="E4605" i="4"/>
  <c r="F4607" i="4"/>
  <c r="F4611" i="4"/>
  <c r="F4615" i="4"/>
  <c r="F4619" i="4"/>
  <c r="F4623" i="4"/>
  <c r="D4631" i="4"/>
  <c r="E4632" i="4"/>
  <c r="E4634" i="4"/>
  <c r="F4636" i="4"/>
  <c r="F4640" i="4"/>
  <c r="A4653" i="4"/>
  <c r="B4653" i="4"/>
  <c r="C4668" i="4"/>
  <c r="D4670" i="4"/>
  <c r="E4671" i="4"/>
  <c r="E4673" i="4"/>
  <c r="F4675" i="4"/>
  <c r="F4679" i="4"/>
  <c r="F4683" i="4"/>
  <c r="F4687" i="4"/>
  <c r="F4691" i="4"/>
  <c r="D4695" i="4"/>
  <c r="E4696" i="4"/>
  <c r="E4698" i="4"/>
  <c r="F4700" i="4"/>
  <c r="F4704" i="4"/>
  <c r="F4708" i="4"/>
  <c r="F4712" i="4"/>
  <c r="F4716" i="4"/>
  <c r="D4724" i="4"/>
  <c r="E4725" i="4"/>
  <c r="E4727" i="4"/>
  <c r="F4729" i="4"/>
  <c r="F4733" i="4"/>
  <c r="D4760" i="4"/>
  <c r="D4763" i="4"/>
  <c r="D4770" i="4"/>
  <c r="E4772" i="4"/>
  <c r="E4773" i="4"/>
  <c r="E4778" i="4"/>
  <c r="E4779" i="4"/>
  <c r="E47" i="4"/>
  <c r="E22" i="4"/>
  <c r="E20" i="4"/>
  <c r="N52" i="4"/>
  <c r="N53" i="4"/>
  <c r="N54" i="4"/>
  <c r="N55" i="4"/>
  <c r="N56" i="4"/>
  <c r="N57" i="4"/>
  <c r="C3007" i="4" l="1"/>
  <c r="B4469" i="4"/>
  <c r="B4191" i="4"/>
  <c r="C3562" i="4"/>
  <c r="C3379" i="4"/>
  <c r="B3274" i="4"/>
  <c r="D3264" i="4"/>
  <c r="B3180" i="4"/>
  <c r="B2995" i="4"/>
  <c r="B4749" i="4"/>
  <c r="C3572" i="4"/>
  <c r="B3553" i="4"/>
  <c r="C3472" i="4"/>
  <c r="B3367" i="4"/>
  <c r="D3357" i="4"/>
  <c r="B3273" i="4"/>
  <c r="C3100" i="4"/>
  <c r="B1572" i="4"/>
  <c r="C1399" i="4"/>
  <c r="D1284" i="4"/>
  <c r="B1200" i="4"/>
  <c r="C4296" i="4"/>
  <c r="C4768" i="4"/>
  <c r="D4553" i="4"/>
  <c r="B3552" i="4"/>
  <c r="B3460" i="4"/>
  <c r="D3450" i="4"/>
  <c r="B3366" i="4"/>
  <c r="C3193" i="4"/>
  <c r="B2397" i="4"/>
  <c r="B2077" i="4"/>
  <c r="B1799" i="4"/>
  <c r="D1749" i="4"/>
  <c r="B1665" i="4"/>
  <c r="C1492" i="4"/>
  <c r="B1387" i="4"/>
  <c r="D1377" i="4"/>
  <c r="B603" i="4"/>
  <c r="B2356" i="4"/>
  <c r="B2264" i="4"/>
  <c r="D2254" i="4"/>
  <c r="B2170" i="4"/>
  <c r="C1997" i="4"/>
  <c r="D1882" i="4"/>
  <c r="B1798" i="4"/>
  <c r="C615" i="4"/>
  <c r="B4748" i="4"/>
  <c r="B4656" i="4"/>
  <c r="D4646" i="4"/>
  <c r="B4562" i="4"/>
  <c r="D4739" i="4"/>
  <c r="B4655" i="4"/>
  <c r="C4482" i="4"/>
  <c r="B4377" i="4"/>
  <c r="D4367" i="4"/>
  <c r="B4283" i="4"/>
  <c r="B2954" i="4"/>
  <c r="B2862" i="4"/>
  <c r="D2852" i="4"/>
  <c r="B2768" i="4"/>
  <c r="C2595" i="4"/>
  <c r="D2480" i="4"/>
  <c r="B2396" i="4"/>
  <c r="D2347" i="4"/>
  <c r="B2263" i="4"/>
  <c r="C2090" i="4"/>
  <c r="B1985" i="4"/>
  <c r="D1975" i="4"/>
  <c r="B1891" i="4"/>
  <c r="C4389" i="4"/>
  <c r="D4274" i="4"/>
  <c r="B4190" i="4"/>
  <c r="C4758" i="4"/>
  <c r="C4575" i="4"/>
  <c r="B4470" i="4"/>
  <c r="D4460" i="4"/>
  <c r="B4376" i="4"/>
  <c r="D3078" i="4"/>
  <c r="D2945" i="4"/>
  <c r="B2861" i="4"/>
  <c r="C2688" i="4"/>
  <c r="B2583" i="4"/>
  <c r="D2573" i="4"/>
  <c r="C2366" i="4"/>
  <c r="C2183" i="4"/>
  <c r="B2078" i="4"/>
  <c r="D2068" i="4"/>
  <c r="B1984" i="4"/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1" i="5"/>
  <c r="F547" i="4"/>
  <c r="F543" i="4"/>
  <c r="E541" i="4"/>
  <c r="E539" i="4"/>
  <c r="D538" i="4"/>
  <c r="F530" i="4"/>
  <c r="F526" i="4"/>
  <c r="F522" i="4"/>
  <c r="F518" i="4"/>
  <c r="F514" i="4"/>
  <c r="E512" i="4"/>
  <c r="E510" i="4"/>
  <c r="D509" i="4"/>
  <c r="F505" i="4"/>
  <c r="F501" i="4"/>
  <c r="F497" i="4"/>
  <c r="F493" i="4"/>
  <c r="F489" i="4"/>
  <c r="E487" i="4"/>
  <c r="E485" i="4"/>
  <c r="D484" i="4"/>
  <c r="B467" i="4"/>
  <c r="A467" i="4"/>
  <c r="F454" i="4"/>
  <c r="F450" i="4"/>
  <c r="E448" i="4"/>
  <c r="E446" i="4"/>
  <c r="D445" i="4"/>
  <c r="F437" i="4"/>
  <c r="F433" i="4"/>
  <c r="F429" i="4"/>
  <c r="F425" i="4"/>
  <c r="F421" i="4"/>
  <c r="E419" i="4"/>
  <c r="E417" i="4"/>
  <c r="D416" i="4"/>
  <c r="F412" i="4"/>
  <c r="F408" i="4"/>
  <c r="F404" i="4"/>
  <c r="F400" i="4"/>
  <c r="F396" i="4"/>
  <c r="E394" i="4"/>
  <c r="E392" i="4"/>
  <c r="D391" i="4"/>
  <c r="B374" i="4"/>
  <c r="A374" i="4"/>
  <c r="F361" i="4"/>
  <c r="F357" i="4"/>
  <c r="E355" i="4"/>
  <c r="E353" i="4"/>
  <c r="D352" i="4"/>
  <c r="F344" i="4"/>
  <c r="F340" i="4"/>
  <c r="F336" i="4"/>
  <c r="F332" i="4"/>
  <c r="F328" i="4"/>
  <c r="E326" i="4"/>
  <c r="E324" i="4"/>
  <c r="D323" i="4"/>
  <c r="F319" i="4"/>
  <c r="F315" i="4"/>
  <c r="F311" i="4"/>
  <c r="F307" i="4"/>
  <c r="F303" i="4"/>
  <c r="E301" i="4"/>
  <c r="E299" i="4"/>
  <c r="D298" i="4"/>
  <c r="B281" i="4"/>
  <c r="A281" i="4"/>
  <c r="F268" i="4"/>
  <c r="F264" i="4"/>
  <c r="E262" i="4"/>
  <c r="E260" i="4"/>
  <c r="D259" i="4"/>
  <c r="F251" i="4"/>
  <c r="F247" i="4"/>
  <c r="F243" i="4"/>
  <c r="F239" i="4"/>
  <c r="F235" i="4"/>
  <c r="E233" i="4"/>
  <c r="E231" i="4"/>
  <c r="D230" i="4"/>
  <c r="F226" i="4"/>
  <c r="F222" i="4"/>
  <c r="F218" i="4"/>
  <c r="F214" i="4"/>
  <c r="F210" i="4"/>
  <c r="E208" i="4"/>
  <c r="E206" i="4"/>
  <c r="D205" i="4"/>
  <c r="B188" i="4"/>
  <c r="A188" i="4"/>
  <c r="A1" i="4"/>
  <c r="B95" i="4"/>
  <c r="A95" i="4"/>
  <c r="D584" i="4"/>
  <c r="D577" i="4"/>
  <c r="F175" i="4"/>
  <c r="F171" i="4"/>
  <c r="E169" i="4"/>
  <c r="E167" i="4"/>
  <c r="D166" i="4"/>
  <c r="F158" i="4"/>
  <c r="F154" i="4"/>
  <c r="F150" i="4"/>
  <c r="F146" i="4"/>
  <c r="F142" i="4"/>
  <c r="E140" i="4"/>
  <c r="E138" i="4"/>
  <c r="D137" i="4"/>
  <c r="F133" i="4"/>
  <c r="F129" i="4"/>
  <c r="F125" i="4"/>
  <c r="F121" i="4"/>
  <c r="F117" i="4"/>
  <c r="E115" i="4"/>
  <c r="E113" i="4"/>
  <c r="D112" i="4"/>
  <c r="E593" i="4"/>
  <c r="E586" i="4"/>
  <c r="E592" i="4"/>
  <c r="E587" i="4"/>
  <c r="D574" i="4"/>
  <c r="E45" i="4"/>
  <c r="E74" i="4"/>
  <c r="E76" i="4"/>
  <c r="B2" i="4"/>
  <c r="B1" i="4"/>
  <c r="F53" i="4"/>
  <c r="F57" i="4"/>
  <c r="F61" i="4"/>
  <c r="F65" i="4"/>
  <c r="F49" i="4"/>
  <c r="F24" i="4"/>
  <c r="F28" i="4"/>
  <c r="F32" i="4"/>
  <c r="F36" i="4"/>
  <c r="F40" i="4"/>
  <c r="A2" i="4"/>
  <c r="D44" i="4"/>
  <c r="D73" i="4"/>
  <c r="F82" i="4"/>
  <c r="F78" i="4"/>
  <c r="D19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B563" i="4" l="1"/>
  <c r="B470" i="4"/>
  <c r="B377" i="4"/>
  <c r="B284" i="4"/>
  <c r="B191" i="4"/>
  <c r="B97" i="4"/>
  <c r="D460" i="4"/>
  <c r="D181" i="4"/>
  <c r="C572" i="4"/>
  <c r="C389" i="4"/>
  <c r="C296" i="4"/>
  <c r="C110" i="4"/>
  <c r="B4" i="4"/>
  <c r="B562" i="4"/>
  <c r="B469" i="4"/>
  <c r="B376" i="4"/>
  <c r="B283" i="4"/>
  <c r="B190" i="4"/>
  <c r="D88" i="4"/>
  <c r="D553" i="4"/>
  <c r="D367" i="4"/>
  <c r="B5" i="4"/>
  <c r="C482" i="4"/>
  <c r="C203" i="4"/>
  <c r="C582" i="4"/>
  <c r="D274" i="4"/>
  <c r="C17" i="4"/>
  <c r="B98" i="4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C2275" i="3"/>
  <c r="K12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C941" i="3" s="1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C1493" i="3" s="1"/>
  <c r="K63" i="3"/>
  <c r="K64" i="3"/>
  <c r="K65" i="3"/>
  <c r="K66" i="3"/>
  <c r="K67" i="3"/>
  <c r="K68" i="3"/>
  <c r="K3" i="3"/>
  <c r="K4" i="3"/>
  <c r="K5" i="3"/>
  <c r="K6" i="3"/>
  <c r="K7" i="3"/>
  <c r="K8" i="3"/>
  <c r="B257" i="3" s="1"/>
  <c r="K9" i="3"/>
  <c r="K10" i="3"/>
  <c r="K11" i="3"/>
  <c r="K13" i="3"/>
  <c r="K14" i="3"/>
  <c r="K15" i="3"/>
  <c r="K16" i="3"/>
  <c r="K17" i="3"/>
  <c r="B462" i="3" s="1"/>
  <c r="K18" i="3"/>
  <c r="K19" i="3"/>
  <c r="K237" i="3"/>
  <c r="K238" i="3"/>
  <c r="K2" i="3"/>
  <c r="B50" i="3" s="1"/>
  <c r="B1545" i="3" l="1"/>
  <c r="C61" i="3"/>
  <c r="B625" i="3"/>
  <c r="C481" i="3"/>
  <c r="C41" i="3"/>
  <c r="C2246" i="3"/>
  <c r="C2154" i="3"/>
  <c r="C2062" i="3"/>
  <c r="C1970" i="3"/>
  <c r="C1878" i="3"/>
  <c r="C1786" i="3"/>
  <c r="C1694" i="3"/>
  <c r="B370" i="3"/>
  <c r="C1329" i="3"/>
  <c r="C1237" i="3"/>
  <c r="C1142" i="3"/>
  <c r="C849" i="3"/>
  <c r="B738" i="3"/>
  <c r="C64" i="3"/>
  <c r="C38" i="3"/>
  <c r="B27" i="3"/>
  <c r="C44" i="3"/>
  <c r="B25" i="3"/>
  <c r="B2164" i="3"/>
  <c r="B1980" i="3"/>
  <c r="B1704" i="3"/>
  <c r="B94" i="3"/>
  <c r="C1073" i="3"/>
  <c r="B2256" i="3"/>
  <c r="B2072" i="3"/>
  <c r="B1888" i="3"/>
  <c r="B1796" i="3"/>
  <c r="B186" i="3"/>
  <c r="C1257" i="3"/>
  <c r="C107" i="3"/>
  <c r="B48" i="3"/>
  <c r="C409" i="3"/>
  <c r="C1625" i="3"/>
  <c r="C1441" i="3"/>
  <c r="C889" i="3"/>
  <c r="C705" i="3"/>
  <c r="C2183" i="3"/>
  <c r="C1999" i="3"/>
  <c r="C1815" i="3"/>
  <c r="B73" i="3"/>
  <c r="C337" i="3"/>
  <c r="B71" i="3"/>
  <c r="C590" i="3"/>
  <c r="C2091" i="3"/>
  <c r="C1907" i="3"/>
  <c r="C1723" i="3"/>
  <c r="C87" i="3"/>
  <c r="C67" i="3"/>
  <c r="B1361" i="3"/>
  <c r="B1177" i="3"/>
  <c r="B993" i="3"/>
  <c r="B809" i="3"/>
  <c r="C84" i="3"/>
  <c r="C2206" i="3"/>
  <c r="C1838" i="3"/>
  <c r="B1474" i="3"/>
  <c r="C110" i="3"/>
  <c r="C90" i="3"/>
  <c r="B554" i="3"/>
  <c r="C2114" i="3"/>
  <c r="C1930" i="3"/>
  <c r="B2187" i="3"/>
  <c r="B2003" i="3"/>
  <c r="B1819" i="3"/>
  <c r="B1543" i="3"/>
  <c r="B1359" i="3"/>
  <c r="B1175" i="3"/>
  <c r="B991" i="3"/>
  <c r="B807" i="3"/>
  <c r="B623" i="3"/>
  <c r="B533" i="3"/>
  <c r="C2223" i="3"/>
  <c r="C2131" i="3"/>
  <c r="C2039" i="3"/>
  <c r="C1947" i="3"/>
  <c r="C1855" i="3"/>
  <c r="C1763" i="3"/>
  <c r="B1658" i="3"/>
  <c r="B922" i="3"/>
  <c r="B1290" i="3"/>
  <c r="C2022" i="3"/>
  <c r="C1746" i="3"/>
  <c r="B2095" i="3"/>
  <c r="B1911" i="3"/>
  <c r="B1727" i="3"/>
  <c r="C317" i="3"/>
  <c r="C113" i="3"/>
  <c r="B2258" i="3"/>
  <c r="B2166" i="3"/>
  <c r="B2074" i="3"/>
  <c r="B1982" i="3"/>
  <c r="B1890" i="3"/>
  <c r="B1798" i="3"/>
  <c r="B1706" i="3"/>
  <c r="C389" i="3"/>
  <c r="B1614" i="3"/>
  <c r="C1533" i="3"/>
  <c r="B1430" i="3"/>
  <c r="C1349" i="3"/>
  <c r="B1246" i="3"/>
  <c r="C1165" i="3"/>
  <c r="B1062" i="3"/>
  <c r="C981" i="3"/>
  <c r="B878" i="3"/>
  <c r="C797" i="3"/>
  <c r="B694" i="3"/>
  <c r="C613" i="3"/>
  <c r="C2203" i="3"/>
  <c r="C2111" i="3"/>
  <c r="C2019" i="3"/>
  <c r="C1927" i="3"/>
  <c r="C1835" i="3"/>
  <c r="C1743" i="3"/>
  <c r="B1106" i="3"/>
  <c r="B96" i="3"/>
  <c r="B1589" i="3"/>
  <c r="B1591" i="3"/>
  <c r="B669" i="3"/>
  <c r="B671" i="3"/>
  <c r="B1959" i="3"/>
  <c r="C1217" i="3"/>
  <c r="C961" i="3"/>
  <c r="C665" i="3"/>
  <c r="C593" i="3"/>
  <c r="C176" i="3"/>
  <c r="C159" i="3"/>
  <c r="C179" i="3"/>
  <c r="B163" i="3"/>
  <c r="B1313" i="3"/>
  <c r="B1315" i="3"/>
  <c r="B1037" i="3"/>
  <c r="B1039" i="3"/>
  <c r="B761" i="3"/>
  <c r="B763" i="3"/>
  <c r="B2051" i="3"/>
  <c r="B1660" i="3"/>
  <c r="C1671" i="3"/>
  <c r="C452" i="3"/>
  <c r="C435" i="3"/>
  <c r="C455" i="3"/>
  <c r="B439" i="3"/>
  <c r="C320" i="3"/>
  <c r="C340" i="3"/>
  <c r="B324" i="3"/>
  <c r="B326" i="3"/>
  <c r="C228" i="3"/>
  <c r="C248" i="3"/>
  <c r="B232" i="3"/>
  <c r="B234" i="3"/>
  <c r="C136" i="3"/>
  <c r="C156" i="3"/>
  <c r="B140" i="3"/>
  <c r="B142" i="3"/>
  <c r="B1568" i="3"/>
  <c r="C1579" i="3"/>
  <c r="B1476" i="3"/>
  <c r="C1487" i="3"/>
  <c r="B1384" i="3"/>
  <c r="C1395" i="3"/>
  <c r="B1292" i="3"/>
  <c r="C1303" i="3"/>
  <c r="B1200" i="3"/>
  <c r="C1211" i="3"/>
  <c r="B1108" i="3"/>
  <c r="C1119" i="3"/>
  <c r="B1016" i="3"/>
  <c r="C1027" i="3"/>
  <c r="B924" i="3"/>
  <c r="C935" i="3"/>
  <c r="B832" i="3"/>
  <c r="C843" i="3"/>
  <c r="B740" i="3"/>
  <c r="C751" i="3"/>
  <c r="B648" i="3"/>
  <c r="C659" i="3"/>
  <c r="B556" i="3"/>
  <c r="C567" i="3"/>
  <c r="C550" i="3"/>
  <c r="C2272" i="3"/>
  <c r="C2252" i="3"/>
  <c r="B2233" i="3"/>
  <c r="B2212" i="3"/>
  <c r="C2200" i="3"/>
  <c r="C2180" i="3"/>
  <c r="C2160" i="3"/>
  <c r="B2141" i="3"/>
  <c r="B2120" i="3"/>
  <c r="C2108" i="3"/>
  <c r="C2088" i="3"/>
  <c r="C2068" i="3"/>
  <c r="B2049" i="3"/>
  <c r="B2028" i="3"/>
  <c r="C2016" i="3"/>
  <c r="C1996" i="3"/>
  <c r="C1976" i="3"/>
  <c r="B1957" i="3"/>
  <c r="B1936" i="3"/>
  <c r="C1924" i="3"/>
  <c r="C1904" i="3"/>
  <c r="C1884" i="3"/>
  <c r="B1865" i="3"/>
  <c r="B1844" i="3"/>
  <c r="C1832" i="3"/>
  <c r="C1812" i="3"/>
  <c r="C1792" i="3"/>
  <c r="B1773" i="3"/>
  <c r="B1752" i="3"/>
  <c r="C1740" i="3"/>
  <c r="C1720" i="3"/>
  <c r="C1700" i="3"/>
  <c r="B1681" i="3"/>
  <c r="C1654" i="3"/>
  <c r="C1582" i="3"/>
  <c r="C1510" i="3"/>
  <c r="C1470" i="3"/>
  <c r="C1398" i="3"/>
  <c r="C1326" i="3"/>
  <c r="C1286" i="3"/>
  <c r="C1214" i="3"/>
  <c r="C1102" i="3"/>
  <c r="C1030" i="3"/>
  <c r="C958" i="3"/>
  <c r="C918" i="3"/>
  <c r="C846" i="3"/>
  <c r="C774" i="3"/>
  <c r="C734" i="3"/>
  <c r="C662" i="3"/>
  <c r="C245" i="3"/>
  <c r="B165" i="3"/>
  <c r="B464" i="3"/>
  <c r="C475" i="3"/>
  <c r="C458" i="3"/>
  <c r="C478" i="3"/>
  <c r="C268" i="3"/>
  <c r="C251" i="3"/>
  <c r="C271" i="3"/>
  <c r="B255" i="3"/>
  <c r="B1405" i="3"/>
  <c r="B1407" i="3"/>
  <c r="B1129" i="3"/>
  <c r="B1131" i="3"/>
  <c r="B853" i="3"/>
  <c r="B855" i="3"/>
  <c r="B577" i="3"/>
  <c r="B579" i="3"/>
  <c r="B2235" i="3"/>
  <c r="B1775" i="3"/>
  <c r="C1585" i="3"/>
  <c r="C1513" i="3"/>
  <c r="C1401" i="3"/>
  <c r="C504" i="3"/>
  <c r="C524" i="3"/>
  <c r="B508" i="3"/>
  <c r="B510" i="3"/>
  <c r="C412" i="3"/>
  <c r="C432" i="3"/>
  <c r="B416" i="3"/>
  <c r="B418" i="3"/>
  <c r="B301" i="3"/>
  <c r="B303" i="3"/>
  <c r="C314" i="3"/>
  <c r="B209" i="3"/>
  <c r="B211" i="3"/>
  <c r="C222" i="3"/>
  <c r="C1648" i="3"/>
  <c r="C1631" i="3"/>
  <c r="C1651" i="3"/>
  <c r="C1556" i="3"/>
  <c r="C1539" i="3"/>
  <c r="C1559" i="3"/>
  <c r="C1464" i="3"/>
  <c r="C1447" i="3"/>
  <c r="C1467" i="3"/>
  <c r="C1372" i="3"/>
  <c r="C1355" i="3"/>
  <c r="C1375" i="3"/>
  <c r="C1280" i="3"/>
  <c r="C1263" i="3"/>
  <c r="C1283" i="3"/>
  <c r="C1188" i="3"/>
  <c r="C1171" i="3"/>
  <c r="C1191" i="3"/>
  <c r="C1096" i="3"/>
  <c r="C1079" i="3"/>
  <c r="C1099" i="3"/>
  <c r="C1004" i="3"/>
  <c r="C987" i="3"/>
  <c r="C1007" i="3"/>
  <c r="C912" i="3"/>
  <c r="C895" i="3"/>
  <c r="C915" i="3"/>
  <c r="C820" i="3"/>
  <c r="C803" i="3"/>
  <c r="C823" i="3"/>
  <c r="C728" i="3"/>
  <c r="C711" i="3"/>
  <c r="C731" i="3"/>
  <c r="C636" i="3"/>
  <c r="C619" i="3"/>
  <c r="C639" i="3"/>
  <c r="C544" i="3"/>
  <c r="C527" i="3"/>
  <c r="C547" i="3"/>
  <c r="B531" i="3"/>
  <c r="C2269" i="3"/>
  <c r="C2249" i="3"/>
  <c r="C2229" i="3"/>
  <c r="B2210" i="3"/>
  <c r="B2189" i="3"/>
  <c r="C2177" i="3"/>
  <c r="C2157" i="3"/>
  <c r="C2137" i="3"/>
  <c r="B2118" i="3"/>
  <c r="B2097" i="3"/>
  <c r="C2085" i="3"/>
  <c r="C2065" i="3"/>
  <c r="C2045" i="3"/>
  <c r="B2026" i="3"/>
  <c r="B2005" i="3"/>
  <c r="C1993" i="3"/>
  <c r="C1973" i="3"/>
  <c r="C1953" i="3"/>
  <c r="B1934" i="3"/>
  <c r="B1913" i="3"/>
  <c r="C1901" i="3"/>
  <c r="C1881" i="3"/>
  <c r="C1861" i="3"/>
  <c r="B1842" i="3"/>
  <c r="B1821" i="3"/>
  <c r="C1809" i="3"/>
  <c r="C1789" i="3"/>
  <c r="C1769" i="3"/>
  <c r="B1750" i="3"/>
  <c r="B1729" i="3"/>
  <c r="C1717" i="3"/>
  <c r="C1697" i="3"/>
  <c r="C1677" i="3"/>
  <c r="B1637" i="3"/>
  <c r="C1605" i="3"/>
  <c r="B1566" i="3"/>
  <c r="B1453" i="3"/>
  <c r="C1421" i="3"/>
  <c r="B1382" i="3"/>
  <c r="C1309" i="3"/>
  <c r="B1269" i="3"/>
  <c r="B1198" i="3"/>
  <c r="C1125" i="3"/>
  <c r="B1085" i="3"/>
  <c r="C1053" i="3"/>
  <c r="B1014" i="3"/>
  <c r="B901" i="3"/>
  <c r="C869" i="3"/>
  <c r="B830" i="3"/>
  <c r="C757" i="3"/>
  <c r="B717" i="3"/>
  <c r="C685" i="3"/>
  <c r="B646" i="3"/>
  <c r="C573" i="3"/>
  <c r="C521" i="3"/>
  <c r="B441" i="3"/>
  <c r="C297" i="3"/>
  <c r="C225" i="3"/>
  <c r="C153" i="3"/>
  <c r="B372" i="3"/>
  <c r="C383" i="3"/>
  <c r="C366" i="3"/>
  <c r="C386" i="3"/>
  <c r="B1497" i="3"/>
  <c r="B1499" i="3"/>
  <c r="B1221" i="3"/>
  <c r="B1223" i="3"/>
  <c r="B945" i="3"/>
  <c r="B947" i="3"/>
  <c r="B2143" i="3"/>
  <c r="B1867" i="3"/>
  <c r="B1683" i="3"/>
  <c r="C1145" i="3"/>
  <c r="C1033" i="3"/>
  <c r="C777" i="3"/>
  <c r="B117" i="3"/>
  <c r="B119" i="3"/>
  <c r="C130" i="3"/>
  <c r="B485" i="3"/>
  <c r="B487" i="3"/>
  <c r="C498" i="3"/>
  <c r="B393" i="3"/>
  <c r="B395" i="3"/>
  <c r="C406" i="3"/>
  <c r="B280" i="3"/>
  <c r="C291" i="3"/>
  <c r="C274" i="3"/>
  <c r="C294" i="3"/>
  <c r="B188" i="3"/>
  <c r="C199" i="3"/>
  <c r="C182" i="3"/>
  <c r="C202" i="3"/>
  <c r="C1608" i="3"/>
  <c r="C1628" i="3"/>
  <c r="B1612" i="3"/>
  <c r="C1516" i="3"/>
  <c r="C1536" i="3"/>
  <c r="B1520" i="3"/>
  <c r="C1424" i="3"/>
  <c r="C1444" i="3"/>
  <c r="B1428" i="3"/>
  <c r="C1332" i="3"/>
  <c r="C1352" i="3"/>
  <c r="B1336" i="3"/>
  <c r="C1240" i="3"/>
  <c r="C1260" i="3"/>
  <c r="B1244" i="3"/>
  <c r="C1148" i="3"/>
  <c r="C1168" i="3"/>
  <c r="B1152" i="3"/>
  <c r="C1056" i="3"/>
  <c r="C1076" i="3"/>
  <c r="B1060" i="3"/>
  <c r="C964" i="3"/>
  <c r="C984" i="3"/>
  <c r="B968" i="3"/>
  <c r="C872" i="3"/>
  <c r="C892" i="3"/>
  <c r="B876" i="3"/>
  <c r="C780" i="3"/>
  <c r="C800" i="3"/>
  <c r="B784" i="3"/>
  <c r="C688" i="3"/>
  <c r="C708" i="3"/>
  <c r="B692" i="3"/>
  <c r="C596" i="3"/>
  <c r="C616" i="3"/>
  <c r="B600" i="3"/>
  <c r="C360" i="3"/>
  <c r="C343" i="3"/>
  <c r="C363" i="3"/>
  <c r="B347" i="3"/>
  <c r="C2226" i="3"/>
  <c r="C2134" i="3"/>
  <c r="C2042" i="3"/>
  <c r="C1950" i="3"/>
  <c r="C1858" i="3"/>
  <c r="C1766" i="3"/>
  <c r="C1674" i="3"/>
  <c r="B1635" i="3"/>
  <c r="C1602" i="3"/>
  <c r="C1562" i="3"/>
  <c r="B1522" i="3"/>
  <c r="C1490" i="3"/>
  <c r="B1451" i="3"/>
  <c r="C1418" i="3"/>
  <c r="C1378" i="3"/>
  <c r="B1338" i="3"/>
  <c r="C1306" i="3"/>
  <c r="B1267" i="3"/>
  <c r="C1234" i="3"/>
  <c r="C1194" i="3"/>
  <c r="B1154" i="3"/>
  <c r="C1122" i="3"/>
  <c r="B1083" i="3"/>
  <c r="C1050" i="3"/>
  <c r="C1010" i="3"/>
  <c r="B970" i="3"/>
  <c r="C938" i="3"/>
  <c r="B899" i="3"/>
  <c r="C866" i="3"/>
  <c r="C826" i="3"/>
  <c r="B786" i="3"/>
  <c r="C754" i="3"/>
  <c r="B715" i="3"/>
  <c r="C682" i="3"/>
  <c r="C642" i="3"/>
  <c r="B602" i="3"/>
  <c r="C570" i="3"/>
  <c r="C501" i="3"/>
  <c r="C429" i="3"/>
  <c r="B349" i="3"/>
  <c r="B278" i="3"/>
  <c r="C205" i="3"/>
  <c r="C133" i="3"/>
  <c r="B2" i="3"/>
  <c r="C21" i="3"/>
  <c r="B4" i="3"/>
  <c r="C15" i="3"/>
  <c r="C18" i="3"/>
</calcChain>
</file>

<file path=xl/sharedStrings.xml><?xml version="1.0" encoding="utf-8"?>
<sst xmlns="http://schemas.openxmlformats.org/spreadsheetml/2006/main" count="5376" uniqueCount="221">
  <si>
    <t>character_event = {</t>
  </si>
  <si>
    <t>}</t>
  </si>
  <si>
    <t>id</t>
  </si>
  <si>
    <t>Lines Of Code</t>
  </si>
  <si>
    <t>INDEX(K:K,2+TRUNC((ROW()-1)/30))</t>
  </si>
  <si>
    <t>trigger = {</t>
  </si>
  <si>
    <t>mean_time_to_happen = {</t>
  </si>
  <si>
    <t>days = 1</t>
  </si>
  <si>
    <t>immediate = {</t>
  </si>
  <si>
    <t>option = {</t>
  </si>
  <si>
    <t>AVE_MARIA.</t>
  </si>
  <si>
    <t>Namespace</t>
  </si>
  <si>
    <t>Number</t>
  </si>
  <si>
    <t>days = 2</t>
  </si>
  <si>
    <t>days = 3</t>
  </si>
  <si>
    <t>days = 4</t>
  </si>
  <si>
    <t>days = 5</t>
  </si>
  <si>
    <t>days = 6</t>
  </si>
  <si>
    <t>days = 7</t>
  </si>
  <si>
    <t>days = 8</t>
  </si>
  <si>
    <t>days = 9</t>
  </si>
  <si>
    <t>days = 10</t>
  </si>
  <si>
    <t>days = 11</t>
  </si>
  <si>
    <t>days = 12</t>
  </si>
  <si>
    <t>days = 13</t>
  </si>
  <si>
    <t>days = 14</t>
  </si>
  <si>
    <t>days = 15</t>
  </si>
  <si>
    <t>days = 16</t>
  </si>
  <si>
    <t>days = 17</t>
  </si>
  <si>
    <t>days = 18</t>
  </si>
  <si>
    <t>days = 19</t>
  </si>
  <si>
    <t>days = 20</t>
  </si>
  <si>
    <t>days = 21</t>
  </si>
  <si>
    <t>days = 22</t>
  </si>
  <si>
    <t>days = 23</t>
  </si>
  <si>
    <t>days = 24</t>
  </si>
  <si>
    <t>days = 25</t>
  </si>
  <si>
    <t>days = 26</t>
  </si>
  <si>
    <t>border = GFX_event_normal_frame_diplomacy</t>
  </si>
  <si>
    <t>days = 27</t>
  </si>
  <si>
    <t>days = 28</t>
  </si>
  <si>
    <t>days = 29</t>
  </si>
  <si>
    <t>days = 30</t>
  </si>
  <si>
    <t>days = 31</t>
  </si>
  <si>
    <t>days = 32</t>
  </si>
  <si>
    <t>days = 33</t>
  </si>
  <si>
    <t>days = 34</t>
  </si>
  <si>
    <t>days = 35</t>
  </si>
  <si>
    <t>days = 36</t>
  </si>
  <si>
    <t>days = 37</t>
  </si>
  <si>
    <t>days = 38</t>
  </si>
  <si>
    <t>days = 39</t>
  </si>
  <si>
    <t>days = 40</t>
  </si>
  <si>
    <t>days = 41</t>
  </si>
  <si>
    <t>days = 42</t>
  </si>
  <si>
    <t>days = 43</t>
  </si>
  <si>
    <t>days = 44</t>
  </si>
  <si>
    <t>days = 45</t>
  </si>
  <si>
    <t>days = 46</t>
  </si>
  <si>
    <t>days = 47</t>
  </si>
  <si>
    <t>days = 48</t>
  </si>
  <si>
    <t>days = 49</t>
  </si>
  <si>
    <t>days = 50</t>
  </si>
  <si>
    <t>days = 51</t>
  </si>
  <si>
    <t>days = 52</t>
  </si>
  <si>
    <t>days = 53</t>
  </si>
  <si>
    <t>days = 54</t>
  </si>
  <si>
    <t>days = 55</t>
  </si>
  <si>
    <t>days = 56</t>
  </si>
  <si>
    <t>days = 57</t>
  </si>
  <si>
    <t>days = 58</t>
  </si>
  <si>
    <t>days = 59</t>
  </si>
  <si>
    <t>days = 60</t>
  </si>
  <si>
    <t>days = 61</t>
  </si>
  <si>
    <t>days = 62</t>
  </si>
  <si>
    <t>days = 63</t>
  </si>
  <si>
    <t>days = 64</t>
  </si>
  <si>
    <t>days = 65</t>
  </si>
  <si>
    <t>days = 66</t>
  </si>
  <si>
    <t>days = 67</t>
  </si>
  <si>
    <t>days = 68</t>
  </si>
  <si>
    <t>days = 69</t>
  </si>
  <si>
    <t>days = 70</t>
  </si>
  <si>
    <t>days = 71</t>
  </si>
  <si>
    <t>days = 72</t>
  </si>
  <si>
    <t>days = 73</t>
  </si>
  <si>
    <t>days = 74</t>
  </si>
  <si>
    <t>days = 75</t>
  </si>
  <si>
    <t>days = 76</t>
  </si>
  <si>
    <t>days = 77</t>
  </si>
  <si>
    <t>days = 78</t>
  </si>
  <si>
    <t>days = 79</t>
  </si>
  <si>
    <t>days = 80</t>
  </si>
  <si>
    <t>days = 81</t>
  </si>
  <si>
    <t>days = 82</t>
  </si>
  <si>
    <t>days = 83</t>
  </si>
  <si>
    <t>days = 84</t>
  </si>
  <si>
    <t>days = 85</t>
  </si>
  <si>
    <t>days = 86</t>
  </si>
  <si>
    <t>days = 87</t>
  </si>
  <si>
    <t>days = 88</t>
  </si>
  <si>
    <t>days = 89</t>
  </si>
  <si>
    <t>days = 90</t>
  </si>
  <si>
    <t>days = 91</t>
  </si>
  <si>
    <t>days = 92</t>
  </si>
  <si>
    <t>days = 93</t>
  </si>
  <si>
    <t>days = 94</t>
  </si>
  <si>
    <t>days = 95</t>
  </si>
  <si>
    <t>days = 96</t>
  </si>
  <si>
    <t>days = 97</t>
  </si>
  <si>
    <t>days = 98</t>
  </si>
  <si>
    <t>days = 99</t>
  </si>
  <si>
    <t>AVE_MARIA_hexaco_childhood.</t>
  </si>
  <si>
    <t>AVE_MARIA_hexaco_adolescence.</t>
  </si>
  <si>
    <t>is_triggered_only = yes</t>
  </si>
  <si>
    <t>picture = GFX_evt_child_talking</t>
  </si>
  <si>
    <t>only_capable = yes</t>
  </si>
  <si>
    <t>has_dlc = "Zeus"</t>
  </si>
  <si>
    <t>NOT = { has_character_modifier = the_oubliette }</t>
  </si>
  <si>
    <t>NOT = { has_character_modifier = the_dungeon }</t>
  </si>
  <si>
    <t>NOT = { is_inaccessible_trigger = yes }</t>
  </si>
  <si>
    <t>random_list = {</t>
  </si>
  <si>
    <t>hexaco_lvl_up = yes</t>
  </si>
  <si>
    <t>modifier = {</t>
  </si>
  <si>
    <t>trait = shallow</t>
  </si>
  <si>
    <t>trait = unimaginative</t>
  </si>
  <si>
    <t>trait = conventional</t>
  </si>
  <si>
    <t>trait = uninspired</t>
  </si>
  <si>
    <t>trait = simple</t>
  </si>
  <si>
    <t>trait = thoughtful</t>
  </si>
  <si>
    <t>trait = innovative</t>
  </si>
  <si>
    <t>trait = unconventional</t>
  </si>
  <si>
    <t>trait = creative</t>
  </si>
  <si>
    <t>trait = intellectual</t>
  </si>
  <si>
    <t>factor = 2</t>
  </si>
  <si>
    <t>trait = quick</t>
  </si>
  <si>
    <t>factor = 5</t>
  </si>
  <si>
    <t>trait = genius</t>
  </si>
  <si>
    <t>hidden_tooltip = {</t>
  </si>
  <si>
    <t>ai_chance  = {</t>
  </si>
  <si>
    <t>factor = 1</t>
  </si>
  <si>
    <t># Tutor reacts</t>
  </si>
  <si>
    <t>prisoner = no</t>
  </si>
  <si>
    <t>option = { #Good job kid</t>
  </si>
  <si>
    <t>option = { #Good Anakin, good</t>
  </si>
  <si>
    <t>OR = {</t>
  </si>
  <si>
    <t>FROM = {</t>
  </si>
  <si>
    <t>Categories</t>
  </si>
  <si>
    <t>Etiquette</t>
  </si>
  <si>
    <t>Martial Arts</t>
  </si>
  <si>
    <t>Riding</t>
  </si>
  <si>
    <t>Mathematics</t>
  </si>
  <si>
    <t>Philosophy</t>
  </si>
  <si>
    <t>Law</t>
  </si>
  <si>
    <t>Theology</t>
  </si>
  <si>
    <t>categories</t>
  </si>
  <si>
    <t>riding</t>
  </si>
  <si>
    <t>etiquette</t>
  </si>
  <si>
    <t>mathematics</t>
  </si>
  <si>
    <t>philosophy</t>
  </si>
  <si>
    <t>law</t>
  </si>
  <si>
    <t>theology</t>
  </si>
  <si>
    <t>martial_arts</t>
  </si>
  <si>
    <t>trigger = { NOT = { is_inaccessible_trigger = yes } }</t>
  </si>
  <si>
    <t>factor = 3</t>
  </si>
  <si>
    <t>factor = 4</t>
  </si>
  <si>
    <t>factor = 6</t>
  </si>
  <si>
    <t>factor = 7</t>
  </si>
  <si>
    <t>factor = 8</t>
  </si>
  <si>
    <t>AVE_MARIA_hexaco_adolescence.2</t>
  </si>
  <si>
    <t>AVE_MARIA_hexaco_adolescence.3</t>
  </si>
  <si>
    <t>AVE_MARIA_hexaco_adolescence.4</t>
  </si>
  <si>
    <t>AVE_MARIA_hexaco_adolescence.5</t>
  </si>
  <si>
    <t>AVE_MARIA_hexaco_adolescence.6</t>
  </si>
  <si>
    <t>AVE_MARIA_hexaco_adolescence.7</t>
  </si>
  <si>
    <t>AVE_MARIA_hexaco_adolescence.8</t>
  </si>
  <si>
    <t>AVE_MARIA_hexaco_adolescence.9</t>
  </si>
  <si>
    <t>AVE_MARIA_hexaco_adolescence.10</t>
  </si>
  <si>
    <t>AVE_MARIA_hexaco_adolescence.11</t>
  </si>
  <si>
    <t>AVE_MARIA_hexaco_adolescence.12</t>
  </si>
  <si>
    <t>AVE_MARIA_hexaco_adolescence.13</t>
  </si>
  <si>
    <t>AVE_MARIA_hexaco_adolescence.14</t>
  </si>
  <si>
    <t>AVE_MARIA_hexaco_adolescence.15</t>
  </si>
  <si>
    <t>AVE_MARIA_hexaco_adolescence.16</t>
  </si>
  <si>
    <t>AVE_MARIA_hexaco_adolescence.17</t>
  </si>
  <si>
    <t>AVE_MARIA_hexaco_adolescence.18</t>
  </si>
  <si>
    <t>AVE_MARIA_hexaco_adolescence.19</t>
  </si>
  <si>
    <t>AVE_MARIA_hexaco_adolescence.20</t>
  </si>
  <si>
    <t>AVE_MARIA_hexaco_adolescence.21</t>
  </si>
  <si>
    <t>AVE_MARIA_hexaco_adolescence.22</t>
  </si>
  <si>
    <t>AVE_MARIA_hexaco_adolescence.23</t>
  </si>
  <si>
    <t>AVE_MARIA_hexaco_adolescence.24</t>
  </si>
  <si>
    <t>AVE_MARIA_hexaco_adolescence.25</t>
  </si>
  <si>
    <t>AVE_MARIA_hexaco_adolescence.26</t>
  </si>
  <si>
    <t>AVE_MARIA_hexaco_adolescence.27</t>
  </si>
  <si>
    <t>AVE_MARIA_hexaco_adolescence.28</t>
  </si>
  <si>
    <t>AVE_MARIA_hexaco_adolescence.29</t>
  </si>
  <si>
    <t>AVE_MARIA_hexaco_adolescence.30</t>
  </si>
  <si>
    <t>AVE_MARIA_hexaco_adolescence.31</t>
  </si>
  <si>
    <t>AVE_MARIA_hexaco_adolescence.32</t>
  </si>
  <si>
    <t>AVE_MARIA_hexaco_adolescence.33</t>
  </si>
  <si>
    <t>AVE_MARIA_hexaco_adolescence.34</t>
  </si>
  <si>
    <t>AVE_MARIA_hexaco_adolescence.35</t>
  </si>
  <si>
    <t>AVE_MARIA_hexaco_adolescence.36</t>
  </si>
  <si>
    <t>AVE_MARIA_hexaco_adolescence.37</t>
  </si>
  <si>
    <t>AVE_MARIA_hexaco_adolescence.38</t>
  </si>
  <si>
    <t>AVE_MARIA_hexaco_adolescence.39</t>
  </si>
  <si>
    <t>AVE_MARIA_hexaco_adolescence.40</t>
  </si>
  <si>
    <t>AVE_MARIA_hexaco_adolescence.41</t>
  </si>
  <si>
    <t>AVE_MARIA_hexaco_adolescence.42</t>
  </si>
  <si>
    <t>AVE_MARIA_hexaco_adolescence.43</t>
  </si>
  <si>
    <t>AVE_MARIA_hexaco_adolescence.44</t>
  </si>
  <si>
    <t>AVE_MARIA_hexaco_adolescence.45</t>
  </si>
  <si>
    <t>AVE_MARIA_hexaco_adolescence.46</t>
  </si>
  <si>
    <t>AVE_MARIA_hexaco_adolescence.47</t>
  </si>
  <si>
    <t>AVE_MARIA_hexaco_adolescence.48</t>
  </si>
  <si>
    <t>AVE_MARIA_hexaco_adolescence.49</t>
  </si>
  <si>
    <t>AVE_MARIA_hexaco_adolescence.50</t>
  </si>
  <si>
    <t>Read Write</t>
  </si>
  <si>
    <t>read_write</t>
  </si>
  <si>
    <t>factor =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</si>
</sst>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AE14D-C674-449E-9295-460BBABD1D1A}">
  <dimension ref="A1:N2277"/>
  <sheetViews>
    <sheetView workbookViewId="0">
      <selection activeCell="N15" sqref="N15"/>
    </sheetView>
  </sheetViews>
  <sheetFormatPr defaultRowHeight="15" x14ac:dyDescent="0.25"/>
  <cols>
    <col min="9" max="9" width="12.140625" bestFit="1" customWidth="1"/>
    <col min="11" max="11" width="12.5703125" bestFit="1" customWidth="1"/>
    <col min="15" max="15" width="22.5703125" customWidth="1"/>
  </cols>
  <sheetData>
    <row r="1" spans="1:14" x14ac:dyDescent="0.25">
      <c r="A1" t="s">
        <v>0</v>
      </c>
      <c r="I1" t="s">
        <v>11</v>
      </c>
      <c r="J1" t="s">
        <v>12</v>
      </c>
      <c r="K1" t="s">
        <v>2</v>
      </c>
      <c r="L1" t="s">
        <v>3</v>
      </c>
      <c r="N1" s="1"/>
    </row>
    <row r="2" spans="1:14" x14ac:dyDescent="0.25">
      <c r="B2" t="str">
        <f>"id = "&amp;INDEX(K:K,2+TRUNC((ROW()-1)/$L$2))</f>
        <v>id = AVE_MARIA_hexaco_childhood.1</v>
      </c>
      <c r="I2" t="s">
        <v>112</v>
      </c>
      <c r="J2">
        <v>1</v>
      </c>
      <c r="K2" t="str">
        <f>_xlfn.CONCAT(I2:J2)</f>
        <v>AVE_MARIA_hexaco_childhood.1</v>
      </c>
      <c r="L2">
        <v>23</v>
      </c>
      <c r="M2" t="s">
        <v>4</v>
      </c>
      <c r="N2" s="1"/>
    </row>
    <row r="3" spans="1:14" x14ac:dyDescent="0.25">
      <c r="B3" t="s">
        <v>38</v>
      </c>
      <c r="I3" t="s">
        <v>10</v>
      </c>
      <c r="J3">
        <v>2</v>
      </c>
      <c r="K3" t="str">
        <f t="shared" ref="K3:K52" si="0">_xlfn.CONCAT(I3:J3)</f>
        <v>AVE_MARIA.2</v>
      </c>
      <c r="N3" s="1"/>
    </row>
    <row r="4" spans="1:14" x14ac:dyDescent="0.25">
      <c r="B4" t="str">
        <f>"desc = EVTDESC_"&amp;INDEX(K:K,2+TRUNC((ROW()-1)/$L$2))</f>
        <v>desc = EVTDESC_AVE_MARIA_hexaco_childhood.1</v>
      </c>
      <c r="I4" t="s">
        <v>10</v>
      </c>
      <c r="J4">
        <v>3</v>
      </c>
      <c r="K4" t="str">
        <f t="shared" si="0"/>
        <v>AVE_MARIA.3</v>
      </c>
      <c r="N4" s="1"/>
    </row>
    <row r="5" spans="1:14" x14ac:dyDescent="0.25">
      <c r="B5" t="s">
        <v>5</v>
      </c>
      <c r="I5" t="s">
        <v>10</v>
      </c>
      <c r="J5">
        <v>4</v>
      </c>
      <c r="K5" t="str">
        <f t="shared" si="0"/>
        <v>AVE_MARIA.4</v>
      </c>
      <c r="N5" s="1"/>
    </row>
    <row r="6" spans="1:14" x14ac:dyDescent="0.25">
      <c r="I6" t="s">
        <v>10</v>
      </c>
      <c r="J6">
        <v>5</v>
      </c>
      <c r="K6" t="str">
        <f t="shared" si="0"/>
        <v>AVE_MARIA.5</v>
      </c>
      <c r="N6" s="1"/>
    </row>
    <row r="7" spans="1:14" x14ac:dyDescent="0.25">
      <c r="B7" t="s">
        <v>1</v>
      </c>
      <c r="I7" t="s">
        <v>10</v>
      </c>
      <c r="J7">
        <v>6</v>
      </c>
      <c r="K7" t="str">
        <f t="shared" si="0"/>
        <v>AVE_MARIA.6</v>
      </c>
      <c r="N7" s="1"/>
    </row>
    <row r="8" spans="1:14" x14ac:dyDescent="0.25">
      <c r="B8" t="s">
        <v>6</v>
      </c>
      <c r="I8" t="s">
        <v>10</v>
      </c>
      <c r="J8">
        <v>7</v>
      </c>
      <c r="K8" t="str">
        <f t="shared" si="0"/>
        <v>AVE_MARIA.7</v>
      </c>
      <c r="N8" s="1"/>
    </row>
    <row r="9" spans="1:14" x14ac:dyDescent="0.25">
      <c r="C9" t="s">
        <v>7</v>
      </c>
      <c r="I9" t="s">
        <v>10</v>
      </c>
      <c r="J9">
        <v>8</v>
      </c>
      <c r="K9" t="str">
        <f t="shared" si="0"/>
        <v>AVE_MARIA.8</v>
      </c>
      <c r="N9" s="1"/>
    </row>
    <row r="10" spans="1:14" x14ac:dyDescent="0.25">
      <c r="B10" t="s">
        <v>1</v>
      </c>
      <c r="I10" t="s">
        <v>10</v>
      </c>
      <c r="J10">
        <v>9</v>
      </c>
      <c r="K10" t="str">
        <f t="shared" si="0"/>
        <v>AVE_MARIA.9</v>
      </c>
      <c r="N10" s="1"/>
    </row>
    <row r="11" spans="1:14" x14ac:dyDescent="0.25">
      <c r="B11" t="s">
        <v>8</v>
      </c>
      <c r="I11" t="s">
        <v>10</v>
      </c>
      <c r="J11">
        <v>10</v>
      </c>
      <c r="K11" t="str">
        <f t="shared" si="0"/>
        <v>AVE_MARIA.10</v>
      </c>
      <c r="N11" s="1"/>
    </row>
    <row r="12" spans="1:14" x14ac:dyDescent="0.25">
      <c r="I12" t="s">
        <v>10</v>
      </c>
      <c r="J12">
        <v>11</v>
      </c>
      <c r="K12" t="str">
        <f t="shared" si="0"/>
        <v>AVE_MARIA.11</v>
      </c>
      <c r="N12" s="1"/>
    </row>
    <row r="13" spans="1:14" x14ac:dyDescent="0.25">
      <c r="B13" t="s">
        <v>1</v>
      </c>
      <c r="I13" t="s">
        <v>10</v>
      </c>
      <c r="J13">
        <v>12</v>
      </c>
      <c r="K13" t="str">
        <f t="shared" si="0"/>
        <v>AVE_MARIA.12</v>
      </c>
      <c r="N13" s="1"/>
    </row>
    <row r="14" spans="1:14" x14ac:dyDescent="0.25">
      <c r="B14" t="s">
        <v>9</v>
      </c>
      <c r="I14" t="s">
        <v>10</v>
      </c>
      <c r="J14">
        <v>13</v>
      </c>
      <c r="K14" t="str">
        <f t="shared" si="0"/>
        <v>AVE_MARIA.13</v>
      </c>
      <c r="N14" s="1"/>
    </row>
    <row r="15" spans="1:14" x14ac:dyDescent="0.25">
      <c r="C15" t="str">
        <f>"name = EVTOPTA_"&amp;INDEX(K:K,2+TRUNC((ROW()-1)/$L$2))</f>
        <v>name = EVTOPTA_AVE_MARIA_hexaco_childhood.1</v>
      </c>
      <c r="I15" t="s">
        <v>10</v>
      </c>
      <c r="J15">
        <v>14</v>
      </c>
      <c r="K15" t="str">
        <f t="shared" si="0"/>
        <v>AVE_MARIA.14</v>
      </c>
      <c r="N15" s="1"/>
    </row>
    <row r="16" spans="1:14" x14ac:dyDescent="0.25">
      <c r="B16" t="s">
        <v>1</v>
      </c>
      <c r="I16" t="s">
        <v>10</v>
      </c>
      <c r="J16">
        <v>15</v>
      </c>
      <c r="K16" t="str">
        <f t="shared" si="0"/>
        <v>AVE_MARIA.15</v>
      </c>
      <c r="N16" s="1"/>
    </row>
    <row r="17" spans="1:14" x14ac:dyDescent="0.25">
      <c r="B17" t="s">
        <v>9</v>
      </c>
      <c r="I17" t="s">
        <v>10</v>
      </c>
      <c r="J17">
        <v>16</v>
      </c>
      <c r="K17" t="str">
        <f t="shared" si="0"/>
        <v>AVE_MARIA.16</v>
      </c>
      <c r="N17" s="1"/>
    </row>
    <row r="18" spans="1:14" x14ac:dyDescent="0.25">
      <c r="C18" t="str">
        <f>"name = EVTOPTB_"&amp;INDEX(K:K,2+TRUNC((ROW()-1)/$L$2))</f>
        <v>name = EVTOPTB_AVE_MARIA_hexaco_childhood.1</v>
      </c>
      <c r="I18" t="s">
        <v>10</v>
      </c>
      <c r="J18">
        <v>17</v>
      </c>
      <c r="K18" t="str">
        <f t="shared" si="0"/>
        <v>AVE_MARIA.17</v>
      </c>
      <c r="N18" s="1"/>
    </row>
    <row r="19" spans="1:14" x14ac:dyDescent="0.25">
      <c r="B19" t="s">
        <v>1</v>
      </c>
      <c r="I19" t="s">
        <v>10</v>
      </c>
      <c r="J19">
        <v>18</v>
      </c>
      <c r="K19" t="str">
        <f t="shared" si="0"/>
        <v>AVE_MARIA.18</v>
      </c>
      <c r="N19" s="1"/>
    </row>
    <row r="20" spans="1:14" x14ac:dyDescent="0.25">
      <c r="B20" t="s">
        <v>9</v>
      </c>
      <c r="I20" t="s">
        <v>10</v>
      </c>
      <c r="J20">
        <v>19</v>
      </c>
      <c r="K20" t="str">
        <f t="shared" si="0"/>
        <v>AVE_MARIA.19</v>
      </c>
      <c r="N20" s="1"/>
    </row>
    <row r="21" spans="1:14" x14ac:dyDescent="0.25">
      <c r="C21" t="str">
        <f>"name = EVTOPTB_"&amp;INDEX(K:K,2+TRUNC((ROW()-1)/$L$2))</f>
        <v>name = EVTOPTB_AVE_MARIA_hexaco_childhood.1</v>
      </c>
      <c r="I21" t="s">
        <v>10</v>
      </c>
      <c r="J21">
        <v>20</v>
      </c>
      <c r="K21" t="str">
        <f t="shared" si="0"/>
        <v>AVE_MARIA.20</v>
      </c>
      <c r="N21" s="1"/>
    </row>
    <row r="22" spans="1:14" x14ac:dyDescent="0.25">
      <c r="B22" t="s">
        <v>1</v>
      </c>
      <c r="I22" t="s">
        <v>10</v>
      </c>
      <c r="J22">
        <v>21</v>
      </c>
      <c r="K22" t="str">
        <f t="shared" si="0"/>
        <v>AVE_MARIA.21</v>
      </c>
      <c r="N22" s="1"/>
    </row>
    <row r="23" spans="1:14" x14ac:dyDescent="0.25">
      <c r="A23" t="s">
        <v>1</v>
      </c>
      <c r="I23" t="s">
        <v>10</v>
      </c>
      <c r="J23">
        <v>22</v>
      </c>
      <c r="K23" t="str">
        <f t="shared" si="0"/>
        <v>AVE_MARIA.22</v>
      </c>
      <c r="N23" s="1"/>
    </row>
    <row r="24" spans="1:14" x14ac:dyDescent="0.25">
      <c r="A24" t="s">
        <v>0</v>
      </c>
      <c r="I24" t="s">
        <v>10</v>
      </c>
      <c r="J24">
        <v>23</v>
      </c>
      <c r="K24" t="str">
        <f t="shared" si="0"/>
        <v>AVE_MARIA.23</v>
      </c>
      <c r="N24" s="1"/>
    </row>
    <row r="25" spans="1:14" x14ac:dyDescent="0.25">
      <c r="B25" t="str">
        <f>"id = "&amp;INDEX(K:K,2+TRUNC((ROW()-1)/$L$2))</f>
        <v>id = AVE_MARIA.2</v>
      </c>
      <c r="I25" t="s">
        <v>10</v>
      </c>
      <c r="J25">
        <v>24</v>
      </c>
      <c r="K25" t="str">
        <f t="shared" si="0"/>
        <v>AVE_MARIA.24</v>
      </c>
      <c r="N25" s="1"/>
    </row>
    <row r="26" spans="1:14" x14ac:dyDescent="0.25">
      <c r="B26" t="s">
        <v>38</v>
      </c>
      <c r="I26" t="s">
        <v>10</v>
      </c>
      <c r="J26">
        <v>25</v>
      </c>
      <c r="K26" t="str">
        <f t="shared" si="0"/>
        <v>AVE_MARIA.25</v>
      </c>
      <c r="N26" s="1"/>
    </row>
    <row r="27" spans="1:14" x14ac:dyDescent="0.25">
      <c r="B27" t="str">
        <f>"desc = EVTDESC_"&amp;INDEX(K:K,2+TRUNC((ROW()-1)/$L$2))</f>
        <v>desc = EVTDESC_AVE_MARIA.2</v>
      </c>
      <c r="I27" t="s">
        <v>10</v>
      </c>
      <c r="J27">
        <v>26</v>
      </c>
      <c r="K27" t="str">
        <f t="shared" si="0"/>
        <v>AVE_MARIA.26</v>
      </c>
      <c r="N27" s="1"/>
    </row>
    <row r="28" spans="1:14" x14ac:dyDescent="0.25">
      <c r="B28" t="s">
        <v>5</v>
      </c>
      <c r="I28" t="s">
        <v>10</v>
      </c>
      <c r="J28">
        <v>27</v>
      </c>
      <c r="K28" t="str">
        <f t="shared" si="0"/>
        <v>AVE_MARIA.27</v>
      </c>
      <c r="N28" s="1"/>
    </row>
    <row r="29" spans="1:14" x14ac:dyDescent="0.25">
      <c r="I29" t="s">
        <v>10</v>
      </c>
      <c r="J29">
        <v>28</v>
      </c>
      <c r="K29" t="str">
        <f t="shared" si="0"/>
        <v>AVE_MARIA.28</v>
      </c>
      <c r="N29" s="1"/>
    </row>
    <row r="30" spans="1:14" x14ac:dyDescent="0.25">
      <c r="B30" t="s">
        <v>1</v>
      </c>
      <c r="I30" t="s">
        <v>10</v>
      </c>
      <c r="J30">
        <v>29</v>
      </c>
      <c r="K30" t="str">
        <f t="shared" si="0"/>
        <v>AVE_MARIA.29</v>
      </c>
      <c r="N30" s="1"/>
    </row>
    <row r="31" spans="1:14" x14ac:dyDescent="0.25">
      <c r="B31" t="s">
        <v>6</v>
      </c>
      <c r="I31" t="s">
        <v>10</v>
      </c>
      <c r="J31">
        <v>30</v>
      </c>
      <c r="K31" t="str">
        <f t="shared" si="0"/>
        <v>AVE_MARIA.30</v>
      </c>
      <c r="N31" s="1"/>
    </row>
    <row r="32" spans="1:14" x14ac:dyDescent="0.25">
      <c r="C32" t="s">
        <v>13</v>
      </c>
      <c r="I32" t="s">
        <v>10</v>
      </c>
      <c r="J32">
        <v>31</v>
      </c>
      <c r="K32" t="str">
        <f t="shared" si="0"/>
        <v>AVE_MARIA.31</v>
      </c>
      <c r="N32" s="1"/>
    </row>
    <row r="33" spans="1:14" x14ac:dyDescent="0.25">
      <c r="B33" t="s">
        <v>1</v>
      </c>
      <c r="I33" t="s">
        <v>10</v>
      </c>
      <c r="J33">
        <v>32</v>
      </c>
      <c r="K33" t="str">
        <f t="shared" si="0"/>
        <v>AVE_MARIA.32</v>
      </c>
      <c r="N33" s="1"/>
    </row>
    <row r="34" spans="1:14" x14ac:dyDescent="0.25">
      <c r="B34" t="s">
        <v>8</v>
      </c>
      <c r="I34" t="s">
        <v>10</v>
      </c>
      <c r="J34">
        <v>33</v>
      </c>
      <c r="K34" t="str">
        <f t="shared" si="0"/>
        <v>AVE_MARIA.33</v>
      </c>
      <c r="N34" s="1"/>
    </row>
    <row r="35" spans="1:14" x14ac:dyDescent="0.25">
      <c r="I35" t="s">
        <v>10</v>
      </c>
      <c r="J35">
        <v>34</v>
      </c>
      <c r="K35" t="str">
        <f t="shared" si="0"/>
        <v>AVE_MARIA.34</v>
      </c>
      <c r="N35" s="1"/>
    </row>
    <row r="36" spans="1:14" x14ac:dyDescent="0.25">
      <c r="B36" t="s">
        <v>1</v>
      </c>
      <c r="I36" t="s">
        <v>10</v>
      </c>
      <c r="J36">
        <v>35</v>
      </c>
      <c r="K36" t="str">
        <f t="shared" si="0"/>
        <v>AVE_MARIA.35</v>
      </c>
      <c r="N36" s="1"/>
    </row>
    <row r="37" spans="1:14" x14ac:dyDescent="0.25">
      <c r="B37" t="s">
        <v>9</v>
      </c>
      <c r="I37" t="s">
        <v>10</v>
      </c>
      <c r="J37">
        <v>36</v>
      </c>
      <c r="K37" t="str">
        <f t="shared" si="0"/>
        <v>AVE_MARIA.36</v>
      </c>
      <c r="N37" s="1"/>
    </row>
    <row r="38" spans="1:14" x14ac:dyDescent="0.25">
      <c r="C38" t="str">
        <f>"name = EVTOPTA_"&amp;INDEX(K:K,2+TRUNC((ROW()-1)/$L$2))</f>
        <v>name = EVTOPTA_AVE_MARIA.2</v>
      </c>
      <c r="I38" t="s">
        <v>10</v>
      </c>
      <c r="J38">
        <v>37</v>
      </c>
      <c r="K38" t="str">
        <f t="shared" si="0"/>
        <v>AVE_MARIA.37</v>
      </c>
      <c r="N38" s="1"/>
    </row>
    <row r="39" spans="1:14" x14ac:dyDescent="0.25">
      <c r="B39" t="s">
        <v>1</v>
      </c>
      <c r="I39" t="s">
        <v>10</v>
      </c>
      <c r="J39">
        <v>38</v>
      </c>
      <c r="K39" t="str">
        <f t="shared" si="0"/>
        <v>AVE_MARIA.38</v>
      </c>
      <c r="N39" s="1"/>
    </row>
    <row r="40" spans="1:14" x14ac:dyDescent="0.25">
      <c r="B40" t="s">
        <v>9</v>
      </c>
      <c r="I40" t="s">
        <v>10</v>
      </c>
      <c r="J40">
        <v>39</v>
      </c>
      <c r="K40" t="str">
        <f t="shared" si="0"/>
        <v>AVE_MARIA.39</v>
      </c>
      <c r="N40" s="1"/>
    </row>
    <row r="41" spans="1:14" x14ac:dyDescent="0.25">
      <c r="C41" t="str">
        <f>"name = EVTOPTB_"&amp;INDEX(K:K,2+TRUNC((ROW()-1)/$L$2))</f>
        <v>name = EVTOPTB_AVE_MARIA.2</v>
      </c>
      <c r="I41" t="s">
        <v>10</v>
      </c>
      <c r="J41">
        <v>40</v>
      </c>
      <c r="K41" t="str">
        <f t="shared" si="0"/>
        <v>AVE_MARIA.40</v>
      </c>
      <c r="N41" s="1"/>
    </row>
    <row r="42" spans="1:14" x14ac:dyDescent="0.25">
      <c r="B42" t="s">
        <v>1</v>
      </c>
      <c r="I42" t="s">
        <v>10</v>
      </c>
      <c r="J42">
        <v>41</v>
      </c>
      <c r="K42" t="str">
        <f t="shared" si="0"/>
        <v>AVE_MARIA.41</v>
      </c>
      <c r="N42" s="1"/>
    </row>
    <row r="43" spans="1:14" x14ac:dyDescent="0.25">
      <c r="B43" t="s">
        <v>9</v>
      </c>
      <c r="I43" t="s">
        <v>10</v>
      </c>
      <c r="J43">
        <v>42</v>
      </c>
      <c r="K43" t="str">
        <f t="shared" si="0"/>
        <v>AVE_MARIA.42</v>
      </c>
      <c r="N43" s="1"/>
    </row>
    <row r="44" spans="1:14" x14ac:dyDescent="0.25">
      <c r="C44" t="str">
        <f>"name = EVTOPTB_"&amp;INDEX(K:K,2+TRUNC((ROW()-1)/$L$2))</f>
        <v>name = EVTOPTB_AVE_MARIA.2</v>
      </c>
      <c r="I44" t="s">
        <v>10</v>
      </c>
      <c r="J44">
        <v>43</v>
      </c>
      <c r="K44" t="str">
        <f t="shared" si="0"/>
        <v>AVE_MARIA.43</v>
      </c>
      <c r="N44" s="1"/>
    </row>
    <row r="45" spans="1:14" x14ac:dyDescent="0.25">
      <c r="B45" t="s">
        <v>1</v>
      </c>
      <c r="I45" t="s">
        <v>10</v>
      </c>
      <c r="J45">
        <v>44</v>
      </c>
      <c r="K45" t="str">
        <f t="shared" si="0"/>
        <v>AVE_MARIA.44</v>
      </c>
      <c r="N45" s="1"/>
    </row>
    <row r="46" spans="1:14" x14ac:dyDescent="0.25">
      <c r="A46" t="s">
        <v>1</v>
      </c>
      <c r="I46" t="s">
        <v>10</v>
      </c>
      <c r="J46">
        <v>45</v>
      </c>
      <c r="K46" t="str">
        <f t="shared" si="0"/>
        <v>AVE_MARIA.45</v>
      </c>
      <c r="N46" s="1"/>
    </row>
    <row r="47" spans="1:14" x14ac:dyDescent="0.25">
      <c r="A47" t="s">
        <v>0</v>
      </c>
      <c r="I47" t="s">
        <v>10</v>
      </c>
      <c r="J47">
        <v>46</v>
      </c>
      <c r="K47" t="str">
        <f t="shared" si="0"/>
        <v>AVE_MARIA.46</v>
      </c>
      <c r="N47" s="1"/>
    </row>
    <row r="48" spans="1:14" x14ac:dyDescent="0.25">
      <c r="B48" t="str">
        <f>"id = "&amp;INDEX(K:K,2+TRUNC((ROW()-1)/$L$2))</f>
        <v>id = AVE_MARIA.3</v>
      </c>
      <c r="I48" t="s">
        <v>10</v>
      </c>
      <c r="J48">
        <v>47</v>
      </c>
      <c r="K48" t="str">
        <f t="shared" si="0"/>
        <v>AVE_MARIA.47</v>
      </c>
      <c r="N48" s="1"/>
    </row>
    <row r="49" spans="2:14" x14ac:dyDescent="0.25">
      <c r="B49" t="s">
        <v>38</v>
      </c>
      <c r="I49" t="s">
        <v>10</v>
      </c>
      <c r="J49">
        <v>48</v>
      </c>
      <c r="K49" t="str">
        <f t="shared" si="0"/>
        <v>AVE_MARIA.48</v>
      </c>
      <c r="N49" s="1"/>
    </row>
    <row r="50" spans="2:14" x14ac:dyDescent="0.25">
      <c r="B50" t="str">
        <f>"desc = EVTDESC_"&amp;INDEX(K:K,2+TRUNC((ROW()-1)/$L$2))</f>
        <v>desc = EVTDESC_AVE_MARIA.3</v>
      </c>
      <c r="I50" t="s">
        <v>10</v>
      </c>
      <c r="J50">
        <v>49</v>
      </c>
      <c r="K50" t="str">
        <f t="shared" si="0"/>
        <v>AVE_MARIA.49</v>
      </c>
      <c r="N50" s="1"/>
    </row>
    <row r="51" spans="2:14" x14ac:dyDescent="0.25">
      <c r="B51" t="s">
        <v>5</v>
      </c>
      <c r="I51" t="s">
        <v>10</v>
      </c>
      <c r="J51">
        <v>50</v>
      </c>
      <c r="K51" t="str">
        <f t="shared" si="0"/>
        <v>AVE_MARIA.50</v>
      </c>
      <c r="N51" s="1"/>
    </row>
    <row r="52" spans="2:14" x14ac:dyDescent="0.25">
      <c r="I52" t="s">
        <v>10</v>
      </c>
      <c r="J52">
        <v>51</v>
      </c>
      <c r="K52" t="str">
        <f t="shared" si="0"/>
        <v>AVE_MARIA.51</v>
      </c>
      <c r="N52" s="1"/>
    </row>
    <row r="53" spans="2:14" x14ac:dyDescent="0.25">
      <c r="B53" t="s">
        <v>1</v>
      </c>
      <c r="I53" t="s">
        <v>10</v>
      </c>
      <c r="J53">
        <v>52</v>
      </c>
      <c r="K53" t="str">
        <f t="shared" ref="K53:K68" si="1">_xlfn.CONCAT(I53:J53)</f>
        <v>AVE_MARIA.52</v>
      </c>
      <c r="N53" s="1"/>
    </row>
    <row r="54" spans="2:14" x14ac:dyDescent="0.25">
      <c r="B54" t="s">
        <v>6</v>
      </c>
      <c r="I54" t="s">
        <v>10</v>
      </c>
      <c r="J54">
        <v>53</v>
      </c>
      <c r="K54" t="str">
        <f t="shared" si="1"/>
        <v>AVE_MARIA.53</v>
      </c>
      <c r="N54" s="1"/>
    </row>
    <row r="55" spans="2:14" x14ac:dyDescent="0.25">
      <c r="C55" t="s">
        <v>14</v>
      </c>
      <c r="I55" t="s">
        <v>10</v>
      </c>
      <c r="J55">
        <v>54</v>
      </c>
      <c r="K55" t="str">
        <f t="shared" si="1"/>
        <v>AVE_MARIA.54</v>
      </c>
      <c r="N55" s="1"/>
    </row>
    <row r="56" spans="2:14" x14ac:dyDescent="0.25">
      <c r="B56" t="s">
        <v>1</v>
      </c>
      <c r="I56" t="s">
        <v>10</v>
      </c>
      <c r="J56">
        <v>55</v>
      </c>
      <c r="K56" t="str">
        <f t="shared" si="1"/>
        <v>AVE_MARIA.55</v>
      </c>
      <c r="N56" s="1"/>
    </row>
    <row r="57" spans="2:14" x14ac:dyDescent="0.25">
      <c r="B57" t="s">
        <v>8</v>
      </c>
      <c r="I57" t="s">
        <v>10</v>
      </c>
      <c r="J57">
        <v>56</v>
      </c>
      <c r="K57" t="str">
        <f t="shared" si="1"/>
        <v>AVE_MARIA.56</v>
      </c>
      <c r="N57" s="1"/>
    </row>
    <row r="58" spans="2:14" x14ac:dyDescent="0.25">
      <c r="I58" t="s">
        <v>10</v>
      </c>
      <c r="J58">
        <v>57</v>
      </c>
      <c r="K58" t="str">
        <f t="shared" si="1"/>
        <v>AVE_MARIA.57</v>
      </c>
      <c r="N58" s="1"/>
    </row>
    <row r="59" spans="2:14" x14ac:dyDescent="0.25">
      <c r="B59" t="s">
        <v>1</v>
      </c>
      <c r="I59" t="s">
        <v>10</v>
      </c>
      <c r="J59">
        <v>58</v>
      </c>
      <c r="K59" t="str">
        <f t="shared" si="1"/>
        <v>AVE_MARIA.58</v>
      </c>
      <c r="N59" s="1"/>
    </row>
    <row r="60" spans="2:14" x14ac:dyDescent="0.25">
      <c r="B60" t="s">
        <v>9</v>
      </c>
      <c r="I60" t="s">
        <v>10</v>
      </c>
      <c r="J60">
        <v>59</v>
      </c>
      <c r="K60" t="str">
        <f t="shared" si="1"/>
        <v>AVE_MARIA.59</v>
      </c>
      <c r="N60" s="1"/>
    </row>
    <row r="61" spans="2:14" x14ac:dyDescent="0.25">
      <c r="C61" t="str">
        <f>"name = EVTOPTA_"&amp;INDEX(K:K,2+TRUNC((ROW()-1)/$L$2))</f>
        <v>name = EVTOPTA_AVE_MARIA.3</v>
      </c>
      <c r="I61" t="s">
        <v>10</v>
      </c>
      <c r="J61">
        <v>60</v>
      </c>
      <c r="K61" t="str">
        <f t="shared" si="1"/>
        <v>AVE_MARIA.60</v>
      </c>
      <c r="N61" s="1"/>
    </row>
    <row r="62" spans="2:14" x14ac:dyDescent="0.25">
      <c r="B62" t="s">
        <v>1</v>
      </c>
      <c r="I62" t="s">
        <v>10</v>
      </c>
      <c r="J62">
        <v>61</v>
      </c>
      <c r="K62" t="str">
        <f t="shared" si="1"/>
        <v>AVE_MARIA.61</v>
      </c>
      <c r="N62" s="1"/>
    </row>
    <row r="63" spans="2:14" x14ac:dyDescent="0.25">
      <c r="B63" t="s">
        <v>9</v>
      </c>
      <c r="I63" t="s">
        <v>10</v>
      </c>
      <c r="J63">
        <v>62</v>
      </c>
      <c r="K63" t="str">
        <f t="shared" si="1"/>
        <v>AVE_MARIA.62</v>
      </c>
      <c r="N63" s="1"/>
    </row>
    <row r="64" spans="2:14" x14ac:dyDescent="0.25">
      <c r="C64" t="str">
        <f>"name = EVTOPTB_"&amp;INDEX(K:K,2+TRUNC((ROW()-1)/$L$2))</f>
        <v>name = EVTOPTB_AVE_MARIA.3</v>
      </c>
      <c r="I64" t="s">
        <v>10</v>
      </c>
      <c r="J64">
        <v>63</v>
      </c>
      <c r="K64" t="str">
        <f t="shared" si="1"/>
        <v>AVE_MARIA.63</v>
      </c>
      <c r="N64" s="1"/>
    </row>
    <row r="65" spans="1:14" x14ac:dyDescent="0.25">
      <c r="B65" t="s">
        <v>1</v>
      </c>
      <c r="I65" t="s">
        <v>10</v>
      </c>
      <c r="J65">
        <v>64</v>
      </c>
      <c r="K65" t="str">
        <f t="shared" si="1"/>
        <v>AVE_MARIA.64</v>
      </c>
      <c r="N65" s="1"/>
    </row>
    <row r="66" spans="1:14" x14ac:dyDescent="0.25">
      <c r="B66" t="s">
        <v>9</v>
      </c>
      <c r="I66" t="s">
        <v>10</v>
      </c>
      <c r="J66">
        <v>65</v>
      </c>
      <c r="K66" t="str">
        <f t="shared" si="1"/>
        <v>AVE_MARIA.65</v>
      </c>
      <c r="N66" s="1"/>
    </row>
    <row r="67" spans="1:14" x14ac:dyDescent="0.25">
      <c r="C67" t="str">
        <f>"name = EVTOPTB_"&amp;INDEX(K:K,2+TRUNC((ROW()-1)/$L$2))</f>
        <v>name = EVTOPTB_AVE_MARIA.3</v>
      </c>
      <c r="I67" t="s">
        <v>10</v>
      </c>
      <c r="J67">
        <v>66</v>
      </c>
      <c r="K67" t="str">
        <f t="shared" si="1"/>
        <v>AVE_MARIA.66</v>
      </c>
      <c r="N67" s="1"/>
    </row>
    <row r="68" spans="1:14" x14ac:dyDescent="0.25">
      <c r="B68" t="s">
        <v>1</v>
      </c>
      <c r="I68" t="s">
        <v>10</v>
      </c>
      <c r="J68">
        <v>67</v>
      </c>
      <c r="K68" t="str">
        <f t="shared" si="1"/>
        <v>AVE_MARIA.67</v>
      </c>
      <c r="N68" s="1"/>
    </row>
    <row r="69" spans="1:14" x14ac:dyDescent="0.25">
      <c r="A69" t="s">
        <v>1</v>
      </c>
      <c r="I69" t="s">
        <v>10</v>
      </c>
      <c r="J69">
        <v>68</v>
      </c>
      <c r="K69" t="str">
        <f t="shared" ref="K69:K132" si="2">_xlfn.CONCAT(I69:J69)</f>
        <v>AVE_MARIA.68</v>
      </c>
      <c r="N69" s="1"/>
    </row>
    <row r="70" spans="1:14" x14ac:dyDescent="0.25">
      <c r="A70" t="s">
        <v>0</v>
      </c>
      <c r="I70" t="s">
        <v>10</v>
      </c>
      <c r="J70">
        <v>69</v>
      </c>
      <c r="K70" t="str">
        <f t="shared" si="2"/>
        <v>AVE_MARIA.69</v>
      </c>
      <c r="N70" s="1"/>
    </row>
    <row r="71" spans="1:14" x14ac:dyDescent="0.25">
      <c r="B71" t="str">
        <f>"id = "&amp;INDEX(K:K,2+TRUNC((ROW()-1)/$L$2))</f>
        <v>id = AVE_MARIA.4</v>
      </c>
      <c r="I71" t="s">
        <v>10</v>
      </c>
      <c r="J71">
        <v>70</v>
      </c>
      <c r="K71" t="str">
        <f t="shared" si="2"/>
        <v>AVE_MARIA.70</v>
      </c>
      <c r="N71" s="1"/>
    </row>
    <row r="72" spans="1:14" x14ac:dyDescent="0.25">
      <c r="B72" t="s">
        <v>38</v>
      </c>
      <c r="I72" t="s">
        <v>10</v>
      </c>
      <c r="J72">
        <v>71</v>
      </c>
      <c r="K72" t="str">
        <f t="shared" si="2"/>
        <v>AVE_MARIA.71</v>
      </c>
      <c r="N72" s="1"/>
    </row>
    <row r="73" spans="1:14" x14ac:dyDescent="0.25">
      <c r="B73" t="str">
        <f>"desc = EVTDESC_"&amp;INDEX(K:K,2+TRUNC((ROW()-1)/$L$2))</f>
        <v>desc = EVTDESC_AVE_MARIA.4</v>
      </c>
      <c r="I73" t="s">
        <v>10</v>
      </c>
      <c r="J73">
        <v>72</v>
      </c>
      <c r="K73" t="str">
        <f t="shared" si="2"/>
        <v>AVE_MARIA.72</v>
      </c>
      <c r="N73" s="1"/>
    </row>
    <row r="74" spans="1:14" x14ac:dyDescent="0.25">
      <c r="B74" t="s">
        <v>5</v>
      </c>
      <c r="I74" t="s">
        <v>10</v>
      </c>
      <c r="J74">
        <v>73</v>
      </c>
      <c r="K74" t="str">
        <f t="shared" si="2"/>
        <v>AVE_MARIA.73</v>
      </c>
      <c r="N74" s="1"/>
    </row>
    <row r="75" spans="1:14" x14ac:dyDescent="0.25">
      <c r="I75" t="s">
        <v>10</v>
      </c>
      <c r="J75">
        <v>74</v>
      </c>
      <c r="K75" t="str">
        <f t="shared" si="2"/>
        <v>AVE_MARIA.74</v>
      </c>
      <c r="N75" s="1"/>
    </row>
    <row r="76" spans="1:14" x14ac:dyDescent="0.25">
      <c r="B76" t="s">
        <v>1</v>
      </c>
      <c r="I76" t="s">
        <v>10</v>
      </c>
      <c r="J76">
        <v>75</v>
      </c>
      <c r="K76" t="str">
        <f t="shared" si="2"/>
        <v>AVE_MARIA.75</v>
      </c>
      <c r="N76" s="1"/>
    </row>
    <row r="77" spans="1:14" x14ac:dyDescent="0.25">
      <c r="B77" t="s">
        <v>6</v>
      </c>
      <c r="I77" t="s">
        <v>10</v>
      </c>
      <c r="J77">
        <v>76</v>
      </c>
      <c r="K77" t="str">
        <f t="shared" si="2"/>
        <v>AVE_MARIA.76</v>
      </c>
      <c r="N77" s="1"/>
    </row>
    <row r="78" spans="1:14" x14ac:dyDescent="0.25">
      <c r="C78" t="s">
        <v>15</v>
      </c>
      <c r="I78" t="s">
        <v>10</v>
      </c>
      <c r="J78">
        <v>77</v>
      </c>
      <c r="K78" t="str">
        <f t="shared" si="2"/>
        <v>AVE_MARIA.77</v>
      </c>
      <c r="N78" s="1"/>
    </row>
    <row r="79" spans="1:14" x14ac:dyDescent="0.25">
      <c r="B79" t="s">
        <v>1</v>
      </c>
      <c r="I79" t="s">
        <v>10</v>
      </c>
      <c r="J79">
        <v>78</v>
      </c>
      <c r="K79" t="str">
        <f t="shared" si="2"/>
        <v>AVE_MARIA.78</v>
      </c>
      <c r="N79" s="1"/>
    </row>
    <row r="80" spans="1:14" x14ac:dyDescent="0.25">
      <c r="B80" t="s">
        <v>8</v>
      </c>
      <c r="I80" t="s">
        <v>10</v>
      </c>
      <c r="J80">
        <v>79</v>
      </c>
      <c r="K80" t="str">
        <f t="shared" si="2"/>
        <v>AVE_MARIA.79</v>
      </c>
      <c r="N80" s="1"/>
    </row>
    <row r="81" spans="1:14" x14ac:dyDescent="0.25">
      <c r="I81" t="s">
        <v>10</v>
      </c>
      <c r="J81">
        <v>80</v>
      </c>
      <c r="K81" t="str">
        <f t="shared" si="2"/>
        <v>AVE_MARIA.80</v>
      </c>
      <c r="N81" s="1"/>
    </row>
    <row r="82" spans="1:14" x14ac:dyDescent="0.25">
      <c r="B82" t="s">
        <v>1</v>
      </c>
      <c r="I82" t="s">
        <v>10</v>
      </c>
      <c r="J82">
        <v>81</v>
      </c>
      <c r="K82" t="str">
        <f t="shared" si="2"/>
        <v>AVE_MARIA.81</v>
      </c>
      <c r="N82" s="1"/>
    </row>
    <row r="83" spans="1:14" x14ac:dyDescent="0.25">
      <c r="B83" t="s">
        <v>9</v>
      </c>
      <c r="I83" t="s">
        <v>10</v>
      </c>
      <c r="J83">
        <v>82</v>
      </c>
      <c r="K83" t="str">
        <f t="shared" si="2"/>
        <v>AVE_MARIA.82</v>
      </c>
      <c r="N83" s="1"/>
    </row>
    <row r="84" spans="1:14" x14ac:dyDescent="0.25">
      <c r="C84" t="str">
        <f>"name = EVTOPTA_"&amp;INDEX(K:K,2+TRUNC((ROW()-1)/$L$2))</f>
        <v>name = EVTOPTA_AVE_MARIA.4</v>
      </c>
      <c r="I84" t="s">
        <v>10</v>
      </c>
      <c r="J84">
        <v>83</v>
      </c>
      <c r="K84" t="str">
        <f t="shared" si="2"/>
        <v>AVE_MARIA.83</v>
      </c>
      <c r="N84" s="1"/>
    </row>
    <row r="85" spans="1:14" x14ac:dyDescent="0.25">
      <c r="B85" t="s">
        <v>1</v>
      </c>
      <c r="I85" t="s">
        <v>10</v>
      </c>
      <c r="J85">
        <v>84</v>
      </c>
      <c r="K85" t="str">
        <f t="shared" si="2"/>
        <v>AVE_MARIA.84</v>
      </c>
      <c r="N85" s="1"/>
    </row>
    <row r="86" spans="1:14" x14ac:dyDescent="0.25">
      <c r="B86" t="s">
        <v>9</v>
      </c>
      <c r="I86" t="s">
        <v>10</v>
      </c>
      <c r="J86">
        <v>85</v>
      </c>
      <c r="K86" t="str">
        <f t="shared" si="2"/>
        <v>AVE_MARIA.85</v>
      </c>
      <c r="N86" s="1"/>
    </row>
    <row r="87" spans="1:14" x14ac:dyDescent="0.25">
      <c r="C87" t="str">
        <f>"name = EVTOPTB_"&amp;INDEX(K:K,2+TRUNC((ROW()-1)/$L$2))</f>
        <v>name = EVTOPTB_AVE_MARIA.4</v>
      </c>
      <c r="I87" t="s">
        <v>10</v>
      </c>
      <c r="J87">
        <v>86</v>
      </c>
      <c r="K87" t="str">
        <f t="shared" si="2"/>
        <v>AVE_MARIA.86</v>
      </c>
      <c r="N87" s="1"/>
    </row>
    <row r="88" spans="1:14" x14ac:dyDescent="0.25">
      <c r="B88" t="s">
        <v>1</v>
      </c>
      <c r="I88" t="s">
        <v>10</v>
      </c>
      <c r="J88">
        <v>87</v>
      </c>
      <c r="K88" t="str">
        <f t="shared" si="2"/>
        <v>AVE_MARIA.87</v>
      </c>
      <c r="N88" s="1"/>
    </row>
    <row r="89" spans="1:14" x14ac:dyDescent="0.25">
      <c r="B89" t="s">
        <v>9</v>
      </c>
      <c r="I89" t="s">
        <v>10</v>
      </c>
      <c r="J89">
        <v>88</v>
      </c>
      <c r="K89" t="str">
        <f t="shared" si="2"/>
        <v>AVE_MARIA.88</v>
      </c>
      <c r="N89" s="1"/>
    </row>
    <row r="90" spans="1:14" x14ac:dyDescent="0.25">
      <c r="C90" t="str">
        <f>"name = EVTOPTB_"&amp;INDEX(K:K,2+TRUNC((ROW()-1)/$L$2))</f>
        <v>name = EVTOPTB_AVE_MARIA.4</v>
      </c>
      <c r="I90" t="s">
        <v>10</v>
      </c>
      <c r="J90">
        <v>89</v>
      </c>
      <c r="K90" t="str">
        <f t="shared" si="2"/>
        <v>AVE_MARIA.89</v>
      </c>
      <c r="N90" s="1"/>
    </row>
    <row r="91" spans="1:14" x14ac:dyDescent="0.25">
      <c r="B91" t="s">
        <v>1</v>
      </c>
      <c r="I91" t="s">
        <v>10</v>
      </c>
      <c r="J91">
        <v>90</v>
      </c>
      <c r="K91" t="str">
        <f t="shared" si="2"/>
        <v>AVE_MARIA.90</v>
      </c>
      <c r="N91" s="1"/>
    </row>
    <row r="92" spans="1:14" x14ac:dyDescent="0.25">
      <c r="A92" t="s">
        <v>1</v>
      </c>
      <c r="I92" t="s">
        <v>10</v>
      </c>
      <c r="J92">
        <v>91</v>
      </c>
      <c r="K92" t="str">
        <f t="shared" si="2"/>
        <v>AVE_MARIA.91</v>
      </c>
      <c r="N92" s="1"/>
    </row>
    <row r="93" spans="1:14" x14ac:dyDescent="0.25">
      <c r="A93" t="s">
        <v>0</v>
      </c>
      <c r="I93" t="s">
        <v>10</v>
      </c>
      <c r="J93">
        <v>92</v>
      </c>
      <c r="K93" t="str">
        <f t="shared" si="2"/>
        <v>AVE_MARIA.92</v>
      </c>
      <c r="N93" s="1"/>
    </row>
    <row r="94" spans="1:14" x14ac:dyDescent="0.25">
      <c r="B94" t="str">
        <f>"id = "&amp;INDEX(K:K,2+TRUNC((ROW()-1)/$L$2))</f>
        <v>id = AVE_MARIA.5</v>
      </c>
      <c r="I94" t="s">
        <v>10</v>
      </c>
      <c r="J94">
        <v>93</v>
      </c>
      <c r="K94" t="str">
        <f t="shared" si="2"/>
        <v>AVE_MARIA.93</v>
      </c>
      <c r="N94" s="1"/>
    </row>
    <row r="95" spans="1:14" x14ac:dyDescent="0.25">
      <c r="B95" t="s">
        <v>38</v>
      </c>
      <c r="I95" t="s">
        <v>10</v>
      </c>
      <c r="J95">
        <v>94</v>
      </c>
      <c r="K95" t="str">
        <f t="shared" si="2"/>
        <v>AVE_MARIA.94</v>
      </c>
      <c r="N95" s="1"/>
    </row>
    <row r="96" spans="1:14" x14ac:dyDescent="0.25">
      <c r="B96" t="str">
        <f>"desc = EVTDESC_"&amp;INDEX(K:K,2+TRUNC((ROW()-1)/$L$2))</f>
        <v>desc = EVTDESC_AVE_MARIA.5</v>
      </c>
      <c r="I96" t="s">
        <v>10</v>
      </c>
      <c r="J96">
        <v>95</v>
      </c>
      <c r="K96" t="str">
        <f t="shared" si="2"/>
        <v>AVE_MARIA.95</v>
      </c>
      <c r="N96" s="1"/>
    </row>
    <row r="97" spans="2:14" x14ac:dyDescent="0.25">
      <c r="B97" t="s">
        <v>5</v>
      </c>
      <c r="I97" t="s">
        <v>10</v>
      </c>
      <c r="J97">
        <v>96</v>
      </c>
      <c r="K97" t="str">
        <f t="shared" si="2"/>
        <v>AVE_MARIA.96</v>
      </c>
      <c r="N97" s="1"/>
    </row>
    <row r="98" spans="2:14" x14ac:dyDescent="0.25">
      <c r="I98" t="s">
        <v>10</v>
      </c>
      <c r="J98">
        <v>97</v>
      </c>
      <c r="K98" t="str">
        <f t="shared" si="2"/>
        <v>AVE_MARIA.97</v>
      </c>
      <c r="N98" s="1"/>
    </row>
    <row r="99" spans="2:14" x14ac:dyDescent="0.25">
      <c r="B99" t="s">
        <v>1</v>
      </c>
      <c r="I99" t="s">
        <v>10</v>
      </c>
      <c r="J99">
        <v>98</v>
      </c>
      <c r="K99" t="str">
        <f t="shared" si="2"/>
        <v>AVE_MARIA.98</v>
      </c>
      <c r="N99" s="1"/>
    </row>
    <row r="100" spans="2:14" x14ac:dyDescent="0.25">
      <c r="B100" t="s">
        <v>6</v>
      </c>
      <c r="I100" t="s">
        <v>10</v>
      </c>
      <c r="J100">
        <v>99</v>
      </c>
      <c r="K100" t="str">
        <f t="shared" si="2"/>
        <v>AVE_MARIA.99</v>
      </c>
      <c r="N100" s="1"/>
    </row>
    <row r="101" spans="2:14" x14ac:dyDescent="0.25">
      <c r="C101" t="s">
        <v>16</v>
      </c>
      <c r="I101" t="s">
        <v>10</v>
      </c>
      <c r="J101">
        <v>100</v>
      </c>
      <c r="K101" t="str">
        <f t="shared" si="2"/>
        <v>AVE_MARIA.100</v>
      </c>
      <c r="N101" s="1"/>
    </row>
    <row r="102" spans="2:14" x14ac:dyDescent="0.25">
      <c r="B102" t="s">
        <v>1</v>
      </c>
      <c r="I102" t="s">
        <v>10</v>
      </c>
      <c r="J102">
        <v>101</v>
      </c>
      <c r="K102" t="str">
        <f t="shared" si="2"/>
        <v>AVE_MARIA.101</v>
      </c>
      <c r="N102" s="1"/>
    </row>
    <row r="103" spans="2:14" x14ac:dyDescent="0.25">
      <c r="B103" t="s">
        <v>8</v>
      </c>
      <c r="I103" t="s">
        <v>10</v>
      </c>
      <c r="J103">
        <v>102</v>
      </c>
      <c r="K103" t="str">
        <f t="shared" si="2"/>
        <v>AVE_MARIA.102</v>
      </c>
      <c r="N103" s="1"/>
    </row>
    <row r="104" spans="2:14" x14ac:dyDescent="0.25">
      <c r="I104" t="s">
        <v>10</v>
      </c>
      <c r="J104">
        <v>103</v>
      </c>
      <c r="K104" t="str">
        <f t="shared" si="2"/>
        <v>AVE_MARIA.103</v>
      </c>
      <c r="N104" s="1"/>
    </row>
    <row r="105" spans="2:14" x14ac:dyDescent="0.25">
      <c r="B105" t="s">
        <v>1</v>
      </c>
      <c r="I105" t="s">
        <v>10</v>
      </c>
      <c r="J105">
        <v>104</v>
      </c>
      <c r="K105" t="str">
        <f t="shared" si="2"/>
        <v>AVE_MARIA.104</v>
      </c>
      <c r="N105" s="1"/>
    </row>
    <row r="106" spans="2:14" x14ac:dyDescent="0.25">
      <c r="B106" t="s">
        <v>9</v>
      </c>
      <c r="I106" t="s">
        <v>10</v>
      </c>
      <c r="J106">
        <v>105</v>
      </c>
      <c r="K106" t="str">
        <f t="shared" si="2"/>
        <v>AVE_MARIA.105</v>
      </c>
      <c r="N106" s="1"/>
    </row>
    <row r="107" spans="2:14" x14ac:dyDescent="0.25">
      <c r="C107" t="str">
        <f>"name = EVTOPTA_"&amp;INDEX(K:K,2+TRUNC((ROW()-1)/$L$2))</f>
        <v>name = EVTOPTA_AVE_MARIA.5</v>
      </c>
      <c r="I107" t="s">
        <v>10</v>
      </c>
      <c r="J107">
        <v>106</v>
      </c>
      <c r="K107" t="str">
        <f t="shared" si="2"/>
        <v>AVE_MARIA.106</v>
      </c>
      <c r="N107" s="1"/>
    </row>
    <row r="108" spans="2:14" x14ac:dyDescent="0.25">
      <c r="B108" t="s">
        <v>1</v>
      </c>
      <c r="I108" t="s">
        <v>10</v>
      </c>
      <c r="J108">
        <v>107</v>
      </c>
      <c r="K108" t="str">
        <f t="shared" si="2"/>
        <v>AVE_MARIA.107</v>
      </c>
      <c r="N108" s="1"/>
    </row>
    <row r="109" spans="2:14" x14ac:dyDescent="0.25">
      <c r="B109" t="s">
        <v>9</v>
      </c>
      <c r="I109" t="s">
        <v>10</v>
      </c>
      <c r="J109">
        <v>108</v>
      </c>
      <c r="K109" t="str">
        <f t="shared" si="2"/>
        <v>AVE_MARIA.108</v>
      </c>
      <c r="N109" s="1"/>
    </row>
    <row r="110" spans="2:14" x14ac:dyDescent="0.25">
      <c r="C110" t="str">
        <f>"name = EVTOPTB_"&amp;INDEX(K:K,2+TRUNC((ROW()-1)/$L$2))</f>
        <v>name = EVTOPTB_AVE_MARIA.5</v>
      </c>
      <c r="I110" t="s">
        <v>10</v>
      </c>
      <c r="J110">
        <v>109</v>
      </c>
      <c r="K110" t="str">
        <f t="shared" si="2"/>
        <v>AVE_MARIA.109</v>
      </c>
      <c r="N110" s="1"/>
    </row>
    <row r="111" spans="2:14" x14ac:dyDescent="0.25">
      <c r="B111" t="s">
        <v>1</v>
      </c>
      <c r="I111" t="s">
        <v>10</v>
      </c>
      <c r="J111">
        <v>110</v>
      </c>
      <c r="K111" t="str">
        <f t="shared" si="2"/>
        <v>AVE_MARIA.110</v>
      </c>
      <c r="N111" s="1"/>
    </row>
    <row r="112" spans="2:14" x14ac:dyDescent="0.25">
      <c r="B112" t="s">
        <v>9</v>
      </c>
      <c r="I112" t="s">
        <v>10</v>
      </c>
      <c r="J112">
        <v>111</v>
      </c>
      <c r="K112" t="str">
        <f t="shared" si="2"/>
        <v>AVE_MARIA.111</v>
      </c>
      <c r="N112" s="1"/>
    </row>
    <row r="113" spans="1:14" x14ac:dyDescent="0.25">
      <c r="C113" t="str">
        <f>"name = EVTOPTB_"&amp;INDEX(K:K,2+TRUNC((ROW()-1)/$L$2))</f>
        <v>name = EVTOPTB_AVE_MARIA.5</v>
      </c>
      <c r="I113" t="s">
        <v>10</v>
      </c>
      <c r="J113">
        <v>112</v>
      </c>
      <c r="K113" t="str">
        <f t="shared" si="2"/>
        <v>AVE_MARIA.112</v>
      </c>
      <c r="N113" s="1"/>
    </row>
    <row r="114" spans="1:14" x14ac:dyDescent="0.25">
      <c r="B114" t="s">
        <v>1</v>
      </c>
      <c r="I114" t="s">
        <v>10</v>
      </c>
      <c r="J114">
        <v>113</v>
      </c>
      <c r="K114" t="str">
        <f t="shared" si="2"/>
        <v>AVE_MARIA.113</v>
      </c>
      <c r="N114" s="1"/>
    </row>
    <row r="115" spans="1:14" x14ac:dyDescent="0.25">
      <c r="A115" t="s">
        <v>1</v>
      </c>
      <c r="I115" t="s">
        <v>10</v>
      </c>
      <c r="J115">
        <v>114</v>
      </c>
      <c r="K115" t="str">
        <f t="shared" si="2"/>
        <v>AVE_MARIA.114</v>
      </c>
      <c r="N115" s="1"/>
    </row>
    <row r="116" spans="1:14" x14ac:dyDescent="0.25">
      <c r="A116" t="s">
        <v>0</v>
      </c>
      <c r="I116" t="s">
        <v>10</v>
      </c>
      <c r="J116">
        <v>115</v>
      </c>
      <c r="K116" t="str">
        <f t="shared" si="2"/>
        <v>AVE_MARIA.115</v>
      </c>
      <c r="N116" s="1"/>
    </row>
    <row r="117" spans="1:14" x14ac:dyDescent="0.25">
      <c r="B117" t="str">
        <f>"id = "&amp;INDEX(K:K,2+TRUNC((ROW()-1)/$L$2))</f>
        <v>id = AVE_MARIA.6</v>
      </c>
      <c r="I117" t="s">
        <v>10</v>
      </c>
      <c r="J117">
        <v>116</v>
      </c>
      <c r="K117" t="str">
        <f t="shared" si="2"/>
        <v>AVE_MARIA.116</v>
      </c>
      <c r="N117" s="1"/>
    </row>
    <row r="118" spans="1:14" x14ac:dyDescent="0.25">
      <c r="B118" t="s">
        <v>38</v>
      </c>
      <c r="I118" t="s">
        <v>10</v>
      </c>
      <c r="J118">
        <v>117</v>
      </c>
      <c r="K118" t="str">
        <f t="shared" si="2"/>
        <v>AVE_MARIA.117</v>
      </c>
      <c r="N118" s="1"/>
    </row>
    <row r="119" spans="1:14" x14ac:dyDescent="0.25">
      <c r="B119" t="str">
        <f>"desc = EVTDESC_"&amp;INDEX(K:K,2+TRUNC((ROW()-1)/$L$2))</f>
        <v>desc = EVTDESC_AVE_MARIA.6</v>
      </c>
      <c r="I119" t="s">
        <v>10</v>
      </c>
      <c r="J119">
        <v>118</v>
      </c>
      <c r="K119" t="str">
        <f t="shared" si="2"/>
        <v>AVE_MARIA.118</v>
      </c>
      <c r="N119" s="1"/>
    </row>
    <row r="120" spans="1:14" x14ac:dyDescent="0.25">
      <c r="B120" t="s">
        <v>5</v>
      </c>
      <c r="I120" t="s">
        <v>10</v>
      </c>
      <c r="J120">
        <v>119</v>
      </c>
      <c r="K120" t="str">
        <f t="shared" si="2"/>
        <v>AVE_MARIA.119</v>
      </c>
      <c r="N120" s="1"/>
    </row>
    <row r="121" spans="1:14" x14ac:dyDescent="0.25">
      <c r="I121" t="s">
        <v>10</v>
      </c>
      <c r="J121">
        <v>120</v>
      </c>
      <c r="K121" t="str">
        <f t="shared" si="2"/>
        <v>AVE_MARIA.120</v>
      </c>
      <c r="N121" s="1"/>
    </row>
    <row r="122" spans="1:14" x14ac:dyDescent="0.25">
      <c r="B122" t="s">
        <v>1</v>
      </c>
      <c r="I122" t="s">
        <v>10</v>
      </c>
      <c r="J122">
        <v>121</v>
      </c>
      <c r="K122" t="str">
        <f t="shared" si="2"/>
        <v>AVE_MARIA.121</v>
      </c>
      <c r="N122" s="1"/>
    </row>
    <row r="123" spans="1:14" x14ac:dyDescent="0.25">
      <c r="B123" t="s">
        <v>6</v>
      </c>
      <c r="I123" t="s">
        <v>10</v>
      </c>
      <c r="J123">
        <v>122</v>
      </c>
      <c r="K123" t="str">
        <f t="shared" si="2"/>
        <v>AVE_MARIA.122</v>
      </c>
      <c r="N123" s="1"/>
    </row>
    <row r="124" spans="1:14" x14ac:dyDescent="0.25">
      <c r="C124" t="s">
        <v>17</v>
      </c>
      <c r="I124" t="s">
        <v>10</v>
      </c>
      <c r="J124">
        <v>123</v>
      </c>
      <c r="K124" t="str">
        <f t="shared" si="2"/>
        <v>AVE_MARIA.123</v>
      </c>
      <c r="N124" s="1"/>
    </row>
    <row r="125" spans="1:14" x14ac:dyDescent="0.25">
      <c r="B125" t="s">
        <v>1</v>
      </c>
      <c r="I125" t="s">
        <v>10</v>
      </c>
      <c r="J125">
        <v>124</v>
      </c>
      <c r="K125" t="str">
        <f t="shared" si="2"/>
        <v>AVE_MARIA.124</v>
      </c>
      <c r="N125" s="1"/>
    </row>
    <row r="126" spans="1:14" x14ac:dyDescent="0.25">
      <c r="B126" t="s">
        <v>8</v>
      </c>
      <c r="I126" t="s">
        <v>10</v>
      </c>
      <c r="J126">
        <v>125</v>
      </c>
      <c r="K126" t="str">
        <f t="shared" si="2"/>
        <v>AVE_MARIA.125</v>
      </c>
      <c r="N126" s="1"/>
    </row>
    <row r="127" spans="1:14" x14ac:dyDescent="0.25">
      <c r="I127" t="s">
        <v>10</v>
      </c>
      <c r="J127">
        <v>126</v>
      </c>
      <c r="K127" t="str">
        <f t="shared" si="2"/>
        <v>AVE_MARIA.126</v>
      </c>
      <c r="N127" s="1"/>
    </row>
    <row r="128" spans="1:14" x14ac:dyDescent="0.25">
      <c r="B128" t="s">
        <v>1</v>
      </c>
      <c r="I128" t="s">
        <v>10</v>
      </c>
      <c r="J128">
        <v>127</v>
      </c>
      <c r="K128" t="str">
        <f t="shared" si="2"/>
        <v>AVE_MARIA.127</v>
      </c>
      <c r="N128" s="1"/>
    </row>
    <row r="129" spans="1:14" x14ac:dyDescent="0.25">
      <c r="B129" t="s">
        <v>9</v>
      </c>
      <c r="I129" t="s">
        <v>10</v>
      </c>
      <c r="J129">
        <v>128</v>
      </c>
      <c r="K129" t="str">
        <f t="shared" si="2"/>
        <v>AVE_MARIA.128</v>
      </c>
      <c r="N129" s="1"/>
    </row>
    <row r="130" spans="1:14" x14ac:dyDescent="0.25">
      <c r="C130" t="str">
        <f>"name = EVTOPTA_"&amp;INDEX(K:K,2+TRUNC((ROW()-1)/$L$2))</f>
        <v>name = EVTOPTA_AVE_MARIA.6</v>
      </c>
      <c r="I130" t="s">
        <v>10</v>
      </c>
      <c r="J130">
        <v>129</v>
      </c>
      <c r="K130" t="str">
        <f t="shared" si="2"/>
        <v>AVE_MARIA.129</v>
      </c>
      <c r="N130" s="1"/>
    </row>
    <row r="131" spans="1:14" x14ac:dyDescent="0.25">
      <c r="B131" t="s">
        <v>1</v>
      </c>
      <c r="I131" t="s">
        <v>10</v>
      </c>
      <c r="J131">
        <v>130</v>
      </c>
      <c r="K131" t="str">
        <f t="shared" si="2"/>
        <v>AVE_MARIA.130</v>
      </c>
      <c r="N131" s="1"/>
    </row>
    <row r="132" spans="1:14" x14ac:dyDescent="0.25">
      <c r="B132" t="s">
        <v>9</v>
      </c>
      <c r="I132" t="s">
        <v>10</v>
      </c>
      <c r="J132">
        <v>131</v>
      </c>
      <c r="K132" t="str">
        <f t="shared" si="2"/>
        <v>AVE_MARIA.131</v>
      </c>
      <c r="N132" s="1"/>
    </row>
    <row r="133" spans="1:14" x14ac:dyDescent="0.25">
      <c r="C133" t="str">
        <f>"name = EVTOPTB_"&amp;INDEX(K:K,2+TRUNC((ROW()-1)/$L$2))</f>
        <v>name = EVTOPTB_AVE_MARIA.6</v>
      </c>
      <c r="I133" t="s">
        <v>10</v>
      </c>
      <c r="J133">
        <v>132</v>
      </c>
      <c r="K133" t="str">
        <f t="shared" ref="K133:K196" si="3">_xlfn.CONCAT(I133:J133)</f>
        <v>AVE_MARIA.132</v>
      </c>
      <c r="N133" s="1"/>
    </row>
    <row r="134" spans="1:14" x14ac:dyDescent="0.25">
      <c r="B134" t="s">
        <v>1</v>
      </c>
      <c r="I134" t="s">
        <v>10</v>
      </c>
      <c r="J134">
        <v>133</v>
      </c>
      <c r="K134" t="str">
        <f t="shared" si="3"/>
        <v>AVE_MARIA.133</v>
      </c>
      <c r="N134" s="1"/>
    </row>
    <row r="135" spans="1:14" x14ac:dyDescent="0.25">
      <c r="B135" t="s">
        <v>9</v>
      </c>
      <c r="I135" t="s">
        <v>10</v>
      </c>
      <c r="J135">
        <v>134</v>
      </c>
      <c r="K135" t="str">
        <f t="shared" si="3"/>
        <v>AVE_MARIA.134</v>
      </c>
      <c r="N135" s="1"/>
    </row>
    <row r="136" spans="1:14" x14ac:dyDescent="0.25">
      <c r="C136" t="str">
        <f>"name = EVTOPTB_"&amp;INDEX(K:K,2+TRUNC((ROW()-1)/$L$2))</f>
        <v>name = EVTOPTB_AVE_MARIA.6</v>
      </c>
      <c r="I136" t="s">
        <v>10</v>
      </c>
      <c r="J136">
        <v>135</v>
      </c>
      <c r="K136" t="str">
        <f t="shared" si="3"/>
        <v>AVE_MARIA.135</v>
      </c>
      <c r="N136" s="1"/>
    </row>
    <row r="137" spans="1:14" x14ac:dyDescent="0.25">
      <c r="B137" t="s">
        <v>1</v>
      </c>
      <c r="I137" t="s">
        <v>10</v>
      </c>
      <c r="J137">
        <v>136</v>
      </c>
      <c r="K137" t="str">
        <f t="shared" si="3"/>
        <v>AVE_MARIA.136</v>
      </c>
      <c r="N137" s="1"/>
    </row>
    <row r="138" spans="1:14" x14ac:dyDescent="0.25">
      <c r="A138" t="s">
        <v>1</v>
      </c>
      <c r="I138" t="s">
        <v>10</v>
      </c>
      <c r="J138">
        <v>137</v>
      </c>
      <c r="K138" t="str">
        <f t="shared" si="3"/>
        <v>AVE_MARIA.137</v>
      </c>
      <c r="N138" s="1"/>
    </row>
    <row r="139" spans="1:14" x14ac:dyDescent="0.25">
      <c r="A139" t="s">
        <v>0</v>
      </c>
      <c r="I139" t="s">
        <v>10</v>
      </c>
      <c r="J139">
        <v>138</v>
      </c>
      <c r="K139" t="str">
        <f t="shared" si="3"/>
        <v>AVE_MARIA.138</v>
      </c>
      <c r="N139" s="1"/>
    </row>
    <row r="140" spans="1:14" x14ac:dyDescent="0.25">
      <c r="B140" t="str">
        <f>"id = "&amp;INDEX(K:K,2+TRUNC((ROW()-1)/$L$2))</f>
        <v>id = AVE_MARIA.7</v>
      </c>
      <c r="I140" t="s">
        <v>10</v>
      </c>
      <c r="J140">
        <v>139</v>
      </c>
      <c r="K140" t="str">
        <f t="shared" si="3"/>
        <v>AVE_MARIA.139</v>
      </c>
      <c r="N140" s="1"/>
    </row>
    <row r="141" spans="1:14" x14ac:dyDescent="0.25">
      <c r="B141" t="s">
        <v>38</v>
      </c>
      <c r="I141" t="s">
        <v>10</v>
      </c>
      <c r="J141">
        <v>140</v>
      </c>
      <c r="K141" t="str">
        <f t="shared" si="3"/>
        <v>AVE_MARIA.140</v>
      </c>
      <c r="N141" s="1"/>
    </row>
    <row r="142" spans="1:14" x14ac:dyDescent="0.25">
      <c r="B142" t="str">
        <f>"desc = EVTDESC_"&amp;INDEX(K:K,2+TRUNC((ROW()-1)/$L$2))</f>
        <v>desc = EVTDESC_AVE_MARIA.7</v>
      </c>
      <c r="I142" t="s">
        <v>10</v>
      </c>
      <c r="J142">
        <v>141</v>
      </c>
      <c r="K142" t="str">
        <f t="shared" si="3"/>
        <v>AVE_MARIA.141</v>
      </c>
      <c r="N142" s="1"/>
    </row>
    <row r="143" spans="1:14" x14ac:dyDescent="0.25">
      <c r="B143" t="s">
        <v>5</v>
      </c>
      <c r="I143" t="s">
        <v>10</v>
      </c>
      <c r="J143">
        <v>142</v>
      </c>
      <c r="K143" t="str">
        <f t="shared" si="3"/>
        <v>AVE_MARIA.142</v>
      </c>
      <c r="N143" s="1"/>
    </row>
    <row r="144" spans="1:14" x14ac:dyDescent="0.25">
      <c r="I144" t="s">
        <v>10</v>
      </c>
      <c r="J144">
        <v>143</v>
      </c>
      <c r="K144" t="str">
        <f t="shared" si="3"/>
        <v>AVE_MARIA.143</v>
      </c>
      <c r="N144" s="1"/>
    </row>
    <row r="145" spans="2:14" x14ac:dyDescent="0.25">
      <c r="B145" t="s">
        <v>1</v>
      </c>
      <c r="I145" t="s">
        <v>10</v>
      </c>
      <c r="J145">
        <v>144</v>
      </c>
      <c r="K145" t="str">
        <f t="shared" si="3"/>
        <v>AVE_MARIA.144</v>
      </c>
      <c r="N145" s="1"/>
    </row>
    <row r="146" spans="2:14" x14ac:dyDescent="0.25">
      <c r="B146" t="s">
        <v>6</v>
      </c>
      <c r="I146" t="s">
        <v>10</v>
      </c>
      <c r="J146">
        <v>145</v>
      </c>
      <c r="K146" t="str">
        <f t="shared" si="3"/>
        <v>AVE_MARIA.145</v>
      </c>
      <c r="N146" s="1"/>
    </row>
    <row r="147" spans="2:14" x14ac:dyDescent="0.25">
      <c r="C147" t="s">
        <v>18</v>
      </c>
      <c r="I147" t="s">
        <v>10</v>
      </c>
      <c r="J147">
        <v>146</v>
      </c>
      <c r="K147" t="str">
        <f t="shared" si="3"/>
        <v>AVE_MARIA.146</v>
      </c>
      <c r="N147" s="1"/>
    </row>
    <row r="148" spans="2:14" x14ac:dyDescent="0.25">
      <c r="B148" t="s">
        <v>1</v>
      </c>
      <c r="I148" t="s">
        <v>10</v>
      </c>
      <c r="J148">
        <v>147</v>
      </c>
      <c r="K148" t="str">
        <f t="shared" si="3"/>
        <v>AVE_MARIA.147</v>
      </c>
      <c r="N148" s="1"/>
    </row>
    <row r="149" spans="2:14" x14ac:dyDescent="0.25">
      <c r="B149" t="s">
        <v>8</v>
      </c>
      <c r="I149" t="s">
        <v>10</v>
      </c>
      <c r="J149">
        <v>148</v>
      </c>
      <c r="K149" t="str">
        <f t="shared" si="3"/>
        <v>AVE_MARIA.148</v>
      </c>
      <c r="N149" s="1"/>
    </row>
    <row r="150" spans="2:14" x14ac:dyDescent="0.25">
      <c r="I150" t="s">
        <v>10</v>
      </c>
      <c r="J150">
        <v>149</v>
      </c>
      <c r="K150" t="str">
        <f t="shared" si="3"/>
        <v>AVE_MARIA.149</v>
      </c>
      <c r="N150" s="1"/>
    </row>
    <row r="151" spans="2:14" x14ac:dyDescent="0.25">
      <c r="B151" t="s">
        <v>1</v>
      </c>
      <c r="I151" t="s">
        <v>10</v>
      </c>
      <c r="J151">
        <v>150</v>
      </c>
      <c r="K151" t="str">
        <f t="shared" si="3"/>
        <v>AVE_MARIA.150</v>
      </c>
      <c r="N151" s="1"/>
    </row>
    <row r="152" spans="2:14" x14ac:dyDescent="0.25">
      <c r="B152" t="s">
        <v>9</v>
      </c>
      <c r="I152" t="s">
        <v>10</v>
      </c>
      <c r="J152">
        <v>151</v>
      </c>
      <c r="K152" t="str">
        <f t="shared" si="3"/>
        <v>AVE_MARIA.151</v>
      </c>
      <c r="N152" s="1"/>
    </row>
    <row r="153" spans="2:14" x14ac:dyDescent="0.25">
      <c r="C153" t="str">
        <f>"name = EVTOPTA_"&amp;INDEX(K:K,2+TRUNC((ROW()-1)/$L$2))</f>
        <v>name = EVTOPTA_AVE_MARIA.7</v>
      </c>
      <c r="I153" t="s">
        <v>10</v>
      </c>
      <c r="J153">
        <v>152</v>
      </c>
      <c r="K153" t="str">
        <f t="shared" si="3"/>
        <v>AVE_MARIA.152</v>
      </c>
      <c r="N153" s="1"/>
    </row>
    <row r="154" spans="2:14" x14ac:dyDescent="0.25">
      <c r="B154" t="s">
        <v>1</v>
      </c>
      <c r="I154" t="s">
        <v>10</v>
      </c>
      <c r="J154">
        <v>153</v>
      </c>
      <c r="K154" t="str">
        <f t="shared" si="3"/>
        <v>AVE_MARIA.153</v>
      </c>
      <c r="N154" s="1"/>
    </row>
    <row r="155" spans="2:14" x14ac:dyDescent="0.25">
      <c r="B155" t="s">
        <v>9</v>
      </c>
      <c r="I155" t="s">
        <v>10</v>
      </c>
      <c r="J155">
        <v>154</v>
      </c>
      <c r="K155" t="str">
        <f t="shared" si="3"/>
        <v>AVE_MARIA.154</v>
      </c>
      <c r="N155" s="1"/>
    </row>
    <row r="156" spans="2:14" x14ac:dyDescent="0.25">
      <c r="C156" t="str">
        <f>"name = EVTOPTB_"&amp;INDEX(K:K,2+TRUNC((ROW()-1)/$L$2))</f>
        <v>name = EVTOPTB_AVE_MARIA.7</v>
      </c>
      <c r="I156" t="s">
        <v>10</v>
      </c>
      <c r="J156">
        <v>155</v>
      </c>
      <c r="K156" t="str">
        <f t="shared" si="3"/>
        <v>AVE_MARIA.155</v>
      </c>
      <c r="N156" s="1"/>
    </row>
    <row r="157" spans="2:14" x14ac:dyDescent="0.25">
      <c r="B157" t="s">
        <v>1</v>
      </c>
      <c r="I157" t="s">
        <v>10</v>
      </c>
      <c r="J157">
        <v>156</v>
      </c>
      <c r="K157" t="str">
        <f t="shared" si="3"/>
        <v>AVE_MARIA.156</v>
      </c>
      <c r="N157" s="1"/>
    </row>
    <row r="158" spans="2:14" x14ac:dyDescent="0.25">
      <c r="B158" t="s">
        <v>9</v>
      </c>
      <c r="I158" t="s">
        <v>10</v>
      </c>
      <c r="J158">
        <v>157</v>
      </c>
      <c r="K158" t="str">
        <f t="shared" si="3"/>
        <v>AVE_MARIA.157</v>
      </c>
      <c r="N158" s="1"/>
    </row>
    <row r="159" spans="2:14" x14ac:dyDescent="0.25">
      <c r="C159" t="str">
        <f>"name = EVTOPTB_"&amp;INDEX(K:K,2+TRUNC((ROW()-1)/$L$2))</f>
        <v>name = EVTOPTB_AVE_MARIA.7</v>
      </c>
      <c r="I159" t="s">
        <v>10</v>
      </c>
      <c r="J159">
        <v>158</v>
      </c>
      <c r="K159" t="str">
        <f t="shared" si="3"/>
        <v>AVE_MARIA.158</v>
      </c>
      <c r="N159" s="1"/>
    </row>
    <row r="160" spans="2:14" x14ac:dyDescent="0.25">
      <c r="B160" t="s">
        <v>1</v>
      </c>
      <c r="I160" t="s">
        <v>10</v>
      </c>
      <c r="J160">
        <v>159</v>
      </c>
      <c r="K160" t="str">
        <f t="shared" si="3"/>
        <v>AVE_MARIA.159</v>
      </c>
      <c r="N160" s="1"/>
    </row>
    <row r="161" spans="1:14" x14ac:dyDescent="0.25">
      <c r="A161" t="s">
        <v>1</v>
      </c>
      <c r="I161" t="s">
        <v>10</v>
      </c>
      <c r="J161">
        <v>160</v>
      </c>
      <c r="K161" t="str">
        <f t="shared" si="3"/>
        <v>AVE_MARIA.160</v>
      </c>
      <c r="N161" s="1"/>
    </row>
    <row r="162" spans="1:14" x14ac:dyDescent="0.25">
      <c r="A162" t="s">
        <v>0</v>
      </c>
      <c r="I162" t="s">
        <v>10</v>
      </c>
      <c r="J162">
        <v>161</v>
      </c>
      <c r="K162" t="str">
        <f t="shared" si="3"/>
        <v>AVE_MARIA.161</v>
      </c>
      <c r="N162" s="1"/>
    </row>
    <row r="163" spans="1:14" x14ac:dyDescent="0.25">
      <c r="B163" t="str">
        <f>"id = "&amp;INDEX(K:K,2+TRUNC((ROW()-1)/$L$2))</f>
        <v>id = AVE_MARIA.8</v>
      </c>
      <c r="I163" t="s">
        <v>10</v>
      </c>
      <c r="J163">
        <v>162</v>
      </c>
      <c r="K163" t="str">
        <f t="shared" si="3"/>
        <v>AVE_MARIA.162</v>
      </c>
      <c r="N163" s="1"/>
    </row>
    <row r="164" spans="1:14" x14ac:dyDescent="0.25">
      <c r="B164" t="s">
        <v>38</v>
      </c>
      <c r="I164" t="s">
        <v>10</v>
      </c>
      <c r="J164">
        <v>163</v>
      </c>
      <c r="K164" t="str">
        <f t="shared" si="3"/>
        <v>AVE_MARIA.163</v>
      </c>
      <c r="N164" s="1"/>
    </row>
    <row r="165" spans="1:14" x14ac:dyDescent="0.25">
      <c r="B165" t="str">
        <f>"desc = EVTDESC_"&amp;INDEX(K:K,2+TRUNC((ROW()-1)/$L$2))</f>
        <v>desc = EVTDESC_AVE_MARIA.8</v>
      </c>
      <c r="I165" t="s">
        <v>10</v>
      </c>
      <c r="J165">
        <v>164</v>
      </c>
      <c r="K165" t="str">
        <f t="shared" si="3"/>
        <v>AVE_MARIA.164</v>
      </c>
      <c r="N165" s="1"/>
    </row>
    <row r="166" spans="1:14" x14ac:dyDescent="0.25">
      <c r="B166" t="s">
        <v>5</v>
      </c>
      <c r="I166" t="s">
        <v>10</v>
      </c>
      <c r="J166">
        <v>165</v>
      </c>
      <c r="K166" t="str">
        <f t="shared" si="3"/>
        <v>AVE_MARIA.165</v>
      </c>
      <c r="N166" s="1"/>
    </row>
    <row r="167" spans="1:14" x14ac:dyDescent="0.25">
      <c r="I167" t="s">
        <v>10</v>
      </c>
      <c r="J167">
        <v>166</v>
      </c>
      <c r="K167" t="str">
        <f t="shared" si="3"/>
        <v>AVE_MARIA.166</v>
      </c>
      <c r="N167" s="1"/>
    </row>
    <row r="168" spans="1:14" x14ac:dyDescent="0.25">
      <c r="B168" t="s">
        <v>1</v>
      </c>
      <c r="I168" t="s">
        <v>10</v>
      </c>
      <c r="J168">
        <v>167</v>
      </c>
      <c r="K168" t="str">
        <f t="shared" si="3"/>
        <v>AVE_MARIA.167</v>
      </c>
      <c r="N168" s="1"/>
    </row>
    <row r="169" spans="1:14" x14ac:dyDescent="0.25">
      <c r="B169" t="s">
        <v>6</v>
      </c>
      <c r="I169" t="s">
        <v>10</v>
      </c>
      <c r="J169">
        <v>168</v>
      </c>
      <c r="K169" t="str">
        <f t="shared" si="3"/>
        <v>AVE_MARIA.168</v>
      </c>
      <c r="N169" s="1"/>
    </row>
    <row r="170" spans="1:14" x14ac:dyDescent="0.25">
      <c r="C170" t="s">
        <v>19</v>
      </c>
      <c r="I170" t="s">
        <v>10</v>
      </c>
      <c r="J170">
        <v>169</v>
      </c>
      <c r="K170" t="str">
        <f t="shared" si="3"/>
        <v>AVE_MARIA.169</v>
      </c>
      <c r="N170" s="1"/>
    </row>
    <row r="171" spans="1:14" x14ac:dyDescent="0.25">
      <c r="B171" t="s">
        <v>1</v>
      </c>
      <c r="I171" t="s">
        <v>10</v>
      </c>
      <c r="J171">
        <v>170</v>
      </c>
      <c r="K171" t="str">
        <f t="shared" si="3"/>
        <v>AVE_MARIA.170</v>
      </c>
      <c r="N171" s="1"/>
    </row>
    <row r="172" spans="1:14" x14ac:dyDescent="0.25">
      <c r="B172" t="s">
        <v>8</v>
      </c>
      <c r="I172" t="s">
        <v>10</v>
      </c>
      <c r="J172">
        <v>171</v>
      </c>
      <c r="K172" t="str">
        <f t="shared" si="3"/>
        <v>AVE_MARIA.171</v>
      </c>
      <c r="N172" s="1"/>
    </row>
    <row r="173" spans="1:14" x14ac:dyDescent="0.25">
      <c r="I173" t="s">
        <v>10</v>
      </c>
      <c r="J173">
        <v>172</v>
      </c>
      <c r="K173" t="str">
        <f t="shared" si="3"/>
        <v>AVE_MARIA.172</v>
      </c>
      <c r="N173" s="1"/>
    </row>
    <row r="174" spans="1:14" x14ac:dyDescent="0.25">
      <c r="B174" t="s">
        <v>1</v>
      </c>
      <c r="I174" t="s">
        <v>10</v>
      </c>
      <c r="J174">
        <v>173</v>
      </c>
      <c r="K174" t="str">
        <f t="shared" si="3"/>
        <v>AVE_MARIA.173</v>
      </c>
      <c r="N174" s="1"/>
    </row>
    <row r="175" spans="1:14" x14ac:dyDescent="0.25">
      <c r="B175" t="s">
        <v>9</v>
      </c>
      <c r="I175" t="s">
        <v>10</v>
      </c>
      <c r="J175">
        <v>174</v>
      </c>
      <c r="K175" t="str">
        <f t="shared" si="3"/>
        <v>AVE_MARIA.174</v>
      </c>
      <c r="N175" s="1"/>
    </row>
    <row r="176" spans="1:14" x14ac:dyDescent="0.25">
      <c r="C176" t="str">
        <f>"name = EVTOPTA_"&amp;INDEX(K:K,2+TRUNC((ROW()-1)/$L$2))</f>
        <v>name = EVTOPTA_AVE_MARIA.8</v>
      </c>
      <c r="I176" t="s">
        <v>10</v>
      </c>
      <c r="J176">
        <v>175</v>
      </c>
      <c r="K176" t="str">
        <f t="shared" si="3"/>
        <v>AVE_MARIA.175</v>
      </c>
      <c r="N176" s="1"/>
    </row>
    <row r="177" spans="1:14" x14ac:dyDescent="0.25">
      <c r="B177" t="s">
        <v>1</v>
      </c>
      <c r="I177" t="s">
        <v>10</v>
      </c>
      <c r="J177">
        <v>176</v>
      </c>
      <c r="K177" t="str">
        <f t="shared" si="3"/>
        <v>AVE_MARIA.176</v>
      </c>
      <c r="N177" s="1"/>
    </row>
    <row r="178" spans="1:14" x14ac:dyDescent="0.25">
      <c r="B178" t="s">
        <v>9</v>
      </c>
      <c r="I178" t="s">
        <v>10</v>
      </c>
      <c r="J178">
        <v>177</v>
      </c>
      <c r="K178" t="str">
        <f t="shared" si="3"/>
        <v>AVE_MARIA.177</v>
      </c>
      <c r="N178" s="1"/>
    </row>
    <row r="179" spans="1:14" x14ac:dyDescent="0.25">
      <c r="C179" t="str">
        <f>"name = EVTOPTB_"&amp;INDEX(K:K,2+TRUNC((ROW()-1)/$L$2))</f>
        <v>name = EVTOPTB_AVE_MARIA.8</v>
      </c>
      <c r="I179" t="s">
        <v>10</v>
      </c>
      <c r="J179">
        <v>178</v>
      </c>
      <c r="K179" t="str">
        <f t="shared" si="3"/>
        <v>AVE_MARIA.178</v>
      </c>
      <c r="N179" s="1"/>
    </row>
    <row r="180" spans="1:14" x14ac:dyDescent="0.25">
      <c r="B180" t="s">
        <v>1</v>
      </c>
      <c r="I180" t="s">
        <v>10</v>
      </c>
      <c r="J180">
        <v>179</v>
      </c>
      <c r="K180" t="str">
        <f t="shared" si="3"/>
        <v>AVE_MARIA.179</v>
      </c>
      <c r="N180" s="1"/>
    </row>
    <row r="181" spans="1:14" x14ac:dyDescent="0.25">
      <c r="B181" t="s">
        <v>9</v>
      </c>
      <c r="I181" t="s">
        <v>10</v>
      </c>
      <c r="J181">
        <v>180</v>
      </c>
      <c r="K181" t="str">
        <f t="shared" si="3"/>
        <v>AVE_MARIA.180</v>
      </c>
      <c r="N181" s="1"/>
    </row>
    <row r="182" spans="1:14" x14ac:dyDescent="0.25">
      <c r="C182" t="str">
        <f>"name = EVTOPTB_"&amp;INDEX(K:K,2+TRUNC((ROW()-1)/$L$2))</f>
        <v>name = EVTOPTB_AVE_MARIA.8</v>
      </c>
      <c r="I182" t="s">
        <v>10</v>
      </c>
      <c r="J182">
        <v>181</v>
      </c>
      <c r="K182" t="str">
        <f t="shared" si="3"/>
        <v>AVE_MARIA.181</v>
      </c>
      <c r="N182" s="1"/>
    </row>
    <row r="183" spans="1:14" x14ac:dyDescent="0.25">
      <c r="B183" t="s">
        <v>1</v>
      </c>
      <c r="I183" t="s">
        <v>10</v>
      </c>
      <c r="J183">
        <v>182</v>
      </c>
      <c r="K183" t="str">
        <f t="shared" si="3"/>
        <v>AVE_MARIA.182</v>
      </c>
      <c r="N183" s="1"/>
    </row>
    <row r="184" spans="1:14" x14ac:dyDescent="0.25">
      <c r="A184" t="s">
        <v>1</v>
      </c>
      <c r="I184" t="s">
        <v>10</v>
      </c>
      <c r="J184">
        <v>183</v>
      </c>
      <c r="K184" t="str">
        <f t="shared" si="3"/>
        <v>AVE_MARIA.183</v>
      </c>
      <c r="N184" s="1"/>
    </row>
    <row r="185" spans="1:14" x14ac:dyDescent="0.25">
      <c r="A185" t="s">
        <v>0</v>
      </c>
      <c r="I185" t="s">
        <v>10</v>
      </c>
      <c r="J185">
        <v>184</v>
      </c>
      <c r="K185" t="str">
        <f t="shared" si="3"/>
        <v>AVE_MARIA.184</v>
      </c>
      <c r="N185" s="1"/>
    </row>
    <row r="186" spans="1:14" x14ac:dyDescent="0.25">
      <c r="B186" t="str">
        <f>"id = "&amp;INDEX(K:K,2+TRUNC((ROW()-1)/$L$2))</f>
        <v>id = AVE_MARIA.9</v>
      </c>
      <c r="I186" t="s">
        <v>10</v>
      </c>
      <c r="J186">
        <v>185</v>
      </c>
      <c r="K186" t="str">
        <f t="shared" si="3"/>
        <v>AVE_MARIA.185</v>
      </c>
      <c r="N186" s="1"/>
    </row>
    <row r="187" spans="1:14" x14ac:dyDescent="0.25">
      <c r="B187" t="s">
        <v>38</v>
      </c>
      <c r="I187" t="s">
        <v>10</v>
      </c>
      <c r="J187">
        <v>186</v>
      </c>
      <c r="K187" t="str">
        <f t="shared" si="3"/>
        <v>AVE_MARIA.186</v>
      </c>
      <c r="N187" s="1"/>
    </row>
    <row r="188" spans="1:14" x14ac:dyDescent="0.25">
      <c r="B188" t="str">
        <f>"desc = EVTDESC_"&amp;INDEX(K:K,2+TRUNC((ROW()-1)/$L$2))</f>
        <v>desc = EVTDESC_AVE_MARIA.9</v>
      </c>
      <c r="I188" t="s">
        <v>10</v>
      </c>
      <c r="J188">
        <v>187</v>
      </c>
      <c r="K188" t="str">
        <f t="shared" si="3"/>
        <v>AVE_MARIA.187</v>
      </c>
      <c r="N188" s="1"/>
    </row>
    <row r="189" spans="1:14" x14ac:dyDescent="0.25">
      <c r="B189" t="s">
        <v>5</v>
      </c>
      <c r="I189" t="s">
        <v>10</v>
      </c>
      <c r="J189">
        <v>188</v>
      </c>
      <c r="K189" t="str">
        <f t="shared" si="3"/>
        <v>AVE_MARIA.188</v>
      </c>
      <c r="N189" s="1"/>
    </row>
    <row r="190" spans="1:14" x14ac:dyDescent="0.25">
      <c r="I190" t="s">
        <v>10</v>
      </c>
      <c r="J190">
        <v>189</v>
      </c>
      <c r="K190" t="str">
        <f t="shared" si="3"/>
        <v>AVE_MARIA.189</v>
      </c>
      <c r="N190" s="1"/>
    </row>
    <row r="191" spans="1:14" x14ac:dyDescent="0.25">
      <c r="B191" t="s">
        <v>1</v>
      </c>
      <c r="I191" t="s">
        <v>10</v>
      </c>
      <c r="J191">
        <v>190</v>
      </c>
      <c r="K191" t="str">
        <f t="shared" si="3"/>
        <v>AVE_MARIA.190</v>
      </c>
      <c r="N191" s="1"/>
    </row>
    <row r="192" spans="1:14" x14ac:dyDescent="0.25">
      <c r="B192" t="s">
        <v>6</v>
      </c>
      <c r="I192" t="s">
        <v>10</v>
      </c>
      <c r="J192">
        <v>191</v>
      </c>
      <c r="K192" t="str">
        <f t="shared" si="3"/>
        <v>AVE_MARIA.191</v>
      </c>
      <c r="N192" s="1"/>
    </row>
    <row r="193" spans="1:14" x14ac:dyDescent="0.25">
      <c r="C193" t="s">
        <v>20</v>
      </c>
      <c r="I193" t="s">
        <v>10</v>
      </c>
      <c r="J193">
        <v>192</v>
      </c>
      <c r="K193" t="str">
        <f t="shared" si="3"/>
        <v>AVE_MARIA.192</v>
      </c>
      <c r="N193" s="1"/>
    </row>
    <row r="194" spans="1:14" x14ac:dyDescent="0.25">
      <c r="B194" t="s">
        <v>1</v>
      </c>
      <c r="I194" t="s">
        <v>10</v>
      </c>
      <c r="J194">
        <v>193</v>
      </c>
      <c r="K194" t="str">
        <f t="shared" si="3"/>
        <v>AVE_MARIA.193</v>
      </c>
      <c r="N194" s="1"/>
    </row>
    <row r="195" spans="1:14" x14ac:dyDescent="0.25">
      <c r="B195" t="s">
        <v>8</v>
      </c>
      <c r="I195" t="s">
        <v>10</v>
      </c>
      <c r="J195">
        <v>194</v>
      </c>
      <c r="K195" t="str">
        <f t="shared" si="3"/>
        <v>AVE_MARIA.194</v>
      </c>
      <c r="N195" s="1"/>
    </row>
    <row r="196" spans="1:14" x14ac:dyDescent="0.25">
      <c r="I196" t="s">
        <v>10</v>
      </c>
      <c r="J196">
        <v>195</v>
      </c>
      <c r="K196" t="str">
        <f t="shared" si="3"/>
        <v>AVE_MARIA.195</v>
      </c>
      <c r="N196" s="1"/>
    </row>
    <row r="197" spans="1:14" x14ac:dyDescent="0.25">
      <c r="B197" t="s">
        <v>1</v>
      </c>
      <c r="I197" t="s">
        <v>10</v>
      </c>
      <c r="J197">
        <v>196</v>
      </c>
      <c r="K197" t="str">
        <f t="shared" ref="K197:K236" si="4">_xlfn.CONCAT(I197:J197)</f>
        <v>AVE_MARIA.196</v>
      </c>
      <c r="N197" s="1"/>
    </row>
    <row r="198" spans="1:14" x14ac:dyDescent="0.25">
      <c r="B198" t="s">
        <v>9</v>
      </c>
      <c r="I198" t="s">
        <v>10</v>
      </c>
      <c r="J198">
        <v>197</v>
      </c>
      <c r="K198" t="str">
        <f t="shared" si="4"/>
        <v>AVE_MARIA.197</v>
      </c>
      <c r="N198" s="1"/>
    </row>
    <row r="199" spans="1:14" x14ac:dyDescent="0.25">
      <c r="C199" t="str">
        <f>"name = EVTOPTA_"&amp;INDEX(K:K,2+TRUNC((ROW()-1)/$L$2))</f>
        <v>name = EVTOPTA_AVE_MARIA.9</v>
      </c>
      <c r="I199" t="s">
        <v>10</v>
      </c>
      <c r="J199">
        <v>198</v>
      </c>
      <c r="K199" t="str">
        <f t="shared" si="4"/>
        <v>AVE_MARIA.198</v>
      </c>
      <c r="N199" s="1"/>
    </row>
    <row r="200" spans="1:14" x14ac:dyDescent="0.25">
      <c r="B200" t="s">
        <v>1</v>
      </c>
      <c r="I200" t="s">
        <v>10</v>
      </c>
      <c r="J200">
        <v>199</v>
      </c>
      <c r="K200" t="str">
        <f t="shared" si="4"/>
        <v>AVE_MARIA.199</v>
      </c>
      <c r="N200" s="1"/>
    </row>
    <row r="201" spans="1:14" x14ac:dyDescent="0.25">
      <c r="B201" t="s">
        <v>9</v>
      </c>
      <c r="I201" t="s">
        <v>10</v>
      </c>
      <c r="J201">
        <v>200</v>
      </c>
      <c r="K201" t="str">
        <f t="shared" si="4"/>
        <v>AVE_MARIA.200</v>
      </c>
      <c r="N201" s="1"/>
    </row>
    <row r="202" spans="1:14" x14ac:dyDescent="0.25">
      <c r="C202" t="str">
        <f>"name = EVTOPTB_"&amp;INDEX(K:K,2+TRUNC((ROW()-1)/$L$2))</f>
        <v>name = EVTOPTB_AVE_MARIA.9</v>
      </c>
      <c r="I202" t="s">
        <v>10</v>
      </c>
      <c r="J202">
        <v>201</v>
      </c>
      <c r="K202" t="str">
        <f t="shared" si="4"/>
        <v>AVE_MARIA.201</v>
      </c>
      <c r="N202" s="1"/>
    </row>
    <row r="203" spans="1:14" x14ac:dyDescent="0.25">
      <c r="B203" t="s">
        <v>1</v>
      </c>
      <c r="I203" t="s">
        <v>10</v>
      </c>
      <c r="J203">
        <v>202</v>
      </c>
      <c r="K203" t="str">
        <f t="shared" si="4"/>
        <v>AVE_MARIA.202</v>
      </c>
      <c r="N203" s="1"/>
    </row>
    <row r="204" spans="1:14" x14ac:dyDescent="0.25">
      <c r="B204" t="s">
        <v>9</v>
      </c>
      <c r="I204" t="s">
        <v>10</v>
      </c>
      <c r="J204">
        <v>203</v>
      </c>
      <c r="K204" t="str">
        <f t="shared" si="4"/>
        <v>AVE_MARIA.203</v>
      </c>
      <c r="N204" s="1"/>
    </row>
    <row r="205" spans="1:14" x14ac:dyDescent="0.25">
      <c r="C205" t="str">
        <f>"name = EVTOPTB_"&amp;INDEX(K:K,2+TRUNC((ROW()-1)/$L$2))</f>
        <v>name = EVTOPTB_AVE_MARIA.9</v>
      </c>
      <c r="I205" t="s">
        <v>10</v>
      </c>
      <c r="J205">
        <v>204</v>
      </c>
      <c r="K205" t="str">
        <f t="shared" si="4"/>
        <v>AVE_MARIA.204</v>
      </c>
      <c r="N205" s="1"/>
    </row>
    <row r="206" spans="1:14" x14ac:dyDescent="0.25">
      <c r="B206" t="s">
        <v>1</v>
      </c>
      <c r="I206" t="s">
        <v>10</v>
      </c>
      <c r="J206">
        <v>205</v>
      </c>
      <c r="K206" t="str">
        <f t="shared" si="4"/>
        <v>AVE_MARIA.205</v>
      </c>
      <c r="N206" s="1"/>
    </row>
    <row r="207" spans="1:14" x14ac:dyDescent="0.25">
      <c r="A207" t="s">
        <v>1</v>
      </c>
      <c r="I207" t="s">
        <v>10</v>
      </c>
      <c r="J207">
        <v>206</v>
      </c>
      <c r="K207" t="str">
        <f t="shared" si="4"/>
        <v>AVE_MARIA.206</v>
      </c>
      <c r="N207" s="1"/>
    </row>
    <row r="208" spans="1:14" x14ac:dyDescent="0.25">
      <c r="A208" t="s">
        <v>0</v>
      </c>
      <c r="I208" t="s">
        <v>10</v>
      </c>
      <c r="J208">
        <v>207</v>
      </c>
      <c r="K208" t="str">
        <f t="shared" si="4"/>
        <v>AVE_MARIA.207</v>
      </c>
      <c r="N208" s="1"/>
    </row>
    <row r="209" spans="2:14" x14ac:dyDescent="0.25">
      <c r="B209" t="str">
        <f>"id = "&amp;INDEX(K:K,2+TRUNC((ROW()-1)/$L$2))</f>
        <v>id = AVE_MARIA.10</v>
      </c>
      <c r="I209" t="s">
        <v>10</v>
      </c>
      <c r="J209">
        <v>208</v>
      </c>
      <c r="K209" t="str">
        <f t="shared" si="4"/>
        <v>AVE_MARIA.208</v>
      </c>
      <c r="N209" s="1"/>
    </row>
    <row r="210" spans="2:14" x14ac:dyDescent="0.25">
      <c r="B210" t="s">
        <v>38</v>
      </c>
      <c r="I210" t="s">
        <v>10</v>
      </c>
      <c r="J210">
        <v>209</v>
      </c>
      <c r="K210" t="str">
        <f t="shared" si="4"/>
        <v>AVE_MARIA.209</v>
      </c>
      <c r="N210" s="1"/>
    </row>
    <row r="211" spans="2:14" x14ac:dyDescent="0.25">
      <c r="B211" t="str">
        <f>"desc = EVTDESC_"&amp;INDEX(K:K,2+TRUNC((ROW()-1)/$L$2))</f>
        <v>desc = EVTDESC_AVE_MARIA.10</v>
      </c>
      <c r="I211" t="s">
        <v>10</v>
      </c>
      <c r="J211">
        <v>210</v>
      </c>
      <c r="K211" t="str">
        <f t="shared" si="4"/>
        <v>AVE_MARIA.210</v>
      </c>
      <c r="N211" s="1"/>
    </row>
    <row r="212" spans="2:14" x14ac:dyDescent="0.25">
      <c r="B212" t="s">
        <v>5</v>
      </c>
      <c r="I212" t="s">
        <v>10</v>
      </c>
      <c r="J212">
        <v>211</v>
      </c>
      <c r="K212" t="str">
        <f t="shared" si="4"/>
        <v>AVE_MARIA.211</v>
      </c>
      <c r="N212" s="1"/>
    </row>
    <row r="213" spans="2:14" x14ac:dyDescent="0.25">
      <c r="I213" t="s">
        <v>10</v>
      </c>
      <c r="J213">
        <v>212</v>
      </c>
      <c r="K213" t="str">
        <f t="shared" si="4"/>
        <v>AVE_MARIA.212</v>
      </c>
      <c r="N213" s="1"/>
    </row>
    <row r="214" spans="2:14" x14ac:dyDescent="0.25">
      <c r="B214" t="s">
        <v>1</v>
      </c>
      <c r="I214" t="s">
        <v>10</v>
      </c>
      <c r="J214">
        <v>213</v>
      </c>
      <c r="K214" t="str">
        <f t="shared" si="4"/>
        <v>AVE_MARIA.213</v>
      </c>
      <c r="N214" s="1"/>
    </row>
    <row r="215" spans="2:14" x14ac:dyDescent="0.25">
      <c r="B215" t="s">
        <v>6</v>
      </c>
      <c r="I215" t="s">
        <v>10</v>
      </c>
      <c r="J215">
        <v>214</v>
      </c>
      <c r="K215" t="str">
        <f t="shared" si="4"/>
        <v>AVE_MARIA.214</v>
      </c>
      <c r="N215" s="1"/>
    </row>
    <row r="216" spans="2:14" x14ac:dyDescent="0.25">
      <c r="C216" t="s">
        <v>21</v>
      </c>
      <c r="I216" t="s">
        <v>10</v>
      </c>
      <c r="J216">
        <v>215</v>
      </c>
      <c r="K216" t="str">
        <f t="shared" si="4"/>
        <v>AVE_MARIA.215</v>
      </c>
      <c r="N216" s="1"/>
    </row>
    <row r="217" spans="2:14" x14ac:dyDescent="0.25">
      <c r="B217" t="s">
        <v>1</v>
      </c>
      <c r="I217" t="s">
        <v>10</v>
      </c>
      <c r="J217">
        <v>216</v>
      </c>
      <c r="K217" t="str">
        <f t="shared" si="4"/>
        <v>AVE_MARIA.216</v>
      </c>
      <c r="N217" s="1"/>
    </row>
    <row r="218" spans="2:14" x14ac:dyDescent="0.25">
      <c r="B218" t="s">
        <v>8</v>
      </c>
      <c r="I218" t="s">
        <v>10</v>
      </c>
      <c r="J218">
        <v>217</v>
      </c>
      <c r="K218" t="str">
        <f t="shared" si="4"/>
        <v>AVE_MARIA.217</v>
      </c>
      <c r="N218" s="1"/>
    </row>
    <row r="219" spans="2:14" x14ac:dyDescent="0.25">
      <c r="I219" t="s">
        <v>10</v>
      </c>
      <c r="J219">
        <v>218</v>
      </c>
      <c r="K219" t="str">
        <f t="shared" si="4"/>
        <v>AVE_MARIA.218</v>
      </c>
      <c r="N219" s="1"/>
    </row>
    <row r="220" spans="2:14" x14ac:dyDescent="0.25">
      <c r="B220" t="s">
        <v>1</v>
      </c>
      <c r="I220" t="s">
        <v>10</v>
      </c>
      <c r="J220">
        <v>219</v>
      </c>
      <c r="K220" t="str">
        <f t="shared" si="4"/>
        <v>AVE_MARIA.219</v>
      </c>
      <c r="N220" s="1"/>
    </row>
    <row r="221" spans="2:14" x14ac:dyDescent="0.25">
      <c r="B221" t="s">
        <v>9</v>
      </c>
      <c r="I221" t="s">
        <v>10</v>
      </c>
      <c r="J221">
        <v>220</v>
      </c>
      <c r="K221" t="str">
        <f t="shared" si="4"/>
        <v>AVE_MARIA.220</v>
      </c>
      <c r="N221" s="1"/>
    </row>
    <row r="222" spans="2:14" x14ac:dyDescent="0.25">
      <c r="C222" t="str">
        <f>"name = EVTOPTA_"&amp;INDEX(K:K,2+TRUNC((ROW()-1)/$L$2))</f>
        <v>name = EVTOPTA_AVE_MARIA.10</v>
      </c>
      <c r="I222" t="s">
        <v>10</v>
      </c>
      <c r="J222">
        <v>221</v>
      </c>
      <c r="K222" t="str">
        <f t="shared" si="4"/>
        <v>AVE_MARIA.221</v>
      </c>
      <c r="N222" s="1"/>
    </row>
    <row r="223" spans="2:14" x14ac:dyDescent="0.25">
      <c r="B223" t="s">
        <v>1</v>
      </c>
      <c r="I223" t="s">
        <v>10</v>
      </c>
      <c r="J223">
        <v>222</v>
      </c>
      <c r="K223" t="str">
        <f t="shared" si="4"/>
        <v>AVE_MARIA.222</v>
      </c>
      <c r="N223" s="1"/>
    </row>
    <row r="224" spans="2:14" x14ac:dyDescent="0.25">
      <c r="B224" t="s">
        <v>9</v>
      </c>
      <c r="I224" t="s">
        <v>10</v>
      </c>
      <c r="J224">
        <v>223</v>
      </c>
      <c r="K224" t="str">
        <f t="shared" si="4"/>
        <v>AVE_MARIA.223</v>
      </c>
      <c r="N224" s="1"/>
    </row>
    <row r="225" spans="1:14" x14ac:dyDescent="0.25">
      <c r="C225" t="str">
        <f>"name = EVTOPTB_"&amp;INDEX(K:K,2+TRUNC((ROW()-1)/$L$2))</f>
        <v>name = EVTOPTB_AVE_MARIA.10</v>
      </c>
      <c r="I225" t="s">
        <v>10</v>
      </c>
      <c r="J225">
        <v>224</v>
      </c>
      <c r="K225" t="str">
        <f t="shared" si="4"/>
        <v>AVE_MARIA.224</v>
      </c>
      <c r="N225" s="1"/>
    </row>
    <row r="226" spans="1:14" x14ac:dyDescent="0.25">
      <c r="B226" t="s">
        <v>1</v>
      </c>
      <c r="I226" t="s">
        <v>10</v>
      </c>
      <c r="J226">
        <v>225</v>
      </c>
      <c r="K226" t="str">
        <f t="shared" si="4"/>
        <v>AVE_MARIA.225</v>
      </c>
      <c r="N226" s="1"/>
    </row>
    <row r="227" spans="1:14" x14ac:dyDescent="0.25">
      <c r="B227" t="s">
        <v>9</v>
      </c>
      <c r="I227" t="s">
        <v>10</v>
      </c>
      <c r="J227">
        <v>226</v>
      </c>
      <c r="K227" t="str">
        <f t="shared" si="4"/>
        <v>AVE_MARIA.226</v>
      </c>
      <c r="N227" s="1"/>
    </row>
    <row r="228" spans="1:14" x14ac:dyDescent="0.25">
      <c r="C228" t="str">
        <f>"name = EVTOPTB_"&amp;INDEX(K:K,2+TRUNC((ROW()-1)/$L$2))</f>
        <v>name = EVTOPTB_AVE_MARIA.10</v>
      </c>
      <c r="I228" t="s">
        <v>10</v>
      </c>
      <c r="J228">
        <v>227</v>
      </c>
      <c r="K228" t="str">
        <f t="shared" si="4"/>
        <v>AVE_MARIA.227</v>
      </c>
      <c r="N228" s="1"/>
    </row>
    <row r="229" spans="1:14" x14ac:dyDescent="0.25">
      <c r="B229" t="s">
        <v>1</v>
      </c>
      <c r="I229" t="s">
        <v>10</v>
      </c>
      <c r="J229">
        <v>228</v>
      </c>
      <c r="K229" t="str">
        <f t="shared" si="4"/>
        <v>AVE_MARIA.228</v>
      </c>
      <c r="N229" s="1"/>
    </row>
    <row r="230" spans="1:14" x14ac:dyDescent="0.25">
      <c r="A230" t="s">
        <v>1</v>
      </c>
      <c r="I230" t="s">
        <v>10</v>
      </c>
      <c r="J230">
        <v>229</v>
      </c>
      <c r="K230" t="str">
        <f t="shared" si="4"/>
        <v>AVE_MARIA.229</v>
      </c>
      <c r="N230" s="1"/>
    </row>
    <row r="231" spans="1:14" x14ac:dyDescent="0.25">
      <c r="A231" t="s">
        <v>0</v>
      </c>
      <c r="I231" t="s">
        <v>10</v>
      </c>
      <c r="J231">
        <v>230</v>
      </c>
      <c r="K231" t="str">
        <f t="shared" si="4"/>
        <v>AVE_MARIA.230</v>
      </c>
      <c r="N231" s="1"/>
    </row>
    <row r="232" spans="1:14" x14ac:dyDescent="0.25">
      <c r="B232" t="str">
        <f>"id = "&amp;INDEX(K:K,2+TRUNC((ROW()-1)/$L$2))</f>
        <v>id = AVE_MARIA.11</v>
      </c>
      <c r="I232" t="s">
        <v>10</v>
      </c>
      <c r="J232">
        <v>231</v>
      </c>
      <c r="K232" t="str">
        <f t="shared" si="4"/>
        <v>AVE_MARIA.231</v>
      </c>
      <c r="N232" s="1"/>
    </row>
    <row r="233" spans="1:14" x14ac:dyDescent="0.25">
      <c r="B233" t="s">
        <v>38</v>
      </c>
      <c r="I233" t="s">
        <v>10</v>
      </c>
      <c r="J233">
        <v>232</v>
      </c>
      <c r="K233" t="str">
        <f t="shared" si="4"/>
        <v>AVE_MARIA.232</v>
      </c>
      <c r="N233" s="1"/>
    </row>
    <row r="234" spans="1:14" x14ac:dyDescent="0.25">
      <c r="B234" t="str">
        <f>"desc = EVTDESC_"&amp;INDEX(K:K,2+TRUNC((ROW()-1)/$L$2))</f>
        <v>desc = EVTDESC_AVE_MARIA.11</v>
      </c>
      <c r="I234" t="s">
        <v>10</v>
      </c>
      <c r="J234">
        <v>233</v>
      </c>
      <c r="K234" t="str">
        <f t="shared" si="4"/>
        <v>AVE_MARIA.233</v>
      </c>
      <c r="N234" s="1"/>
    </row>
    <row r="235" spans="1:14" x14ac:dyDescent="0.25">
      <c r="B235" t="s">
        <v>5</v>
      </c>
      <c r="I235" t="s">
        <v>10</v>
      </c>
      <c r="J235">
        <v>234</v>
      </c>
      <c r="K235" t="str">
        <f t="shared" si="4"/>
        <v>AVE_MARIA.234</v>
      </c>
      <c r="N235" s="1"/>
    </row>
    <row r="236" spans="1:14" x14ac:dyDescent="0.25">
      <c r="I236" t="s">
        <v>10</v>
      </c>
      <c r="J236">
        <v>235</v>
      </c>
      <c r="K236" t="str">
        <f t="shared" si="4"/>
        <v>AVE_MARIA.235</v>
      </c>
      <c r="N236" s="1"/>
    </row>
    <row r="237" spans="1:14" x14ac:dyDescent="0.25">
      <c r="B237" t="s">
        <v>1</v>
      </c>
      <c r="K237" t="str">
        <f t="shared" ref="K237:K238" si="5">_xlfn.CONCAT(I237:J237)</f>
        <v/>
      </c>
      <c r="N237" s="1"/>
    </row>
    <row r="238" spans="1:14" x14ac:dyDescent="0.25">
      <c r="B238" t="s">
        <v>6</v>
      </c>
      <c r="K238" t="str">
        <f t="shared" si="5"/>
        <v/>
      </c>
      <c r="N238" s="1"/>
    </row>
    <row r="239" spans="1:14" x14ac:dyDescent="0.25">
      <c r="C239" t="s">
        <v>22</v>
      </c>
      <c r="N239" s="1"/>
    </row>
    <row r="240" spans="1:14" x14ac:dyDescent="0.25">
      <c r="B240" t="s">
        <v>1</v>
      </c>
      <c r="N240" s="1"/>
    </row>
    <row r="241" spans="1:14" x14ac:dyDescent="0.25">
      <c r="B241" t="s">
        <v>8</v>
      </c>
      <c r="N241" s="1"/>
    </row>
    <row r="242" spans="1:14" x14ac:dyDescent="0.25">
      <c r="N242" s="1"/>
    </row>
    <row r="243" spans="1:14" x14ac:dyDescent="0.25">
      <c r="B243" t="s">
        <v>1</v>
      </c>
      <c r="N243" s="1"/>
    </row>
    <row r="244" spans="1:14" x14ac:dyDescent="0.25">
      <c r="B244" t="s">
        <v>9</v>
      </c>
      <c r="N244" s="1"/>
    </row>
    <row r="245" spans="1:14" x14ac:dyDescent="0.25">
      <c r="C245" t="str">
        <f>"name = EVTOPTA_"&amp;INDEX(K:K,2+TRUNC((ROW()-1)/$L$2))</f>
        <v>name = EVTOPTA_AVE_MARIA.11</v>
      </c>
      <c r="N245" s="1"/>
    </row>
    <row r="246" spans="1:14" x14ac:dyDescent="0.25">
      <c r="B246" t="s">
        <v>1</v>
      </c>
      <c r="N246" s="1"/>
    </row>
    <row r="247" spans="1:14" x14ac:dyDescent="0.25">
      <c r="B247" t="s">
        <v>9</v>
      </c>
      <c r="N247" s="1"/>
    </row>
    <row r="248" spans="1:14" x14ac:dyDescent="0.25">
      <c r="C248" t="str">
        <f>"name = EVTOPTB_"&amp;INDEX(K:K,2+TRUNC((ROW()-1)/$L$2))</f>
        <v>name = EVTOPTB_AVE_MARIA.11</v>
      </c>
      <c r="N248" s="1"/>
    </row>
    <row r="249" spans="1:14" x14ac:dyDescent="0.25">
      <c r="B249" t="s">
        <v>1</v>
      </c>
      <c r="N249" s="1"/>
    </row>
    <row r="250" spans="1:14" x14ac:dyDescent="0.25">
      <c r="B250" t="s">
        <v>9</v>
      </c>
      <c r="N250" s="1"/>
    </row>
    <row r="251" spans="1:14" x14ac:dyDescent="0.25">
      <c r="C251" t="str">
        <f>"name = EVTOPTB_"&amp;INDEX(K:K,2+TRUNC((ROW()-1)/$L$2))</f>
        <v>name = EVTOPTB_AVE_MARIA.11</v>
      </c>
      <c r="N251" s="1"/>
    </row>
    <row r="252" spans="1:14" x14ac:dyDescent="0.25">
      <c r="B252" t="s">
        <v>1</v>
      </c>
      <c r="N252" s="1"/>
    </row>
    <row r="253" spans="1:14" x14ac:dyDescent="0.25">
      <c r="A253" t="s">
        <v>1</v>
      </c>
      <c r="N253" s="1"/>
    </row>
    <row r="254" spans="1:14" x14ac:dyDescent="0.25">
      <c r="A254" t="s">
        <v>0</v>
      </c>
      <c r="N254" s="1"/>
    </row>
    <row r="255" spans="1:14" x14ac:dyDescent="0.25">
      <c r="B255" t="str">
        <f>"id = "&amp;INDEX(K:K,2+TRUNC((ROW()-1)/$L$2))</f>
        <v>id = AVE_MARIA.12</v>
      </c>
      <c r="N255" s="1"/>
    </row>
    <row r="256" spans="1:14" x14ac:dyDescent="0.25">
      <c r="B256" t="s">
        <v>38</v>
      </c>
      <c r="N256" s="1"/>
    </row>
    <row r="257" spans="2:14" x14ac:dyDescent="0.25">
      <c r="B257" t="str">
        <f>"desc = EVTDESC_"&amp;INDEX(K:K,2+TRUNC((ROW()-1)/$L$2))</f>
        <v>desc = EVTDESC_AVE_MARIA.12</v>
      </c>
      <c r="N257" s="1"/>
    </row>
    <row r="258" spans="2:14" x14ac:dyDescent="0.25">
      <c r="B258" t="s">
        <v>5</v>
      </c>
      <c r="N258" s="1"/>
    </row>
    <row r="259" spans="2:14" x14ac:dyDescent="0.25">
      <c r="N259" s="1"/>
    </row>
    <row r="260" spans="2:14" x14ac:dyDescent="0.25">
      <c r="B260" t="s">
        <v>1</v>
      </c>
      <c r="N260" s="1"/>
    </row>
    <row r="261" spans="2:14" x14ac:dyDescent="0.25">
      <c r="B261" t="s">
        <v>6</v>
      </c>
      <c r="N261" s="1"/>
    </row>
    <row r="262" spans="2:14" x14ac:dyDescent="0.25">
      <c r="C262" t="s">
        <v>23</v>
      </c>
      <c r="N262" s="1"/>
    </row>
    <row r="263" spans="2:14" x14ac:dyDescent="0.25">
      <c r="B263" t="s">
        <v>1</v>
      </c>
      <c r="N263" s="1"/>
    </row>
    <row r="264" spans="2:14" x14ac:dyDescent="0.25">
      <c r="B264" t="s">
        <v>8</v>
      </c>
      <c r="N264" s="1"/>
    </row>
    <row r="265" spans="2:14" x14ac:dyDescent="0.25">
      <c r="N265" s="1"/>
    </row>
    <row r="266" spans="2:14" x14ac:dyDescent="0.25">
      <c r="B266" t="s">
        <v>1</v>
      </c>
      <c r="N266" s="1"/>
    </row>
    <row r="267" spans="2:14" x14ac:dyDescent="0.25">
      <c r="B267" t="s">
        <v>9</v>
      </c>
      <c r="N267" s="1"/>
    </row>
    <row r="268" spans="2:14" x14ac:dyDescent="0.25">
      <c r="C268" t="str">
        <f>"name = EVTOPTA_"&amp;INDEX(K:K,2+TRUNC((ROW()-1)/$L$2))</f>
        <v>name = EVTOPTA_AVE_MARIA.12</v>
      </c>
      <c r="N268" s="1"/>
    </row>
    <row r="269" spans="2:14" x14ac:dyDescent="0.25">
      <c r="B269" t="s">
        <v>1</v>
      </c>
      <c r="N269" s="1"/>
    </row>
    <row r="270" spans="2:14" x14ac:dyDescent="0.25">
      <c r="B270" t="s">
        <v>9</v>
      </c>
      <c r="N270" s="1"/>
    </row>
    <row r="271" spans="2:14" x14ac:dyDescent="0.25">
      <c r="C271" t="str">
        <f>"name = EVTOPTB_"&amp;INDEX(K:K,2+TRUNC((ROW()-1)/$L$2))</f>
        <v>name = EVTOPTB_AVE_MARIA.12</v>
      </c>
      <c r="N271" s="1"/>
    </row>
    <row r="272" spans="2:14" x14ac:dyDescent="0.25">
      <c r="B272" t="s">
        <v>1</v>
      </c>
      <c r="N272" s="1"/>
    </row>
    <row r="273" spans="1:14" x14ac:dyDescent="0.25">
      <c r="B273" t="s">
        <v>9</v>
      </c>
      <c r="N273" s="1"/>
    </row>
    <row r="274" spans="1:14" x14ac:dyDescent="0.25">
      <c r="C274" t="str">
        <f>"name = EVTOPTB_"&amp;INDEX(K:K,2+TRUNC((ROW()-1)/$L$2))</f>
        <v>name = EVTOPTB_AVE_MARIA.12</v>
      </c>
      <c r="N274" s="1"/>
    </row>
    <row r="275" spans="1:14" x14ac:dyDescent="0.25">
      <c r="B275" t="s">
        <v>1</v>
      </c>
      <c r="N275" s="1"/>
    </row>
    <row r="276" spans="1:14" x14ac:dyDescent="0.25">
      <c r="A276" t="s">
        <v>1</v>
      </c>
      <c r="N276" s="1"/>
    </row>
    <row r="277" spans="1:14" x14ac:dyDescent="0.25">
      <c r="A277" t="s">
        <v>0</v>
      </c>
      <c r="N277" s="1"/>
    </row>
    <row r="278" spans="1:14" x14ac:dyDescent="0.25">
      <c r="B278" t="str">
        <f>"id = "&amp;INDEX(K:K,2+TRUNC((ROW()-1)/$L$2))</f>
        <v>id = AVE_MARIA.13</v>
      </c>
      <c r="N278" s="1"/>
    </row>
    <row r="279" spans="1:14" x14ac:dyDescent="0.25">
      <c r="B279" t="s">
        <v>38</v>
      </c>
      <c r="N279" s="1"/>
    </row>
    <row r="280" spans="1:14" x14ac:dyDescent="0.25">
      <c r="B280" t="str">
        <f>"desc = EVTDESC_"&amp;INDEX(K:K,2+TRUNC((ROW()-1)/$L$2))</f>
        <v>desc = EVTDESC_AVE_MARIA.13</v>
      </c>
      <c r="N280" s="1"/>
    </row>
    <row r="281" spans="1:14" x14ac:dyDescent="0.25">
      <c r="B281" t="s">
        <v>5</v>
      </c>
      <c r="N281" s="1"/>
    </row>
    <row r="282" spans="1:14" x14ac:dyDescent="0.25">
      <c r="N282" s="1"/>
    </row>
    <row r="283" spans="1:14" x14ac:dyDescent="0.25">
      <c r="B283" t="s">
        <v>1</v>
      </c>
      <c r="N283" s="1"/>
    </row>
    <row r="284" spans="1:14" x14ac:dyDescent="0.25">
      <c r="B284" t="s">
        <v>6</v>
      </c>
      <c r="N284" s="1"/>
    </row>
    <row r="285" spans="1:14" x14ac:dyDescent="0.25">
      <c r="C285" t="s">
        <v>24</v>
      </c>
      <c r="N285" s="1"/>
    </row>
    <row r="286" spans="1:14" x14ac:dyDescent="0.25">
      <c r="B286" t="s">
        <v>1</v>
      </c>
      <c r="N286" s="1"/>
    </row>
    <row r="287" spans="1:14" x14ac:dyDescent="0.25">
      <c r="B287" t="s">
        <v>8</v>
      </c>
      <c r="N287" s="1"/>
    </row>
    <row r="288" spans="1:14" x14ac:dyDescent="0.25">
      <c r="N288" s="1"/>
    </row>
    <row r="289" spans="1:14" x14ac:dyDescent="0.25">
      <c r="B289" t="s">
        <v>1</v>
      </c>
      <c r="N289" s="1"/>
    </row>
    <row r="290" spans="1:14" x14ac:dyDescent="0.25">
      <c r="B290" t="s">
        <v>9</v>
      </c>
      <c r="N290" s="1"/>
    </row>
    <row r="291" spans="1:14" x14ac:dyDescent="0.25">
      <c r="C291" t="str">
        <f>"name = EVTOPTA_"&amp;INDEX(K:K,2+TRUNC((ROW()-1)/$L$2))</f>
        <v>name = EVTOPTA_AVE_MARIA.13</v>
      </c>
      <c r="N291" s="1"/>
    </row>
    <row r="292" spans="1:14" x14ac:dyDescent="0.25">
      <c r="B292" t="s">
        <v>1</v>
      </c>
      <c r="N292" s="1"/>
    </row>
    <row r="293" spans="1:14" x14ac:dyDescent="0.25">
      <c r="B293" t="s">
        <v>9</v>
      </c>
      <c r="N293" s="1"/>
    </row>
    <row r="294" spans="1:14" x14ac:dyDescent="0.25">
      <c r="C294" t="str">
        <f>"name = EVTOPTB_"&amp;INDEX(K:K,2+TRUNC((ROW()-1)/$L$2))</f>
        <v>name = EVTOPTB_AVE_MARIA.13</v>
      </c>
      <c r="N294" s="1"/>
    </row>
    <row r="295" spans="1:14" x14ac:dyDescent="0.25">
      <c r="B295" t="s">
        <v>1</v>
      </c>
      <c r="N295" s="1"/>
    </row>
    <row r="296" spans="1:14" x14ac:dyDescent="0.25">
      <c r="B296" t="s">
        <v>9</v>
      </c>
      <c r="N296" s="1"/>
    </row>
    <row r="297" spans="1:14" x14ac:dyDescent="0.25">
      <c r="C297" t="str">
        <f>"name = EVTOPTB_"&amp;INDEX(K:K,2+TRUNC((ROW()-1)/$L$2))</f>
        <v>name = EVTOPTB_AVE_MARIA.13</v>
      </c>
      <c r="N297" s="1"/>
    </row>
    <row r="298" spans="1:14" x14ac:dyDescent="0.25">
      <c r="B298" t="s">
        <v>1</v>
      </c>
      <c r="N298" s="1"/>
    </row>
    <row r="299" spans="1:14" x14ac:dyDescent="0.25">
      <c r="A299" t="s">
        <v>1</v>
      </c>
      <c r="N299" s="1"/>
    </row>
    <row r="300" spans="1:14" x14ac:dyDescent="0.25">
      <c r="A300" t="s">
        <v>0</v>
      </c>
      <c r="N300" s="1"/>
    </row>
    <row r="301" spans="1:14" x14ac:dyDescent="0.25">
      <c r="B301" t="str">
        <f>"id = "&amp;INDEX(K:K,2+TRUNC((ROW()-1)/$L$2))</f>
        <v>id = AVE_MARIA.14</v>
      </c>
      <c r="N301" s="1"/>
    </row>
    <row r="302" spans="1:14" x14ac:dyDescent="0.25">
      <c r="B302" t="s">
        <v>38</v>
      </c>
      <c r="N302" s="1"/>
    </row>
    <row r="303" spans="1:14" x14ac:dyDescent="0.25">
      <c r="B303" t="str">
        <f>"desc = EVTDESC_"&amp;INDEX(K:K,2+TRUNC((ROW()-1)/$L$2))</f>
        <v>desc = EVTDESC_AVE_MARIA.14</v>
      </c>
      <c r="N303" s="1"/>
    </row>
    <row r="304" spans="1:14" x14ac:dyDescent="0.25">
      <c r="B304" t="s">
        <v>5</v>
      </c>
      <c r="N304" s="1"/>
    </row>
    <row r="305" spans="2:14" x14ac:dyDescent="0.25">
      <c r="N305" s="1"/>
    </row>
    <row r="306" spans="2:14" x14ac:dyDescent="0.25">
      <c r="B306" t="s">
        <v>1</v>
      </c>
      <c r="N306" s="1"/>
    </row>
    <row r="307" spans="2:14" x14ac:dyDescent="0.25">
      <c r="B307" t="s">
        <v>6</v>
      </c>
      <c r="N307" s="1"/>
    </row>
    <row r="308" spans="2:14" x14ac:dyDescent="0.25">
      <c r="C308" t="s">
        <v>25</v>
      </c>
      <c r="N308" s="1"/>
    </row>
    <row r="309" spans="2:14" x14ac:dyDescent="0.25">
      <c r="B309" t="s">
        <v>1</v>
      </c>
      <c r="N309" s="1"/>
    </row>
    <row r="310" spans="2:14" x14ac:dyDescent="0.25">
      <c r="B310" t="s">
        <v>8</v>
      </c>
      <c r="N310" s="1"/>
    </row>
    <row r="311" spans="2:14" x14ac:dyDescent="0.25">
      <c r="N311" s="1"/>
    </row>
    <row r="312" spans="2:14" x14ac:dyDescent="0.25">
      <c r="B312" t="s">
        <v>1</v>
      </c>
      <c r="N312" s="1"/>
    </row>
    <row r="313" spans="2:14" x14ac:dyDescent="0.25">
      <c r="B313" t="s">
        <v>9</v>
      </c>
      <c r="N313" s="1"/>
    </row>
    <row r="314" spans="2:14" x14ac:dyDescent="0.25">
      <c r="C314" t="str">
        <f>"name = EVTOPTA_"&amp;INDEX(K:K,2+TRUNC((ROW()-1)/$L$2))</f>
        <v>name = EVTOPTA_AVE_MARIA.14</v>
      </c>
      <c r="N314" s="1"/>
    </row>
    <row r="315" spans="2:14" x14ac:dyDescent="0.25">
      <c r="B315" t="s">
        <v>1</v>
      </c>
      <c r="N315" s="1"/>
    </row>
    <row r="316" spans="2:14" x14ac:dyDescent="0.25">
      <c r="B316" t="s">
        <v>9</v>
      </c>
      <c r="N316" s="1"/>
    </row>
    <row r="317" spans="2:14" x14ac:dyDescent="0.25">
      <c r="C317" t="str">
        <f>"name = EVTOPTB_"&amp;INDEX(K:K,2+TRUNC((ROW()-1)/$L$2))</f>
        <v>name = EVTOPTB_AVE_MARIA.14</v>
      </c>
      <c r="N317" s="1"/>
    </row>
    <row r="318" spans="2:14" x14ac:dyDescent="0.25">
      <c r="B318" t="s">
        <v>1</v>
      </c>
      <c r="N318" s="1"/>
    </row>
    <row r="319" spans="2:14" x14ac:dyDescent="0.25">
      <c r="B319" t="s">
        <v>9</v>
      </c>
      <c r="N319" s="1"/>
    </row>
    <row r="320" spans="2:14" x14ac:dyDescent="0.25">
      <c r="C320" t="str">
        <f>"name = EVTOPTB_"&amp;INDEX(K:K,2+TRUNC((ROW()-1)/$L$2))</f>
        <v>name = EVTOPTB_AVE_MARIA.14</v>
      </c>
      <c r="N320" s="1"/>
    </row>
    <row r="321" spans="1:14" x14ac:dyDescent="0.25">
      <c r="B321" t="s">
        <v>1</v>
      </c>
      <c r="N321" s="1"/>
    </row>
    <row r="322" spans="1:14" x14ac:dyDescent="0.25">
      <c r="A322" t="s">
        <v>1</v>
      </c>
      <c r="N322" s="1"/>
    </row>
    <row r="323" spans="1:14" x14ac:dyDescent="0.25">
      <c r="A323" t="s">
        <v>0</v>
      </c>
      <c r="N323" s="1"/>
    </row>
    <row r="324" spans="1:14" x14ac:dyDescent="0.25">
      <c r="B324" t="str">
        <f>"id = "&amp;INDEX(K:K,2+TRUNC((ROW()-1)/$L$2))</f>
        <v>id = AVE_MARIA.15</v>
      </c>
      <c r="N324" s="1"/>
    </row>
    <row r="325" spans="1:14" x14ac:dyDescent="0.25">
      <c r="B325" t="s">
        <v>38</v>
      </c>
      <c r="N325" s="1"/>
    </row>
    <row r="326" spans="1:14" x14ac:dyDescent="0.25">
      <c r="B326" t="str">
        <f>"desc = EVTDESC_"&amp;INDEX(K:K,2+TRUNC((ROW()-1)/$L$2))</f>
        <v>desc = EVTDESC_AVE_MARIA.15</v>
      </c>
      <c r="N326" s="1"/>
    </row>
    <row r="327" spans="1:14" x14ac:dyDescent="0.25">
      <c r="B327" t="s">
        <v>5</v>
      </c>
      <c r="N327" s="1"/>
    </row>
    <row r="328" spans="1:14" x14ac:dyDescent="0.25">
      <c r="N328" s="1"/>
    </row>
    <row r="329" spans="1:14" x14ac:dyDescent="0.25">
      <c r="B329" t="s">
        <v>1</v>
      </c>
      <c r="N329" s="1"/>
    </row>
    <row r="330" spans="1:14" x14ac:dyDescent="0.25">
      <c r="B330" t="s">
        <v>6</v>
      </c>
      <c r="N330" s="1"/>
    </row>
    <row r="331" spans="1:14" x14ac:dyDescent="0.25">
      <c r="C331" t="s">
        <v>26</v>
      </c>
      <c r="N331" s="1"/>
    </row>
    <row r="332" spans="1:14" x14ac:dyDescent="0.25">
      <c r="B332" t="s">
        <v>1</v>
      </c>
      <c r="N332" s="1"/>
    </row>
    <row r="333" spans="1:14" x14ac:dyDescent="0.25">
      <c r="B333" t="s">
        <v>8</v>
      </c>
      <c r="N333" s="1"/>
    </row>
    <row r="334" spans="1:14" x14ac:dyDescent="0.25">
      <c r="N334" s="1"/>
    </row>
    <row r="335" spans="1:14" x14ac:dyDescent="0.25">
      <c r="B335" t="s">
        <v>1</v>
      </c>
      <c r="N335" s="1"/>
    </row>
    <row r="336" spans="1:14" x14ac:dyDescent="0.25">
      <c r="B336" t="s">
        <v>9</v>
      </c>
      <c r="N336" s="1"/>
    </row>
    <row r="337" spans="1:14" x14ac:dyDescent="0.25">
      <c r="C337" t="str">
        <f>"name = EVTOPTA_"&amp;INDEX(K:K,2+TRUNC((ROW()-1)/$L$2))</f>
        <v>name = EVTOPTA_AVE_MARIA.15</v>
      </c>
      <c r="N337" s="1"/>
    </row>
    <row r="338" spans="1:14" x14ac:dyDescent="0.25">
      <c r="B338" t="s">
        <v>1</v>
      </c>
      <c r="N338" s="1"/>
    </row>
    <row r="339" spans="1:14" x14ac:dyDescent="0.25">
      <c r="B339" t="s">
        <v>9</v>
      </c>
      <c r="N339" s="1"/>
    </row>
    <row r="340" spans="1:14" x14ac:dyDescent="0.25">
      <c r="C340" t="str">
        <f>"name = EVTOPTB_"&amp;INDEX(K:K,2+TRUNC((ROW()-1)/$L$2))</f>
        <v>name = EVTOPTB_AVE_MARIA.15</v>
      </c>
      <c r="N340" s="1"/>
    </row>
    <row r="341" spans="1:14" x14ac:dyDescent="0.25">
      <c r="B341" t="s">
        <v>1</v>
      </c>
      <c r="N341" s="1"/>
    </row>
    <row r="342" spans="1:14" x14ac:dyDescent="0.25">
      <c r="B342" t="s">
        <v>9</v>
      </c>
      <c r="N342" s="1"/>
    </row>
    <row r="343" spans="1:14" x14ac:dyDescent="0.25">
      <c r="C343" t="str">
        <f>"name = EVTOPTB_"&amp;INDEX(K:K,2+TRUNC((ROW()-1)/$L$2))</f>
        <v>name = EVTOPTB_AVE_MARIA.15</v>
      </c>
      <c r="N343" s="1"/>
    </row>
    <row r="344" spans="1:14" x14ac:dyDescent="0.25">
      <c r="B344" t="s">
        <v>1</v>
      </c>
      <c r="N344" s="1"/>
    </row>
    <row r="345" spans="1:14" x14ac:dyDescent="0.25">
      <c r="A345" t="s">
        <v>1</v>
      </c>
      <c r="N345" s="1"/>
    </row>
    <row r="346" spans="1:14" x14ac:dyDescent="0.25">
      <c r="A346" t="s">
        <v>0</v>
      </c>
      <c r="N346" s="1"/>
    </row>
    <row r="347" spans="1:14" x14ac:dyDescent="0.25">
      <c r="B347" t="str">
        <f>"id = "&amp;INDEX(K:K,2+TRUNC((ROW()-1)/$L$2))</f>
        <v>id = AVE_MARIA.16</v>
      </c>
      <c r="N347" s="1"/>
    </row>
    <row r="348" spans="1:14" x14ac:dyDescent="0.25">
      <c r="B348" t="s">
        <v>38</v>
      </c>
      <c r="N348" s="1"/>
    </row>
    <row r="349" spans="1:14" x14ac:dyDescent="0.25">
      <c r="B349" t="str">
        <f>"desc = EVTDESC_"&amp;INDEX(K:K,2+TRUNC((ROW()-1)/$L$2))</f>
        <v>desc = EVTDESC_AVE_MARIA.16</v>
      </c>
      <c r="N349" s="1"/>
    </row>
    <row r="350" spans="1:14" x14ac:dyDescent="0.25">
      <c r="B350" t="s">
        <v>5</v>
      </c>
      <c r="N350" s="1"/>
    </row>
    <row r="351" spans="1:14" x14ac:dyDescent="0.25">
      <c r="N351" s="1"/>
    </row>
    <row r="352" spans="1:14" x14ac:dyDescent="0.25">
      <c r="B352" t="s">
        <v>1</v>
      </c>
      <c r="N352" s="1"/>
    </row>
    <row r="353" spans="1:14" x14ac:dyDescent="0.25">
      <c r="B353" t="s">
        <v>6</v>
      </c>
      <c r="N353" s="1"/>
    </row>
    <row r="354" spans="1:14" x14ac:dyDescent="0.25">
      <c r="C354" t="s">
        <v>27</v>
      </c>
      <c r="N354" s="1"/>
    </row>
    <row r="355" spans="1:14" x14ac:dyDescent="0.25">
      <c r="B355" t="s">
        <v>1</v>
      </c>
      <c r="N355" s="1"/>
    </row>
    <row r="356" spans="1:14" x14ac:dyDescent="0.25">
      <c r="B356" t="s">
        <v>8</v>
      </c>
      <c r="N356" s="1"/>
    </row>
    <row r="357" spans="1:14" x14ac:dyDescent="0.25">
      <c r="N357" s="1"/>
    </row>
    <row r="358" spans="1:14" x14ac:dyDescent="0.25">
      <c r="B358" t="s">
        <v>1</v>
      </c>
      <c r="N358" s="1"/>
    </row>
    <row r="359" spans="1:14" x14ac:dyDescent="0.25">
      <c r="B359" t="s">
        <v>9</v>
      </c>
      <c r="N359" s="1"/>
    </row>
    <row r="360" spans="1:14" x14ac:dyDescent="0.25">
      <c r="C360" t="str">
        <f>"name = EVTOPTA_"&amp;INDEX(K:K,2+TRUNC((ROW()-1)/$L$2))</f>
        <v>name = EVTOPTA_AVE_MARIA.16</v>
      </c>
      <c r="N360" s="1"/>
    </row>
    <row r="361" spans="1:14" x14ac:dyDescent="0.25">
      <c r="B361" t="s">
        <v>1</v>
      </c>
      <c r="N361" s="1"/>
    </row>
    <row r="362" spans="1:14" x14ac:dyDescent="0.25">
      <c r="B362" t="s">
        <v>9</v>
      </c>
      <c r="N362" s="1"/>
    </row>
    <row r="363" spans="1:14" x14ac:dyDescent="0.25">
      <c r="C363" t="str">
        <f>"name = EVTOPTB_"&amp;INDEX(K:K,2+TRUNC((ROW()-1)/$L$2))</f>
        <v>name = EVTOPTB_AVE_MARIA.16</v>
      </c>
      <c r="N363" s="1"/>
    </row>
    <row r="364" spans="1:14" x14ac:dyDescent="0.25">
      <c r="B364" t="s">
        <v>1</v>
      </c>
      <c r="N364" s="1"/>
    </row>
    <row r="365" spans="1:14" x14ac:dyDescent="0.25">
      <c r="B365" t="s">
        <v>9</v>
      </c>
      <c r="N365" s="1"/>
    </row>
    <row r="366" spans="1:14" x14ac:dyDescent="0.25">
      <c r="C366" t="str">
        <f>"name = EVTOPTB_"&amp;INDEX(K:K,2+TRUNC((ROW()-1)/$L$2))</f>
        <v>name = EVTOPTB_AVE_MARIA.16</v>
      </c>
      <c r="N366" s="1"/>
    </row>
    <row r="367" spans="1:14" x14ac:dyDescent="0.25">
      <c r="B367" t="s">
        <v>1</v>
      </c>
      <c r="N367" s="1"/>
    </row>
    <row r="368" spans="1:14" x14ac:dyDescent="0.25">
      <c r="A368" t="s">
        <v>1</v>
      </c>
      <c r="N368" s="1"/>
    </row>
    <row r="369" spans="1:14" x14ac:dyDescent="0.25">
      <c r="A369" t="s">
        <v>0</v>
      </c>
      <c r="N369" s="1"/>
    </row>
    <row r="370" spans="1:14" x14ac:dyDescent="0.25">
      <c r="B370" t="str">
        <f>"id = "&amp;INDEX(K:K,2+TRUNC((ROW()-1)/$L$2))</f>
        <v>id = AVE_MARIA.17</v>
      </c>
      <c r="N370" s="1"/>
    </row>
    <row r="371" spans="1:14" x14ac:dyDescent="0.25">
      <c r="B371" t="s">
        <v>38</v>
      </c>
      <c r="N371" s="1"/>
    </row>
    <row r="372" spans="1:14" x14ac:dyDescent="0.25">
      <c r="B372" t="str">
        <f>"desc = EVTDESC_"&amp;INDEX(K:K,2+TRUNC((ROW()-1)/$L$2))</f>
        <v>desc = EVTDESC_AVE_MARIA.17</v>
      </c>
      <c r="N372" s="1"/>
    </row>
    <row r="373" spans="1:14" x14ac:dyDescent="0.25">
      <c r="B373" t="s">
        <v>5</v>
      </c>
      <c r="N373" s="1"/>
    </row>
    <row r="374" spans="1:14" x14ac:dyDescent="0.25">
      <c r="N374" s="1"/>
    </row>
    <row r="375" spans="1:14" x14ac:dyDescent="0.25">
      <c r="B375" t="s">
        <v>1</v>
      </c>
      <c r="N375" s="1"/>
    </row>
    <row r="376" spans="1:14" x14ac:dyDescent="0.25">
      <c r="B376" t="s">
        <v>6</v>
      </c>
      <c r="N376" s="1"/>
    </row>
    <row r="377" spans="1:14" x14ac:dyDescent="0.25">
      <c r="C377" t="s">
        <v>28</v>
      </c>
      <c r="N377" s="1"/>
    </row>
    <row r="378" spans="1:14" x14ac:dyDescent="0.25">
      <c r="B378" t="s">
        <v>1</v>
      </c>
      <c r="N378" s="1"/>
    </row>
    <row r="379" spans="1:14" x14ac:dyDescent="0.25">
      <c r="B379" t="s">
        <v>8</v>
      </c>
      <c r="N379" s="1"/>
    </row>
    <row r="380" spans="1:14" x14ac:dyDescent="0.25">
      <c r="N380" s="1"/>
    </row>
    <row r="381" spans="1:14" x14ac:dyDescent="0.25">
      <c r="B381" t="s">
        <v>1</v>
      </c>
      <c r="N381" s="1"/>
    </row>
    <row r="382" spans="1:14" x14ac:dyDescent="0.25">
      <c r="B382" t="s">
        <v>9</v>
      </c>
      <c r="N382" s="1"/>
    </row>
    <row r="383" spans="1:14" x14ac:dyDescent="0.25">
      <c r="C383" t="str">
        <f>"name = EVTOPTA_"&amp;INDEX(K:K,2+TRUNC((ROW()-1)/$L$2))</f>
        <v>name = EVTOPTA_AVE_MARIA.17</v>
      </c>
      <c r="N383" s="1"/>
    </row>
    <row r="384" spans="1:14" x14ac:dyDescent="0.25">
      <c r="B384" t="s">
        <v>1</v>
      </c>
      <c r="N384" s="1"/>
    </row>
    <row r="385" spans="1:14" x14ac:dyDescent="0.25">
      <c r="B385" t="s">
        <v>9</v>
      </c>
      <c r="N385" s="1"/>
    </row>
    <row r="386" spans="1:14" x14ac:dyDescent="0.25">
      <c r="C386" t="str">
        <f>"name = EVTOPTB_"&amp;INDEX(K:K,2+TRUNC((ROW()-1)/$L$2))</f>
        <v>name = EVTOPTB_AVE_MARIA.17</v>
      </c>
      <c r="N386" s="1"/>
    </row>
    <row r="387" spans="1:14" x14ac:dyDescent="0.25">
      <c r="B387" t="s">
        <v>1</v>
      </c>
      <c r="N387" s="1"/>
    </row>
    <row r="388" spans="1:14" x14ac:dyDescent="0.25">
      <c r="B388" t="s">
        <v>9</v>
      </c>
      <c r="N388" s="1"/>
    </row>
    <row r="389" spans="1:14" x14ac:dyDescent="0.25">
      <c r="C389" t="str">
        <f>"name = EVTOPTB_"&amp;INDEX(K:K,2+TRUNC((ROW()-1)/$L$2))</f>
        <v>name = EVTOPTB_AVE_MARIA.17</v>
      </c>
      <c r="N389" s="1"/>
    </row>
    <row r="390" spans="1:14" x14ac:dyDescent="0.25">
      <c r="B390" t="s">
        <v>1</v>
      </c>
      <c r="N390" s="1"/>
    </row>
    <row r="391" spans="1:14" x14ac:dyDescent="0.25">
      <c r="A391" t="s">
        <v>1</v>
      </c>
      <c r="N391" s="1"/>
    </row>
    <row r="392" spans="1:14" x14ac:dyDescent="0.25">
      <c r="A392" t="s">
        <v>0</v>
      </c>
      <c r="N392" s="1"/>
    </row>
    <row r="393" spans="1:14" x14ac:dyDescent="0.25">
      <c r="B393" t="str">
        <f>"id = "&amp;INDEX(K:K,2+TRUNC((ROW()-1)/$L$2))</f>
        <v>id = AVE_MARIA.18</v>
      </c>
      <c r="N393" s="1"/>
    </row>
    <row r="394" spans="1:14" x14ac:dyDescent="0.25">
      <c r="B394" t="s">
        <v>38</v>
      </c>
      <c r="N394" s="1"/>
    </row>
    <row r="395" spans="1:14" x14ac:dyDescent="0.25">
      <c r="B395" t="str">
        <f>"desc = EVTDESC_"&amp;INDEX(K:K,2+TRUNC((ROW()-1)/$L$2))</f>
        <v>desc = EVTDESC_AVE_MARIA.18</v>
      </c>
      <c r="N395" s="1"/>
    </row>
    <row r="396" spans="1:14" x14ac:dyDescent="0.25">
      <c r="B396" t="s">
        <v>5</v>
      </c>
      <c r="N396" s="1"/>
    </row>
    <row r="397" spans="1:14" x14ac:dyDescent="0.25">
      <c r="N397" s="1"/>
    </row>
    <row r="398" spans="1:14" x14ac:dyDescent="0.25">
      <c r="B398" t="s">
        <v>1</v>
      </c>
      <c r="N398" s="1"/>
    </row>
    <row r="399" spans="1:14" x14ac:dyDescent="0.25">
      <c r="B399" t="s">
        <v>6</v>
      </c>
      <c r="N399" s="1"/>
    </row>
    <row r="400" spans="1:14" x14ac:dyDescent="0.25">
      <c r="C400" t="s">
        <v>29</v>
      </c>
      <c r="N400" s="1"/>
    </row>
    <row r="401" spans="1:14" x14ac:dyDescent="0.25">
      <c r="B401" t="s">
        <v>1</v>
      </c>
      <c r="N401" s="1"/>
    </row>
    <row r="402" spans="1:14" x14ac:dyDescent="0.25">
      <c r="B402" t="s">
        <v>8</v>
      </c>
      <c r="N402" s="1"/>
    </row>
    <row r="403" spans="1:14" x14ac:dyDescent="0.25">
      <c r="N403" s="1"/>
    </row>
    <row r="404" spans="1:14" x14ac:dyDescent="0.25">
      <c r="B404" t="s">
        <v>1</v>
      </c>
      <c r="N404" s="1"/>
    </row>
    <row r="405" spans="1:14" x14ac:dyDescent="0.25">
      <c r="B405" t="s">
        <v>9</v>
      </c>
      <c r="N405" s="1"/>
    </row>
    <row r="406" spans="1:14" x14ac:dyDescent="0.25">
      <c r="C406" t="str">
        <f>"name = EVTOPTA_"&amp;INDEX(K:K,2+TRUNC((ROW()-1)/$L$2))</f>
        <v>name = EVTOPTA_AVE_MARIA.18</v>
      </c>
      <c r="N406" s="1"/>
    </row>
    <row r="407" spans="1:14" x14ac:dyDescent="0.25">
      <c r="B407" t="s">
        <v>1</v>
      </c>
      <c r="N407" s="1"/>
    </row>
    <row r="408" spans="1:14" x14ac:dyDescent="0.25">
      <c r="B408" t="s">
        <v>9</v>
      </c>
      <c r="N408" s="1"/>
    </row>
    <row r="409" spans="1:14" x14ac:dyDescent="0.25">
      <c r="C409" t="str">
        <f>"name = EVTOPTB_"&amp;INDEX(K:K,2+TRUNC((ROW()-1)/$L$2))</f>
        <v>name = EVTOPTB_AVE_MARIA.18</v>
      </c>
      <c r="N409" s="1"/>
    </row>
    <row r="410" spans="1:14" x14ac:dyDescent="0.25">
      <c r="B410" t="s">
        <v>1</v>
      </c>
      <c r="N410" s="1"/>
    </row>
    <row r="411" spans="1:14" x14ac:dyDescent="0.25">
      <c r="B411" t="s">
        <v>9</v>
      </c>
      <c r="N411" s="1"/>
    </row>
    <row r="412" spans="1:14" x14ac:dyDescent="0.25">
      <c r="C412" t="str">
        <f>"name = EVTOPTB_"&amp;INDEX(K:K,2+TRUNC((ROW()-1)/$L$2))</f>
        <v>name = EVTOPTB_AVE_MARIA.18</v>
      </c>
      <c r="N412" s="1"/>
    </row>
    <row r="413" spans="1:14" x14ac:dyDescent="0.25">
      <c r="B413" t="s">
        <v>1</v>
      </c>
      <c r="N413" s="1"/>
    </row>
    <row r="414" spans="1:14" x14ac:dyDescent="0.25">
      <c r="A414" t="s">
        <v>1</v>
      </c>
      <c r="N414" s="1"/>
    </row>
    <row r="415" spans="1:14" x14ac:dyDescent="0.25">
      <c r="A415" t="s">
        <v>0</v>
      </c>
      <c r="N415" s="1"/>
    </row>
    <row r="416" spans="1:14" x14ac:dyDescent="0.25">
      <c r="B416" t="str">
        <f>"id = "&amp;INDEX(K:K,2+TRUNC((ROW()-1)/$L$2))</f>
        <v>id = AVE_MARIA.19</v>
      </c>
      <c r="N416" s="1"/>
    </row>
    <row r="417" spans="2:14" x14ac:dyDescent="0.25">
      <c r="B417" t="s">
        <v>38</v>
      </c>
      <c r="N417" s="1"/>
    </row>
    <row r="418" spans="2:14" x14ac:dyDescent="0.25">
      <c r="B418" t="str">
        <f>"desc = EVTDESC_"&amp;INDEX(K:K,2+TRUNC((ROW()-1)/$L$2))</f>
        <v>desc = EVTDESC_AVE_MARIA.19</v>
      </c>
      <c r="N418" s="1"/>
    </row>
    <row r="419" spans="2:14" x14ac:dyDescent="0.25">
      <c r="B419" t="s">
        <v>5</v>
      </c>
      <c r="N419" s="1"/>
    </row>
    <row r="420" spans="2:14" x14ac:dyDescent="0.25">
      <c r="N420" s="1"/>
    </row>
    <row r="421" spans="2:14" x14ac:dyDescent="0.25">
      <c r="B421" t="s">
        <v>1</v>
      </c>
      <c r="N421" s="1"/>
    </row>
    <row r="422" spans="2:14" x14ac:dyDescent="0.25">
      <c r="B422" t="s">
        <v>6</v>
      </c>
      <c r="N422" s="1"/>
    </row>
    <row r="423" spans="2:14" x14ac:dyDescent="0.25">
      <c r="C423" t="s">
        <v>30</v>
      </c>
      <c r="N423" s="1"/>
    </row>
    <row r="424" spans="2:14" x14ac:dyDescent="0.25">
      <c r="B424" t="s">
        <v>1</v>
      </c>
      <c r="N424" s="1"/>
    </row>
    <row r="425" spans="2:14" x14ac:dyDescent="0.25">
      <c r="B425" t="s">
        <v>8</v>
      </c>
      <c r="N425" s="1"/>
    </row>
    <row r="426" spans="2:14" x14ac:dyDescent="0.25">
      <c r="N426" s="1"/>
    </row>
    <row r="427" spans="2:14" x14ac:dyDescent="0.25">
      <c r="B427" t="s">
        <v>1</v>
      </c>
      <c r="N427" s="1"/>
    </row>
    <row r="428" spans="2:14" x14ac:dyDescent="0.25">
      <c r="B428" t="s">
        <v>9</v>
      </c>
      <c r="N428" s="1"/>
    </row>
    <row r="429" spans="2:14" x14ac:dyDescent="0.25">
      <c r="C429" t="str">
        <f>"name = EVTOPTA_"&amp;INDEX(K:K,2+TRUNC((ROW()-1)/$L$2))</f>
        <v>name = EVTOPTA_AVE_MARIA.19</v>
      </c>
      <c r="N429" s="1"/>
    </row>
    <row r="430" spans="2:14" x14ac:dyDescent="0.25">
      <c r="B430" t="s">
        <v>1</v>
      </c>
    </row>
    <row r="431" spans="2:14" x14ac:dyDescent="0.25">
      <c r="B431" t="s">
        <v>9</v>
      </c>
    </row>
    <row r="432" spans="2:14" x14ac:dyDescent="0.25">
      <c r="C432" t="str">
        <f>"name = EVTOPTB_"&amp;INDEX(K:K,2+TRUNC((ROW()-1)/$L$2))</f>
        <v>name = EVTOPTB_AVE_MARIA.19</v>
      </c>
    </row>
    <row r="433" spans="1:3" x14ac:dyDescent="0.25">
      <c r="B433" t="s">
        <v>1</v>
      </c>
    </row>
    <row r="434" spans="1:3" x14ac:dyDescent="0.25">
      <c r="B434" t="s">
        <v>9</v>
      </c>
    </row>
    <row r="435" spans="1:3" x14ac:dyDescent="0.25">
      <c r="C435" t="str">
        <f>"name = EVTOPTB_"&amp;INDEX(K:K,2+TRUNC((ROW()-1)/$L$2))</f>
        <v>name = EVTOPTB_AVE_MARIA.19</v>
      </c>
    </row>
    <row r="436" spans="1:3" x14ac:dyDescent="0.25">
      <c r="B436" t="s">
        <v>1</v>
      </c>
    </row>
    <row r="437" spans="1:3" x14ac:dyDescent="0.25">
      <c r="A437" t="s">
        <v>1</v>
      </c>
    </row>
    <row r="438" spans="1:3" x14ac:dyDescent="0.25">
      <c r="A438" t="s">
        <v>0</v>
      </c>
    </row>
    <row r="439" spans="1:3" x14ac:dyDescent="0.25">
      <c r="B439" t="str">
        <f>"id = "&amp;INDEX(K:K,2+TRUNC((ROW()-1)/$L$2))</f>
        <v>id = AVE_MARIA.20</v>
      </c>
    </row>
    <row r="440" spans="1:3" x14ac:dyDescent="0.25">
      <c r="B440" t="s">
        <v>38</v>
      </c>
    </row>
    <row r="441" spans="1:3" x14ac:dyDescent="0.25">
      <c r="B441" t="str">
        <f>"desc = EVTDESC_"&amp;INDEX(K:K,2+TRUNC((ROW()-1)/$L$2))</f>
        <v>desc = EVTDESC_AVE_MARIA.20</v>
      </c>
    </row>
    <row r="442" spans="1:3" x14ac:dyDescent="0.25">
      <c r="B442" t="s">
        <v>5</v>
      </c>
    </row>
    <row r="444" spans="1:3" x14ac:dyDescent="0.25">
      <c r="B444" t="s">
        <v>1</v>
      </c>
    </row>
    <row r="445" spans="1:3" x14ac:dyDescent="0.25">
      <c r="B445" t="s">
        <v>6</v>
      </c>
    </row>
    <row r="446" spans="1:3" x14ac:dyDescent="0.25">
      <c r="C446" t="s">
        <v>31</v>
      </c>
    </row>
    <row r="447" spans="1:3" x14ac:dyDescent="0.25">
      <c r="B447" t="s">
        <v>1</v>
      </c>
    </row>
    <row r="448" spans="1:3" x14ac:dyDescent="0.25">
      <c r="B448" t="s">
        <v>8</v>
      </c>
    </row>
    <row r="450" spans="1:3" x14ac:dyDescent="0.25">
      <c r="B450" t="s">
        <v>1</v>
      </c>
    </row>
    <row r="451" spans="1:3" x14ac:dyDescent="0.25">
      <c r="B451" t="s">
        <v>9</v>
      </c>
    </row>
    <row r="452" spans="1:3" x14ac:dyDescent="0.25">
      <c r="C452" t="str">
        <f>"name = EVTOPTA_"&amp;INDEX(K:K,2+TRUNC((ROW()-1)/$L$2))</f>
        <v>name = EVTOPTA_AVE_MARIA.20</v>
      </c>
    </row>
    <row r="453" spans="1:3" x14ac:dyDescent="0.25">
      <c r="B453" t="s">
        <v>1</v>
      </c>
    </row>
    <row r="454" spans="1:3" x14ac:dyDescent="0.25">
      <c r="B454" t="s">
        <v>9</v>
      </c>
    </row>
    <row r="455" spans="1:3" x14ac:dyDescent="0.25">
      <c r="C455" t="str">
        <f>"name = EVTOPTB_"&amp;INDEX(K:K,2+TRUNC((ROW()-1)/$L$2))</f>
        <v>name = EVTOPTB_AVE_MARIA.20</v>
      </c>
    </row>
    <row r="456" spans="1:3" x14ac:dyDescent="0.25">
      <c r="B456" t="s">
        <v>1</v>
      </c>
    </row>
    <row r="457" spans="1:3" x14ac:dyDescent="0.25">
      <c r="B457" t="s">
        <v>9</v>
      </c>
    </row>
    <row r="458" spans="1:3" x14ac:dyDescent="0.25">
      <c r="C458" t="str">
        <f>"name = EVTOPTB_"&amp;INDEX(K:K,2+TRUNC((ROW()-1)/$L$2))</f>
        <v>name = EVTOPTB_AVE_MARIA.20</v>
      </c>
    </row>
    <row r="459" spans="1:3" x14ac:dyDescent="0.25">
      <c r="B459" t="s">
        <v>1</v>
      </c>
    </row>
    <row r="460" spans="1:3" x14ac:dyDescent="0.25">
      <c r="A460" t="s">
        <v>1</v>
      </c>
    </row>
    <row r="461" spans="1:3" x14ac:dyDescent="0.25">
      <c r="A461" t="s">
        <v>0</v>
      </c>
    </row>
    <row r="462" spans="1:3" x14ac:dyDescent="0.25">
      <c r="B462" t="str">
        <f>"id = "&amp;INDEX(K:K,2+TRUNC((ROW()-1)/$L$2))</f>
        <v>id = AVE_MARIA.21</v>
      </c>
    </row>
    <row r="463" spans="1:3" x14ac:dyDescent="0.25">
      <c r="B463" t="s">
        <v>38</v>
      </c>
    </row>
    <row r="464" spans="1:3" x14ac:dyDescent="0.25">
      <c r="B464" t="str">
        <f>"desc = EVTDESC_"&amp;INDEX(K:K,2+TRUNC((ROW()-1)/$L$2))</f>
        <v>desc = EVTDESC_AVE_MARIA.21</v>
      </c>
    </row>
    <row r="465" spans="2:3" x14ac:dyDescent="0.25">
      <c r="B465" t="s">
        <v>5</v>
      </c>
    </row>
    <row r="467" spans="2:3" x14ac:dyDescent="0.25">
      <c r="B467" t="s">
        <v>1</v>
      </c>
    </row>
    <row r="468" spans="2:3" x14ac:dyDescent="0.25">
      <c r="B468" t="s">
        <v>6</v>
      </c>
    </row>
    <row r="469" spans="2:3" x14ac:dyDescent="0.25">
      <c r="C469" t="s">
        <v>32</v>
      </c>
    </row>
    <row r="470" spans="2:3" x14ac:dyDescent="0.25">
      <c r="B470" t="s">
        <v>1</v>
      </c>
    </row>
    <row r="471" spans="2:3" x14ac:dyDescent="0.25">
      <c r="B471" t="s">
        <v>8</v>
      </c>
    </row>
    <row r="473" spans="2:3" x14ac:dyDescent="0.25">
      <c r="B473" t="s">
        <v>1</v>
      </c>
    </row>
    <row r="474" spans="2:3" x14ac:dyDescent="0.25">
      <c r="B474" t="s">
        <v>9</v>
      </c>
    </row>
    <row r="475" spans="2:3" x14ac:dyDescent="0.25">
      <c r="C475" t="str">
        <f>"name = EVTOPTA_"&amp;INDEX(K:K,2+TRUNC((ROW()-1)/$L$2))</f>
        <v>name = EVTOPTA_AVE_MARIA.21</v>
      </c>
    </row>
    <row r="476" spans="2:3" x14ac:dyDescent="0.25">
      <c r="B476" t="s">
        <v>1</v>
      </c>
    </row>
    <row r="477" spans="2:3" x14ac:dyDescent="0.25">
      <c r="B477" t="s">
        <v>9</v>
      </c>
    </row>
    <row r="478" spans="2:3" x14ac:dyDescent="0.25">
      <c r="C478" t="str">
        <f>"name = EVTOPTB_"&amp;INDEX(K:K,2+TRUNC((ROW()-1)/$L$2))</f>
        <v>name = EVTOPTB_AVE_MARIA.21</v>
      </c>
    </row>
    <row r="479" spans="2:3" x14ac:dyDescent="0.25">
      <c r="B479" t="s">
        <v>1</v>
      </c>
    </row>
    <row r="480" spans="2:3" x14ac:dyDescent="0.25">
      <c r="B480" t="s">
        <v>9</v>
      </c>
    </row>
    <row r="481" spans="1:3" x14ac:dyDescent="0.25">
      <c r="C481" t="str">
        <f>"name = EVTOPTB_"&amp;INDEX(K:K,2+TRUNC((ROW()-1)/$L$2))</f>
        <v>name = EVTOPTB_AVE_MARIA.21</v>
      </c>
    </row>
    <row r="482" spans="1:3" x14ac:dyDescent="0.25">
      <c r="B482" t="s">
        <v>1</v>
      </c>
    </row>
    <row r="483" spans="1:3" x14ac:dyDescent="0.25">
      <c r="A483" t="s">
        <v>1</v>
      </c>
    </row>
    <row r="484" spans="1:3" x14ac:dyDescent="0.25">
      <c r="A484" t="s">
        <v>0</v>
      </c>
    </row>
    <row r="485" spans="1:3" x14ac:dyDescent="0.25">
      <c r="B485" t="str">
        <f>"id = "&amp;INDEX(K:K,2+TRUNC((ROW()-1)/$L$2))</f>
        <v>id = AVE_MARIA.22</v>
      </c>
    </row>
    <row r="486" spans="1:3" x14ac:dyDescent="0.25">
      <c r="B486" t="s">
        <v>38</v>
      </c>
    </row>
    <row r="487" spans="1:3" x14ac:dyDescent="0.25">
      <c r="B487" t="str">
        <f>"desc = EVTDESC_"&amp;INDEX(K:K,2+TRUNC((ROW()-1)/$L$2))</f>
        <v>desc = EVTDESC_AVE_MARIA.22</v>
      </c>
    </row>
    <row r="488" spans="1:3" x14ac:dyDescent="0.25">
      <c r="B488" t="s">
        <v>5</v>
      </c>
    </row>
    <row r="490" spans="1:3" x14ac:dyDescent="0.25">
      <c r="B490" t="s">
        <v>1</v>
      </c>
    </row>
    <row r="491" spans="1:3" x14ac:dyDescent="0.25">
      <c r="B491" t="s">
        <v>6</v>
      </c>
    </row>
    <row r="492" spans="1:3" x14ac:dyDescent="0.25">
      <c r="C492" t="s">
        <v>33</v>
      </c>
    </row>
    <row r="493" spans="1:3" x14ac:dyDescent="0.25">
      <c r="B493" t="s">
        <v>1</v>
      </c>
    </row>
    <row r="494" spans="1:3" x14ac:dyDescent="0.25">
      <c r="B494" t="s">
        <v>8</v>
      </c>
    </row>
    <row r="496" spans="1:3" x14ac:dyDescent="0.25">
      <c r="B496" t="s">
        <v>1</v>
      </c>
    </row>
    <row r="497" spans="1:3" x14ac:dyDescent="0.25">
      <c r="B497" t="s">
        <v>9</v>
      </c>
    </row>
    <row r="498" spans="1:3" x14ac:dyDescent="0.25">
      <c r="C498" t="str">
        <f>"name = EVTOPTA_"&amp;INDEX(K:K,2+TRUNC((ROW()-1)/$L$2))</f>
        <v>name = EVTOPTA_AVE_MARIA.22</v>
      </c>
    </row>
    <row r="499" spans="1:3" x14ac:dyDescent="0.25">
      <c r="B499" t="s">
        <v>1</v>
      </c>
    </row>
    <row r="500" spans="1:3" x14ac:dyDescent="0.25">
      <c r="B500" t="s">
        <v>9</v>
      </c>
    </row>
    <row r="501" spans="1:3" x14ac:dyDescent="0.25">
      <c r="C501" t="str">
        <f>"name = EVTOPTB_"&amp;INDEX(K:K,2+TRUNC((ROW()-1)/$L$2))</f>
        <v>name = EVTOPTB_AVE_MARIA.22</v>
      </c>
    </row>
    <row r="502" spans="1:3" x14ac:dyDescent="0.25">
      <c r="B502" t="s">
        <v>1</v>
      </c>
    </row>
    <row r="503" spans="1:3" x14ac:dyDescent="0.25">
      <c r="B503" t="s">
        <v>9</v>
      </c>
    </row>
    <row r="504" spans="1:3" x14ac:dyDescent="0.25">
      <c r="C504" t="str">
        <f>"name = EVTOPTB_"&amp;INDEX(K:K,2+TRUNC((ROW()-1)/$L$2))</f>
        <v>name = EVTOPTB_AVE_MARIA.22</v>
      </c>
    </row>
    <row r="505" spans="1:3" x14ac:dyDescent="0.25">
      <c r="B505" t="s">
        <v>1</v>
      </c>
    </row>
    <row r="506" spans="1:3" x14ac:dyDescent="0.25">
      <c r="A506" t="s">
        <v>1</v>
      </c>
    </row>
    <row r="507" spans="1:3" x14ac:dyDescent="0.25">
      <c r="A507" t="s">
        <v>0</v>
      </c>
    </row>
    <row r="508" spans="1:3" x14ac:dyDescent="0.25">
      <c r="B508" t="str">
        <f>"id = "&amp;INDEX(K:K,2+TRUNC((ROW()-1)/$L$2))</f>
        <v>id = AVE_MARIA.23</v>
      </c>
    </row>
    <row r="509" spans="1:3" x14ac:dyDescent="0.25">
      <c r="B509" t="s">
        <v>38</v>
      </c>
    </row>
    <row r="510" spans="1:3" x14ac:dyDescent="0.25">
      <c r="B510" t="str">
        <f>"desc = EVTDESC_"&amp;INDEX(K:K,2+TRUNC((ROW()-1)/$L$2))</f>
        <v>desc = EVTDESC_AVE_MARIA.23</v>
      </c>
    </row>
    <row r="511" spans="1:3" x14ac:dyDescent="0.25">
      <c r="B511" t="s">
        <v>5</v>
      </c>
    </row>
    <row r="513" spans="2:3" x14ac:dyDescent="0.25">
      <c r="B513" t="s">
        <v>1</v>
      </c>
    </row>
    <row r="514" spans="2:3" x14ac:dyDescent="0.25">
      <c r="B514" t="s">
        <v>6</v>
      </c>
    </row>
    <row r="515" spans="2:3" x14ac:dyDescent="0.25">
      <c r="C515" t="s">
        <v>34</v>
      </c>
    </row>
    <row r="516" spans="2:3" x14ac:dyDescent="0.25">
      <c r="B516" t="s">
        <v>1</v>
      </c>
    </row>
    <row r="517" spans="2:3" x14ac:dyDescent="0.25">
      <c r="B517" t="s">
        <v>8</v>
      </c>
    </row>
    <row r="519" spans="2:3" x14ac:dyDescent="0.25">
      <c r="B519" t="s">
        <v>1</v>
      </c>
    </row>
    <row r="520" spans="2:3" x14ac:dyDescent="0.25">
      <c r="B520" t="s">
        <v>9</v>
      </c>
    </row>
    <row r="521" spans="2:3" x14ac:dyDescent="0.25">
      <c r="C521" t="str">
        <f>"name = EVTOPTA_"&amp;INDEX(K:K,2+TRUNC((ROW()-1)/$L$2))</f>
        <v>name = EVTOPTA_AVE_MARIA.23</v>
      </c>
    </row>
    <row r="522" spans="2:3" x14ac:dyDescent="0.25">
      <c r="B522" t="s">
        <v>1</v>
      </c>
    </row>
    <row r="523" spans="2:3" x14ac:dyDescent="0.25">
      <c r="B523" t="s">
        <v>9</v>
      </c>
    </row>
    <row r="524" spans="2:3" x14ac:dyDescent="0.25">
      <c r="C524" t="str">
        <f>"name = EVTOPTB_"&amp;INDEX(K:K,2+TRUNC((ROW()-1)/$L$2))</f>
        <v>name = EVTOPTB_AVE_MARIA.23</v>
      </c>
    </row>
    <row r="525" spans="2:3" x14ac:dyDescent="0.25">
      <c r="B525" t="s">
        <v>1</v>
      </c>
    </row>
    <row r="526" spans="2:3" x14ac:dyDescent="0.25">
      <c r="B526" t="s">
        <v>9</v>
      </c>
    </row>
    <row r="527" spans="2:3" x14ac:dyDescent="0.25">
      <c r="C527" t="str">
        <f>"name = EVTOPTB_"&amp;INDEX(K:K,2+TRUNC((ROW()-1)/$L$2))</f>
        <v>name = EVTOPTB_AVE_MARIA.23</v>
      </c>
    </row>
    <row r="528" spans="2:3" x14ac:dyDescent="0.25">
      <c r="B528" t="s">
        <v>1</v>
      </c>
    </row>
    <row r="529" spans="1:3" x14ac:dyDescent="0.25">
      <c r="A529" t="s">
        <v>1</v>
      </c>
    </row>
    <row r="530" spans="1:3" x14ac:dyDescent="0.25">
      <c r="A530" t="s">
        <v>0</v>
      </c>
    </row>
    <row r="531" spans="1:3" x14ac:dyDescent="0.25">
      <c r="B531" t="str">
        <f>"id = "&amp;INDEX(K:K,2+TRUNC((ROW()-1)/$L$2))</f>
        <v>id = AVE_MARIA.24</v>
      </c>
    </row>
    <row r="532" spans="1:3" x14ac:dyDescent="0.25">
      <c r="B532" t="s">
        <v>38</v>
      </c>
    </row>
    <row r="533" spans="1:3" x14ac:dyDescent="0.25">
      <c r="B533" t="str">
        <f>"desc = EVTDESC_"&amp;INDEX(K:K,2+TRUNC((ROW()-1)/$L$2))</f>
        <v>desc = EVTDESC_AVE_MARIA.24</v>
      </c>
    </row>
    <row r="534" spans="1:3" x14ac:dyDescent="0.25">
      <c r="B534" t="s">
        <v>5</v>
      </c>
    </row>
    <row r="536" spans="1:3" x14ac:dyDescent="0.25">
      <c r="B536" t="s">
        <v>1</v>
      </c>
    </row>
    <row r="537" spans="1:3" x14ac:dyDescent="0.25">
      <c r="B537" t="s">
        <v>6</v>
      </c>
    </row>
    <row r="538" spans="1:3" x14ac:dyDescent="0.25">
      <c r="C538" t="s">
        <v>35</v>
      </c>
    </row>
    <row r="539" spans="1:3" x14ac:dyDescent="0.25">
      <c r="B539" t="s">
        <v>1</v>
      </c>
    </row>
    <row r="540" spans="1:3" x14ac:dyDescent="0.25">
      <c r="B540" t="s">
        <v>8</v>
      </c>
    </row>
    <row r="542" spans="1:3" x14ac:dyDescent="0.25">
      <c r="B542" t="s">
        <v>1</v>
      </c>
    </row>
    <row r="543" spans="1:3" x14ac:dyDescent="0.25">
      <c r="B543" t="s">
        <v>9</v>
      </c>
    </row>
    <row r="544" spans="1:3" x14ac:dyDescent="0.25">
      <c r="C544" t="str">
        <f>"name = EVTOPTA_"&amp;INDEX(K:K,2+TRUNC((ROW()-1)/$L$2))</f>
        <v>name = EVTOPTA_AVE_MARIA.24</v>
      </c>
    </row>
    <row r="545" spans="1:3" x14ac:dyDescent="0.25">
      <c r="B545" t="s">
        <v>1</v>
      </c>
    </row>
    <row r="546" spans="1:3" x14ac:dyDescent="0.25">
      <c r="B546" t="s">
        <v>9</v>
      </c>
    </row>
    <row r="547" spans="1:3" x14ac:dyDescent="0.25">
      <c r="C547" t="str">
        <f>"name = EVTOPTB_"&amp;INDEX(K:K,2+TRUNC((ROW()-1)/$L$2))</f>
        <v>name = EVTOPTB_AVE_MARIA.24</v>
      </c>
    </row>
    <row r="548" spans="1:3" x14ac:dyDescent="0.25">
      <c r="B548" t="s">
        <v>1</v>
      </c>
    </row>
    <row r="549" spans="1:3" x14ac:dyDescent="0.25">
      <c r="B549" t="s">
        <v>9</v>
      </c>
    </row>
    <row r="550" spans="1:3" x14ac:dyDescent="0.25">
      <c r="C550" t="str">
        <f>"name = EVTOPTB_"&amp;INDEX(K:K,2+TRUNC((ROW()-1)/$L$2))</f>
        <v>name = EVTOPTB_AVE_MARIA.24</v>
      </c>
    </row>
    <row r="551" spans="1:3" x14ac:dyDescent="0.25">
      <c r="B551" t="s">
        <v>1</v>
      </c>
    </row>
    <row r="552" spans="1:3" x14ac:dyDescent="0.25">
      <c r="A552" t="s">
        <v>1</v>
      </c>
    </row>
    <row r="553" spans="1:3" x14ac:dyDescent="0.25">
      <c r="A553" t="s">
        <v>0</v>
      </c>
    </row>
    <row r="554" spans="1:3" x14ac:dyDescent="0.25">
      <c r="B554" t="str">
        <f>"id = "&amp;INDEX(K:K,2+TRUNC((ROW()-1)/$L$2))</f>
        <v>id = AVE_MARIA.25</v>
      </c>
    </row>
    <row r="555" spans="1:3" x14ac:dyDescent="0.25">
      <c r="B555" t="s">
        <v>38</v>
      </c>
    </row>
    <row r="556" spans="1:3" x14ac:dyDescent="0.25">
      <c r="B556" t="str">
        <f>"desc = EVTDESC_"&amp;INDEX(K:K,2+TRUNC((ROW()-1)/$L$2))</f>
        <v>desc = EVTDESC_AVE_MARIA.25</v>
      </c>
    </row>
    <row r="557" spans="1:3" x14ac:dyDescent="0.25">
      <c r="B557" t="s">
        <v>5</v>
      </c>
    </row>
    <row r="559" spans="1:3" x14ac:dyDescent="0.25">
      <c r="B559" t="s">
        <v>1</v>
      </c>
    </row>
    <row r="560" spans="1:3" x14ac:dyDescent="0.25">
      <c r="B560" t="s">
        <v>6</v>
      </c>
    </row>
    <row r="561" spans="1:3" x14ac:dyDescent="0.25">
      <c r="C561" t="s">
        <v>36</v>
      </c>
    </row>
    <row r="562" spans="1:3" x14ac:dyDescent="0.25">
      <c r="B562" t="s">
        <v>1</v>
      </c>
    </row>
    <row r="563" spans="1:3" x14ac:dyDescent="0.25">
      <c r="B563" t="s">
        <v>8</v>
      </c>
    </row>
    <row r="565" spans="1:3" x14ac:dyDescent="0.25">
      <c r="B565" t="s">
        <v>1</v>
      </c>
    </row>
    <row r="566" spans="1:3" x14ac:dyDescent="0.25">
      <c r="B566" t="s">
        <v>9</v>
      </c>
    </row>
    <row r="567" spans="1:3" x14ac:dyDescent="0.25">
      <c r="C567" t="str">
        <f>"name = EVTOPTA_"&amp;INDEX(K:K,2+TRUNC((ROW()-1)/$L$2))</f>
        <v>name = EVTOPTA_AVE_MARIA.25</v>
      </c>
    </row>
    <row r="568" spans="1:3" x14ac:dyDescent="0.25">
      <c r="B568" t="s">
        <v>1</v>
      </c>
    </row>
    <row r="569" spans="1:3" x14ac:dyDescent="0.25">
      <c r="B569" t="s">
        <v>9</v>
      </c>
    </row>
    <row r="570" spans="1:3" x14ac:dyDescent="0.25">
      <c r="C570" t="str">
        <f>"name = EVTOPTB_"&amp;INDEX(K:K,2+TRUNC((ROW()-1)/$L$2))</f>
        <v>name = EVTOPTB_AVE_MARIA.25</v>
      </c>
    </row>
    <row r="571" spans="1:3" x14ac:dyDescent="0.25">
      <c r="B571" t="s">
        <v>1</v>
      </c>
    </row>
    <row r="572" spans="1:3" x14ac:dyDescent="0.25">
      <c r="B572" t="s">
        <v>9</v>
      </c>
    </row>
    <row r="573" spans="1:3" x14ac:dyDescent="0.25">
      <c r="C573" t="str">
        <f>"name = EVTOPTB_"&amp;INDEX(K:K,2+TRUNC((ROW()-1)/$L$2))</f>
        <v>name = EVTOPTB_AVE_MARIA.25</v>
      </c>
    </row>
    <row r="574" spans="1:3" x14ac:dyDescent="0.25">
      <c r="B574" t="s">
        <v>1</v>
      </c>
    </row>
    <row r="575" spans="1:3" x14ac:dyDescent="0.25">
      <c r="A575" t="s">
        <v>1</v>
      </c>
    </row>
    <row r="576" spans="1:3" x14ac:dyDescent="0.25">
      <c r="A576" t="s">
        <v>0</v>
      </c>
    </row>
    <row r="577" spans="2:3" x14ac:dyDescent="0.25">
      <c r="B577" t="str">
        <f>"id = "&amp;INDEX(K:K,2+TRUNC((ROW()-1)/$L$2))</f>
        <v>id = AVE_MARIA.26</v>
      </c>
    </row>
    <row r="578" spans="2:3" x14ac:dyDescent="0.25">
      <c r="B578" t="s">
        <v>38</v>
      </c>
    </row>
    <row r="579" spans="2:3" x14ac:dyDescent="0.25">
      <c r="B579" t="str">
        <f>"desc = EVTDESC_"&amp;INDEX(K:K,2+TRUNC((ROW()-1)/$L$2))</f>
        <v>desc = EVTDESC_AVE_MARIA.26</v>
      </c>
    </row>
    <row r="580" spans="2:3" x14ac:dyDescent="0.25">
      <c r="B580" t="s">
        <v>5</v>
      </c>
    </row>
    <row r="582" spans="2:3" x14ac:dyDescent="0.25">
      <c r="B582" t="s">
        <v>1</v>
      </c>
    </row>
    <row r="583" spans="2:3" x14ac:dyDescent="0.25">
      <c r="B583" t="s">
        <v>6</v>
      </c>
    </row>
    <row r="584" spans="2:3" x14ac:dyDescent="0.25">
      <c r="C584" t="s">
        <v>37</v>
      </c>
    </row>
    <row r="585" spans="2:3" x14ac:dyDescent="0.25">
      <c r="B585" t="s">
        <v>1</v>
      </c>
    </row>
    <row r="586" spans="2:3" x14ac:dyDescent="0.25">
      <c r="B586" t="s">
        <v>8</v>
      </c>
    </row>
    <row r="588" spans="2:3" x14ac:dyDescent="0.25">
      <c r="B588" t="s">
        <v>1</v>
      </c>
    </row>
    <row r="589" spans="2:3" x14ac:dyDescent="0.25">
      <c r="B589" t="s">
        <v>9</v>
      </c>
    </row>
    <row r="590" spans="2:3" x14ac:dyDescent="0.25">
      <c r="C590" t="str">
        <f>"name = EVTOPTA_"&amp;INDEX(K:K,2+TRUNC((ROW()-1)/$L$2))</f>
        <v>name = EVTOPTA_AVE_MARIA.26</v>
      </c>
    </row>
    <row r="591" spans="2:3" x14ac:dyDescent="0.25">
      <c r="B591" t="s">
        <v>1</v>
      </c>
    </row>
    <row r="592" spans="2:3" x14ac:dyDescent="0.25">
      <c r="B592" t="s">
        <v>9</v>
      </c>
    </row>
    <row r="593" spans="1:3" x14ac:dyDescent="0.25">
      <c r="C593" t="str">
        <f>"name = EVTOPTB_"&amp;INDEX(K:K,2+TRUNC((ROW()-1)/$L$2))</f>
        <v>name = EVTOPTB_AVE_MARIA.26</v>
      </c>
    </row>
    <row r="594" spans="1:3" x14ac:dyDescent="0.25">
      <c r="B594" t="s">
        <v>1</v>
      </c>
    </row>
    <row r="595" spans="1:3" x14ac:dyDescent="0.25">
      <c r="B595" t="s">
        <v>9</v>
      </c>
    </row>
    <row r="596" spans="1:3" x14ac:dyDescent="0.25">
      <c r="C596" t="str">
        <f>"name = EVTOPTB_"&amp;INDEX(K:K,2+TRUNC((ROW()-1)/$L$2))</f>
        <v>name = EVTOPTB_AVE_MARIA.26</v>
      </c>
    </row>
    <row r="597" spans="1:3" x14ac:dyDescent="0.25">
      <c r="B597" t="s">
        <v>1</v>
      </c>
    </row>
    <row r="598" spans="1:3" x14ac:dyDescent="0.25">
      <c r="A598" t="s">
        <v>1</v>
      </c>
    </row>
    <row r="599" spans="1:3" x14ac:dyDescent="0.25">
      <c r="A599" t="s">
        <v>0</v>
      </c>
    </row>
    <row r="600" spans="1:3" x14ac:dyDescent="0.25">
      <c r="B600" t="str">
        <f>"id = "&amp;INDEX(K:K,2+TRUNC((ROW()-1)/$L$2))</f>
        <v>id = AVE_MARIA.27</v>
      </c>
    </row>
    <row r="601" spans="1:3" x14ac:dyDescent="0.25">
      <c r="B601" t="s">
        <v>38</v>
      </c>
    </row>
    <row r="602" spans="1:3" x14ac:dyDescent="0.25">
      <c r="B602" t="str">
        <f>"desc = EVTDESC_"&amp;INDEX(K:K,2+TRUNC((ROW()-1)/$L$2))</f>
        <v>desc = EVTDESC_AVE_MARIA.27</v>
      </c>
    </row>
    <row r="603" spans="1:3" x14ac:dyDescent="0.25">
      <c r="B603" t="s">
        <v>5</v>
      </c>
    </row>
    <row r="605" spans="1:3" x14ac:dyDescent="0.25">
      <c r="B605" t="s">
        <v>1</v>
      </c>
    </row>
    <row r="606" spans="1:3" x14ac:dyDescent="0.25">
      <c r="B606" t="s">
        <v>6</v>
      </c>
    </row>
    <row r="607" spans="1:3" x14ac:dyDescent="0.25">
      <c r="C607" t="s">
        <v>39</v>
      </c>
    </row>
    <row r="608" spans="1:3" x14ac:dyDescent="0.25">
      <c r="B608" t="s">
        <v>1</v>
      </c>
    </row>
    <row r="609" spans="1:3" x14ac:dyDescent="0.25">
      <c r="B609" t="s">
        <v>8</v>
      </c>
    </row>
    <row r="611" spans="1:3" x14ac:dyDescent="0.25">
      <c r="B611" t="s">
        <v>1</v>
      </c>
    </row>
    <row r="612" spans="1:3" x14ac:dyDescent="0.25">
      <c r="B612" t="s">
        <v>9</v>
      </c>
    </row>
    <row r="613" spans="1:3" x14ac:dyDescent="0.25">
      <c r="C613" t="str">
        <f>"name = EVTOPTA_"&amp;INDEX(K:K,2+TRUNC((ROW()-1)/$L$2))</f>
        <v>name = EVTOPTA_AVE_MARIA.27</v>
      </c>
    </row>
    <row r="614" spans="1:3" x14ac:dyDescent="0.25">
      <c r="B614" t="s">
        <v>1</v>
      </c>
    </row>
    <row r="615" spans="1:3" x14ac:dyDescent="0.25">
      <c r="B615" t="s">
        <v>9</v>
      </c>
    </row>
    <row r="616" spans="1:3" x14ac:dyDescent="0.25">
      <c r="C616" t="str">
        <f>"name = EVTOPTB_"&amp;INDEX(K:K,2+TRUNC((ROW()-1)/$L$2))</f>
        <v>name = EVTOPTB_AVE_MARIA.27</v>
      </c>
    </row>
    <row r="617" spans="1:3" x14ac:dyDescent="0.25">
      <c r="B617" t="s">
        <v>1</v>
      </c>
    </row>
    <row r="618" spans="1:3" x14ac:dyDescent="0.25">
      <c r="B618" t="s">
        <v>9</v>
      </c>
    </row>
    <row r="619" spans="1:3" x14ac:dyDescent="0.25">
      <c r="C619" t="str">
        <f>"name = EVTOPTB_"&amp;INDEX(K:K,2+TRUNC((ROW()-1)/$L$2))</f>
        <v>name = EVTOPTB_AVE_MARIA.27</v>
      </c>
    </row>
    <row r="620" spans="1:3" x14ac:dyDescent="0.25">
      <c r="B620" t="s">
        <v>1</v>
      </c>
    </row>
    <row r="621" spans="1:3" x14ac:dyDescent="0.25">
      <c r="A621" t="s">
        <v>1</v>
      </c>
    </row>
    <row r="622" spans="1:3" x14ac:dyDescent="0.25">
      <c r="A622" t="s">
        <v>0</v>
      </c>
    </row>
    <row r="623" spans="1:3" x14ac:dyDescent="0.25">
      <c r="B623" t="str">
        <f>"id = "&amp;INDEX(K:K,2+TRUNC((ROW()-1)/$L$2))</f>
        <v>id = AVE_MARIA.28</v>
      </c>
    </row>
    <row r="624" spans="1:3" x14ac:dyDescent="0.25">
      <c r="B624" t="s">
        <v>38</v>
      </c>
    </row>
    <row r="625" spans="2:3" x14ac:dyDescent="0.25">
      <c r="B625" t="str">
        <f>"desc = EVTDESC_"&amp;INDEX(K:K,2+TRUNC((ROW()-1)/$L$2))</f>
        <v>desc = EVTDESC_AVE_MARIA.28</v>
      </c>
    </row>
    <row r="626" spans="2:3" x14ac:dyDescent="0.25">
      <c r="B626" t="s">
        <v>5</v>
      </c>
    </row>
    <row r="628" spans="2:3" x14ac:dyDescent="0.25">
      <c r="B628" t="s">
        <v>1</v>
      </c>
    </row>
    <row r="629" spans="2:3" x14ac:dyDescent="0.25">
      <c r="B629" t="s">
        <v>6</v>
      </c>
    </row>
    <row r="630" spans="2:3" x14ac:dyDescent="0.25">
      <c r="C630" t="s">
        <v>40</v>
      </c>
    </row>
    <row r="631" spans="2:3" x14ac:dyDescent="0.25">
      <c r="B631" t="s">
        <v>1</v>
      </c>
    </row>
    <row r="632" spans="2:3" x14ac:dyDescent="0.25">
      <c r="B632" t="s">
        <v>8</v>
      </c>
    </row>
    <row r="634" spans="2:3" x14ac:dyDescent="0.25">
      <c r="B634" t="s">
        <v>1</v>
      </c>
    </row>
    <row r="635" spans="2:3" x14ac:dyDescent="0.25">
      <c r="B635" t="s">
        <v>9</v>
      </c>
    </row>
    <row r="636" spans="2:3" x14ac:dyDescent="0.25">
      <c r="C636" t="str">
        <f>"name = EVTOPTA_"&amp;INDEX(K:K,2+TRUNC((ROW()-1)/$L$2))</f>
        <v>name = EVTOPTA_AVE_MARIA.28</v>
      </c>
    </row>
    <row r="637" spans="2:3" x14ac:dyDescent="0.25">
      <c r="B637" t="s">
        <v>1</v>
      </c>
    </row>
    <row r="638" spans="2:3" x14ac:dyDescent="0.25">
      <c r="B638" t="s">
        <v>9</v>
      </c>
    </row>
    <row r="639" spans="2:3" x14ac:dyDescent="0.25">
      <c r="C639" t="str">
        <f>"name = EVTOPTB_"&amp;INDEX(K:K,2+TRUNC((ROW()-1)/$L$2))</f>
        <v>name = EVTOPTB_AVE_MARIA.28</v>
      </c>
    </row>
    <row r="640" spans="2:3" x14ac:dyDescent="0.25">
      <c r="B640" t="s">
        <v>1</v>
      </c>
    </row>
    <row r="641" spans="1:3" x14ac:dyDescent="0.25">
      <c r="B641" t="s">
        <v>9</v>
      </c>
    </row>
    <row r="642" spans="1:3" x14ac:dyDescent="0.25">
      <c r="C642" t="str">
        <f>"name = EVTOPTB_"&amp;INDEX(K:K,2+TRUNC((ROW()-1)/$L$2))</f>
        <v>name = EVTOPTB_AVE_MARIA.28</v>
      </c>
    </row>
    <row r="643" spans="1:3" x14ac:dyDescent="0.25">
      <c r="B643" t="s">
        <v>1</v>
      </c>
    </row>
    <row r="644" spans="1:3" x14ac:dyDescent="0.25">
      <c r="A644" t="s">
        <v>1</v>
      </c>
    </row>
    <row r="645" spans="1:3" x14ac:dyDescent="0.25">
      <c r="A645" t="s">
        <v>0</v>
      </c>
    </row>
    <row r="646" spans="1:3" x14ac:dyDescent="0.25">
      <c r="B646" t="str">
        <f>"id = "&amp;INDEX(K:K,2+TRUNC((ROW()-1)/$L$2))</f>
        <v>id = AVE_MARIA.29</v>
      </c>
    </row>
    <row r="647" spans="1:3" x14ac:dyDescent="0.25">
      <c r="B647" t="s">
        <v>38</v>
      </c>
    </row>
    <row r="648" spans="1:3" x14ac:dyDescent="0.25">
      <c r="B648" t="str">
        <f>"desc = EVTDESC_"&amp;INDEX(K:K,2+TRUNC((ROW()-1)/$L$2))</f>
        <v>desc = EVTDESC_AVE_MARIA.29</v>
      </c>
    </row>
    <row r="649" spans="1:3" x14ac:dyDescent="0.25">
      <c r="B649" t="s">
        <v>5</v>
      </c>
    </row>
    <row r="651" spans="1:3" x14ac:dyDescent="0.25">
      <c r="B651" t="s">
        <v>1</v>
      </c>
    </row>
    <row r="652" spans="1:3" x14ac:dyDescent="0.25">
      <c r="B652" t="s">
        <v>6</v>
      </c>
    </row>
    <row r="653" spans="1:3" x14ac:dyDescent="0.25">
      <c r="C653" t="s">
        <v>41</v>
      </c>
    </row>
    <row r="654" spans="1:3" x14ac:dyDescent="0.25">
      <c r="B654" t="s">
        <v>1</v>
      </c>
    </row>
    <row r="655" spans="1:3" x14ac:dyDescent="0.25">
      <c r="B655" t="s">
        <v>8</v>
      </c>
    </row>
    <row r="657" spans="1:3" x14ac:dyDescent="0.25">
      <c r="B657" t="s">
        <v>1</v>
      </c>
    </row>
    <row r="658" spans="1:3" x14ac:dyDescent="0.25">
      <c r="B658" t="s">
        <v>9</v>
      </c>
    </row>
    <row r="659" spans="1:3" x14ac:dyDescent="0.25">
      <c r="C659" t="str">
        <f>"name = EVTOPTA_"&amp;INDEX(K:K,2+TRUNC((ROW()-1)/$L$2))</f>
        <v>name = EVTOPTA_AVE_MARIA.29</v>
      </c>
    </row>
    <row r="660" spans="1:3" x14ac:dyDescent="0.25">
      <c r="B660" t="s">
        <v>1</v>
      </c>
    </row>
    <row r="661" spans="1:3" x14ac:dyDescent="0.25">
      <c r="B661" t="s">
        <v>9</v>
      </c>
    </row>
    <row r="662" spans="1:3" x14ac:dyDescent="0.25">
      <c r="C662" t="str">
        <f>"name = EVTOPTB_"&amp;INDEX(K:K,2+TRUNC((ROW()-1)/$L$2))</f>
        <v>name = EVTOPTB_AVE_MARIA.29</v>
      </c>
    </row>
    <row r="663" spans="1:3" x14ac:dyDescent="0.25">
      <c r="B663" t="s">
        <v>1</v>
      </c>
    </row>
    <row r="664" spans="1:3" x14ac:dyDescent="0.25">
      <c r="B664" t="s">
        <v>9</v>
      </c>
    </row>
    <row r="665" spans="1:3" x14ac:dyDescent="0.25">
      <c r="C665" t="str">
        <f>"name = EVTOPTB_"&amp;INDEX(K:K,2+TRUNC((ROW()-1)/$L$2))</f>
        <v>name = EVTOPTB_AVE_MARIA.29</v>
      </c>
    </row>
    <row r="666" spans="1:3" x14ac:dyDescent="0.25">
      <c r="B666" t="s">
        <v>1</v>
      </c>
    </row>
    <row r="667" spans="1:3" x14ac:dyDescent="0.25">
      <c r="A667" t="s">
        <v>1</v>
      </c>
    </row>
    <row r="668" spans="1:3" x14ac:dyDescent="0.25">
      <c r="A668" t="s">
        <v>0</v>
      </c>
    </row>
    <row r="669" spans="1:3" x14ac:dyDescent="0.25">
      <c r="B669" t="str">
        <f>"id = "&amp;INDEX(K:K,2+TRUNC((ROW()-1)/$L$2))</f>
        <v>id = AVE_MARIA.30</v>
      </c>
    </row>
    <row r="670" spans="1:3" x14ac:dyDescent="0.25">
      <c r="B670" t="s">
        <v>38</v>
      </c>
    </row>
    <row r="671" spans="1:3" x14ac:dyDescent="0.25">
      <c r="B671" t="str">
        <f>"desc = EVTDESC_"&amp;INDEX(K:K,2+TRUNC((ROW()-1)/$L$2))</f>
        <v>desc = EVTDESC_AVE_MARIA.30</v>
      </c>
    </row>
    <row r="672" spans="1:3" x14ac:dyDescent="0.25">
      <c r="B672" t="s">
        <v>5</v>
      </c>
    </row>
    <row r="674" spans="2:3" x14ac:dyDescent="0.25">
      <c r="B674" t="s">
        <v>1</v>
      </c>
    </row>
    <row r="675" spans="2:3" x14ac:dyDescent="0.25">
      <c r="B675" t="s">
        <v>6</v>
      </c>
    </row>
    <row r="676" spans="2:3" x14ac:dyDescent="0.25">
      <c r="C676" t="s">
        <v>42</v>
      </c>
    </row>
    <row r="677" spans="2:3" x14ac:dyDescent="0.25">
      <c r="B677" t="s">
        <v>1</v>
      </c>
    </row>
    <row r="678" spans="2:3" x14ac:dyDescent="0.25">
      <c r="B678" t="s">
        <v>8</v>
      </c>
    </row>
    <row r="680" spans="2:3" x14ac:dyDescent="0.25">
      <c r="B680" t="s">
        <v>1</v>
      </c>
    </row>
    <row r="681" spans="2:3" x14ac:dyDescent="0.25">
      <c r="B681" t="s">
        <v>9</v>
      </c>
    </row>
    <row r="682" spans="2:3" x14ac:dyDescent="0.25">
      <c r="C682" t="str">
        <f>"name = EVTOPTA_"&amp;INDEX(K:K,2+TRUNC((ROW()-1)/$L$2))</f>
        <v>name = EVTOPTA_AVE_MARIA.30</v>
      </c>
    </row>
    <row r="683" spans="2:3" x14ac:dyDescent="0.25">
      <c r="B683" t="s">
        <v>1</v>
      </c>
    </row>
    <row r="684" spans="2:3" x14ac:dyDescent="0.25">
      <c r="B684" t="s">
        <v>9</v>
      </c>
    </row>
    <row r="685" spans="2:3" x14ac:dyDescent="0.25">
      <c r="C685" t="str">
        <f>"name = EVTOPTB_"&amp;INDEX(K:K,2+TRUNC((ROW()-1)/$L$2))</f>
        <v>name = EVTOPTB_AVE_MARIA.30</v>
      </c>
    </row>
    <row r="686" spans="2:3" x14ac:dyDescent="0.25">
      <c r="B686" t="s">
        <v>1</v>
      </c>
    </row>
    <row r="687" spans="2:3" x14ac:dyDescent="0.25">
      <c r="B687" t="s">
        <v>9</v>
      </c>
    </row>
    <row r="688" spans="2:3" x14ac:dyDescent="0.25">
      <c r="C688" t="str">
        <f>"name = EVTOPTB_"&amp;INDEX(K:K,2+TRUNC((ROW()-1)/$L$2))</f>
        <v>name = EVTOPTB_AVE_MARIA.30</v>
      </c>
    </row>
    <row r="689" spans="1:3" x14ac:dyDescent="0.25">
      <c r="B689" t="s">
        <v>1</v>
      </c>
    </row>
    <row r="690" spans="1:3" x14ac:dyDescent="0.25">
      <c r="A690" t="s">
        <v>1</v>
      </c>
    </row>
    <row r="691" spans="1:3" x14ac:dyDescent="0.25">
      <c r="A691" t="s">
        <v>0</v>
      </c>
    </row>
    <row r="692" spans="1:3" x14ac:dyDescent="0.25">
      <c r="B692" t="str">
        <f>"id = "&amp;INDEX(K:K,2+TRUNC((ROW()-1)/$L$2))</f>
        <v>id = AVE_MARIA.31</v>
      </c>
    </row>
    <row r="693" spans="1:3" x14ac:dyDescent="0.25">
      <c r="B693" t="s">
        <v>38</v>
      </c>
    </row>
    <row r="694" spans="1:3" x14ac:dyDescent="0.25">
      <c r="B694" t="str">
        <f>"desc = EVTDESC_"&amp;INDEX(K:K,2+TRUNC((ROW()-1)/$L$2))</f>
        <v>desc = EVTDESC_AVE_MARIA.31</v>
      </c>
    </row>
    <row r="695" spans="1:3" x14ac:dyDescent="0.25">
      <c r="B695" t="s">
        <v>5</v>
      </c>
    </row>
    <row r="697" spans="1:3" x14ac:dyDescent="0.25">
      <c r="B697" t="s">
        <v>1</v>
      </c>
    </row>
    <row r="698" spans="1:3" x14ac:dyDescent="0.25">
      <c r="B698" t="s">
        <v>6</v>
      </c>
    </row>
    <row r="699" spans="1:3" x14ac:dyDescent="0.25">
      <c r="C699" t="s">
        <v>43</v>
      </c>
    </row>
    <row r="700" spans="1:3" x14ac:dyDescent="0.25">
      <c r="B700" t="s">
        <v>1</v>
      </c>
    </row>
    <row r="701" spans="1:3" x14ac:dyDescent="0.25">
      <c r="B701" t="s">
        <v>8</v>
      </c>
    </row>
    <row r="703" spans="1:3" x14ac:dyDescent="0.25">
      <c r="B703" t="s">
        <v>1</v>
      </c>
    </row>
    <row r="704" spans="1:3" x14ac:dyDescent="0.25">
      <c r="B704" t="s">
        <v>9</v>
      </c>
    </row>
    <row r="705" spans="1:3" x14ac:dyDescent="0.25">
      <c r="C705" t="str">
        <f>"name = EVTOPTA_"&amp;INDEX(K:K,2+TRUNC((ROW()-1)/$L$2))</f>
        <v>name = EVTOPTA_AVE_MARIA.31</v>
      </c>
    </row>
    <row r="706" spans="1:3" x14ac:dyDescent="0.25">
      <c r="B706" t="s">
        <v>1</v>
      </c>
    </row>
    <row r="707" spans="1:3" x14ac:dyDescent="0.25">
      <c r="B707" t="s">
        <v>9</v>
      </c>
    </row>
    <row r="708" spans="1:3" x14ac:dyDescent="0.25">
      <c r="C708" t="str">
        <f>"name = EVTOPTB_"&amp;INDEX(K:K,2+TRUNC((ROW()-1)/$L$2))</f>
        <v>name = EVTOPTB_AVE_MARIA.31</v>
      </c>
    </row>
    <row r="709" spans="1:3" x14ac:dyDescent="0.25">
      <c r="B709" t="s">
        <v>1</v>
      </c>
    </row>
    <row r="710" spans="1:3" x14ac:dyDescent="0.25">
      <c r="B710" t="s">
        <v>9</v>
      </c>
    </row>
    <row r="711" spans="1:3" x14ac:dyDescent="0.25">
      <c r="C711" t="str">
        <f>"name = EVTOPTB_"&amp;INDEX(K:K,2+TRUNC((ROW()-1)/$L$2))</f>
        <v>name = EVTOPTB_AVE_MARIA.31</v>
      </c>
    </row>
    <row r="712" spans="1:3" x14ac:dyDescent="0.25">
      <c r="B712" t="s">
        <v>1</v>
      </c>
    </row>
    <row r="713" spans="1:3" x14ac:dyDescent="0.25">
      <c r="A713" t="s">
        <v>1</v>
      </c>
    </row>
    <row r="714" spans="1:3" x14ac:dyDescent="0.25">
      <c r="A714" t="s">
        <v>0</v>
      </c>
    </row>
    <row r="715" spans="1:3" x14ac:dyDescent="0.25">
      <c r="B715" t="str">
        <f>"id = "&amp;INDEX(K:K,2+TRUNC((ROW()-1)/$L$2))</f>
        <v>id = AVE_MARIA.32</v>
      </c>
    </row>
    <row r="716" spans="1:3" x14ac:dyDescent="0.25">
      <c r="B716" t="s">
        <v>38</v>
      </c>
    </row>
    <row r="717" spans="1:3" x14ac:dyDescent="0.25">
      <c r="B717" t="str">
        <f>"desc = EVTDESC_"&amp;INDEX(K:K,2+TRUNC((ROW()-1)/$L$2))</f>
        <v>desc = EVTDESC_AVE_MARIA.32</v>
      </c>
    </row>
    <row r="718" spans="1:3" x14ac:dyDescent="0.25">
      <c r="B718" t="s">
        <v>5</v>
      </c>
    </row>
    <row r="720" spans="1:3" x14ac:dyDescent="0.25">
      <c r="B720" t="s">
        <v>1</v>
      </c>
    </row>
    <row r="721" spans="1:3" x14ac:dyDescent="0.25">
      <c r="B721" t="s">
        <v>6</v>
      </c>
    </row>
    <row r="722" spans="1:3" x14ac:dyDescent="0.25">
      <c r="C722" t="s">
        <v>44</v>
      </c>
    </row>
    <row r="723" spans="1:3" x14ac:dyDescent="0.25">
      <c r="B723" t="s">
        <v>1</v>
      </c>
    </row>
    <row r="724" spans="1:3" x14ac:dyDescent="0.25">
      <c r="B724" t="s">
        <v>8</v>
      </c>
    </row>
    <row r="726" spans="1:3" x14ac:dyDescent="0.25">
      <c r="B726" t="s">
        <v>1</v>
      </c>
    </row>
    <row r="727" spans="1:3" x14ac:dyDescent="0.25">
      <c r="B727" t="s">
        <v>9</v>
      </c>
    </row>
    <row r="728" spans="1:3" x14ac:dyDescent="0.25">
      <c r="C728" t="str">
        <f>"name = EVTOPTA_"&amp;INDEX(K:K,2+TRUNC((ROW()-1)/$L$2))</f>
        <v>name = EVTOPTA_AVE_MARIA.32</v>
      </c>
    </row>
    <row r="729" spans="1:3" x14ac:dyDescent="0.25">
      <c r="B729" t="s">
        <v>1</v>
      </c>
    </row>
    <row r="730" spans="1:3" x14ac:dyDescent="0.25">
      <c r="B730" t="s">
        <v>9</v>
      </c>
    </row>
    <row r="731" spans="1:3" x14ac:dyDescent="0.25">
      <c r="C731" t="str">
        <f>"name = EVTOPTB_"&amp;INDEX(K:K,2+TRUNC((ROW()-1)/$L$2))</f>
        <v>name = EVTOPTB_AVE_MARIA.32</v>
      </c>
    </row>
    <row r="732" spans="1:3" x14ac:dyDescent="0.25">
      <c r="B732" t="s">
        <v>1</v>
      </c>
    </row>
    <row r="733" spans="1:3" x14ac:dyDescent="0.25">
      <c r="B733" t="s">
        <v>9</v>
      </c>
    </row>
    <row r="734" spans="1:3" x14ac:dyDescent="0.25">
      <c r="C734" t="str">
        <f>"name = EVTOPTB_"&amp;INDEX(K:K,2+TRUNC((ROW()-1)/$L$2))</f>
        <v>name = EVTOPTB_AVE_MARIA.32</v>
      </c>
    </row>
    <row r="735" spans="1:3" x14ac:dyDescent="0.25">
      <c r="B735" t="s">
        <v>1</v>
      </c>
    </row>
    <row r="736" spans="1:3" x14ac:dyDescent="0.25">
      <c r="A736" t="s">
        <v>1</v>
      </c>
    </row>
    <row r="737" spans="1:3" x14ac:dyDescent="0.25">
      <c r="A737" t="s">
        <v>0</v>
      </c>
    </row>
    <row r="738" spans="1:3" x14ac:dyDescent="0.25">
      <c r="B738" t="str">
        <f>"id = "&amp;INDEX(K:K,2+TRUNC((ROW()-1)/$L$2))</f>
        <v>id = AVE_MARIA.33</v>
      </c>
    </row>
    <row r="739" spans="1:3" x14ac:dyDescent="0.25">
      <c r="B739" t="s">
        <v>38</v>
      </c>
    </row>
    <row r="740" spans="1:3" x14ac:dyDescent="0.25">
      <c r="B740" t="str">
        <f>"desc = EVTDESC_"&amp;INDEX(K:K,2+TRUNC((ROW()-1)/$L$2))</f>
        <v>desc = EVTDESC_AVE_MARIA.33</v>
      </c>
    </row>
    <row r="741" spans="1:3" x14ac:dyDescent="0.25">
      <c r="B741" t="s">
        <v>5</v>
      </c>
    </row>
    <row r="743" spans="1:3" x14ac:dyDescent="0.25">
      <c r="B743" t="s">
        <v>1</v>
      </c>
    </row>
    <row r="744" spans="1:3" x14ac:dyDescent="0.25">
      <c r="B744" t="s">
        <v>6</v>
      </c>
    </row>
    <row r="745" spans="1:3" x14ac:dyDescent="0.25">
      <c r="C745" t="s">
        <v>45</v>
      </c>
    </row>
    <row r="746" spans="1:3" x14ac:dyDescent="0.25">
      <c r="B746" t="s">
        <v>1</v>
      </c>
    </row>
    <row r="747" spans="1:3" x14ac:dyDescent="0.25">
      <c r="B747" t="s">
        <v>8</v>
      </c>
    </row>
    <row r="749" spans="1:3" x14ac:dyDescent="0.25">
      <c r="B749" t="s">
        <v>1</v>
      </c>
    </row>
    <row r="750" spans="1:3" x14ac:dyDescent="0.25">
      <c r="B750" t="s">
        <v>9</v>
      </c>
    </row>
    <row r="751" spans="1:3" x14ac:dyDescent="0.25">
      <c r="C751" t="str">
        <f>"name = EVTOPTA_"&amp;INDEX(K:K,2+TRUNC((ROW()-1)/$L$2))</f>
        <v>name = EVTOPTA_AVE_MARIA.33</v>
      </c>
    </row>
    <row r="752" spans="1:3" x14ac:dyDescent="0.25">
      <c r="B752" t="s">
        <v>1</v>
      </c>
    </row>
    <row r="753" spans="1:3" x14ac:dyDescent="0.25">
      <c r="B753" t="s">
        <v>9</v>
      </c>
    </row>
    <row r="754" spans="1:3" x14ac:dyDescent="0.25">
      <c r="C754" t="str">
        <f>"name = EVTOPTB_"&amp;INDEX(K:K,2+TRUNC((ROW()-1)/$L$2))</f>
        <v>name = EVTOPTB_AVE_MARIA.33</v>
      </c>
    </row>
    <row r="755" spans="1:3" x14ac:dyDescent="0.25">
      <c r="B755" t="s">
        <v>1</v>
      </c>
    </row>
    <row r="756" spans="1:3" x14ac:dyDescent="0.25">
      <c r="B756" t="s">
        <v>9</v>
      </c>
    </row>
    <row r="757" spans="1:3" x14ac:dyDescent="0.25">
      <c r="C757" t="str">
        <f>"name = EVTOPTB_"&amp;INDEX(K:K,2+TRUNC((ROW()-1)/$L$2))</f>
        <v>name = EVTOPTB_AVE_MARIA.33</v>
      </c>
    </row>
    <row r="758" spans="1:3" x14ac:dyDescent="0.25">
      <c r="B758" t="s">
        <v>1</v>
      </c>
    </row>
    <row r="759" spans="1:3" x14ac:dyDescent="0.25">
      <c r="A759" t="s">
        <v>1</v>
      </c>
    </row>
    <row r="760" spans="1:3" x14ac:dyDescent="0.25">
      <c r="A760" t="s">
        <v>0</v>
      </c>
    </row>
    <row r="761" spans="1:3" x14ac:dyDescent="0.25">
      <c r="B761" t="str">
        <f>"id = "&amp;INDEX(K:K,2+TRUNC((ROW()-1)/$L$2))</f>
        <v>id = AVE_MARIA.34</v>
      </c>
    </row>
    <row r="762" spans="1:3" x14ac:dyDescent="0.25">
      <c r="B762" t="s">
        <v>38</v>
      </c>
    </row>
    <row r="763" spans="1:3" x14ac:dyDescent="0.25">
      <c r="B763" t="str">
        <f>"desc = EVTDESC_"&amp;INDEX(K:K,2+TRUNC((ROW()-1)/$L$2))</f>
        <v>desc = EVTDESC_AVE_MARIA.34</v>
      </c>
    </row>
    <row r="764" spans="1:3" x14ac:dyDescent="0.25">
      <c r="B764" t="s">
        <v>5</v>
      </c>
    </row>
    <row r="766" spans="1:3" x14ac:dyDescent="0.25">
      <c r="B766" t="s">
        <v>1</v>
      </c>
    </row>
    <row r="767" spans="1:3" x14ac:dyDescent="0.25">
      <c r="B767" t="s">
        <v>6</v>
      </c>
    </row>
    <row r="768" spans="1:3" x14ac:dyDescent="0.25">
      <c r="C768" t="s">
        <v>46</v>
      </c>
    </row>
    <row r="769" spans="1:3" x14ac:dyDescent="0.25">
      <c r="B769" t="s">
        <v>1</v>
      </c>
    </row>
    <row r="770" spans="1:3" x14ac:dyDescent="0.25">
      <c r="B770" t="s">
        <v>8</v>
      </c>
    </row>
    <row r="772" spans="1:3" x14ac:dyDescent="0.25">
      <c r="B772" t="s">
        <v>1</v>
      </c>
    </row>
    <row r="773" spans="1:3" x14ac:dyDescent="0.25">
      <c r="B773" t="s">
        <v>9</v>
      </c>
    </row>
    <row r="774" spans="1:3" x14ac:dyDescent="0.25">
      <c r="C774" t="str">
        <f>"name = EVTOPTA_"&amp;INDEX(K:K,2+TRUNC((ROW()-1)/$L$2))</f>
        <v>name = EVTOPTA_AVE_MARIA.34</v>
      </c>
    </row>
    <row r="775" spans="1:3" x14ac:dyDescent="0.25">
      <c r="B775" t="s">
        <v>1</v>
      </c>
    </row>
    <row r="776" spans="1:3" x14ac:dyDescent="0.25">
      <c r="B776" t="s">
        <v>9</v>
      </c>
    </row>
    <row r="777" spans="1:3" x14ac:dyDescent="0.25">
      <c r="C777" t="str">
        <f>"name = EVTOPTB_"&amp;INDEX(K:K,2+TRUNC((ROW()-1)/$L$2))</f>
        <v>name = EVTOPTB_AVE_MARIA.34</v>
      </c>
    </row>
    <row r="778" spans="1:3" x14ac:dyDescent="0.25">
      <c r="B778" t="s">
        <v>1</v>
      </c>
    </row>
    <row r="779" spans="1:3" x14ac:dyDescent="0.25">
      <c r="B779" t="s">
        <v>9</v>
      </c>
    </row>
    <row r="780" spans="1:3" x14ac:dyDescent="0.25">
      <c r="C780" t="str">
        <f>"name = EVTOPTB_"&amp;INDEX(K:K,2+TRUNC((ROW()-1)/$L$2))</f>
        <v>name = EVTOPTB_AVE_MARIA.34</v>
      </c>
    </row>
    <row r="781" spans="1:3" x14ac:dyDescent="0.25">
      <c r="B781" t="s">
        <v>1</v>
      </c>
    </row>
    <row r="782" spans="1:3" x14ac:dyDescent="0.25">
      <c r="A782" t="s">
        <v>1</v>
      </c>
    </row>
    <row r="783" spans="1:3" x14ac:dyDescent="0.25">
      <c r="A783" t="s">
        <v>0</v>
      </c>
    </row>
    <row r="784" spans="1:3" x14ac:dyDescent="0.25">
      <c r="B784" t="str">
        <f>"id = "&amp;INDEX(K:K,2+TRUNC((ROW()-1)/$L$2))</f>
        <v>id = AVE_MARIA.35</v>
      </c>
    </row>
    <row r="785" spans="2:3" x14ac:dyDescent="0.25">
      <c r="B785" t="s">
        <v>38</v>
      </c>
    </row>
    <row r="786" spans="2:3" x14ac:dyDescent="0.25">
      <c r="B786" t="str">
        <f>"desc = EVTDESC_"&amp;INDEX(K:K,2+TRUNC((ROW()-1)/$L$2))</f>
        <v>desc = EVTDESC_AVE_MARIA.35</v>
      </c>
    </row>
    <row r="787" spans="2:3" x14ac:dyDescent="0.25">
      <c r="B787" t="s">
        <v>5</v>
      </c>
    </row>
    <row r="789" spans="2:3" x14ac:dyDescent="0.25">
      <c r="B789" t="s">
        <v>1</v>
      </c>
    </row>
    <row r="790" spans="2:3" x14ac:dyDescent="0.25">
      <c r="B790" t="s">
        <v>6</v>
      </c>
    </row>
    <row r="791" spans="2:3" x14ac:dyDescent="0.25">
      <c r="C791" t="s">
        <v>47</v>
      </c>
    </row>
    <row r="792" spans="2:3" x14ac:dyDescent="0.25">
      <c r="B792" t="s">
        <v>1</v>
      </c>
    </row>
    <row r="793" spans="2:3" x14ac:dyDescent="0.25">
      <c r="B793" t="s">
        <v>8</v>
      </c>
    </row>
    <row r="795" spans="2:3" x14ac:dyDescent="0.25">
      <c r="B795" t="s">
        <v>1</v>
      </c>
    </row>
    <row r="796" spans="2:3" x14ac:dyDescent="0.25">
      <c r="B796" t="s">
        <v>9</v>
      </c>
    </row>
    <row r="797" spans="2:3" x14ac:dyDescent="0.25">
      <c r="C797" t="str">
        <f>"name = EVTOPTA_"&amp;INDEX(K:K,2+TRUNC((ROW()-1)/$L$2))</f>
        <v>name = EVTOPTA_AVE_MARIA.35</v>
      </c>
    </row>
    <row r="798" spans="2:3" x14ac:dyDescent="0.25">
      <c r="B798" t="s">
        <v>1</v>
      </c>
    </row>
    <row r="799" spans="2:3" x14ac:dyDescent="0.25">
      <c r="B799" t="s">
        <v>9</v>
      </c>
    </row>
    <row r="800" spans="2:3" x14ac:dyDescent="0.25">
      <c r="C800" t="str">
        <f>"name = EVTOPTB_"&amp;INDEX(K:K,2+TRUNC((ROW()-1)/$L$2))</f>
        <v>name = EVTOPTB_AVE_MARIA.35</v>
      </c>
    </row>
    <row r="801" spans="1:3" x14ac:dyDescent="0.25">
      <c r="B801" t="s">
        <v>1</v>
      </c>
    </row>
    <row r="802" spans="1:3" x14ac:dyDescent="0.25">
      <c r="B802" t="s">
        <v>9</v>
      </c>
    </row>
    <row r="803" spans="1:3" x14ac:dyDescent="0.25">
      <c r="C803" t="str">
        <f>"name = EVTOPTB_"&amp;INDEX(K:K,2+TRUNC((ROW()-1)/$L$2))</f>
        <v>name = EVTOPTB_AVE_MARIA.35</v>
      </c>
    </row>
    <row r="804" spans="1:3" x14ac:dyDescent="0.25">
      <c r="B804" t="s">
        <v>1</v>
      </c>
    </row>
    <row r="805" spans="1:3" x14ac:dyDescent="0.25">
      <c r="A805" t="s">
        <v>1</v>
      </c>
    </row>
    <row r="806" spans="1:3" x14ac:dyDescent="0.25">
      <c r="A806" t="s">
        <v>0</v>
      </c>
    </row>
    <row r="807" spans="1:3" x14ac:dyDescent="0.25">
      <c r="B807" t="str">
        <f>"id = "&amp;INDEX(K:K,2+TRUNC((ROW()-1)/$L$2))</f>
        <v>id = AVE_MARIA.36</v>
      </c>
    </row>
    <row r="808" spans="1:3" x14ac:dyDescent="0.25">
      <c r="B808" t="s">
        <v>38</v>
      </c>
    </row>
    <row r="809" spans="1:3" x14ac:dyDescent="0.25">
      <c r="B809" t="str">
        <f>"desc = EVTDESC_"&amp;INDEX(K:K,2+TRUNC((ROW()-1)/$L$2))</f>
        <v>desc = EVTDESC_AVE_MARIA.36</v>
      </c>
    </row>
    <row r="810" spans="1:3" x14ac:dyDescent="0.25">
      <c r="B810" t="s">
        <v>5</v>
      </c>
    </row>
    <row r="812" spans="1:3" x14ac:dyDescent="0.25">
      <c r="B812" t="s">
        <v>1</v>
      </c>
    </row>
    <row r="813" spans="1:3" x14ac:dyDescent="0.25">
      <c r="B813" t="s">
        <v>6</v>
      </c>
    </row>
    <row r="814" spans="1:3" x14ac:dyDescent="0.25">
      <c r="C814" t="s">
        <v>48</v>
      </c>
    </row>
    <row r="815" spans="1:3" x14ac:dyDescent="0.25">
      <c r="B815" t="s">
        <v>1</v>
      </c>
    </row>
    <row r="816" spans="1:3" x14ac:dyDescent="0.25">
      <c r="B816" t="s">
        <v>8</v>
      </c>
    </row>
    <row r="818" spans="1:3" x14ac:dyDescent="0.25">
      <c r="B818" t="s">
        <v>1</v>
      </c>
    </row>
    <row r="819" spans="1:3" x14ac:dyDescent="0.25">
      <c r="B819" t="s">
        <v>9</v>
      </c>
    </row>
    <row r="820" spans="1:3" x14ac:dyDescent="0.25">
      <c r="C820" t="str">
        <f>"name = EVTOPTA_"&amp;INDEX(K:K,2+TRUNC((ROW()-1)/$L$2))</f>
        <v>name = EVTOPTA_AVE_MARIA.36</v>
      </c>
    </row>
    <row r="821" spans="1:3" x14ac:dyDescent="0.25">
      <c r="B821" t="s">
        <v>1</v>
      </c>
    </row>
    <row r="822" spans="1:3" x14ac:dyDescent="0.25">
      <c r="B822" t="s">
        <v>9</v>
      </c>
    </row>
    <row r="823" spans="1:3" x14ac:dyDescent="0.25">
      <c r="C823" t="str">
        <f>"name = EVTOPTB_"&amp;INDEX(K:K,2+TRUNC((ROW()-1)/$L$2))</f>
        <v>name = EVTOPTB_AVE_MARIA.36</v>
      </c>
    </row>
    <row r="824" spans="1:3" x14ac:dyDescent="0.25">
      <c r="B824" t="s">
        <v>1</v>
      </c>
    </row>
    <row r="825" spans="1:3" x14ac:dyDescent="0.25">
      <c r="B825" t="s">
        <v>9</v>
      </c>
    </row>
    <row r="826" spans="1:3" x14ac:dyDescent="0.25">
      <c r="C826" t="str">
        <f>"name = EVTOPTB_"&amp;INDEX(K:K,2+TRUNC((ROW()-1)/$L$2))</f>
        <v>name = EVTOPTB_AVE_MARIA.36</v>
      </c>
    </row>
    <row r="827" spans="1:3" x14ac:dyDescent="0.25">
      <c r="B827" t="s">
        <v>1</v>
      </c>
    </row>
    <row r="828" spans="1:3" x14ac:dyDescent="0.25">
      <c r="A828" t="s">
        <v>1</v>
      </c>
    </row>
    <row r="829" spans="1:3" x14ac:dyDescent="0.25">
      <c r="A829" t="s">
        <v>0</v>
      </c>
    </row>
    <row r="830" spans="1:3" x14ac:dyDescent="0.25">
      <c r="B830" t="str">
        <f>"id = "&amp;INDEX(K:K,2+TRUNC((ROW()-1)/$L$2))</f>
        <v>id = AVE_MARIA.37</v>
      </c>
    </row>
    <row r="831" spans="1:3" x14ac:dyDescent="0.25">
      <c r="B831" t="s">
        <v>38</v>
      </c>
    </row>
    <row r="832" spans="1:3" x14ac:dyDescent="0.25">
      <c r="B832" t="str">
        <f>"desc = EVTDESC_"&amp;INDEX(K:K,2+TRUNC((ROW()-1)/$L$2))</f>
        <v>desc = EVTDESC_AVE_MARIA.37</v>
      </c>
    </row>
    <row r="833" spans="2:3" x14ac:dyDescent="0.25">
      <c r="B833" t="s">
        <v>5</v>
      </c>
    </row>
    <row r="835" spans="2:3" x14ac:dyDescent="0.25">
      <c r="B835" t="s">
        <v>1</v>
      </c>
    </row>
    <row r="836" spans="2:3" x14ac:dyDescent="0.25">
      <c r="B836" t="s">
        <v>6</v>
      </c>
    </row>
    <row r="837" spans="2:3" x14ac:dyDescent="0.25">
      <c r="C837" t="s">
        <v>49</v>
      </c>
    </row>
    <row r="838" spans="2:3" x14ac:dyDescent="0.25">
      <c r="B838" t="s">
        <v>1</v>
      </c>
    </row>
    <row r="839" spans="2:3" x14ac:dyDescent="0.25">
      <c r="B839" t="s">
        <v>8</v>
      </c>
    </row>
    <row r="841" spans="2:3" x14ac:dyDescent="0.25">
      <c r="B841" t="s">
        <v>1</v>
      </c>
    </row>
    <row r="842" spans="2:3" x14ac:dyDescent="0.25">
      <c r="B842" t="s">
        <v>9</v>
      </c>
    </row>
    <row r="843" spans="2:3" x14ac:dyDescent="0.25">
      <c r="C843" t="str">
        <f>"name = EVTOPTA_"&amp;INDEX(K:K,2+TRUNC((ROW()-1)/$L$2))</f>
        <v>name = EVTOPTA_AVE_MARIA.37</v>
      </c>
    </row>
    <row r="844" spans="2:3" x14ac:dyDescent="0.25">
      <c r="B844" t="s">
        <v>1</v>
      </c>
    </row>
    <row r="845" spans="2:3" x14ac:dyDescent="0.25">
      <c r="B845" t="s">
        <v>9</v>
      </c>
    </row>
    <row r="846" spans="2:3" x14ac:dyDescent="0.25">
      <c r="C846" t="str">
        <f>"name = EVTOPTB_"&amp;INDEX(K:K,2+TRUNC((ROW()-1)/$L$2))</f>
        <v>name = EVTOPTB_AVE_MARIA.37</v>
      </c>
    </row>
    <row r="847" spans="2:3" x14ac:dyDescent="0.25">
      <c r="B847" t="s">
        <v>1</v>
      </c>
    </row>
    <row r="848" spans="2:3" x14ac:dyDescent="0.25">
      <c r="B848" t="s">
        <v>9</v>
      </c>
    </row>
    <row r="849" spans="1:3" x14ac:dyDescent="0.25">
      <c r="C849" t="str">
        <f>"name = EVTOPTB_"&amp;INDEX(K:K,2+TRUNC((ROW()-1)/$L$2))</f>
        <v>name = EVTOPTB_AVE_MARIA.37</v>
      </c>
    </row>
    <row r="850" spans="1:3" x14ac:dyDescent="0.25">
      <c r="B850" t="s">
        <v>1</v>
      </c>
    </row>
    <row r="851" spans="1:3" x14ac:dyDescent="0.25">
      <c r="A851" t="s">
        <v>1</v>
      </c>
    </row>
    <row r="852" spans="1:3" x14ac:dyDescent="0.25">
      <c r="A852" t="s">
        <v>0</v>
      </c>
    </row>
    <row r="853" spans="1:3" x14ac:dyDescent="0.25">
      <c r="B853" t="str">
        <f>"id = "&amp;INDEX(K:K,2+TRUNC((ROW()-1)/$L$2))</f>
        <v>id = AVE_MARIA.38</v>
      </c>
    </row>
    <row r="854" spans="1:3" x14ac:dyDescent="0.25">
      <c r="B854" t="s">
        <v>38</v>
      </c>
    </row>
    <row r="855" spans="1:3" x14ac:dyDescent="0.25">
      <c r="B855" t="str">
        <f>"desc = EVTDESC_"&amp;INDEX(K:K,2+TRUNC((ROW()-1)/$L$2))</f>
        <v>desc = EVTDESC_AVE_MARIA.38</v>
      </c>
    </row>
    <row r="856" spans="1:3" x14ac:dyDescent="0.25">
      <c r="B856" t="s">
        <v>5</v>
      </c>
    </row>
    <row r="858" spans="1:3" x14ac:dyDescent="0.25">
      <c r="B858" t="s">
        <v>1</v>
      </c>
    </row>
    <row r="859" spans="1:3" x14ac:dyDescent="0.25">
      <c r="B859" t="s">
        <v>6</v>
      </c>
    </row>
    <row r="860" spans="1:3" x14ac:dyDescent="0.25">
      <c r="C860" t="s">
        <v>50</v>
      </c>
    </row>
    <row r="861" spans="1:3" x14ac:dyDescent="0.25">
      <c r="B861" t="s">
        <v>1</v>
      </c>
    </row>
    <row r="862" spans="1:3" x14ac:dyDescent="0.25">
      <c r="B862" t="s">
        <v>8</v>
      </c>
    </row>
    <row r="864" spans="1:3" x14ac:dyDescent="0.25">
      <c r="B864" t="s">
        <v>1</v>
      </c>
    </row>
    <row r="865" spans="1:3" x14ac:dyDescent="0.25">
      <c r="B865" t="s">
        <v>9</v>
      </c>
    </row>
    <row r="866" spans="1:3" x14ac:dyDescent="0.25">
      <c r="C866" t="str">
        <f>"name = EVTOPTA_"&amp;INDEX(K:K,2+TRUNC((ROW()-1)/$L$2))</f>
        <v>name = EVTOPTA_AVE_MARIA.38</v>
      </c>
    </row>
    <row r="867" spans="1:3" x14ac:dyDescent="0.25">
      <c r="B867" t="s">
        <v>1</v>
      </c>
    </row>
    <row r="868" spans="1:3" x14ac:dyDescent="0.25">
      <c r="B868" t="s">
        <v>9</v>
      </c>
    </row>
    <row r="869" spans="1:3" x14ac:dyDescent="0.25">
      <c r="C869" t="str">
        <f>"name = EVTOPTB_"&amp;INDEX(K:K,2+TRUNC((ROW()-1)/$L$2))</f>
        <v>name = EVTOPTB_AVE_MARIA.38</v>
      </c>
    </row>
    <row r="870" spans="1:3" x14ac:dyDescent="0.25">
      <c r="B870" t="s">
        <v>1</v>
      </c>
    </row>
    <row r="871" spans="1:3" x14ac:dyDescent="0.25">
      <c r="B871" t="s">
        <v>9</v>
      </c>
    </row>
    <row r="872" spans="1:3" x14ac:dyDescent="0.25">
      <c r="C872" t="str">
        <f>"name = EVTOPTB_"&amp;INDEX(K:K,2+TRUNC((ROW()-1)/$L$2))</f>
        <v>name = EVTOPTB_AVE_MARIA.38</v>
      </c>
    </row>
    <row r="873" spans="1:3" x14ac:dyDescent="0.25">
      <c r="B873" t="s">
        <v>1</v>
      </c>
    </row>
    <row r="874" spans="1:3" x14ac:dyDescent="0.25">
      <c r="A874" t="s">
        <v>1</v>
      </c>
    </row>
    <row r="875" spans="1:3" x14ac:dyDescent="0.25">
      <c r="A875" t="s">
        <v>0</v>
      </c>
    </row>
    <row r="876" spans="1:3" x14ac:dyDescent="0.25">
      <c r="B876" t="str">
        <f>"id = "&amp;INDEX(K:K,2+TRUNC((ROW()-1)/$L$2))</f>
        <v>id = AVE_MARIA.39</v>
      </c>
    </row>
    <row r="877" spans="1:3" x14ac:dyDescent="0.25">
      <c r="B877" t="s">
        <v>38</v>
      </c>
    </row>
    <row r="878" spans="1:3" x14ac:dyDescent="0.25">
      <c r="B878" t="str">
        <f>"desc = EVTDESC_"&amp;INDEX(K:K,2+TRUNC((ROW()-1)/$L$2))</f>
        <v>desc = EVTDESC_AVE_MARIA.39</v>
      </c>
    </row>
    <row r="879" spans="1:3" x14ac:dyDescent="0.25">
      <c r="B879" t="s">
        <v>5</v>
      </c>
    </row>
    <row r="881" spans="2:3" x14ac:dyDescent="0.25">
      <c r="B881" t="s">
        <v>1</v>
      </c>
    </row>
    <row r="882" spans="2:3" x14ac:dyDescent="0.25">
      <c r="B882" t="s">
        <v>6</v>
      </c>
    </row>
    <row r="883" spans="2:3" x14ac:dyDescent="0.25">
      <c r="C883" t="s">
        <v>51</v>
      </c>
    </row>
    <row r="884" spans="2:3" x14ac:dyDescent="0.25">
      <c r="B884" t="s">
        <v>1</v>
      </c>
    </row>
    <row r="885" spans="2:3" x14ac:dyDescent="0.25">
      <c r="B885" t="s">
        <v>8</v>
      </c>
    </row>
    <row r="887" spans="2:3" x14ac:dyDescent="0.25">
      <c r="B887" t="s">
        <v>1</v>
      </c>
    </row>
    <row r="888" spans="2:3" x14ac:dyDescent="0.25">
      <c r="B888" t="s">
        <v>9</v>
      </c>
    </row>
    <row r="889" spans="2:3" x14ac:dyDescent="0.25">
      <c r="C889" t="str">
        <f>"name = EVTOPTA_"&amp;INDEX(K:K,2+TRUNC((ROW()-1)/$L$2))</f>
        <v>name = EVTOPTA_AVE_MARIA.39</v>
      </c>
    </row>
    <row r="890" spans="2:3" x14ac:dyDescent="0.25">
      <c r="B890" t="s">
        <v>1</v>
      </c>
    </row>
    <row r="891" spans="2:3" x14ac:dyDescent="0.25">
      <c r="B891" t="s">
        <v>9</v>
      </c>
    </row>
    <row r="892" spans="2:3" x14ac:dyDescent="0.25">
      <c r="C892" t="str">
        <f>"name = EVTOPTB_"&amp;INDEX(K:K,2+TRUNC((ROW()-1)/$L$2))</f>
        <v>name = EVTOPTB_AVE_MARIA.39</v>
      </c>
    </row>
    <row r="893" spans="2:3" x14ac:dyDescent="0.25">
      <c r="B893" t="s">
        <v>1</v>
      </c>
    </row>
    <row r="894" spans="2:3" x14ac:dyDescent="0.25">
      <c r="B894" t="s">
        <v>9</v>
      </c>
    </row>
    <row r="895" spans="2:3" x14ac:dyDescent="0.25">
      <c r="C895" t="str">
        <f>"name = EVTOPTB_"&amp;INDEX(K:K,2+TRUNC((ROW()-1)/$L$2))</f>
        <v>name = EVTOPTB_AVE_MARIA.39</v>
      </c>
    </row>
    <row r="896" spans="2:3" x14ac:dyDescent="0.25">
      <c r="B896" t="s">
        <v>1</v>
      </c>
    </row>
    <row r="897" spans="1:3" x14ac:dyDescent="0.25">
      <c r="A897" t="s">
        <v>1</v>
      </c>
    </row>
    <row r="898" spans="1:3" x14ac:dyDescent="0.25">
      <c r="A898" t="s">
        <v>0</v>
      </c>
    </row>
    <row r="899" spans="1:3" x14ac:dyDescent="0.25">
      <c r="B899" t="str">
        <f>"id = "&amp;INDEX(K:K,2+TRUNC((ROW()-1)/$L$2))</f>
        <v>id = AVE_MARIA.40</v>
      </c>
    </row>
    <row r="900" spans="1:3" x14ac:dyDescent="0.25">
      <c r="B900" t="s">
        <v>38</v>
      </c>
    </row>
    <row r="901" spans="1:3" x14ac:dyDescent="0.25">
      <c r="B901" t="str">
        <f>"desc = EVTDESC_"&amp;INDEX(K:K,2+TRUNC((ROW()-1)/$L$2))</f>
        <v>desc = EVTDESC_AVE_MARIA.40</v>
      </c>
    </row>
    <row r="902" spans="1:3" x14ac:dyDescent="0.25">
      <c r="B902" t="s">
        <v>5</v>
      </c>
    </row>
    <row r="904" spans="1:3" x14ac:dyDescent="0.25">
      <c r="B904" t="s">
        <v>1</v>
      </c>
    </row>
    <row r="905" spans="1:3" x14ac:dyDescent="0.25">
      <c r="B905" t="s">
        <v>6</v>
      </c>
    </row>
    <row r="906" spans="1:3" x14ac:dyDescent="0.25">
      <c r="C906" t="s">
        <v>52</v>
      </c>
    </row>
    <row r="907" spans="1:3" x14ac:dyDescent="0.25">
      <c r="B907" t="s">
        <v>1</v>
      </c>
    </row>
    <row r="908" spans="1:3" x14ac:dyDescent="0.25">
      <c r="B908" t="s">
        <v>8</v>
      </c>
    </row>
    <row r="910" spans="1:3" x14ac:dyDescent="0.25">
      <c r="B910" t="s">
        <v>1</v>
      </c>
    </row>
    <row r="911" spans="1:3" x14ac:dyDescent="0.25">
      <c r="B911" t="s">
        <v>9</v>
      </c>
    </row>
    <row r="912" spans="1:3" x14ac:dyDescent="0.25">
      <c r="C912" t="str">
        <f>"name = EVTOPTA_"&amp;INDEX(K:K,2+TRUNC((ROW()-1)/$L$2))</f>
        <v>name = EVTOPTA_AVE_MARIA.40</v>
      </c>
    </row>
    <row r="913" spans="1:3" x14ac:dyDescent="0.25">
      <c r="B913" t="s">
        <v>1</v>
      </c>
    </row>
    <row r="914" spans="1:3" x14ac:dyDescent="0.25">
      <c r="B914" t="s">
        <v>9</v>
      </c>
    </row>
    <row r="915" spans="1:3" x14ac:dyDescent="0.25">
      <c r="C915" t="str">
        <f>"name = EVTOPTB_"&amp;INDEX(K:K,2+TRUNC((ROW()-1)/$L$2))</f>
        <v>name = EVTOPTB_AVE_MARIA.40</v>
      </c>
    </row>
    <row r="916" spans="1:3" x14ac:dyDescent="0.25">
      <c r="B916" t="s">
        <v>1</v>
      </c>
    </row>
    <row r="917" spans="1:3" x14ac:dyDescent="0.25">
      <c r="B917" t="s">
        <v>9</v>
      </c>
    </row>
    <row r="918" spans="1:3" x14ac:dyDescent="0.25">
      <c r="C918" t="str">
        <f>"name = EVTOPTB_"&amp;INDEX(K:K,2+TRUNC((ROW()-1)/$L$2))</f>
        <v>name = EVTOPTB_AVE_MARIA.40</v>
      </c>
    </row>
    <row r="919" spans="1:3" x14ac:dyDescent="0.25">
      <c r="B919" t="s">
        <v>1</v>
      </c>
    </row>
    <row r="920" spans="1:3" x14ac:dyDescent="0.25">
      <c r="A920" t="s">
        <v>1</v>
      </c>
    </row>
    <row r="921" spans="1:3" x14ac:dyDescent="0.25">
      <c r="A921" t="s">
        <v>0</v>
      </c>
    </row>
    <row r="922" spans="1:3" x14ac:dyDescent="0.25">
      <c r="B922" t="str">
        <f>"id = "&amp;INDEX(K:K,2+TRUNC((ROW()-1)/$L$2))</f>
        <v>id = AVE_MARIA.41</v>
      </c>
    </row>
    <row r="923" spans="1:3" x14ac:dyDescent="0.25">
      <c r="B923" t="s">
        <v>38</v>
      </c>
    </row>
    <row r="924" spans="1:3" x14ac:dyDescent="0.25">
      <c r="B924" t="str">
        <f>"desc = EVTDESC_"&amp;INDEX(K:K,2+TRUNC((ROW()-1)/$L$2))</f>
        <v>desc = EVTDESC_AVE_MARIA.41</v>
      </c>
    </row>
    <row r="925" spans="1:3" x14ac:dyDescent="0.25">
      <c r="B925" t="s">
        <v>5</v>
      </c>
    </row>
    <row r="927" spans="1:3" x14ac:dyDescent="0.25">
      <c r="B927" t="s">
        <v>1</v>
      </c>
    </row>
    <row r="928" spans="1:3" x14ac:dyDescent="0.25">
      <c r="B928" t="s">
        <v>6</v>
      </c>
    </row>
    <row r="929" spans="1:3" x14ac:dyDescent="0.25">
      <c r="C929" t="s">
        <v>53</v>
      </c>
    </row>
    <row r="930" spans="1:3" x14ac:dyDescent="0.25">
      <c r="B930" t="s">
        <v>1</v>
      </c>
    </row>
    <row r="931" spans="1:3" x14ac:dyDescent="0.25">
      <c r="B931" t="s">
        <v>8</v>
      </c>
    </row>
    <row r="933" spans="1:3" x14ac:dyDescent="0.25">
      <c r="B933" t="s">
        <v>1</v>
      </c>
    </row>
    <row r="934" spans="1:3" x14ac:dyDescent="0.25">
      <c r="B934" t="s">
        <v>9</v>
      </c>
    </row>
    <row r="935" spans="1:3" x14ac:dyDescent="0.25">
      <c r="C935" t="str">
        <f>"name = EVTOPTA_"&amp;INDEX(K:K,2+TRUNC((ROW()-1)/$L$2))</f>
        <v>name = EVTOPTA_AVE_MARIA.41</v>
      </c>
    </row>
    <row r="936" spans="1:3" x14ac:dyDescent="0.25">
      <c r="B936" t="s">
        <v>1</v>
      </c>
    </row>
    <row r="937" spans="1:3" x14ac:dyDescent="0.25">
      <c r="B937" t="s">
        <v>9</v>
      </c>
    </row>
    <row r="938" spans="1:3" x14ac:dyDescent="0.25">
      <c r="C938" t="str">
        <f>"name = EVTOPTB_"&amp;INDEX(K:K,2+TRUNC((ROW()-1)/$L$2))</f>
        <v>name = EVTOPTB_AVE_MARIA.41</v>
      </c>
    </row>
    <row r="939" spans="1:3" x14ac:dyDescent="0.25">
      <c r="B939" t="s">
        <v>1</v>
      </c>
    </row>
    <row r="940" spans="1:3" x14ac:dyDescent="0.25">
      <c r="B940" t="s">
        <v>9</v>
      </c>
    </row>
    <row r="941" spans="1:3" x14ac:dyDescent="0.25">
      <c r="C941" t="str">
        <f>"name = EVTOPTB_"&amp;INDEX(K:K,2+TRUNC((ROW()-1)/$L$2))</f>
        <v>name = EVTOPTB_AVE_MARIA.41</v>
      </c>
    </row>
    <row r="942" spans="1:3" x14ac:dyDescent="0.25">
      <c r="B942" t="s">
        <v>1</v>
      </c>
    </row>
    <row r="943" spans="1:3" x14ac:dyDescent="0.25">
      <c r="A943" t="s">
        <v>1</v>
      </c>
    </row>
    <row r="944" spans="1:3" x14ac:dyDescent="0.25">
      <c r="A944" t="s">
        <v>0</v>
      </c>
    </row>
    <row r="945" spans="2:3" x14ac:dyDescent="0.25">
      <c r="B945" t="str">
        <f>"id = "&amp;INDEX(K:K,2+TRUNC((ROW()-1)/$L$2))</f>
        <v>id = AVE_MARIA.42</v>
      </c>
    </row>
    <row r="946" spans="2:3" x14ac:dyDescent="0.25">
      <c r="B946" t="s">
        <v>38</v>
      </c>
    </row>
    <row r="947" spans="2:3" x14ac:dyDescent="0.25">
      <c r="B947" t="str">
        <f>"desc = EVTDESC_"&amp;INDEX(K:K,2+TRUNC((ROW()-1)/$L$2))</f>
        <v>desc = EVTDESC_AVE_MARIA.42</v>
      </c>
    </row>
    <row r="948" spans="2:3" x14ac:dyDescent="0.25">
      <c r="B948" t="s">
        <v>5</v>
      </c>
    </row>
    <row r="950" spans="2:3" x14ac:dyDescent="0.25">
      <c r="B950" t="s">
        <v>1</v>
      </c>
    </row>
    <row r="951" spans="2:3" x14ac:dyDescent="0.25">
      <c r="B951" t="s">
        <v>6</v>
      </c>
    </row>
    <row r="952" spans="2:3" x14ac:dyDescent="0.25">
      <c r="C952" t="s">
        <v>54</v>
      </c>
    </row>
    <row r="953" spans="2:3" x14ac:dyDescent="0.25">
      <c r="B953" t="s">
        <v>1</v>
      </c>
    </row>
    <row r="954" spans="2:3" x14ac:dyDescent="0.25">
      <c r="B954" t="s">
        <v>8</v>
      </c>
    </row>
    <row r="956" spans="2:3" x14ac:dyDescent="0.25">
      <c r="B956" t="s">
        <v>1</v>
      </c>
    </row>
    <row r="957" spans="2:3" x14ac:dyDescent="0.25">
      <c r="B957" t="s">
        <v>9</v>
      </c>
    </row>
    <row r="958" spans="2:3" x14ac:dyDescent="0.25">
      <c r="C958" t="str">
        <f>"name = EVTOPTA_"&amp;INDEX(K:K,2+TRUNC((ROW()-1)/$L$2))</f>
        <v>name = EVTOPTA_AVE_MARIA.42</v>
      </c>
    </row>
    <row r="959" spans="2:3" x14ac:dyDescent="0.25">
      <c r="B959" t="s">
        <v>1</v>
      </c>
    </row>
    <row r="960" spans="2:3" x14ac:dyDescent="0.25">
      <c r="B960" t="s">
        <v>9</v>
      </c>
    </row>
    <row r="961" spans="1:3" x14ac:dyDescent="0.25">
      <c r="C961" t="str">
        <f>"name = EVTOPTB_"&amp;INDEX(K:K,2+TRUNC((ROW()-1)/$L$2))</f>
        <v>name = EVTOPTB_AVE_MARIA.42</v>
      </c>
    </row>
    <row r="962" spans="1:3" x14ac:dyDescent="0.25">
      <c r="B962" t="s">
        <v>1</v>
      </c>
    </row>
    <row r="963" spans="1:3" x14ac:dyDescent="0.25">
      <c r="B963" t="s">
        <v>9</v>
      </c>
    </row>
    <row r="964" spans="1:3" x14ac:dyDescent="0.25">
      <c r="C964" t="str">
        <f>"name = EVTOPTB_"&amp;INDEX(K:K,2+TRUNC((ROW()-1)/$L$2))</f>
        <v>name = EVTOPTB_AVE_MARIA.42</v>
      </c>
    </row>
    <row r="965" spans="1:3" x14ac:dyDescent="0.25">
      <c r="B965" t="s">
        <v>1</v>
      </c>
    </row>
    <row r="966" spans="1:3" x14ac:dyDescent="0.25">
      <c r="A966" t="s">
        <v>1</v>
      </c>
    </row>
    <row r="967" spans="1:3" x14ac:dyDescent="0.25">
      <c r="A967" t="s">
        <v>0</v>
      </c>
    </row>
    <row r="968" spans="1:3" x14ac:dyDescent="0.25">
      <c r="B968" t="str">
        <f>"id = "&amp;INDEX(K:K,2+TRUNC((ROW()-1)/$L$2))</f>
        <v>id = AVE_MARIA.43</v>
      </c>
    </row>
    <row r="969" spans="1:3" x14ac:dyDescent="0.25">
      <c r="B969" t="s">
        <v>38</v>
      </c>
    </row>
    <row r="970" spans="1:3" x14ac:dyDescent="0.25">
      <c r="B970" t="str">
        <f>"desc = EVTDESC_"&amp;INDEX(K:K,2+TRUNC((ROW()-1)/$L$2))</f>
        <v>desc = EVTDESC_AVE_MARIA.43</v>
      </c>
    </row>
    <row r="971" spans="1:3" x14ac:dyDescent="0.25">
      <c r="B971" t="s">
        <v>5</v>
      </c>
    </row>
    <row r="973" spans="1:3" x14ac:dyDescent="0.25">
      <c r="B973" t="s">
        <v>1</v>
      </c>
    </row>
    <row r="974" spans="1:3" x14ac:dyDescent="0.25">
      <c r="B974" t="s">
        <v>6</v>
      </c>
    </row>
    <row r="975" spans="1:3" x14ac:dyDescent="0.25">
      <c r="C975" t="s">
        <v>55</v>
      </c>
    </row>
    <row r="976" spans="1:3" x14ac:dyDescent="0.25">
      <c r="B976" t="s">
        <v>1</v>
      </c>
    </row>
    <row r="977" spans="1:3" x14ac:dyDescent="0.25">
      <c r="B977" t="s">
        <v>8</v>
      </c>
    </row>
    <row r="979" spans="1:3" x14ac:dyDescent="0.25">
      <c r="B979" t="s">
        <v>1</v>
      </c>
    </row>
    <row r="980" spans="1:3" x14ac:dyDescent="0.25">
      <c r="B980" t="s">
        <v>9</v>
      </c>
    </row>
    <row r="981" spans="1:3" x14ac:dyDescent="0.25">
      <c r="C981" t="str">
        <f>"name = EVTOPTA_"&amp;INDEX(K:K,2+TRUNC((ROW()-1)/$L$2))</f>
        <v>name = EVTOPTA_AVE_MARIA.43</v>
      </c>
    </row>
    <row r="982" spans="1:3" x14ac:dyDescent="0.25">
      <c r="B982" t="s">
        <v>1</v>
      </c>
    </row>
    <row r="983" spans="1:3" x14ac:dyDescent="0.25">
      <c r="B983" t="s">
        <v>9</v>
      </c>
    </row>
    <row r="984" spans="1:3" x14ac:dyDescent="0.25">
      <c r="C984" t="str">
        <f>"name = EVTOPTB_"&amp;INDEX(K:K,2+TRUNC((ROW()-1)/$L$2))</f>
        <v>name = EVTOPTB_AVE_MARIA.43</v>
      </c>
    </row>
    <row r="985" spans="1:3" x14ac:dyDescent="0.25">
      <c r="B985" t="s">
        <v>1</v>
      </c>
    </row>
    <row r="986" spans="1:3" x14ac:dyDescent="0.25">
      <c r="B986" t="s">
        <v>9</v>
      </c>
    </row>
    <row r="987" spans="1:3" x14ac:dyDescent="0.25">
      <c r="C987" t="str">
        <f>"name = EVTOPTB_"&amp;INDEX(K:K,2+TRUNC((ROW()-1)/$L$2))</f>
        <v>name = EVTOPTB_AVE_MARIA.43</v>
      </c>
    </row>
    <row r="988" spans="1:3" x14ac:dyDescent="0.25">
      <c r="B988" t="s">
        <v>1</v>
      </c>
    </row>
    <row r="989" spans="1:3" x14ac:dyDescent="0.25">
      <c r="A989" t="s">
        <v>1</v>
      </c>
    </row>
    <row r="990" spans="1:3" x14ac:dyDescent="0.25">
      <c r="A990" t="s">
        <v>0</v>
      </c>
    </row>
    <row r="991" spans="1:3" x14ac:dyDescent="0.25">
      <c r="B991" t="str">
        <f>"id = "&amp;INDEX(K:K,2+TRUNC((ROW()-1)/$L$2))</f>
        <v>id = AVE_MARIA.44</v>
      </c>
    </row>
    <row r="992" spans="1:3" x14ac:dyDescent="0.25">
      <c r="B992" t="s">
        <v>38</v>
      </c>
    </row>
    <row r="993" spans="2:3" x14ac:dyDescent="0.25">
      <c r="B993" t="str">
        <f>"desc = EVTDESC_"&amp;INDEX(K:K,2+TRUNC((ROW()-1)/$L$2))</f>
        <v>desc = EVTDESC_AVE_MARIA.44</v>
      </c>
    </row>
    <row r="994" spans="2:3" x14ac:dyDescent="0.25">
      <c r="B994" t="s">
        <v>5</v>
      </c>
    </row>
    <row r="996" spans="2:3" x14ac:dyDescent="0.25">
      <c r="B996" t="s">
        <v>1</v>
      </c>
    </row>
    <row r="997" spans="2:3" x14ac:dyDescent="0.25">
      <c r="B997" t="s">
        <v>6</v>
      </c>
    </row>
    <row r="998" spans="2:3" x14ac:dyDescent="0.25">
      <c r="C998" t="s">
        <v>56</v>
      </c>
    </row>
    <row r="999" spans="2:3" x14ac:dyDescent="0.25">
      <c r="B999" t="s">
        <v>1</v>
      </c>
    </row>
    <row r="1000" spans="2:3" x14ac:dyDescent="0.25">
      <c r="B1000" t="s">
        <v>8</v>
      </c>
    </row>
    <row r="1002" spans="2:3" x14ac:dyDescent="0.25">
      <c r="B1002" t="s">
        <v>1</v>
      </c>
    </row>
    <row r="1003" spans="2:3" x14ac:dyDescent="0.25">
      <c r="B1003" t="s">
        <v>9</v>
      </c>
    </row>
    <row r="1004" spans="2:3" x14ac:dyDescent="0.25">
      <c r="C1004" t="str">
        <f>"name = EVTOPTA_"&amp;INDEX(K:K,2+TRUNC((ROW()-1)/$L$2))</f>
        <v>name = EVTOPTA_AVE_MARIA.44</v>
      </c>
    </row>
    <row r="1005" spans="2:3" x14ac:dyDescent="0.25">
      <c r="B1005" t="s">
        <v>1</v>
      </c>
    </row>
    <row r="1006" spans="2:3" x14ac:dyDescent="0.25">
      <c r="B1006" t="s">
        <v>9</v>
      </c>
    </row>
    <row r="1007" spans="2:3" x14ac:dyDescent="0.25">
      <c r="C1007" t="str">
        <f>"name = EVTOPTB_"&amp;INDEX(K:K,2+TRUNC((ROW()-1)/$L$2))</f>
        <v>name = EVTOPTB_AVE_MARIA.44</v>
      </c>
    </row>
    <row r="1008" spans="2:3" x14ac:dyDescent="0.25">
      <c r="B1008" t="s">
        <v>1</v>
      </c>
    </row>
    <row r="1009" spans="1:3" x14ac:dyDescent="0.25">
      <c r="B1009" t="s">
        <v>9</v>
      </c>
    </row>
    <row r="1010" spans="1:3" x14ac:dyDescent="0.25">
      <c r="C1010" t="str">
        <f>"name = EVTOPTB_"&amp;INDEX(K:K,2+TRUNC((ROW()-1)/$L$2))</f>
        <v>name = EVTOPTB_AVE_MARIA.44</v>
      </c>
    </row>
    <row r="1011" spans="1:3" x14ac:dyDescent="0.25">
      <c r="B1011" t="s">
        <v>1</v>
      </c>
    </row>
    <row r="1012" spans="1:3" x14ac:dyDescent="0.25">
      <c r="A1012" t="s">
        <v>1</v>
      </c>
    </row>
    <row r="1013" spans="1:3" x14ac:dyDescent="0.25">
      <c r="A1013" t="s">
        <v>0</v>
      </c>
    </row>
    <row r="1014" spans="1:3" x14ac:dyDescent="0.25">
      <c r="B1014" t="str">
        <f>"id = "&amp;INDEX(K:K,2+TRUNC((ROW()-1)/$L$2))</f>
        <v>id = AVE_MARIA.45</v>
      </c>
    </row>
    <row r="1015" spans="1:3" x14ac:dyDescent="0.25">
      <c r="B1015" t="s">
        <v>38</v>
      </c>
    </row>
    <row r="1016" spans="1:3" x14ac:dyDescent="0.25">
      <c r="B1016" t="str">
        <f>"desc = EVTDESC_"&amp;INDEX(K:K,2+TRUNC((ROW()-1)/$L$2))</f>
        <v>desc = EVTDESC_AVE_MARIA.45</v>
      </c>
    </row>
    <row r="1017" spans="1:3" x14ac:dyDescent="0.25">
      <c r="B1017" t="s">
        <v>5</v>
      </c>
    </row>
    <row r="1019" spans="1:3" x14ac:dyDescent="0.25">
      <c r="B1019" t="s">
        <v>1</v>
      </c>
    </row>
    <row r="1020" spans="1:3" x14ac:dyDescent="0.25">
      <c r="B1020" t="s">
        <v>6</v>
      </c>
    </row>
    <row r="1021" spans="1:3" x14ac:dyDescent="0.25">
      <c r="C1021" t="s">
        <v>57</v>
      </c>
    </row>
    <row r="1022" spans="1:3" x14ac:dyDescent="0.25">
      <c r="B1022" t="s">
        <v>1</v>
      </c>
    </row>
    <row r="1023" spans="1:3" x14ac:dyDescent="0.25">
      <c r="B1023" t="s">
        <v>8</v>
      </c>
    </row>
    <row r="1025" spans="1:3" x14ac:dyDescent="0.25">
      <c r="B1025" t="s">
        <v>1</v>
      </c>
    </row>
    <row r="1026" spans="1:3" x14ac:dyDescent="0.25">
      <c r="B1026" t="s">
        <v>9</v>
      </c>
    </row>
    <row r="1027" spans="1:3" x14ac:dyDescent="0.25">
      <c r="C1027" t="str">
        <f>"name = EVTOPTA_"&amp;INDEX(K:K,2+TRUNC((ROW()-1)/$L$2))</f>
        <v>name = EVTOPTA_AVE_MARIA.45</v>
      </c>
    </row>
    <row r="1028" spans="1:3" x14ac:dyDescent="0.25">
      <c r="B1028" t="s">
        <v>1</v>
      </c>
    </row>
    <row r="1029" spans="1:3" x14ac:dyDescent="0.25">
      <c r="B1029" t="s">
        <v>9</v>
      </c>
    </row>
    <row r="1030" spans="1:3" x14ac:dyDescent="0.25">
      <c r="C1030" t="str">
        <f>"name = EVTOPTB_"&amp;INDEX(K:K,2+TRUNC((ROW()-1)/$L$2))</f>
        <v>name = EVTOPTB_AVE_MARIA.45</v>
      </c>
    </row>
    <row r="1031" spans="1:3" x14ac:dyDescent="0.25">
      <c r="B1031" t="s">
        <v>1</v>
      </c>
    </row>
    <row r="1032" spans="1:3" x14ac:dyDescent="0.25">
      <c r="B1032" t="s">
        <v>9</v>
      </c>
    </row>
    <row r="1033" spans="1:3" x14ac:dyDescent="0.25">
      <c r="C1033" t="str">
        <f>"name = EVTOPTB_"&amp;INDEX(K:K,2+TRUNC((ROW()-1)/$L$2))</f>
        <v>name = EVTOPTB_AVE_MARIA.45</v>
      </c>
    </row>
    <row r="1034" spans="1:3" x14ac:dyDescent="0.25">
      <c r="B1034" t="s">
        <v>1</v>
      </c>
    </row>
    <row r="1035" spans="1:3" x14ac:dyDescent="0.25">
      <c r="A1035" t="s">
        <v>1</v>
      </c>
    </row>
    <row r="1036" spans="1:3" x14ac:dyDescent="0.25">
      <c r="A1036" t="s">
        <v>0</v>
      </c>
    </row>
    <row r="1037" spans="1:3" x14ac:dyDescent="0.25">
      <c r="B1037" t="str">
        <f>"id = "&amp;INDEX(K:K,2+TRUNC((ROW()-1)/$L$2))</f>
        <v>id = AVE_MARIA.46</v>
      </c>
    </row>
    <row r="1038" spans="1:3" x14ac:dyDescent="0.25">
      <c r="B1038" t="s">
        <v>38</v>
      </c>
    </row>
    <row r="1039" spans="1:3" x14ac:dyDescent="0.25">
      <c r="B1039" t="str">
        <f>"desc = EVTDESC_"&amp;INDEX(K:K,2+TRUNC((ROW()-1)/$L$2))</f>
        <v>desc = EVTDESC_AVE_MARIA.46</v>
      </c>
    </row>
    <row r="1040" spans="1:3" x14ac:dyDescent="0.25">
      <c r="B1040" t="s">
        <v>5</v>
      </c>
    </row>
    <row r="1042" spans="2:3" x14ac:dyDescent="0.25">
      <c r="B1042" t="s">
        <v>1</v>
      </c>
    </row>
    <row r="1043" spans="2:3" x14ac:dyDescent="0.25">
      <c r="B1043" t="s">
        <v>6</v>
      </c>
    </row>
    <row r="1044" spans="2:3" x14ac:dyDescent="0.25">
      <c r="C1044" t="s">
        <v>58</v>
      </c>
    </row>
    <row r="1045" spans="2:3" x14ac:dyDescent="0.25">
      <c r="B1045" t="s">
        <v>1</v>
      </c>
    </row>
    <row r="1046" spans="2:3" x14ac:dyDescent="0.25">
      <c r="B1046" t="s">
        <v>8</v>
      </c>
    </row>
    <row r="1048" spans="2:3" x14ac:dyDescent="0.25">
      <c r="B1048" t="s">
        <v>1</v>
      </c>
    </row>
    <row r="1049" spans="2:3" x14ac:dyDescent="0.25">
      <c r="B1049" t="s">
        <v>9</v>
      </c>
    </row>
    <row r="1050" spans="2:3" x14ac:dyDescent="0.25">
      <c r="C1050" t="str">
        <f>"name = EVTOPTA_"&amp;INDEX(K:K,2+TRUNC((ROW()-1)/$L$2))</f>
        <v>name = EVTOPTA_AVE_MARIA.46</v>
      </c>
    </row>
    <row r="1051" spans="2:3" x14ac:dyDescent="0.25">
      <c r="B1051" t="s">
        <v>1</v>
      </c>
    </row>
    <row r="1052" spans="2:3" x14ac:dyDescent="0.25">
      <c r="B1052" t="s">
        <v>9</v>
      </c>
    </row>
    <row r="1053" spans="2:3" x14ac:dyDescent="0.25">
      <c r="C1053" t="str">
        <f>"name = EVTOPTB_"&amp;INDEX(K:K,2+TRUNC((ROW()-1)/$L$2))</f>
        <v>name = EVTOPTB_AVE_MARIA.46</v>
      </c>
    </row>
    <row r="1054" spans="2:3" x14ac:dyDescent="0.25">
      <c r="B1054" t="s">
        <v>1</v>
      </c>
    </row>
    <row r="1055" spans="2:3" x14ac:dyDescent="0.25">
      <c r="B1055" t="s">
        <v>9</v>
      </c>
    </row>
    <row r="1056" spans="2:3" x14ac:dyDescent="0.25">
      <c r="C1056" t="str">
        <f>"name = EVTOPTB_"&amp;INDEX(K:K,2+TRUNC((ROW()-1)/$L$2))</f>
        <v>name = EVTOPTB_AVE_MARIA.46</v>
      </c>
    </row>
    <row r="1057" spans="1:3" x14ac:dyDescent="0.25">
      <c r="B1057" t="s">
        <v>1</v>
      </c>
    </row>
    <row r="1058" spans="1:3" x14ac:dyDescent="0.25">
      <c r="A1058" t="s">
        <v>1</v>
      </c>
    </row>
    <row r="1059" spans="1:3" x14ac:dyDescent="0.25">
      <c r="A1059" t="s">
        <v>0</v>
      </c>
    </row>
    <row r="1060" spans="1:3" x14ac:dyDescent="0.25">
      <c r="B1060" t="str">
        <f>"id = "&amp;INDEX(K:K,2+TRUNC((ROW()-1)/$L$2))</f>
        <v>id = AVE_MARIA.47</v>
      </c>
    </row>
    <row r="1061" spans="1:3" x14ac:dyDescent="0.25">
      <c r="B1061" t="s">
        <v>38</v>
      </c>
    </row>
    <row r="1062" spans="1:3" x14ac:dyDescent="0.25">
      <c r="B1062" t="str">
        <f>"desc = EVTDESC_"&amp;INDEX(K:K,2+TRUNC((ROW()-1)/$L$2))</f>
        <v>desc = EVTDESC_AVE_MARIA.47</v>
      </c>
    </row>
    <row r="1063" spans="1:3" x14ac:dyDescent="0.25">
      <c r="B1063" t="s">
        <v>5</v>
      </c>
    </row>
    <row r="1065" spans="1:3" x14ac:dyDescent="0.25">
      <c r="B1065" t="s">
        <v>1</v>
      </c>
    </row>
    <row r="1066" spans="1:3" x14ac:dyDescent="0.25">
      <c r="B1066" t="s">
        <v>6</v>
      </c>
    </row>
    <row r="1067" spans="1:3" x14ac:dyDescent="0.25">
      <c r="C1067" t="s">
        <v>59</v>
      </c>
    </row>
    <row r="1068" spans="1:3" x14ac:dyDescent="0.25">
      <c r="B1068" t="s">
        <v>1</v>
      </c>
    </row>
    <row r="1069" spans="1:3" x14ac:dyDescent="0.25">
      <c r="B1069" t="s">
        <v>8</v>
      </c>
    </row>
    <row r="1071" spans="1:3" x14ac:dyDescent="0.25">
      <c r="B1071" t="s">
        <v>1</v>
      </c>
    </row>
    <row r="1072" spans="1:3" x14ac:dyDescent="0.25">
      <c r="B1072" t="s">
        <v>9</v>
      </c>
    </row>
    <row r="1073" spans="1:3" x14ac:dyDescent="0.25">
      <c r="C1073" t="str">
        <f>"name = EVTOPTA_"&amp;INDEX(K:K,2+TRUNC((ROW()-1)/$L$2))</f>
        <v>name = EVTOPTA_AVE_MARIA.47</v>
      </c>
    </row>
    <row r="1074" spans="1:3" x14ac:dyDescent="0.25">
      <c r="B1074" t="s">
        <v>1</v>
      </c>
    </row>
    <row r="1075" spans="1:3" x14ac:dyDescent="0.25">
      <c r="B1075" t="s">
        <v>9</v>
      </c>
    </row>
    <row r="1076" spans="1:3" x14ac:dyDescent="0.25">
      <c r="C1076" t="str">
        <f>"name = EVTOPTB_"&amp;INDEX(K:K,2+TRUNC((ROW()-1)/$L$2))</f>
        <v>name = EVTOPTB_AVE_MARIA.47</v>
      </c>
    </row>
    <row r="1077" spans="1:3" x14ac:dyDescent="0.25">
      <c r="B1077" t="s">
        <v>1</v>
      </c>
    </row>
    <row r="1078" spans="1:3" x14ac:dyDescent="0.25">
      <c r="B1078" t="s">
        <v>9</v>
      </c>
    </row>
    <row r="1079" spans="1:3" x14ac:dyDescent="0.25">
      <c r="C1079" t="str">
        <f>"name = EVTOPTB_"&amp;INDEX(K:K,2+TRUNC((ROW()-1)/$L$2))</f>
        <v>name = EVTOPTB_AVE_MARIA.47</v>
      </c>
    </row>
    <row r="1080" spans="1:3" x14ac:dyDescent="0.25">
      <c r="B1080" t="s">
        <v>1</v>
      </c>
    </row>
    <row r="1081" spans="1:3" x14ac:dyDescent="0.25">
      <c r="A1081" t="s">
        <v>1</v>
      </c>
    </row>
    <row r="1082" spans="1:3" x14ac:dyDescent="0.25">
      <c r="A1082" t="s">
        <v>0</v>
      </c>
    </row>
    <row r="1083" spans="1:3" x14ac:dyDescent="0.25">
      <c r="B1083" t="str">
        <f>"id = "&amp;INDEX(K:K,2+TRUNC((ROW()-1)/$L$2))</f>
        <v>id = AVE_MARIA.48</v>
      </c>
    </row>
    <row r="1084" spans="1:3" x14ac:dyDescent="0.25">
      <c r="B1084" t="s">
        <v>38</v>
      </c>
    </row>
    <row r="1085" spans="1:3" x14ac:dyDescent="0.25">
      <c r="B1085" t="str">
        <f>"desc = EVTDESC_"&amp;INDEX(K:K,2+TRUNC((ROW()-1)/$L$2))</f>
        <v>desc = EVTDESC_AVE_MARIA.48</v>
      </c>
    </row>
    <row r="1086" spans="1:3" x14ac:dyDescent="0.25">
      <c r="B1086" t="s">
        <v>5</v>
      </c>
    </row>
    <row r="1088" spans="1:3" x14ac:dyDescent="0.25">
      <c r="B1088" t="s">
        <v>1</v>
      </c>
    </row>
    <row r="1089" spans="1:3" x14ac:dyDescent="0.25">
      <c r="B1089" t="s">
        <v>6</v>
      </c>
    </row>
    <row r="1090" spans="1:3" x14ac:dyDescent="0.25">
      <c r="C1090" t="s">
        <v>60</v>
      </c>
    </row>
    <row r="1091" spans="1:3" x14ac:dyDescent="0.25">
      <c r="B1091" t="s">
        <v>1</v>
      </c>
    </row>
    <row r="1092" spans="1:3" x14ac:dyDescent="0.25">
      <c r="B1092" t="s">
        <v>8</v>
      </c>
    </row>
    <row r="1094" spans="1:3" x14ac:dyDescent="0.25">
      <c r="B1094" t="s">
        <v>1</v>
      </c>
    </row>
    <row r="1095" spans="1:3" x14ac:dyDescent="0.25">
      <c r="B1095" t="s">
        <v>9</v>
      </c>
    </row>
    <row r="1096" spans="1:3" x14ac:dyDescent="0.25">
      <c r="C1096" t="str">
        <f>"name = EVTOPTA_"&amp;INDEX(K:K,2+TRUNC((ROW()-1)/$L$2))</f>
        <v>name = EVTOPTA_AVE_MARIA.48</v>
      </c>
    </row>
    <row r="1097" spans="1:3" x14ac:dyDescent="0.25">
      <c r="B1097" t="s">
        <v>1</v>
      </c>
    </row>
    <row r="1098" spans="1:3" x14ac:dyDescent="0.25">
      <c r="B1098" t="s">
        <v>9</v>
      </c>
    </row>
    <row r="1099" spans="1:3" x14ac:dyDescent="0.25">
      <c r="C1099" t="str">
        <f>"name = EVTOPTB_"&amp;INDEX(K:K,2+TRUNC((ROW()-1)/$L$2))</f>
        <v>name = EVTOPTB_AVE_MARIA.48</v>
      </c>
    </row>
    <row r="1100" spans="1:3" x14ac:dyDescent="0.25">
      <c r="B1100" t="s">
        <v>1</v>
      </c>
    </row>
    <row r="1101" spans="1:3" x14ac:dyDescent="0.25">
      <c r="B1101" t="s">
        <v>9</v>
      </c>
    </row>
    <row r="1102" spans="1:3" x14ac:dyDescent="0.25">
      <c r="C1102" t="str">
        <f>"name = EVTOPTB_"&amp;INDEX(K:K,2+TRUNC((ROW()-1)/$L$2))</f>
        <v>name = EVTOPTB_AVE_MARIA.48</v>
      </c>
    </row>
    <row r="1103" spans="1:3" x14ac:dyDescent="0.25">
      <c r="B1103" t="s">
        <v>1</v>
      </c>
    </row>
    <row r="1104" spans="1:3" x14ac:dyDescent="0.25">
      <c r="A1104" t="s">
        <v>1</v>
      </c>
    </row>
    <row r="1105" spans="1:3" x14ac:dyDescent="0.25">
      <c r="A1105" t="s">
        <v>0</v>
      </c>
    </row>
    <row r="1106" spans="1:3" x14ac:dyDescent="0.25">
      <c r="B1106" t="str">
        <f>"id = "&amp;INDEX(K:K,2+TRUNC((ROW()-1)/$L$2))</f>
        <v>id = AVE_MARIA.49</v>
      </c>
    </row>
    <row r="1107" spans="1:3" x14ac:dyDescent="0.25">
      <c r="B1107" t="s">
        <v>38</v>
      </c>
    </row>
    <row r="1108" spans="1:3" x14ac:dyDescent="0.25">
      <c r="B1108" t="str">
        <f>"desc = EVTDESC_"&amp;INDEX(K:K,2+TRUNC((ROW()-1)/$L$2))</f>
        <v>desc = EVTDESC_AVE_MARIA.49</v>
      </c>
    </row>
    <row r="1109" spans="1:3" x14ac:dyDescent="0.25">
      <c r="B1109" t="s">
        <v>5</v>
      </c>
    </row>
    <row r="1111" spans="1:3" x14ac:dyDescent="0.25">
      <c r="B1111" t="s">
        <v>1</v>
      </c>
    </row>
    <row r="1112" spans="1:3" x14ac:dyDescent="0.25">
      <c r="B1112" t="s">
        <v>6</v>
      </c>
    </row>
    <row r="1113" spans="1:3" x14ac:dyDescent="0.25">
      <c r="C1113" t="s">
        <v>61</v>
      </c>
    </row>
    <row r="1114" spans="1:3" x14ac:dyDescent="0.25">
      <c r="B1114" t="s">
        <v>1</v>
      </c>
    </row>
    <row r="1115" spans="1:3" x14ac:dyDescent="0.25">
      <c r="B1115" t="s">
        <v>8</v>
      </c>
    </row>
    <row r="1117" spans="1:3" x14ac:dyDescent="0.25">
      <c r="B1117" t="s">
        <v>1</v>
      </c>
    </row>
    <row r="1118" spans="1:3" x14ac:dyDescent="0.25">
      <c r="B1118" t="s">
        <v>9</v>
      </c>
    </row>
    <row r="1119" spans="1:3" x14ac:dyDescent="0.25">
      <c r="C1119" t="str">
        <f>"name = EVTOPTA_"&amp;INDEX(K:K,2+TRUNC((ROW()-1)/$L$2))</f>
        <v>name = EVTOPTA_AVE_MARIA.49</v>
      </c>
    </row>
    <row r="1120" spans="1:3" x14ac:dyDescent="0.25">
      <c r="B1120" t="s">
        <v>1</v>
      </c>
    </row>
    <row r="1121" spans="1:3" x14ac:dyDescent="0.25">
      <c r="B1121" t="s">
        <v>9</v>
      </c>
    </row>
    <row r="1122" spans="1:3" x14ac:dyDescent="0.25">
      <c r="C1122" t="str">
        <f>"name = EVTOPTB_"&amp;INDEX(K:K,2+TRUNC((ROW()-1)/$L$2))</f>
        <v>name = EVTOPTB_AVE_MARIA.49</v>
      </c>
    </row>
    <row r="1123" spans="1:3" x14ac:dyDescent="0.25">
      <c r="B1123" t="s">
        <v>1</v>
      </c>
    </row>
    <row r="1124" spans="1:3" x14ac:dyDescent="0.25">
      <c r="B1124" t="s">
        <v>9</v>
      </c>
    </row>
    <row r="1125" spans="1:3" x14ac:dyDescent="0.25">
      <c r="C1125" t="str">
        <f>"name = EVTOPTB_"&amp;INDEX(K:K,2+TRUNC((ROW()-1)/$L$2))</f>
        <v>name = EVTOPTB_AVE_MARIA.49</v>
      </c>
    </row>
    <row r="1126" spans="1:3" x14ac:dyDescent="0.25">
      <c r="B1126" t="s">
        <v>1</v>
      </c>
    </row>
    <row r="1127" spans="1:3" x14ac:dyDescent="0.25">
      <c r="A1127" t="s">
        <v>1</v>
      </c>
    </row>
    <row r="1128" spans="1:3" x14ac:dyDescent="0.25">
      <c r="A1128" t="s">
        <v>0</v>
      </c>
    </row>
    <row r="1129" spans="1:3" x14ac:dyDescent="0.25">
      <c r="B1129" t="str">
        <f>"id = "&amp;INDEX(K:K,2+TRUNC((ROW()-1)/$L$2))</f>
        <v>id = AVE_MARIA.50</v>
      </c>
    </row>
    <row r="1130" spans="1:3" x14ac:dyDescent="0.25">
      <c r="B1130" t="s">
        <v>38</v>
      </c>
    </row>
    <row r="1131" spans="1:3" x14ac:dyDescent="0.25">
      <c r="B1131" t="str">
        <f>"desc = EVTDESC_"&amp;INDEX(K:K,2+TRUNC((ROW()-1)/$L$2))</f>
        <v>desc = EVTDESC_AVE_MARIA.50</v>
      </c>
    </row>
    <row r="1132" spans="1:3" x14ac:dyDescent="0.25">
      <c r="B1132" t="s">
        <v>5</v>
      </c>
    </row>
    <row r="1134" spans="1:3" x14ac:dyDescent="0.25">
      <c r="B1134" t="s">
        <v>1</v>
      </c>
    </row>
    <row r="1135" spans="1:3" x14ac:dyDescent="0.25">
      <c r="B1135" t="s">
        <v>6</v>
      </c>
    </row>
    <row r="1136" spans="1:3" x14ac:dyDescent="0.25">
      <c r="C1136" t="s">
        <v>62</v>
      </c>
    </row>
    <row r="1137" spans="1:3" x14ac:dyDescent="0.25">
      <c r="B1137" t="s">
        <v>1</v>
      </c>
    </row>
    <row r="1138" spans="1:3" x14ac:dyDescent="0.25">
      <c r="B1138" t="s">
        <v>8</v>
      </c>
    </row>
    <row r="1140" spans="1:3" x14ac:dyDescent="0.25">
      <c r="B1140" t="s">
        <v>1</v>
      </c>
    </row>
    <row r="1141" spans="1:3" x14ac:dyDescent="0.25">
      <c r="B1141" t="s">
        <v>9</v>
      </c>
    </row>
    <row r="1142" spans="1:3" x14ac:dyDescent="0.25">
      <c r="C1142" t="str">
        <f>"name = EVTOPTA_"&amp;INDEX(K:K,2+TRUNC((ROW()-1)/$L$2))</f>
        <v>name = EVTOPTA_AVE_MARIA.50</v>
      </c>
    </row>
    <row r="1143" spans="1:3" x14ac:dyDescent="0.25">
      <c r="B1143" t="s">
        <v>1</v>
      </c>
    </row>
    <row r="1144" spans="1:3" x14ac:dyDescent="0.25">
      <c r="B1144" t="s">
        <v>9</v>
      </c>
    </row>
    <row r="1145" spans="1:3" x14ac:dyDescent="0.25">
      <c r="C1145" t="str">
        <f>"name = EVTOPTB_"&amp;INDEX(K:K,2+TRUNC((ROW()-1)/$L$2))</f>
        <v>name = EVTOPTB_AVE_MARIA.50</v>
      </c>
    </row>
    <row r="1146" spans="1:3" x14ac:dyDescent="0.25">
      <c r="B1146" t="s">
        <v>1</v>
      </c>
    </row>
    <row r="1147" spans="1:3" x14ac:dyDescent="0.25">
      <c r="B1147" t="s">
        <v>9</v>
      </c>
    </row>
    <row r="1148" spans="1:3" x14ac:dyDescent="0.25">
      <c r="C1148" t="str">
        <f>"name = EVTOPTB_"&amp;INDEX(K:K,2+TRUNC((ROW()-1)/$L$2))</f>
        <v>name = EVTOPTB_AVE_MARIA.50</v>
      </c>
    </row>
    <row r="1149" spans="1:3" x14ac:dyDescent="0.25">
      <c r="B1149" t="s">
        <v>1</v>
      </c>
    </row>
    <row r="1150" spans="1:3" x14ac:dyDescent="0.25">
      <c r="A1150" t="s">
        <v>1</v>
      </c>
    </row>
    <row r="1151" spans="1:3" x14ac:dyDescent="0.25">
      <c r="A1151" t="s">
        <v>0</v>
      </c>
    </row>
    <row r="1152" spans="1:3" x14ac:dyDescent="0.25">
      <c r="B1152" t="str">
        <f>"id = "&amp;INDEX(K:K,2+TRUNC((ROW()-1)/$L$2))</f>
        <v>id = AVE_MARIA.51</v>
      </c>
    </row>
    <row r="1153" spans="2:3" x14ac:dyDescent="0.25">
      <c r="B1153" t="s">
        <v>38</v>
      </c>
    </row>
    <row r="1154" spans="2:3" x14ac:dyDescent="0.25">
      <c r="B1154" t="str">
        <f>"desc = EVTDESC_"&amp;INDEX(K:K,2+TRUNC((ROW()-1)/$L$2))</f>
        <v>desc = EVTDESC_AVE_MARIA.51</v>
      </c>
    </row>
    <row r="1155" spans="2:3" x14ac:dyDescent="0.25">
      <c r="B1155" t="s">
        <v>5</v>
      </c>
    </row>
    <row r="1157" spans="2:3" x14ac:dyDescent="0.25">
      <c r="B1157" t="s">
        <v>1</v>
      </c>
    </row>
    <row r="1158" spans="2:3" x14ac:dyDescent="0.25">
      <c r="B1158" t="s">
        <v>6</v>
      </c>
    </row>
    <row r="1159" spans="2:3" x14ac:dyDescent="0.25">
      <c r="C1159" t="s">
        <v>63</v>
      </c>
    </row>
    <row r="1160" spans="2:3" x14ac:dyDescent="0.25">
      <c r="B1160" t="s">
        <v>1</v>
      </c>
    </row>
    <row r="1161" spans="2:3" x14ac:dyDescent="0.25">
      <c r="B1161" t="s">
        <v>8</v>
      </c>
    </row>
    <row r="1163" spans="2:3" x14ac:dyDescent="0.25">
      <c r="B1163" t="s">
        <v>1</v>
      </c>
    </row>
    <row r="1164" spans="2:3" x14ac:dyDescent="0.25">
      <c r="B1164" t="s">
        <v>9</v>
      </c>
    </row>
    <row r="1165" spans="2:3" x14ac:dyDescent="0.25">
      <c r="C1165" t="str">
        <f>"name = EVTOPTA_"&amp;INDEX(K:K,2+TRUNC((ROW()-1)/$L$2))</f>
        <v>name = EVTOPTA_AVE_MARIA.51</v>
      </c>
    </row>
    <row r="1166" spans="2:3" x14ac:dyDescent="0.25">
      <c r="B1166" t="s">
        <v>1</v>
      </c>
    </row>
    <row r="1167" spans="2:3" x14ac:dyDescent="0.25">
      <c r="B1167" t="s">
        <v>9</v>
      </c>
    </row>
    <row r="1168" spans="2:3" x14ac:dyDescent="0.25">
      <c r="C1168" t="str">
        <f>"name = EVTOPTB_"&amp;INDEX(K:K,2+TRUNC((ROW()-1)/$L$2))</f>
        <v>name = EVTOPTB_AVE_MARIA.51</v>
      </c>
    </row>
    <row r="1169" spans="1:3" x14ac:dyDescent="0.25">
      <c r="B1169" t="s">
        <v>1</v>
      </c>
    </row>
    <row r="1170" spans="1:3" x14ac:dyDescent="0.25">
      <c r="B1170" t="s">
        <v>9</v>
      </c>
    </row>
    <row r="1171" spans="1:3" x14ac:dyDescent="0.25">
      <c r="C1171" t="str">
        <f>"name = EVTOPTB_"&amp;INDEX(K:K,2+TRUNC((ROW()-1)/$L$2))</f>
        <v>name = EVTOPTB_AVE_MARIA.51</v>
      </c>
    </row>
    <row r="1172" spans="1:3" x14ac:dyDescent="0.25">
      <c r="B1172" t="s">
        <v>1</v>
      </c>
    </row>
    <row r="1173" spans="1:3" x14ac:dyDescent="0.25">
      <c r="A1173" t="s">
        <v>1</v>
      </c>
    </row>
    <row r="1174" spans="1:3" x14ac:dyDescent="0.25">
      <c r="A1174" t="s">
        <v>0</v>
      </c>
    </row>
    <row r="1175" spans="1:3" x14ac:dyDescent="0.25">
      <c r="B1175" t="str">
        <f>"id = "&amp;INDEX(K:K,2+TRUNC((ROW()-1)/$L$2))</f>
        <v>id = AVE_MARIA.52</v>
      </c>
    </row>
    <row r="1176" spans="1:3" x14ac:dyDescent="0.25">
      <c r="B1176" t="s">
        <v>38</v>
      </c>
    </row>
    <row r="1177" spans="1:3" x14ac:dyDescent="0.25">
      <c r="B1177" t="str">
        <f>"desc = EVTDESC_"&amp;INDEX(K:K,2+TRUNC((ROW()-1)/$L$2))</f>
        <v>desc = EVTDESC_AVE_MARIA.52</v>
      </c>
    </row>
    <row r="1178" spans="1:3" x14ac:dyDescent="0.25">
      <c r="B1178" t="s">
        <v>5</v>
      </c>
    </row>
    <row r="1180" spans="1:3" x14ac:dyDescent="0.25">
      <c r="B1180" t="s">
        <v>1</v>
      </c>
    </row>
    <row r="1181" spans="1:3" x14ac:dyDescent="0.25">
      <c r="B1181" t="s">
        <v>6</v>
      </c>
    </row>
    <row r="1182" spans="1:3" x14ac:dyDescent="0.25">
      <c r="C1182" t="s">
        <v>64</v>
      </c>
    </row>
    <row r="1183" spans="1:3" x14ac:dyDescent="0.25">
      <c r="B1183" t="s">
        <v>1</v>
      </c>
    </row>
    <row r="1184" spans="1:3" x14ac:dyDescent="0.25">
      <c r="B1184" t="s">
        <v>8</v>
      </c>
    </row>
    <row r="1186" spans="1:3" x14ac:dyDescent="0.25">
      <c r="B1186" t="s">
        <v>1</v>
      </c>
    </row>
    <row r="1187" spans="1:3" x14ac:dyDescent="0.25">
      <c r="B1187" t="s">
        <v>9</v>
      </c>
    </row>
    <row r="1188" spans="1:3" x14ac:dyDescent="0.25">
      <c r="C1188" t="str">
        <f>"name = EVTOPTA_"&amp;INDEX(K:K,2+TRUNC((ROW()-1)/$L$2))</f>
        <v>name = EVTOPTA_AVE_MARIA.52</v>
      </c>
    </row>
    <row r="1189" spans="1:3" x14ac:dyDescent="0.25">
      <c r="B1189" t="s">
        <v>1</v>
      </c>
    </row>
    <row r="1190" spans="1:3" x14ac:dyDescent="0.25">
      <c r="B1190" t="s">
        <v>9</v>
      </c>
    </row>
    <row r="1191" spans="1:3" x14ac:dyDescent="0.25">
      <c r="C1191" t="str">
        <f>"name = EVTOPTB_"&amp;INDEX(K:K,2+TRUNC((ROW()-1)/$L$2))</f>
        <v>name = EVTOPTB_AVE_MARIA.52</v>
      </c>
    </row>
    <row r="1192" spans="1:3" x14ac:dyDescent="0.25">
      <c r="B1192" t="s">
        <v>1</v>
      </c>
    </row>
    <row r="1193" spans="1:3" x14ac:dyDescent="0.25">
      <c r="B1193" t="s">
        <v>9</v>
      </c>
    </row>
    <row r="1194" spans="1:3" x14ac:dyDescent="0.25">
      <c r="C1194" t="str">
        <f>"name = EVTOPTB_"&amp;INDEX(K:K,2+TRUNC((ROW()-1)/$L$2))</f>
        <v>name = EVTOPTB_AVE_MARIA.52</v>
      </c>
    </row>
    <row r="1195" spans="1:3" x14ac:dyDescent="0.25">
      <c r="B1195" t="s">
        <v>1</v>
      </c>
    </row>
    <row r="1196" spans="1:3" x14ac:dyDescent="0.25">
      <c r="A1196" t="s">
        <v>1</v>
      </c>
    </row>
    <row r="1197" spans="1:3" x14ac:dyDescent="0.25">
      <c r="A1197" t="s">
        <v>0</v>
      </c>
    </row>
    <row r="1198" spans="1:3" x14ac:dyDescent="0.25">
      <c r="B1198" t="str">
        <f>"id = "&amp;INDEX(K:K,2+TRUNC((ROW()-1)/$L$2))</f>
        <v>id = AVE_MARIA.53</v>
      </c>
    </row>
    <row r="1199" spans="1:3" x14ac:dyDescent="0.25">
      <c r="B1199" t="s">
        <v>38</v>
      </c>
    </row>
    <row r="1200" spans="1:3" x14ac:dyDescent="0.25">
      <c r="B1200" t="str">
        <f>"desc = EVTDESC_"&amp;INDEX(K:K,2+TRUNC((ROW()-1)/$L$2))</f>
        <v>desc = EVTDESC_AVE_MARIA.53</v>
      </c>
    </row>
    <row r="1201" spans="2:3" x14ac:dyDescent="0.25">
      <c r="B1201" t="s">
        <v>5</v>
      </c>
    </row>
    <row r="1203" spans="2:3" x14ac:dyDescent="0.25">
      <c r="B1203" t="s">
        <v>1</v>
      </c>
    </row>
    <row r="1204" spans="2:3" x14ac:dyDescent="0.25">
      <c r="B1204" t="s">
        <v>6</v>
      </c>
    </row>
    <row r="1205" spans="2:3" x14ac:dyDescent="0.25">
      <c r="C1205" t="s">
        <v>65</v>
      </c>
    </row>
    <row r="1206" spans="2:3" x14ac:dyDescent="0.25">
      <c r="B1206" t="s">
        <v>1</v>
      </c>
    </row>
    <row r="1207" spans="2:3" x14ac:dyDescent="0.25">
      <c r="B1207" t="s">
        <v>8</v>
      </c>
    </row>
    <row r="1209" spans="2:3" x14ac:dyDescent="0.25">
      <c r="B1209" t="s">
        <v>1</v>
      </c>
    </row>
    <row r="1210" spans="2:3" x14ac:dyDescent="0.25">
      <c r="B1210" t="s">
        <v>9</v>
      </c>
    </row>
    <row r="1211" spans="2:3" x14ac:dyDescent="0.25">
      <c r="C1211" t="str">
        <f>"name = EVTOPTA_"&amp;INDEX(K:K,2+TRUNC((ROW()-1)/$L$2))</f>
        <v>name = EVTOPTA_AVE_MARIA.53</v>
      </c>
    </row>
    <row r="1212" spans="2:3" x14ac:dyDescent="0.25">
      <c r="B1212" t="s">
        <v>1</v>
      </c>
    </row>
    <row r="1213" spans="2:3" x14ac:dyDescent="0.25">
      <c r="B1213" t="s">
        <v>9</v>
      </c>
    </row>
    <row r="1214" spans="2:3" x14ac:dyDescent="0.25">
      <c r="C1214" t="str">
        <f>"name = EVTOPTB_"&amp;INDEX(K:K,2+TRUNC((ROW()-1)/$L$2))</f>
        <v>name = EVTOPTB_AVE_MARIA.53</v>
      </c>
    </row>
    <row r="1215" spans="2:3" x14ac:dyDescent="0.25">
      <c r="B1215" t="s">
        <v>1</v>
      </c>
    </row>
    <row r="1216" spans="2:3" x14ac:dyDescent="0.25">
      <c r="B1216" t="s">
        <v>9</v>
      </c>
    </row>
    <row r="1217" spans="1:3" x14ac:dyDescent="0.25">
      <c r="C1217" t="str">
        <f>"name = EVTOPTB_"&amp;INDEX(K:K,2+TRUNC((ROW()-1)/$L$2))</f>
        <v>name = EVTOPTB_AVE_MARIA.53</v>
      </c>
    </row>
    <row r="1218" spans="1:3" x14ac:dyDescent="0.25">
      <c r="B1218" t="s">
        <v>1</v>
      </c>
    </row>
    <row r="1219" spans="1:3" x14ac:dyDescent="0.25">
      <c r="A1219" t="s">
        <v>1</v>
      </c>
    </row>
    <row r="1220" spans="1:3" x14ac:dyDescent="0.25">
      <c r="A1220" t="s">
        <v>0</v>
      </c>
    </row>
    <row r="1221" spans="1:3" x14ac:dyDescent="0.25">
      <c r="B1221" t="str">
        <f>"id = "&amp;INDEX(K:K,2+TRUNC((ROW()-1)/$L$2))</f>
        <v>id = AVE_MARIA.54</v>
      </c>
    </row>
    <row r="1222" spans="1:3" x14ac:dyDescent="0.25">
      <c r="B1222" t="s">
        <v>38</v>
      </c>
    </row>
    <row r="1223" spans="1:3" x14ac:dyDescent="0.25">
      <c r="B1223" t="str">
        <f>"desc = EVTDESC_"&amp;INDEX(K:K,2+TRUNC((ROW()-1)/$L$2))</f>
        <v>desc = EVTDESC_AVE_MARIA.54</v>
      </c>
    </row>
    <row r="1224" spans="1:3" x14ac:dyDescent="0.25">
      <c r="B1224" t="s">
        <v>5</v>
      </c>
    </row>
    <row r="1226" spans="1:3" x14ac:dyDescent="0.25">
      <c r="B1226" t="s">
        <v>1</v>
      </c>
    </row>
    <row r="1227" spans="1:3" x14ac:dyDescent="0.25">
      <c r="B1227" t="s">
        <v>6</v>
      </c>
    </row>
    <row r="1228" spans="1:3" x14ac:dyDescent="0.25">
      <c r="C1228" t="s">
        <v>66</v>
      </c>
    </row>
    <row r="1229" spans="1:3" x14ac:dyDescent="0.25">
      <c r="B1229" t="s">
        <v>1</v>
      </c>
    </row>
    <row r="1230" spans="1:3" x14ac:dyDescent="0.25">
      <c r="B1230" t="s">
        <v>8</v>
      </c>
    </row>
    <row r="1232" spans="1:3" x14ac:dyDescent="0.25">
      <c r="B1232" t="s">
        <v>1</v>
      </c>
    </row>
    <row r="1233" spans="1:3" x14ac:dyDescent="0.25">
      <c r="B1233" t="s">
        <v>9</v>
      </c>
    </row>
    <row r="1234" spans="1:3" x14ac:dyDescent="0.25">
      <c r="C1234" t="str">
        <f>"name = EVTOPTA_"&amp;INDEX(K:K,2+TRUNC((ROW()-1)/$L$2))</f>
        <v>name = EVTOPTA_AVE_MARIA.54</v>
      </c>
    </row>
    <row r="1235" spans="1:3" x14ac:dyDescent="0.25">
      <c r="B1235" t="s">
        <v>1</v>
      </c>
    </row>
    <row r="1236" spans="1:3" x14ac:dyDescent="0.25">
      <c r="B1236" t="s">
        <v>9</v>
      </c>
    </row>
    <row r="1237" spans="1:3" x14ac:dyDescent="0.25">
      <c r="C1237" t="str">
        <f>"name = EVTOPTB_"&amp;INDEX(K:K,2+TRUNC((ROW()-1)/$L$2))</f>
        <v>name = EVTOPTB_AVE_MARIA.54</v>
      </c>
    </row>
    <row r="1238" spans="1:3" x14ac:dyDescent="0.25">
      <c r="B1238" t="s">
        <v>1</v>
      </c>
    </row>
    <row r="1239" spans="1:3" x14ac:dyDescent="0.25">
      <c r="B1239" t="s">
        <v>9</v>
      </c>
    </row>
    <row r="1240" spans="1:3" x14ac:dyDescent="0.25">
      <c r="C1240" t="str">
        <f>"name = EVTOPTB_"&amp;INDEX(K:K,2+TRUNC((ROW()-1)/$L$2))</f>
        <v>name = EVTOPTB_AVE_MARIA.54</v>
      </c>
    </row>
    <row r="1241" spans="1:3" x14ac:dyDescent="0.25">
      <c r="B1241" t="s">
        <v>1</v>
      </c>
    </row>
    <row r="1242" spans="1:3" x14ac:dyDescent="0.25">
      <c r="A1242" t="s">
        <v>1</v>
      </c>
    </row>
    <row r="1243" spans="1:3" x14ac:dyDescent="0.25">
      <c r="A1243" t="s">
        <v>0</v>
      </c>
    </row>
    <row r="1244" spans="1:3" x14ac:dyDescent="0.25">
      <c r="B1244" t="str">
        <f>"id = "&amp;INDEX(K:K,2+TRUNC((ROW()-1)/$L$2))</f>
        <v>id = AVE_MARIA.55</v>
      </c>
    </row>
    <row r="1245" spans="1:3" x14ac:dyDescent="0.25">
      <c r="B1245" t="s">
        <v>38</v>
      </c>
    </row>
    <row r="1246" spans="1:3" x14ac:dyDescent="0.25">
      <c r="B1246" t="str">
        <f>"desc = EVTDESC_"&amp;INDEX(K:K,2+TRUNC((ROW()-1)/$L$2))</f>
        <v>desc = EVTDESC_AVE_MARIA.55</v>
      </c>
    </row>
    <row r="1247" spans="1:3" x14ac:dyDescent="0.25">
      <c r="B1247" t="s">
        <v>5</v>
      </c>
    </row>
    <row r="1249" spans="2:3" x14ac:dyDescent="0.25">
      <c r="B1249" t="s">
        <v>1</v>
      </c>
    </row>
    <row r="1250" spans="2:3" x14ac:dyDescent="0.25">
      <c r="B1250" t="s">
        <v>6</v>
      </c>
    </row>
    <row r="1251" spans="2:3" x14ac:dyDescent="0.25">
      <c r="C1251" t="s">
        <v>67</v>
      </c>
    </row>
    <row r="1252" spans="2:3" x14ac:dyDescent="0.25">
      <c r="B1252" t="s">
        <v>1</v>
      </c>
    </row>
    <row r="1253" spans="2:3" x14ac:dyDescent="0.25">
      <c r="B1253" t="s">
        <v>8</v>
      </c>
    </row>
    <row r="1255" spans="2:3" x14ac:dyDescent="0.25">
      <c r="B1255" t="s">
        <v>1</v>
      </c>
    </row>
    <row r="1256" spans="2:3" x14ac:dyDescent="0.25">
      <c r="B1256" t="s">
        <v>9</v>
      </c>
    </row>
    <row r="1257" spans="2:3" x14ac:dyDescent="0.25">
      <c r="C1257" t="str">
        <f>"name = EVTOPTA_"&amp;INDEX(K:K,2+TRUNC((ROW()-1)/$L$2))</f>
        <v>name = EVTOPTA_AVE_MARIA.55</v>
      </c>
    </row>
    <row r="1258" spans="2:3" x14ac:dyDescent="0.25">
      <c r="B1258" t="s">
        <v>1</v>
      </c>
    </row>
    <row r="1259" spans="2:3" x14ac:dyDescent="0.25">
      <c r="B1259" t="s">
        <v>9</v>
      </c>
    </row>
    <row r="1260" spans="2:3" x14ac:dyDescent="0.25">
      <c r="C1260" t="str">
        <f>"name = EVTOPTB_"&amp;INDEX(K:K,2+TRUNC((ROW()-1)/$L$2))</f>
        <v>name = EVTOPTB_AVE_MARIA.55</v>
      </c>
    </row>
    <row r="1261" spans="2:3" x14ac:dyDescent="0.25">
      <c r="B1261" t="s">
        <v>1</v>
      </c>
    </row>
    <row r="1262" spans="2:3" x14ac:dyDescent="0.25">
      <c r="B1262" t="s">
        <v>9</v>
      </c>
    </row>
    <row r="1263" spans="2:3" x14ac:dyDescent="0.25">
      <c r="C1263" t="str">
        <f>"name = EVTOPTB_"&amp;INDEX(K:K,2+TRUNC((ROW()-1)/$L$2))</f>
        <v>name = EVTOPTB_AVE_MARIA.55</v>
      </c>
    </row>
    <row r="1264" spans="2:3" x14ac:dyDescent="0.25">
      <c r="B1264" t="s">
        <v>1</v>
      </c>
    </row>
    <row r="1265" spans="1:3" x14ac:dyDescent="0.25">
      <c r="A1265" t="s">
        <v>1</v>
      </c>
    </row>
    <row r="1266" spans="1:3" x14ac:dyDescent="0.25">
      <c r="A1266" t="s">
        <v>0</v>
      </c>
    </row>
    <row r="1267" spans="1:3" x14ac:dyDescent="0.25">
      <c r="B1267" t="str">
        <f>"id = "&amp;INDEX(K:K,2+TRUNC((ROW()-1)/$L$2))</f>
        <v>id = AVE_MARIA.56</v>
      </c>
    </row>
    <row r="1268" spans="1:3" x14ac:dyDescent="0.25">
      <c r="B1268" t="s">
        <v>38</v>
      </c>
    </row>
    <row r="1269" spans="1:3" x14ac:dyDescent="0.25">
      <c r="B1269" t="str">
        <f>"desc = EVTDESC_"&amp;INDEX(K:K,2+TRUNC((ROW()-1)/$L$2))</f>
        <v>desc = EVTDESC_AVE_MARIA.56</v>
      </c>
    </row>
    <row r="1270" spans="1:3" x14ac:dyDescent="0.25">
      <c r="B1270" t="s">
        <v>5</v>
      </c>
    </row>
    <row r="1272" spans="1:3" x14ac:dyDescent="0.25">
      <c r="B1272" t="s">
        <v>1</v>
      </c>
    </row>
    <row r="1273" spans="1:3" x14ac:dyDescent="0.25">
      <c r="B1273" t="s">
        <v>6</v>
      </c>
    </row>
    <row r="1274" spans="1:3" x14ac:dyDescent="0.25">
      <c r="C1274" t="s">
        <v>68</v>
      </c>
    </row>
    <row r="1275" spans="1:3" x14ac:dyDescent="0.25">
      <c r="B1275" t="s">
        <v>1</v>
      </c>
    </row>
    <row r="1276" spans="1:3" x14ac:dyDescent="0.25">
      <c r="B1276" t="s">
        <v>8</v>
      </c>
    </row>
    <row r="1278" spans="1:3" x14ac:dyDescent="0.25">
      <c r="B1278" t="s">
        <v>1</v>
      </c>
    </row>
    <row r="1279" spans="1:3" x14ac:dyDescent="0.25">
      <c r="B1279" t="s">
        <v>9</v>
      </c>
    </row>
    <row r="1280" spans="1:3" x14ac:dyDescent="0.25">
      <c r="C1280" t="str">
        <f>"name = EVTOPTA_"&amp;INDEX(K:K,2+TRUNC((ROW()-1)/$L$2))</f>
        <v>name = EVTOPTA_AVE_MARIA.56</v>
      </c>
    </row>
    <row r="1281" spans="1:3" x14ac:dyDescent="0.25">
      <c r="B1281" t="s">
        <v>1</v>
      </c>
    </row>
    <row r="1282" spans="1:3" x14ac:dyDescent="0.25">
      <c r="B1282" t="s">
        <v>9</v>
      </c>
    </row>
    <row r="1283" spans="1:3" x14ac:dyDescent="0.25">
      <c r="C1283" t="str">
        <f>"name = EVTOPTB_"&amp;INDEX(K:K,2+TRUNC((ROW()-1)/$L$2))</f>
        <v>name = EVTOPTB_AVE_MARIA.56</v>
      </c>
    </row>
    <row r="1284" spans="1:3" x14ac:dyDescent="0.25">
      <c r="B1284" t="s">
        <v>1</v>
      </c>
    </row>
    <row r="1285" spans="1:3" x14ac:dyDescent="0.25">
      <c r="B1285" t="s">
        <v>9</v>
      </c>
    </row>
    <row r="1286" spans="1:3" x14ac:dyDescent="0.25">
      <c r="C1286" t="str">
        <f>"name = EVTOPTB_"&amp;INDEX(K:K,2+TRUNC((ROW()-1)/$L$2))</f>
        <v>name = EVTOPTB_AVE_MARIA.56</v>
      </c>
    </row>
    <row r="1287" spans="1:3" x14ac:dyDescent="0.25">
      <c r="B1287" t="s">
        <v>1</v>
      </c>
    </row>
    <row r="1288" spans="1:3" x14ac:dyDescent="0.25">
      <c r="A1288" t="s">
        <v>1</v>
      </c>
    </row>
    <row r="1289" spans="1:3" x14ac:dyDescent="0.25">
      <c r="A1289" t="s">
        <v>0</v>
      </c>
    </row>
    <row r="1290" spans="1:3" x14ac:dyDescent="0.25">
      <c r="B1290" t="str">
        <f>"id = "&amp;INDEX(K:K,2+TRUNC((ROW()-1)/$L$2))</f>
        <v>id = AVE_MARIA.57</v>
      </c>
    </row>
    <row r="1291" spans="1:3" x14ac:dyDescent="0.25">
      <c r="B1291" t="s">
        <v>38</v>
      </c>
    </row>
    <row r="1292" spans="1:3" x14ac:dyDescent="0.25">
      <c r="B1292" t="str">
        <f>"desc = EVTDESC_"&amp;INDEX(K:K,2+TRUNC((ROW()-1)/$L$2))</f>
        <v>desc = EVTDESC_AVE_MARIA.57</v>
      </c>
    </row>
    <row r="1293" spans="1:3" x14ac:dyDescent="0.25">
      <c r="B1293" t="s">
        <v>5</v>
      </c>
    </row>
    <row r="1295" spans="1:3" x14ac:dyDescent="0.25">
      <c r="B1295" t="s">
        <v>1</v>
      </c>
    </row>
    <row r="1296" spans="1:3" x14ac:dyDescent="0.25">
      <c r="B1296" t="s">
        <v>6</v>
      </c>
    </row>
    <row r="1297" spans="1:3" x14ac:dyDescent="0.25">
      <c r="C1297" t="s">
        <v>69</v>
      </c>
    </row>
    <row r="1298" spans="1:3" x14ac:dyDescent="0.25">
      <c r="B1298" t="s">
        <v>1</v>
      </c>
    </row>
    <row r="1299" spans="1:3" x14ac:dyDescent="0.25">
      <c r="B1299" t="s">
        <v>8</v>
      </c>
    </row>
    <row r="1301" spans="1:3" x14ac:dyDescent="0.25">
      <c r="B1301" t="s">
        <v>1</v>
      </c>
    </row>
    <row r="1302" spans="1:3" x14ac:dyDescent="0.25">
      <c r="B1302" t="s">
        <v>9</v>
      </c>
    </row>
    <row r="1303" spans="1:3" x14ac:dyDescent="0.25">
      <c r="C1303" t="str">
        <f>"name = EVTOPTA_"&amp;INDEX(K:K,2+TRUNC((ROW()-1)/$L$2))</f>
        <v>name = EVTOPTA_AVE_MARIA.57</v>
      </c>
    </row>
    <row r="1304" spans="1:3" x14ac:dyDescent="0.25">
      <c r="B1304" t="s">
        <v>1</v>
      </c>
    </row>
    <row r="1305" spans="1:3" x14ac:dyDescent="0.25">
      <c r="B1305" t="s">
        <v>9</v>
      </c>
    </row>
    <row r="1306" spans="1:3" x14ac:dyDescent="0.25">
      <c r="C1306" t="str">
        <f>"name = EVTOPTB_"&amp;INDEX(K:K,2+TRUNC((ROW()-1)/$L$2))</f>
        <v>name = EVTOPTB_AVE_MARIA.57</v>
      </c>
    </row>
    <row r="1307" spans="1:3" x14ac:dyDescent="0.25">
      <c r="B1307" t="s">
        <v>1</v>
      </c>
    </row>
    <row r="1308" spans="1:3" x14ac:dyDescent="0.25">
      <c r="B1308" t="s">
        <v>9</v>
      </c>
    </row>
    <row r="1309" spans="1:3" x14ac:dyDescent="0.25">
      <c r="C1309" t="str">
        <f>"name = EVTOPTB_"&amp;INDEX(K:K,2+TRUNC((ROW()-1)/$L$2))</f>
        <v>name = EVTOPTB_AVE_MARIA.57</v>
      </c>
    </row>
    <row r="1310" spans="1:3" x14ac:dyDescent="0.25">
      <c r="B1310" t="s">
        <v>1</v>
      </c>
    </row>
    <row r="1311" spans="1:3" x14ac:dyDescent="0.25">
      <c r="A1311" t="s">
        <v>1</v>
      </c>
    </row>
    <row r="1312" spans="1:3" x14ac:dyDescent="0.25">
      <c r="A1312" t="s">
        <v>0</v>
      </c>
    </row>
    <row r="1313" spans="2:3" x14ac:dyDescent="0.25">
      <c r="B1313" t="str">
        <f>"id = "&amp;INDEX(K:K,2+TRUNC((ROW()-1)/$L$2))</f>
        <v>id = AVE_MARIA.58</v>
      </c>
    </row>
    <row r="1314" spans="2:3" x14ac:dyDescent="0.25">
      <c r="B1314" t="s">
        <v>38</v>
      </c>
    </row>
    <row r="1315" spans="2:3" x14ac:dyDescent="0.25">
      <c r="B1315" t="str">
        <f>"desc = EVTDESC_"&amp;INDEX(K:K,2+TRUNC((ROW()-1)/$L$2))</f>
        <v>desc = EVTDESC_AVE_MARIA.58</v>
      </c>
    </row>
    <row r="1316" spans="2:3" x14ac:dyDescent="0.25">
      <c r="B1316" t="s">
        <v>5</v>
      </c>
    </row>
    <row r="1318" spans="2:3" x14ac:dyDescent="0.25">
      <c r="B1318" t="s">
        <v>1</v>
      </c>
    </row>
    <row r="1319" spans="2:3" x14ac:dyDescent="0.25">
      <c r="B1319" t="s">
        <v>6</v>
      </c>
    </row>
    <row r="1320" spans="2:3" x14ac:dyDescent="0.25">
      <c r="C1320" t="s">
        <v>70</v>
      </c>
    </row>
    <row r="1321" spans="2:3" x14ac:dyDescent="0.25">
      <c r="B1321" t="s">
        <v>1</v>
      </c>
    </row>
    <row r="1322" spans="2:3" x14ac:dyDescent="0.25">
      <c r="B1322" t="s">
        <v>8</v>
      </c>
    </row>
    <row r="1324" spans="2:3" x14ac:dyDescent="0.25">
      <c r="B1324" t="s">
        <v>1</v>
      </c>
    </row>
    <row r="1325" spans="2:3" x14ac:dyDescent="0.25">
      <c r="B1325" t="s">
        <v>9</v>
      </c>
    </row>
    <row r="1326" spans="2:3" x14ac:dyDescent="0.25">
      <c r="C1326" t="str">
        <f>"name = EVTOPTA_"&amp;INDEX(K:K,2+TRUNC((ROW()-1)/$L$2))</f>
        <v>name = EVTOPTA_AVE_MARIA.58</v>
      </c>
    </row>
    <row r="1327" spans="2:3" x14ac:dyDescent="0.25">
      <c r="B1327" t="s">
        <v>1</v>
      </c>
    </row>
    <row r="1328" spans="2:3" x14ac:dyDescent="0.25">
      <c r="B1328" t="s">
        <v>9</v>
      </c>
    </row>
    <row r="1329" spans="1:3" x14ac:dyDescent="0.25">
      <c r="C1329" t="str">
        <f>"name = EVTOPTB_"&amp;INDEX(K:K,2+TRUNC((ROW()-1)/$L$2))</f>
        <v>name = EVTOPTB_AVE_MARIA.58</v>
      </c>
    </row>
    <row r="1330" spans="1:3" x14ac:dyDescent="0.25">
      <c r="B1330" t="s">
        <v>1</v>
      </c>
    </row>
    <row r="1331" spans="1:3" x14ac:dyDescent="0.25">
      <c r="B1331" t="s">
        <v>9</v>
      </c>
    </row>
    <row r="1332" spans="1:3" x14ac:dyDescent="0.25">
      <c r="C1332" t="str">
        <f>"name = EVTOPTB_"&amp;INDEX(K:K,2+TRUNC((ROW()-1)/$L$2))</f>
        <v>name = EVTOPTB_AVE_MARIA.58</v>
      </c>
    </row>
    <row r="1333" spans="1:3" x14ac:dyDescent="0.25">
      <c r="B1333" t="s">
        <v>1</v>
      </c>
    </row>
    <row r="1334" spans="1:3" x14ac:dyDescent="0.25">
      <c r="A1334" t="s">
        <v>1</v>
      </c>
    </row>
    <row r="1335" spans="1:3" x14ac:dyDescent="0.25">
      <c r="A1335" t="s">
        <v>0</v>
      </c>
    </row>
    <row r="1336" spans="1:3" x14ac:dyDescent="0.25">
      <c r="B1336" t="str">
        <f>"id = "&amp;INDEX(K:K,2+TRUNC((ROW()-1)/$L$2))</f>
        <v>id = AVE_MARIA.59</v>
      </c>
    </row>
    <row r="1337" spans="1:3" x14ac:dyDescent="0.25">
      <c r="B1337" t="s">
        <v>38</v>
      </c>
    </row>
    <row r="1338" spans="1:3" x14ac:dyDescent="0.25">
      <c r="B1338" t="str">
        <f>"desc = EVTDESC_"&amp;INDEX(K:K,2+TRUNC((ROW()-1)/$L$2))</f>
        <v>desc = EVTDESC_AVE_MARIA.59</v>
      </c>
    </row>
    <row r="1339" spans="1:3" x14ac:dyDescent="0.25">
      <c r="B1339" t="s">
        <v>5</v>
      </c>
    </row>
    <row r="1341" spans="1:3" x14ac:dyDescent="0.25">
      <c r="B1341" t="s">
        <v>1</v>
      </c>
    </row>
    <row r="1342" spans="1:3" x14ac:dyDescent="0.25">
      <c r="B1342" t="s">
        <v>6</v>
      </c>
    </row>
    <row r="1343" spans="1:3" x14ac:dyDescent="0.25">
      <c r="C1343" t="s">
        <v>71</v>
      </c>
    </row>
    <row r="1344" spans="1:3" x14ac:dyDescent="0.25">
      <c r="B1344" t="s">
        <v>1</v>
      </c>
    </row>
    <row r="1345" spans="1:3" x14ac:dyDescent="0.25">
      <c r="B1345" t="s">
        <v>8</v>
      </c>
    </row>
    <row r="1347" spans="1:3" x14ac:dyDescent="0.25">
      <c r="B1347" t="s">
        <v>1</v>
      </c>
    </row>
    <row r="1348" spans="1:3" x14ac:dyDescent="0.25">
      <c r="B1348" t="s">
        <v>9</v>
      </c>
    </row>
    <row r="1349" spans="1:3" x14ac:dyDescent="0.25">
      <c r="C1349" t="str">
        <f>"name = EVTOPTA_"&amp;INDEX(K:K,2+TRUNC((ROW()-1)/$L$2))</f>
        <v>name = EVTOPTA_AVE_MARIA.59</v>
      </c>
    </row>
    <row r="1350" spans="1:3" x14ac:dyDescent="0.25">
      <c r="B1350" t="s">
        <v>1</v>
      </c>
    </row>
    <row r="1351" spans="1:3" x14ac:dyDescent="0.25">
      <c r="B1351" t="s">
        <v>9</v>
      </c>
    </row>
    <row r="1352" spans="1:3" x14ac:dyDescent="0.25">
      <c r="C1352" t="str">
        <f>"name = EVTOPTB_"&amp;INDEX(K:K,2+TRUNC((ROW()-1)/$L$2))</f>
        <v>name = EVTOPTB_AVE_MARIA.59</v>
      </c>
    </row>
    <row r="1353" spans="1:3" x14ac:dyDescent="0.25">
      <c r="B1353" t="s">
        <v>1</v>
      </c>
    </row>
    <row r="1354" spans="1:3" x14ac:dyDescent="0.25">
      <c r="B1354" t="s">
        <v>9</v>
      </c>
    </row>
    <row r="1355" spans="1:3" x14ac:dyDescent="0.25">
      <c r="C1355" t="str">
        <f>"name = EVTOPTB_"&amp;INDEX(K:K,2+TRUNC((ROW()-1)/$L$2))</f>
        <v>name = EVTOPTB_AVE_MARIA.59</v>
      </c>
    </row>
    <row r="1356" spans="1:3" x14ac:dyDescent="0.25">
      <c r="B1356" t="s">
        <v>1</v>
      </c>
    </row>
    <row r="1357" spans="1:3" x14ac:dyDescent="0.25">
      <c r="A1357" t="s">
        <v>1</v>
      </c>
    </row>
    <row r="1358" spans="1:3" x14ac:dyDescent="0.25">
      <c r="A1358" t="s">
        <v>0</v>
      </c>
    </row>
    <row r="1359" spans="1:3" x14ac:dyDescent="0.25">
      <c r="B1359" t="str">
        <f>"id = "&amp;INDEX(K:K,2+TRUNC((ROW()-1)/$L$2))</f>
        <v>id = AVE_MARIA.60</v>
      </c>
    </row>
    <row r="1360" spans="1:3" x14ac:dyDescent="0.25">
      <c r="B1360" t="s">
        <v>38</v>
      </c>
    </row>
    <row r="1361" spans="2:3" x14ac:dyDescent="0.25">
      <c r="B1361" t="str">
        <f>"desc = EVTDESC_"&amp;INDEX(K:K,2+TRUNC((ROW()-1)/$L$2))</f>
        <v>desc = EVTDESC_AVE_MARIA.60</v>
      </c>
    </row>
    <row r="1362" spans="2:3" x14ac:dyDescent="0.25">
      <c r="B1362" t="s">
        <v>5</v>
      </c>
    </row>
    <row r="1364" spans="2:3" x14ac:dyDescent="0.25">
      <c r="B1364" t="s">
        <v>1</v>
      </c>
    </row>
    <row r="1365" spans="2:3" x14ac:dyDescent="0.25">
      <c r="B1365" t="s">
        <v>6</v>
      </c>
    </row>
    <row r="1366" spans="2:3" x14ac:dyDescent="0.25">
      <c r="C1366" t="s">
        <v>72</v>
      </c>
    </row>
    <row r="1367" spans="2:3" x14ac:dyDescent="0.25">
      <c r="B1367" t="s">
        <v>1</v>
      </c>
    </row>
    <row r="1368" spans="2:3" x14ac:dyDescent="0.25">
      <c r="B1368" t="s">
        <v>8</v>
      </c>
    </row>
    <row r="1370" spans="2:3" x14ac:dyDescent="0.25">
      <c r="B1370" t="s">
        <v>1</v>
      </c>
    </row>
    <row r="1371" spans="2:3" x14ac:dyDescent="0.25">
      <c r="B1371" t="s">
        <v>9</v>
      </c>
    </row>
    <row r="1372" spans="2:3" x14ac:dyDescent="0.25">
      <c r="C1372" t="str">
        <f>"name = EVTOPTA_"&amp;INDEX(K:K,2+TRUNC((ROW()-1)/$L$2))</f>
        <v>name = EVTOPTA_AVE_MARIA.60</v>
      </c>
    </row>
    <row r="1373" spans="2:3" x14ac:dyDescent="0.25">
      <c r="B1373" t="s">
        <v>1</v>
      </c>
    </row>
    <row r="1374" spans="2:3" x14ac:dyDescent="0.25">
      <c r="B1374" t="s">
        <v>9</v>
      </c>
    </row>
    <row r="1375" spans="2:3" x14ac:dyDescent="0.25">
      <c r="C1375" t="str">
        <f>"name = EVTOPTB_"&amp;INDEX(K:K,2+TRUNC((ROW()-1)/$L$2))</f>
        <v>name = EVTOPTB_AVE_MARIA.60</v>
      </c>
    </row>
    <row r="1376" spans="2:3" x14ac:dyDescent="0.25">
      <c r="B1376" t="s">
        <v>1</v>
      </c>
    </row>
    <row r="1377" spans="1:3" x14ac:dyDescent="0.25">
      <c r="B1377" t="s">
        <v>9</v>
      </c>
    </row>
    <row r="1378" spans="1:3" x14ac:dyDescent="0.25">
      <c r="C1378" t="str">
        <f>"name = EVTOPTB_"&amp;INDEX(K:K,2+TRUNC((ROW()-1)/$L$2))</f>
        <v>name = EVTOPTB_AVE_MARIA.60</v>
      </c>
    </row>
    <row r="1379" spans="1:3" x14ac:dyDescent="0.25">
      <c r="B1379" t="s">
        <v>1</v>
      </c>
    </row>
    <row r="1380" spans="1:3" x14ac:dyDescent="0.25">
      <c r="A1380" t="s">
        <v>1</v>
      </c>
    </row>
    <row r="1381" spans="1:3" x14ac:dyDescent="0.25">
      <c r="A1381" t="s">
        <v>0</v>
      </c>
    </row>
    <row r="1382" spans="1:3" x14ac:dyDescent="0.25">
      <c r="B1382" t="str">
        <f>"id = "&amp;INDEX(K:K,2+TRUNC((ROW()-1)/$L$2))</f>
        <v>id = AVE_MARIA.61</v>
      </c>
    </row>
    <row r="1383" spans="1:3" x14ac:dyDescent="0.25">
      <c r="B1383" t="s">
        <v>38</v>
      </c>
    </row>
    <row r="1384" spans="1:3" x14ac:dyDescent="0.25">
      <c r="B1384" t="str">
        <f>"desc = EVTDESC_"&amp;INDEX(K:K,2+TRUNC((ROW()-1)/$L$2))</f>
        <v>desc = EVTDESC_AVE_MARIA.61</v>
      </c>
    </row>
    <row r="1385" spans="1:3" x14ac:dyDescent="0.25">
      <c r="B1385" t="s">
        <v>5</v>
      </c>
    </row>
    <row r="1387" spans="1:3" x14ac:dyDescent="0.25">
      <c r="B1387" t="s">
        <v>1</v>
      </c>
    </row>
    <row r="1388" spans="1:3" x14ac:dyDescent="0.25">
      <c r="B1388" t="s">
        <v>6</v>
      </c>
    </row>
    <row r="1389" spans="1:3" x14ac:dyDescent="0.25">
      <c r="C1389" t="s">
        <v>73</v>
      </c>
    </row>
    <row r="1390" spans="1:3" x14ac:dyDescent="0.25">
      <c r="B1390" t="s">
        <v>1</v>
      </c>
    </row>
    <row r="1391" spans="1:3" x14ac:dyDescent="0.25">
      <c r="B1391" t="s">
        <v>8</v>
      </c>
    </row>
    <row r="1393" spans="1:3" x14ac:dyDescent="0.25">
      <c r="B1393" t="s">
        <v>1</v>
      </c>
    </row>
    <row r="1394" spans="1:3" x14ac:dyDescent="0.25">
      <c r="B1394" t="s">
        <v>9</v>
      </c>
    </row>
    <row r="1395" spans="1:3" x14ac:dyDescent="0.25">
      <c r="C1395" t="str">
        <f>"name = EVTOPTA_"&amp;INDEX(K:K,2+TRUNC((ROW()-1)/$L$2))</f>
        <v>name = EVTOPTA_AVE_MARIA.61</v>
      </c>
    </row>
    <row r="1396" spans="1:3" x14ac:dyDescent="0.25">
      <c r="B1396" t="s">
        <v>1</v>
      </c>
    </row>
    <row r="1397" spans="1:3" x14ac:dyDescent="0.25">
      <c r="B1397" t="s">
        <v>9</v>
      </c>
    </row>
    <row r="1398" spans="1:3" x14ac:dyDescent="0.25">
      <c r="C1398" t="str">
        <f>"name = EVTOPTB_"&amp;INDEX(K:K,2+TRUNC((ROW()-1)/$L$2))</f>
        <v>name = EVTOPTB_AVE_MARIA.61</v>
      </c>
    </row>
    <row r="1399" spans="1:3" x14ac:dyDescent="0.25">
      <c r="B1399" t="s">
        <v>1</v>
      </c>
    </row>
    <row r="1400" spans="1:3" x14ac:dyDescent="0.25">
      <c r="B1400" t="s">
        <v>9</v>
      </c>
    </row>
    <row r="1401" spans="1:3" x14ac:dyDescent="0.25">
      <c r="C1401" t="str">
        <f>"name = EVTOPTB_"&amp;INDEX(K:K,2+TRUNC((ROW()-1)/$L$2))</f>
        <v>name = EVTOPTB_AVE_MARIA.61</v>
      </c>
    </row>
    <row r="1402" spans="1:3" x14ac:dyDescent="0.25">
      <c r="B1402" t="s">
        <v>1</v>
      </c>
    </row>
    <row r="1403" spans="1:3" x14ac:dyDescent="0.25">
      <c r="A1403" t="s">
        <v>1</v>
      </c>
    </row>
    <row r="1404" spans="1:3" x14ac:dyDescent="0.25">
      <c r="A1404" t="s">
        <v>0</v>
      </c>
    </row>
    <row r="1405" spans="1:3" x14ac:dyDescent="0.25">
      <c r="B1405" t="str">
        <f>"id = "&amp;INDEX(K:K,2+TRUNC((ROW()-1)/$L$2))</f>
        <v>id = AVE_MARIA.62</v>
      </c>
    </row>
    <row r="1406" spans="1:3" x14ac:dyDescent="0.25">
      <c r="B1406" t="s">
        <v>38</v>
      </c>
    </row>
    <row r="1407" spans="1:3" x14ac:dyDescent="0.25">
      <c r="B1407" t="str">
        <f>"desc = EVTDESC_"&amp;INDEX(K:K,2+TRUNC((ROW()-1)/$L$2))</f>
        <v>desc = EVTDESC_AVE_MARIA.62</v>
      </c>
    </row>
    <row r="1408" spans="1:3" x14ac:dyDescent="0.25">
      <c r="B1408" t="s">
        <v>5</v>
      </c>
    </row>
    <row r="1410" spans="2:3" x14ac:dyDescent="0.25">
      <c r="B1410" t="s">
        <v>1</v>
      </c>
    </row>
    <row r="1411" spans="2:3" x14ac:dyDescent="0.25">
      <c r="B1411" t="s">
        <v>6</v>
      </c>
    </row>
    <row r="1412" spans="2:3" x14ac:dyDescent="0.25">
      <c r="C1412" t="s">
        <v>74</v>
      </c>
    </row>
    <row r="1413" spans="2:3" x14ac:dyDescent="0.25">
      <c r="B1413" t="s">
        <v>1</v>
      </c>
    </row>
    <row r="1414" spans="2:3" x14ac:dyDescent="0.25">
      <c r="B1414" t="s">
        <v>8</v>
      </c>
    </row>
    <row r="1416" spans="2:3" x14ac:dyDescent="0.25">
      <c r="B1416" t="s">
        <v>1</v>
      </c>
    </row>
    <row r="1417" spans="2:3" x14ac:dyDescent="0.25">
      <c r="B1417" t="s">
        <v>9</v>
      </c>
    </row>
    <row r="1418" spans="2:3" x14ac:dyDescent="0.25">
      <c r="C1418" t="str">
        <f>"name = EVTOPTA_"&amp;INDEX(K:K,2+TRUNC((ROW()-1)/$L$2))</f>
        <v>name = EVTOPTA_AVE_MARIA.62</v>
      </c>
    </row>
    <row r="1419" spans="2:3" x14ac:dyDescent="0.25">
      <c r="B1419" t="s">
        <v>1</v>
      </c>
    </row>
    <row r="1420" spans="2:3" x14ac:dyDescent="0.25">
      <c r="B1420" t="s">
        <v>9</v>
      </c>
    </row>
    <row r="1421" spans="2:3" x14ac:dyDescent="0.25">
      <c r="C1421" t="str">
        <f>"name = EVTOPTB_"&amp;INDEX(K:K,2+TRUNC((ROW()-1)/$L$2))</f>
        <v>name = EVTOPTB_AVE_MARIA.62</v>
      </c>
    </row>
    <row r="1422" spans="2:3" x14ac:dyDescent="0.25">
      <c r="B1422" t="s">
        <v>1</v>
      </c>
    </row>
    <row r="1423" spans="2:3" x14ac:dyDescent="0.25">
      <c r="B1423" t="s">
        <v>9</v>
      </c>
    </row>
    <row r="1424" spans="2:3" x14ac:dyDescent="0.25">
      <c r="C1424" t="str">
        <f>"name = EVTOPTB_"&amp;INDEX(K:K,2+TRUNC((ROW()-1)/$L$2))</f>
        <v>name = EVTOPTB_AVE_MARIA.62</v>
      </c>
    </row>
    <row r="1425" spans="1:3" x14ac:dyDescent="0.25">
      <c r="B1425" t="s">
        <v>1</v>
      </c>
    </row>
    <row r="1426" spans="1:3" x14ac:dyDescent="0.25">
      <c r="A1426" t="s">
        <v>1</v>
      </c>
    </row>
    <row r="1427" spans="1:3" x14ac:dyDescent="0.25">
      <c r="A1427" t="s">
        <v>0</v>
      </c>
    </row>
    <row r="1428" spans="1:3" x14ac:dyDescent="0.25">
      <c r="B1428" t="str">
        <f>"id = "&amp;INDEX(K:K,2+TRUNC((ROW()-1)/$L$2))</f>
        <v>id = AVE_MARIA.63</v>
      </c>
    </row>
    <row r="1429" spans="1:3" x14ac:dyDescent="0.25">
      <c r="B1429" t="s">
        <v>38</v>
      </c>
    </row>
    <row r="1430" spans="1:3" x14ac:dyDescent="0.25">
      <c r="B1430" t="str">
        <f>"desc = EVTDESC_"&amp;INDEX(K:K,2+TRUNC((ROW()-1)/$L$2))</f>
        <v>desc = EVTDESC_AVE_MARIA.63</v>
      </c>
    </row>
    <row r="1431" spans="1:3" x14ac:dyDescent="0.25">
      <c r="B1431" t="s">
        <v>5</v>
      </c>
    </row>
    <row r="1433" spans="1:3" x14ac:dyDescent="0.25">
      <c r="B1433" t="s">
        <v>1</v>
      </c>
    </row>
    <row r="1434" spans="1:3" x14ac:dyDescent="0.25">
      <c r="B1434" t="s">
        <v>6</v>
      </c>
    </row>
    <row r="1435" spans="1:3" x14ac:dyDescent="0.25">
      <c r="C1435" t="s">
        <v>75</v>
      </c>
    </row>
    <row r="1436" spans="1:3" x14ac:dyDescent="0.25">
      <c r="B1436" t="s">
        <v>1</v>
      </c>
    </row>
    <row r="1437" spans="1:3" x14ac:dyDescent="0.25">
      <c r="B1437" t="s">
        <v>8</v>
      </c>
    </row>
    <row r="1439" spans="1:3" x14ac:dyDescent="0.25">
      <c r="B1439" t="s">
        <v>1</v>
      </c>
    </row>
    <row r="1440" spans="1:3" x14ac:dyDescent="0.25">
      <c r="B1440" t="s">
        <v>9</v>
      </c>
    </row>
    <row r="1441" spans="1:3" x14ac:dyDescent="0.25">
      <c r="C1441" t="str">
        <f>"name = EVTOPTA_"&amp;INDEX(K:K,2+TRUNC((ROW()-1)/$L$2))</f>
        <v>name = EVTOPTA_AVE_MARIA.63</v>
      </c>
    </row>
    <row r="1442" spans="1:3" x14ac:dyDescent="0.25">
      <c r="B1442" t="s">
        <v>1</v>
      </c>
    </row>
    <row r="1443" spans="1:3" x14ac:dyDescent="0.25">
      <c r="B1443" t="s">
        <v>9</v>
      </c>
    </row>
    <row r="1444" spans="1:3" x14ac:dyDescent="0.25">
      <c r="C1444" t="str">
        <f>"name = EVTOPTB_"&amp;INDEX(K:K,2+TRUNC((ROW()-1)/$L$2))</f>
        <v>name = EVTOPTB_AVE_MARIA.63</v>
      </c>
    </row>
    <row r="1445" spans="1:3" x14ac:dyDescent="0.25">
      <c r="B1445" t="s">
        <v>1</v>
      </c>
    </row>
    <row r="1446" spans="1:3" x14ac:dyDescent="0.25">
      <c r="B1446" t="s">
        <v>9</v>
      </c>
    </row>
    <row r="1447" spans="1:3" x14ac:dyDescent="0.25">
      <c r="C1447" t="str">
        <f>"name = EVTOPTB_"&amp;INDEX(K:K,2+TRUNC((ROW()-1)/$L$2))</f>
        <v>name = EVTOPTB_AVE_MARIA.63</v>
      </c>
    </row>
    <row r="1448" spans="1:3" x14ac:dyDescent="0.25">
      <c r="B1448" t="s">
        <v>1</v>
      </c>
    </row>
    <row r="1449" spans="1:3" x14ac:dyDescent="0.25">
      <c r="A1449" t="s">
        <v>1</v>
      </c>
    </row>
    <row r="1450" spans="1:3" x14ac:dyDescent="0.25">
      <c r="A1450" t="s">
        <v>0</v>
      </c>
    </row>
    <row r="1451" spans="1:3" x14ac:dyDescent="0.25">
      <c r="B1451" t="str">
        <f>"id = "&amp;INDEX(K:K,2+TRUNC((ROW()-1)/$L$2))</f>
        <v>id = AVE_MARIA.64</v>
      </c>
    </row>
    <row r="1452" spans="1:3" x14ac:dyDescent="0.25">
      <c r="B1452" t="s">
        <v>38</v>
      </c>
    </row>
    <row r="1453" spans="1:3" x14ac:dyDescent="0.25">
      <c r="B1453" t="str">
        <f>"desc = EVTDESC_"&amp;INDEX(K:K,2+TRUNC((ROW()-1)/$L$2))</f>
        <v>desc = EVTDESC_AVE_MARIA.64</v>
      </c>
    </row>
    <row r="1454" spans="1:3" x14ac:dyDescent="0.25">
      <c r="B1454" t="s">
        <v>5</v>
      </c>
    </row>
    <row r="1456" spans="1:3" x14ac:dyDescent="0.25">
      <c r="B1456" t="s">
        <v>1</v>
      </c>
    </row>
    <row r="1457" spans="1:3" x14ac:dyDescent="0.25">
      <c r="B1457" t="s">
        <v>6</v>
      </c>
    </row>
    <row r="1458" spans="1:3" x14ac:dyDescent="0.25">
      <c r="C1458" t="s">
        <v>76</v>
      </c>
    </row>
    <row r="1459" spans="1:3" x14ac:dyDescent="0.25">
      <c r="B1459" t="s">
        <v>1</v>
      </c>
    </row>
    <row r="1460" spans="1:3" x14ac:dyDescent="0.25">
      <c r="B1460" t="s">
        <v>8</v>
      </c>
    </row>
    <row r="1462" spans="1:3" x14ac:dyDescent="0.25">
      <c r="B1462" t="s">
        <v>1</v>
      </c>
    </row>
    <row r="1463" spans="1:3" x14ac:dyDescent="0.25">
      <c r="B1463" t="s">
        <v>9</v>
      </c>
    </row>
    <row r="1464" spans="1:3" x14ac:dyDescent="0.25">
      <c r="C1464" t="str">
        <f>"name = EVTOPTA_"&amp;INDEX(K:K,2+TRUNC((ROW()-1)/$L$2))</f>
        <v>name = EVTOPTA_AVE_MARIA.64</v>
      </c>
    </row>
    <row r="1465" spans="1:3" x14ac:dyDescent="0.25">
      <c r="B1465" t="s">
        <v>1</v>
      </c>
    </row>
    <row r="1466" spans="1:3" x14ac:dyDescent="0.25">
      <c r="B1466" t="s">
        <v>9</v>
      </c>
    </row>
    <row r="1467" spans="1:3" x14ac:dyDescent="0.25">
      <c r="C1467" t="str">
        <f>"name = EVTOPTB_"&amp;INDEX(K:K,2+TRUNC((ROW()-1)/$L$2))</f>
        <v>name = EVTOPTB_AVE_MARIA.64</v>
      </c>
    </row>
    <row r="1468" spans="1:3" x14ac:dyDescent="0.25">
      <c r="B1468" t="s">
        <v>1</v>
      </c>
    </row>
    <row r="1469" spans="1:3" x14ac:dyDescent="0.25">
      <c r="B1469" t="s">
        <v>9</v>
      </c>
    </row>
    <row r="1470" spans="1:3" x14ac:dyDescent="0.25">
      <c r="C1470" t="str">
        <f>"name = EVTOPTB_"&amp;INDEX(K:K,2+TRUNC((ROW()-1)/$L$2))</f>
        <v>name = EVTOPTB_AVE_MARIA.64</v>
      </c>
    </row>
    <row r="1471" spans="1:3" x14ac:dyDescent="0.25">
      <c r="B1471" t="s">
        <v>1</v>
      </c>
    </row>
    <row r="1472" spans="1:3" x14ac:dyDescent="0.25">
      <c r="A1472" t="s">
        <v>1</v>
      </c>
    </row>
    <row r="1473" spans="1:3" x14ac:dyDescent="0.25">
      <c r="A1473" t="s">
        <v>0</v>
      </c>
    </row>
    <row r="1474" spans="1:3" x14ac:dyDescent="0.25">
      <c r="B1474" t="str">
        <f>"id = "&amp;INDEX(K:K,2+TRUNC((ROW()-1)/$L$2))</f>
        <v>id = AVE_MARIA.65</v>
      </c>
    </row>
    <row r="1475" spans="1:3" x14ac:dyDescent="0.25">
      <c r="B1475" t="s">
        <v>38</v>
      </c>
    </row>
    <row r="1476" spans="1:3" x14ac:dyDescent="0.25">
      <c r="B1476" t="str">
        <f>"desc = EVTDESC_"&amp;INDEX(K:K,2+TRUNC((ROW()-1)/$L$2))</f>
        <v>desc = EVTDESC_AVE_MARIA.65</v>
      </c>
    </row>
    <row r="1477" spans="1:3" x14ac:dyDescent="0.25">
      <c r="B1477" t="s">
        <v>5</v>
      </c>
    </row>
    <row r="1479" spans="1:3" x14ac:dyDescent="0.25">
      <c r="B1479" t="s">
        <v>1</v>
      </c>
    </row>
    <row r="1480" spans="1:3" x14ac:dyDescent="0.25">
      <c r="B1480" t="s">
        <v>6</v>
      </c>
    </row>
    <row r="1481" spans="1:3" x14ac:dyDescent="0.25">
      <c r="C1481" t="s">
        <v>77</v>
      </c>
    </row>
    <row r="1482" spans="1:3" x14ac:dyDescent="0.25">
      <c r="B1482" t="s">
        <v>1</v>
      </c>
    </row>
    <row r="1483" spans="1:3" x14ac:dyDescent="0.25">
      <c r="B1483" t="s">
        <v>8</v>
      </c>
    </row>
    <row r="1485" spans="1:3" x14ac:dyDescent="0.25">
      <c r="B1485" t="s">
        <v>1</v>
      </c>
    </row>
    <row r="1486" spans="1:3" x14ac:dyDescent="0.25">
      <c r="B1486" t="s">
        <v>9</v>
      </c>
    </row>
    <row r="1487" spans="1:3" x14ac:dyDescent="0.25">
      <c r="C1487" t="str">
        <f>"name = EVTOPTA_"&amp;INDEX(K:K,2+TRUNC((ROW()-1)/$L$2))</f>
        <v>name = EVTOPTA_AVE_MARIA.65</v>
      </c>
    </row>
    <row r="1488" spans="1:3" x14ac:dyDescent="0.25">
      <c r="B1488" t="s">
        <v>1</v>
      </c>
    </row>
    <row r="1489" spans="1:3" x14ac:dyDescent="0.25">
      <c r="B1489" t="s">
        <v>9</v>
      </c>
    </row>
    <row r="1490" spans="1:3" x14ac:dyDescent="0.25">
      <c r="C1490" t="str">
        <f>"name = EVTOPTB_"&amp;INDEX(K:K,2+TRUNC((ROW()-1)/$L$2))</f>
        <v>name = EVTOPTB_AVE_MARIA.65</v>
      </c>
    </row>
    <row r="1491" spans="1:3" x14ac:dyDescent="0.25">
      <c r="B1491" t="s">
        <v>1</v>
      </c>
    </row>
    <row r="1492" spans="1:3" x14ac:dyDescent="0.25">
      <c r="B1492" t="s">
        <v>9</v>
      </c>
    </row>
    <row r="1493" spans="1:3" x14ac:dyDescent="0.25">
      <c r="C1493" t="str">
        <f>"name = EVTOPTB_"&amp;INDEX(K:K,2+TRUNC((ROW()-1)/$L$2))</f>
        <v>name = EVTOPTB_AVE_MARIA.65</v>
      </c>
    </row>
    <row r="1494" spans="1:3" x14ac:dyDescent="0.25">
      <c r="B1494" t="s">
        <v>1</v>
      </c>
    </row>
    <row r="1495" spans="1:3" x14ac:dyDescent="0.25">
      <c r="A1495" t="s">
        <v>1</v>
      </c>
    </row>
    <row r="1496" spans="1:3" x14ac:dyDescent="0.25">
      <c r="A1496" t="s">
        <v>0</v>
      </c>
    </row>
    <row r="1497" spans="1:3" x14ac:dyDescent="0.25">
      <c r="B1497" t="str">
        <f>"id = "&amp;INDEX(K:K,2+TRUNC((ROW()-1)/$L$2))</f>
        <v>id = AVE_MARIA.66</v>
      </c>
    </row>
    <row r="1498" spans="1:3" x14ac:dyDescent="0.25">
      <c r="B1498" t="s">
        <v>38</v>
      </c>
    </row>
    <row r="1499" spans="1:3" x14ac:dyDescent="0.25">
      <c r="B1499" t="str">
        <f>"desc = EVTDESC_"&amp;INDEX(K:K,2+TRUNC((ROW()-1)/$L$2))</f>
        <v>desc = EVTDESC_AVE_MARIA.66</v>
      </c>
    </row>
    <row r="1500" spans="1:3" x14ac:dyDescent="0.25">
      <c r="B1500" t="s">
        <v>5</v>
      </c>
    </row>
    <row r="1502" spans="1:3" x14ac:dyDescent="0.25">
      <c r="B1502" t="s">
        <v>1</v>
      </c>
    </row>
    <row r="1503" spans="1:3" x14ac:dyDescent="0.25">
      <c r="B1503" t="s">
        <v>6</v>
      </c>
    </row>
    <row r="1504" spans="1:3" x14ac:dyDescent="0.25">
      <c r="C1504" t="s">
        <v>78</v>
      </c>
    </row>
    <row r="1505" spans="1:3" x14ac:dyDescent="0.25">
      <c r="B1505" t="s">
        <v>1</v>
      </c>
    </row>
    <row r="1506" spans="1:3" x14ac:dyDescent="0.25">
      <c r="B1506" t="s">
        <v>8</v>
      </c>
    </row>
    <row r="1508" spans="1:3" x14ac:dyDescent="0.25">
      <c r="B1508" t="s">
        <v>1</v>
      </c>
    </row>
    <row r="1509" spans="1:3" x14ac:dyDescent="0.25">
      <c r="B1509" t="s">
        <v>9</v>
      </c>
    </row>
    <row r="1510" spans="1:3" x14ac:dyDescent="0.25">
      <c r="C1510" t="str">
        <f>"name = EVTOPTA_"&amp;INDEX(K:K,2+TRUNC((ROW()-1)/$L$2))</f>
        <v>name = EVTOPTA_AVE_MARIA.66</v>
      </c>
    </row>
    <row r="1511" spans="1:3" x14ac:dyDescent="0.25">
      <c r="B1511" t="s">
        <v>1</v>
      </c>
    </row>
    <row r="1512" spans="1:3" x14ac:dyDescent="0.25">
      <c r="B1512" t="s">
        <v>9</v>
      </c>
    </row>
    <row r="1513" spans="1:3" x14ac:dyDescent="0.25">
      <c r="C1513" t="str">
        <f>"name = EVTOPTB_"&amp;INDEX(K:K,2+TRUNC((ROW()-1)/$L$2))</f>
        <v>name = EVTOPTB_AVE_MARIA.66</v>
      </c>
    </row>
    <row r="1514" spans="1:3" x14ac:dyDescent="0.25">
      <c r="B1514" t="s">
        <v>1</v>
      </c>
    </row>
    <row r="1515" spans="1:3" x14ac:dyDescent="0.25">
      <c r="B1515" t="s">
        <v>9</v>
      </c>
    </row>
    <row r="1516" spans="1:3" x14ac:dyDescent="0.25">
      <c r="C1516" t="str">
        <f>"name = EVTOPTB_"&amp;INDEX(K:K,2+TRUNC((ROW()-1)/$L$2))</f>
        <v>name = EVTOPTB_AVE_MARIA.66</v>
      </c>
    </row>
    <row r="1517" spans="1:3" x14ac:dyDescent="0.25">
      <c r="B1517" t="s">
        <v>1</v>
      </c>
    </row>
    <row r="1518" spans="1:3" x14ac:dyDescent="0.25">
      <c r="A1518" t="s">
        <v>1</v>
      </c>
    </row>
    <row r="1519" spans="1:3" x14ac:dyDescent="0.25">
      <c r="A1519" t="s">
        <v>0</v>
      </c>
    </row>
    <row r="1520" spans="1:3" x14ac:dyDescent="0.25">
      <c r="B1520" t="str">
        <f>"id = "&amp;INDEX(K:K,2+TRUNC((ROW()-1)/$L$2))</f>
        <v>id = AVE_MARIA.67</v>
      </c>
    </row>
    <row r="1521" spans="2:3" x14ac:dyDescent="0.25">
      <c r="B1521" t="s">
        <v>38</v>
      </c>
    </row>
    <row r="1522" spans="2:3" x14ac:dyDescent="0.25">
      <c r="B1522" t="str">
        <f>"desc = EVTDESC_"&amp;INDEX(K:K,2+TRUNC((ROW()-1)/$L$2))</f>
        <v>desc = EVTDESC_AVE_MARIA.67</v>
      </c>
    </row>
    <row r="1523" spans="2:3" x14ac:dyDescent="0.25">
      <c r="B1523" t="s">
        <v>5</v>
      </c>
    </row>
    <row r="1525" spans="2:3" x14ac:dyDescent="0.25">
      <c r="B1525" t="s">
        <v>1</v>
      </c>
    </row>
    <row r="1526" spans="2:3" x14ac:dyDescent="0.25">
      <c r="B1526" t="s">
        <v>6</v>
      </c>
    </row>
    <row r="1527" spans="2:3" x14ac:dyDescent="0.25">
      <c r="C1527" t="s">
        <v>79</v>
      </c>
    </row>
    <row r="1528" spans="2:3" x14ac:dyDescent="0.25">
      <c r="B1528" t="s">
        <v>1</v>
      </c>
    </row>
    <row r="1529" spans="2:3" x14ac:dyDescent="0.25">
      <c r="B1529" t="s">
        <v>8</v>
      </c>
    </row>
    <row r="1531" spans="2:3" x14ac:dyDescent="0.25">
      <c r="B1531" t="s">
        <v>1</v>
      </c>
    </row>
    <row r="1532" spans="2:3" x14ac:dyDescent="0.25">
      <c r="B1532" t="s">
        <v>9</v>
      </c>
    </row>
    <row r="1533" spans="2:3" x14ac:dyDescent="0.25">
      <c r="C1533" t="str">
        <f>"name = EVTOPTA_"&amp;INDEX(K:K,2+TRUNC((ROW()-1)/$L$2))</f>
        <v>name = EVTOPTA_AVE_MARIA.67</v>
      </c>
    </row>
    <row r="1534" spans="2:3" x14ac:dyDescent="0.25">
      <c r="B1534" t="s">
        <v>1</v>
      </c>
    </row>
    <row r="1535" spans="2:3" x14ac:dyDescent="0.25">
      <c r="B1535" t="s">
        <v>9</v>
      </c>
    </row>
    <row r="1536" spans="2:3" x14ac:dyDescent="0.25">
      <c r="C1536" t="str">
        <f>"name = EVTOPTB_"&amp;INDEX(K:K,2+TRUNC((ROW()-1)/$L$2))</f>
        <v>name = EVTOPTB_AVE_MARIA.67</v>
      </c>
    </row>
    <row r="1537" spans="1:3" x14ac:dyDescent="0.25">
      <c r="B1537" t="s">
        <v>1</v>
      </c>
    </row>
    <row r="1538" spans="1:3" x14ac:dyDescent="0.25">
      <c r="B1538" t="s">
        <v>9</v>
      </c>
    </row>
    <row r="1539" spans="1:3" x14ac:dyDescent="0.25">
      <c r="C1539" t="str">
        <f>"name = EVTOPTB_"&amp;INDEX(K:K,2+TRUNC((ROW()-1)/$L$2))</f>
        <v>name = EVTOPTB_AVE_MARIA.67</v>
      </c>
    </row>
    <row r="1540" spans="1:3" x14ac:dyDescent="0.25">
      <c r="B1540" t="s">
        <v>1</v>
      </c>
    </row>
    <row r="1541" spans="1:3" x14ac:dyDescent="0.25">
      <c r="A1541" t="s">
        <v>1</v>
      </c>
    </row>
    <row r="1542" spans="1:3" x14ac:dyDescent="0.25">
      <c r="A1542" t="s">
        <v>0</v>
      </c>
    </row>
    <row r="1543" spans="1:3" x14ac:dyDescent="0.25">
      <c r="B1543" t="str">
        <f>"id = "&amp;INDEX(K:K,2+TRUNC((ROW()-1)/$L$2))</f>
        <v>id = AVE_MARIA.68</v>
      </c>
    </row>
    <row r="1544" spans="1:3" x14ac:dyDescent="0.25">
      <c r="B1544" t="s">
        <v>38</v>
      </c>
    </row>
    <row r="1545" spans="1:3" x14ac:dyDescent="0.25">
      <c r="B1545" t="str">
        <f>"desc = EVTDESC_"&amp;INDEX(K:K,2+TRUNC((ROW()-1)/$L$2))</f>
        <v>desc = EVTDESC_AVE_MARIA.68</v>
      </c>
    </row>
    <row r="1546" spans="1:3" x14ac:dyDescent="0.25">
      <c r="B1546" t="s">
        <v>5</v>
      </c>
    </row>
    <row r="1548" spans="1:3" x14ac:dyDescent="0.25">
      <c r="B1548" t="s">
        <v>1</v>
      </c>
    </row>
    <row r="1549" spans="1:3" x14ac:dyDescent="0.25">
      <c r="B1549" t="s">
        <v>6</v>
      </c>
    </row>
    <row r="1550" spans="1:3" x14ac:dyDescent="0.25">
      <c r="C1550" t="s">
        <v>80</v>
      </c>
    </row>
    <row r="1551" spans="1:3" x14ac:dyDescent="0.25">
      <c r="B1551" t="s">
        <v>1</v>
      </c>
    </row>
    <row r="1552" spans="1:3" x14ac:dyDescent="0.25">
      <c r="B1552" t="s">
        <v>8</v>
      </c>
    </row>
    <row r="1554" spans="1:3" x14ac:dyDescent="0.25">
      <c r="B1554" t="s">
        <v>1</v>
      </c>
    </row>
    <row r="1555" spans="1:3" x14ac:dyDescent="0.25">
      <c r="B1555" t="s">
        <v>9</v>
      </c>
    </row>
    <row r="1556" spans="1:3" x14ac:dyDescent="0.25">
      <c r="C1556" t="str">
        <f>"name = EVTOPTA_"&amp;INDEX(K:K,2+TRUNC((ROW()-1)/$L$2))</f>
        <v>name = EVTOPTA_AVE_MARIA.68</v>
      </c>
    </row>
    <row r="1557" spans="1:3" x14ac:dyDescent="0.25">
      <c r="B1557" t="s">
        <v>1</v>
      </c>
    </row>
    <row r="1558" spans="1:3" x14ac:dyDescent="0.25">
      <c r="B1558" t="s">
        <v>9</v>
      </c>
    </row>
    <row r="1559" spans="1:3" x14ac:dyDescent="0.25">
      <c r="C1559" t="str">
        <f>"name = EVTOPTB_"&amp;INDEX(K:K,2+TRUNC((ROW()-1)/$L$2))</f>
        <v>name = EVTOPTB_AVE_MARIA.68</v>
      </c>
    </row>
    <row r="1560" spans="1:3" x14ac:dyDescent="0.25">
      <c r="B1560" t="s">
        <v>1</v>
      </c>
    </row>
    <row r="1561" spans="1:3" x14ac:dyDescent="0.25">
      <c r="B1561" t="s">
        <v>9</v>
      </c>
    </row>
    <row r="1562" spans="1:3" x14ac:dyDescent="0.25">
      <c r="C1562" t="str">
        <f>"name = EVTOPTB_"&amp;INDEX(K:K,2+TRUNC((ROW()-1)/$L$2))</f>
        <v>name = EVTOPTB_AVE_MARIA.68</v>
      </c>
    </row>
    <row r="1563" spans="1:3" x14ac:dyDescent="0.25">
      <c r="B1563" t="s">
        <v>1</v>
      </c>
    </row>
    <row r="1564" spans="1:3" x14ac:dyDescent="0.25">
      <c r="A1564" t="s">
        <v>1</v>
      </c>
    </row>
    <row r="1565" spans="1:3" x14ac:dyDescent="0.25">
      <c r="A1565" t="s">
        <v>0</v>
      </c>
    </row>
    <row r="1566" spans="1:3" x14ac:dyDescent="0.25">
      <c r="B1566" t="str">
        <f>"id = "&amp;INDEX(K:K,2+TRUNC((ROW()-1)/$L$2))</f>
        <v>id = AVE_MARIA.69</v>
      </c>
    </row>
    <row r="1567" spans="1:3" x14ac:dyDescent="0.25">
      <c r="B1567" t="s">
        <v>38</v>
      </c>
    </row>
    <row r="1568" spans="1:3" x14ac:dyDescent="0.25">
      <c r="B1568" t="str">
        <f>"desc = EVTDESC_"&amp;INDEX(K:K,2+TRUNC((ROW()-1)/$L$2))</f>
        <v>desc = EVTDESC_AVE_MARIA.69</v>
      </c>
    </row>
    <row r="1569" spans="2:3" x14ac:dyDescent="0.25">
      <c r="B1569" t="s">
        <v>5</v>
      </c>
    </row>
    <row r="1571" spans="2:3" x14ac:dyDescent="0.25">
      <c r="B1571" t="s">
        <v>1</v>
      </c>
    </row>
    <row r="1572" spans="2:3" x14ac:dyDescent="0.25">
      <c r="B1572" t="s">
        <v>6</v>
      </c>
    </row>
    <row r="1573" spans="2:3" x14ac:dyDescent="0.25">
      <c r="C1573" t="s">
        <v>81</v>
      </c>
    </row>
    <row r="1574" spans="2:3" x14ac:dyDescent="0.25">
      <c r="B1574" t="s">
        <v>1</v>
      </c>
    </row>
    <row r="1575" spans="2:3" x14ac:dyDescent="0.25">
      <c r="B1575" t="s">
        <v>8</v>
      </c>
    </row>
    <row r="1577" spans="2:3" x14ac:dyDescent="0.25">
      <c r="B1577" t="s">
        <v>1</v>
      </c>
    </row>
    <row r="1578" spans="2:3" x14ac:dyDescent="0.25">
      <c r="B1578" t="s">
        <v>9</v>
      </c>
    </row>
    <row r="1579" spans="2:3" x14ac:dyDescent="0.25">
      <c r="C1579" t="str">
        <f>"name = EVTOPTA_"&amp;INDEX(K:K,2+TRUNC((ROW()-1)/$L$2))</f>
        <v>name = EVTOPTA_AVE_MARIA.69</v>
      </c>
    </row>
    <row r="1580" spans="2:3" x14ac:dyDescent="0.25">
      <c r="B1580" t="s">
        <v>1</v>
      </c>
    </row>
    <row r="1581" spans="2:3" x14ac:dyDescent="0.25">
      <c r="B1581" t="s">
        <v>9</v>
      </c>
    </row>
    <row r="1582" spans="2:3" x14ac:dyDescent="0.25">
      <c r="C1582" t="str">
        <f>"name = EVTOPTB_"&amp;INDEX(K:K,2+TRUNC((ROW()-1)/$L$2))</f>
        <v>name = EVTOPTB_AVE_MARIA.69</v>
      </c>
    </row>
    <row r="1583" spans="2:3" x14ac:dyDescent="0.25">
      <c r="B1583" t="s">
        <v>1</v>
      </c>
    </row>
    <row r="1584" spans="2:3" x14ac:dyDescent="0.25">
      <c r="B1584" t="s">
        <v>9</v>
      </c>
    </row>
    <row r="1585" spans="1:3" x14ac:dyDescent="0.25">
      <c r="C1585" t="str">
        <f>"name = EVTOPTB_"&amp;INDEX(K:K,2+TRUNC((ROW()-1)/$L$2))</f>
        <v>name = EVTOPTB_AVE_MARIA.69</v>
      </c>
    </row>
    <row r="1586" spans="1:3" x14ac:dyDescent="0.25">
      <c r="B1586" t="s">
        <v>1</v>
      </c>
    </row>
    <row r="1587" spans="1:3" x14ac:dyDescent="0.25">
      <c r="A1587" t="s">
        <v>1</v>
      </c>
    </row>
    <row r="1588" spans="1:3" x14ac:dyDescent="0.25">
      <c r="A1588" t="s">
        <v>0</v>
      </c>
    </row>
    <row r="1589" spans="1:3" x14ac:dyDescent="0.25">
      <c r="B1589" t="str">
        <f>"id = "&amp;INDEX(K:K,2+TRUNC((ROW()-1)/$L$2))</f>
        <v>id = AVE_MARIA.70</v>
      </c>
    </row>
    <row r="1590" spans="1:3" x14ac:dyDescent="0.25">
      <c r="B1590" t="s">
        <v>38</v>
      </c>
    </row>
    <row r="1591" spans="1:3" x14ac:dyDescent="0.25">
      <c r="B1591" t="str">
        <f>"desc = EVTDESC_"&amp;INDEX(K:K,2+TRUNC((ROW()-1)/$L$2))</f>
        <v>desc = EVTDESC_AVE_MARIA.70</v>
      </c>
    </row>
    <row r="1592" spans="1:3" x14ac:dyDescent="0.25">
      <c r="B1592" t="s">
        <v>5</v>
      </c>
    </row>
    <row r="1594" spans="1:3" x14ac:dyDescent="0.25">
      <c r="B1594" t="s">
        <v>1</v>
      </c>
    </row>
    <row r="1595" spans="1:3" x14ac:dyDescent="0.25">
      <c r="B1595" t="s">
        <v>6</v>
      </c>
    </row>
    <row r="1596" spans="1:3" x14ac:dyDescent="0.25">
      <c r="C1596" t="s">
        <v>82</v>
      </c>
    </row>
    <row r="1597" spans="1:3" x14ac:dyDescent="0.25">
      <c r="B1597" t="s">
        <v>1</v>
      </c>
    </row>
    <row r="1598" spans="1:3" x14ac:dyDescent="0.25">
      <c r="B1598" t="s">
        <v>8</v>
      </c>
    </row>
    <row r="1600" spans="1:3" x14ac:dyDescent="0.25">
      <c r="B1600" t="s">
        <v>1</v>
      </c>
    </row>
    <row r="1601" spans="1:3" x14ac:dyDescent="0.25">
      <c r="B1601" t="s">
        <v>9</v>
      </c>
    </row>
    <row r="1602" spans="1:3" x14ac:dyDescent="0.25">
      <c r="C1602" t="str">
        <f>"name = EVTOPTA_"&amp;INDEX(K:K,2+TRUNC((ROW()-1)/$L$2))</f>
        <v>name = EVTOPTA_AVE_MARIA.70</v>
      </c>
    </row>
    <row r="1603" spans="1:3" x14ac:dyDescent="0.25">
      <c r="B1603" t="s">
        <v>1</v>
      </c>
    </row>
    <row r="1604" spans="1:3" x14ac:dyDescent="0.25">
      <c r="B1604" t="s">
        <v>9</v>
      </c>
    </row>
    <row r="1605" spans="1:3" x14ac:dyDescent="0.25">
      <c r="C1605" t="str">
        <f>"name = EVTOPTB_"&amp;INDEX(K:K,2+TRUNC((ROW()-1)/$L$2))</f>
        <v>name = EVTOPTB_AVE_MARIA.70</v>
      </c>
    </row>
    <row r="1606" spans="1:3" x14ac:dyDescent="0.25">
      <c r="B1606" t="s">
        <v>1</v>
      </c>
    </row>
    <row r="1607" spans="1:3" x14ac:dyDescent="0.25">
      <c r="B1607" t="s">
        <v>9</v>
      </c>
    </row>
    <row r="1608" spans="1:3" x14ac:dyDescent="0.25">
      <c r="C1608" t="str">
        <f>"name = EVTOPTB_"&amp;INDEX(K:K,2+TRUNC((ROW()-1)/$L$2))</f>
        <v>name = EVTOPTB_AVE_MARIA.70</v>
      </c>
    </row>
    <row r="1609" spans="1:3" x14ac:dyDescent="0.25">
      <c r="B1609" t="s">
        <v>1</v>
      </c>
    </row>
    <row r="1610" spans="1:3" x14ac:dyDescent="0.25">
      <c r="A1610" t="s">
        <v>1</v>
      </c>
    </row>
    <row r="1611" spans="1:3" x14ac:dyDescent="0.25">
      <c r="A1611" t="s">
        <v>0</v>
      </c>
    </row>
    <row r="1612" spans="1:3" x14ac:dyDescent="0.25">
      <c r="B1612" t="str">
        <f>"id = "&amp;INDEX(K:K,2+TRUNC((ROW()-1)/$L$2))</f>
        <v>id = AVE_MARIA.71</v>
      </c>
    </row>
    <row r="1613" spans="1:3" x14ac:dyDescent="0.25">
      <c r="B1613" t="s">
        <v>38</v>
      </c>
    </row>
    <row r="1614" spans="1:3" x14ac:dyDescent="0.25">
      <c r="B1614" t="str">
        <f>"desc = EVTDESC_"&amp;INDEX(K:K,2+TRUNC((ROW()-1)/$L$2))</f>
        <v>desc = EVTDESC_AVE_MARIA.71</v>
      </c>
    </row>
    <row r="1615" spans="1:3" x14ac:dyDescent="0.25">
      <c r="B1615" t="s">
        <v>5</v>
      </c>
    </row>
    <row r="1617" spans="2:3" x14ac:dyDescent="0.25">
      <c r="B1617" t="s">
        <v>1</v>
      </c>
    </row>
    <row r="1618" spans="2:3" x14ac:dyDescent="0.25">
      <c r="B1618" t="s">
        <v>6</v>
      </c>
    </row>
    <row r="1619" spans="2:3" x14ac:dyDescent="0.25">
      <c r="C1619" t="s">
        <v>83</v>
      </c>
    </row>
    <row r="1620" spans="2:3" x14ac:dyDescent="0.25">
      <c r="B1620" t="s">
        <v>1</v>
      </c>
    </row>
    <row r="1621" spans="2:3" x14ac:dyDescent="0.25">
      <c r="B1621" t="s">
        <v>8</v>
      </c>
    </row>
    <row r="1623" spans="2:3" x14ac:dyDescent="0.25">
      <c r="B1623" t="s">
        <v>1</v>
      </c>
    </row>
    <row r="1624" spans="2:3" x14ac:dyDescent="0.25">
      <c r="B1624" t="s">
        <v>9</v>
      </c>
    </row>
    <row r="1625" spans="2:3" x14ac:dyDescent="0.25">
      <c r="C1625" t="str">
        <f>"name = EVTOPTA_"&amp;INDEX(K:K,2+TRUNC((ROW()-1)/$L$2))</f>
        <v>name = EVTOPTA_AVE_MARIA.71</v>
      </c>
    </row>
    <row r="1626" spans="2:3" x14ac:dyDescent="0.25">
      <c r="B1626" t="s">
        <v>1</v>
      </c>
    </row>
    <row r="1627" spans="2:3" x14ac:dyDescent="0.25">
      <c r="B1627" t="s">
        <v>9</v>
      </c>
    </row>
    <row r="1628" spans="2:3" x14ac:dyDescent="0.25">
      <c r="C1628" t="str">
        <f>"name = EVTOPTB_"&amp;INDEX(K:K,2+TRUNC((ROW()-1)/$L$2))</f>
        <v>name = EVTOPTB_AVE_MARIA.71</v>
      </c>
    </row>
    <row r="1629" spans="2:3" x14ac:dyDescent="0.25">
      <c r="B1629" t="s">
        <v>1</v>
      </c>
    </row>
    <row r="1630" spans="2:3" x14ac:dyDescent="0.25">
      <c r="B1630" t="s">
        <v>9</v>
      </c>
    </row>
    <row r="1631" spans="2:3" x14ac:dyDescent="0.25">
      <c r="C1631" t="str">
        <f>"name = EVTOPTB_"&amp;INDEX(K:K,2+TRUNC((ROW()-1)/$L$2))</f>
        <v>name = EVTOPTB_AVE_MARIA.71</v>
      </c>
    </row>
    <row r="1632" spans="2:3" x14ac:dyDescent="0.25">
      <c r="B1632" t="s">
        <v>1</v>
      </c>
    </row>
    <row r="1633" spans="1:3" x14ac:dyDescent="0.25">
      <c r="A1633" t="s">
        <v>1</v>
      </c>
    </row>
    <row r="1634" spans="1:3" x14ac:dyDescent="0.25">
      <c r="A1634" t="s">
        <v>0</v>
      </c>
    </row>
    <row r="1635" spans="1:3" x14ac:dyDescent="0.25">
      <c r="B1635" t="str">
        <f>"id = "&amp;INDEX(K:K,2+TRUNC((ROW()-1)/$L$2))</f>
        <v>id = AVE_MARIA.72</v>
      </c>
    </row>
    <row r="1636" spans="1:3" x14ac:dyDescent="0.25">
      <c r="B1636" t="s">
        <v>38</v>
      </c>
    </row>
    <row r="1637" spans="1:3" x14ac:dyDescent="0.25">
      <c r="B1637" t="str">
        <f>"desc = EVTDESC_"&amp;INDEX(K:K,2+TRUNC((ROW()-1)/$L$2))</f>
        <v>desc = EVTDESC_AVE_MARIA.72</v>
      </c>
    </row>
    <row r="1638" spans="1:3" x14ac:dyDescent="0.25">
      <c r="B1638" t="s">
        <v>5</v>
      </c>
    </row>
    <row r="1640" spans="1:3" x14ac:dyDescent="0.25">
      <c r="B1640" t="s">
        <v>1</v>
      </c>
    </row>
    <row r="1641" spans="1:3" x14ac:dyDescent="0.25">
      <c r="B1641" t="s">
        <v>6</v>
      </c>
    </row>
    <row r="1642" spans="1:3" x14ac:dyDescent="0.25">
      <c r="C1642" t="s">
        <v>84</v>
      </c>
    </row>
    <row r="1643" spans="1:3" x14ac:dyDescent="0.25">
      <c r="B1643" t="s">
        <v>1</v>
      </c>
    </row>
    <row r="1644" spans="1:3" x14ac:dyDescent="0.25">
      <c r="B1644" t="s">
        <v>8</v>
      </c>
    </row>
    <row r="1646" spans="1:3" x14ac:dyDescent="0.25">
      <c r="B1646" t="s">
        <v>1</v>
      </c>
    </row>
    <row r="1647" spans="1:3" x14ac:dyDescent="0.25">
      <c r="B1647" t="s">
        <v>9</v>
      </c>
    </row>
    <row r="1648" spans="1:3" x14ac:dyDescent="0.25">
      <c r="C1648" t="str">
        <f>"name = EVTOPTA_"&amp;INDEX(K:K,2+TRUNC((ROW()-1)/$L$2))</f>
        <v>name = EVTOPTA_AVE_MARIA.72</v>
      </c>
    </row>
    <row r="1649" spans="1:3" x14ac:dyDescent="0.25">
      <c r="B1649" t="s">
        <v>1</v>
      </c>
    </row>
    <row r="1650" spans="1:3" x14ac:dyDescent="0.25">
      <c r="B1650" t="s">
        <v>9</v>
      </c>
    </row>
    <row r="1651" spans="1:3" x14ac:dyDescent="0.25">
      <c r="C1651" t="str">
        <f>"name = EVTOPTB_"&amp;INDEX(K:K,2+TRUNC((ROW()-1)/$L$2))</f>
        <v>name = EVTOPTB_AVE_MARIA.72</v>
      </c>
    </row>
    <row r="1652" spans="1:3" x14ac:dyDescent="0.25">
      <c r="B1652" t="s">
        <v>1</v>
      </c>
    </row>
    <row r="1653" spans="1:3" x14ac:dyDescent="0.25">
      <c r="B1653" t="s">
        <v>9</v>
      </c>
    </row>
    <row r="1654" spans="1:3" x14ac:dyDescent="0.25">
      <c r="C1654" t="str">
        <f>"name = EVTOPTB_"&amp;INDEX(K:K,2+TRUNC((ROW()-1)/$L$2))</f>
        <v>name = EVTOPTB_AVE_MARIA.72</v>
      </c>
    </row>
    <row r="1655" spans="1:3" x14ac:dyDescent="0.25">
      <c r="B1655" t="s">
        <v>1</v>
      </c>
    </row>
    <row r="1656" spans="1:3" x14ac:dyDescent="0.25">
      <c r="A1656" t="s">
        <v>1</v>
      </c>
    </row>
    <row r="1657" spans="1:3" x14ac:dyDescent="0.25">
      <c r="A1657" t="s">
        <v>0</v>
      </c>
    </row>
    <row r="1658" spans="1:3" x14ac:dyDescent="0.25">
      <c r="B1658" t="str">
        <f>"id = "&amp;INDEX(K:K,2+TRUNC((ROW()-1)/$L$2))</f>
        <v>id = AVE_MARIA.73</v>
      </c>
    </row>
    <row r="1659" spans="1:3" x14ac:dyDescent="0.25">
      <c r="B1659" t="s">
        <v>38</v>
      </c>
    </row>
    <row r="1660" spans="1:3" x14ac:dyDescent="0.25">
      <c r="B1660" t="str">
        <f>"desc = EVTDESC_"&amp;INDEX(K:K,2+TRUNC((ROW()-1)/$L$2))</f>
        <v>desc = EVTDESC_AVE_MARIA.73</v>
      </c>
    </row>
    <row r="1661" spans="1:3" x14ac:dyDescent="0.25">
      <c r="B1661" t="s">
        <v>5</v>
      </c>
    </row>
    <row r="1663" spans="1:3" x14ac:dyDescent="0.25">
      <c r="B1663" t="s">
        <v>1</v>
      </c>
    </row>
    <row r="1664" spans="1:3" x14ac:dyDescent="0.25">
      <c r="B1664" t="s">
        <v>6</v>
      </c>
    </row>
    <row r="1665" spans="1:3" x14ac:dyDescent="0.25">
      <c r="C1665" t="s">
        <v>85</v>
      </c>
    </row>
    <row r="1666" spans="1:3" x14ac:dyDescent="0.25">
      <c r="B1666" t="s">
        <v>1</v>
      </c>
    </row>
    <row r="1667" spans="1:3" x14ac:dyDescent="0.25">
      <c r="B1667" t="s">
        <v>8</v>
      </c>
    </row>
    <row r="1669" spans="1:3" x14ac:dyDescent="0.25">
      <c r="B1669" t="s">
        <v>1</v>
      </c>
    </row>
    <row r="1670" spans="1:3" x14ac:dyDescent="0.25">
      <c r="B1670" t="s">
        <v>9</v>
      </c>
    </row>
    <row r="1671" spans="1:3" x14ac:dyDescent="0.25">
      <c r="C1671" t="str">
        <f>"name = EVTOPTA_"&amp;INDEX(K:K,2+TRUNC((ROW()-1)/$L$2))</f>
        <v>name = EVTOPTA_AVE_MARIA.73</v>
      </c>
    </row>
    <row r="1672" spans="1:3" x14ac:dyDescent="0.25">
      <c r="B1672" t="s">
        <v>1</v>
      </c>
    </row>
    <row r="1673" spans="1:3" x14ac:dyDescent="0.25">
      <c r="B1673" t="s">
        <v>9</v>
      </c>
    </row>
    <row r="1674" spans="1:3" x14ac:dyDescent="0.25">
      <c r="C1674" t="str">
        <f>"name = EVTOPTB_"&amp;INDEX(K:K,2+TRUNC((ROW()-1)/$L$2))</f>
        <v>name = EVTOPTB_AVE_MARIA.73</v>
      </c>
    </row>
    <row r="1675" spans="1:3" x14ac:dyDescent="0.25">
      <c r="B1675" t="s">
        <v>1</v>
      </c>
    </row>
    <row r="1676" spans="1:3" x14ac:dyDescent="0.25">
      <c r="B1676" t="s">
        <v>9</v>
      </c>
    </row>
    <row r="1677" spans="1:3" x14ac:dyDescent="0.25">
      <c r="C1677" t="str">
        <f>"name = EVTOPTB_"&amp;INDEX(K:K,2+TRUNC((ROW()-1)/$L$2))</f>
        <v>name = EVTOPTB_AVE_MARIA.73</v>
      </c>
    </row>
    <row r="1678" spans="1:3" x14ac:dyDescent="0.25">
      <c r="B1678" t="s">
        <v>1</v>
      </c>
    </row>
    <row r="1679" spans="1:3" x14ac:dyDescent="0.25">
      <c r="A1679" t="s">
        <v>1</v>
      </c>
    </row>
    <row r="1680" spans="1:3" x14ac:dyDescent="0.25">
      <c r="A1680" t="s">
        <v>0</v>
      </c>
    </row>
    <row r="1681" spans="2:3" x14ac:dyDescent="0.25">
      <c r="B1681" t="str">
        <f>"id = "&amp;INDEX(K:K,2+TRUNC((ROW()-1)/$L$2))</f>
        <v>id = AVE_MARIA.74</v>
      </c>
    </row>
    <row r="1682" spans="2:3" x14ac:dyDescent="0.25">
      <c r="B1682" t="s">
        <v>38</v>
      </c>
    </row>
    <row r="1683" spans="2:3" x14ac:dyDescent="0.25">
      <c r="B1683" t="str">
        <f>"desc = EVTDESC_"&amp;INDEX(K:K,2+TRUNC((ROW()-1)/$L$2))</f>
        <v>desc = EVTDESC_AVE_MARIA.74</v>
      </c>
    </row>
    <row r="1684" spans="2:3" x14ac:dyDescent="0.25">
      <c r="B1684" t="s">
        <v>5</v>
      </c>
    </row>
    <row r="1686" spans="2:3" x14ac:dyDescent="0.25">
      <c r="B1686" t="s">
        <v>1</v>
      </c>
    </row>
    <row r="1687" spans="2:3" x14ac:dyDescent="0.25">
      <c r="B1687" t="s">
        <v>6</v>
      </c>
    </row>
    <row r="1688" spans="2:3" x14ac:dyDescent="0.25">
      <c r="C1688" t="s">
        <v>86</v>
      </c>
    </row>
    <row r="1689" spans="2:3" x14ac:dyDescent="0.25">
      <c r="B1689" t="s">
        <v>1</v>
      </c>
    </row>
    <row r="1690" spans="2:3" x14ac:dyDescent="0.25">
      <c r="B1690" t="s">
        <v>8</v>
      </c>
    </row>
    <row r="1692" spans="2:3" x14ac:dyDescent="0.25">
      <c r="B1692" t="s">
        <v>1</v>
      </c>
    </row>
    <row r="1693" spans="2:3" x14ac:dyDescent="0.25">
      <c r="B1693" t="s">
        <v>9</v>
      </c>
    </row>
    <row r="1694" spans="2:3" x14ac:dyDescent="0.25">
      <c r="C1694" t="str">
        <f>"name = EVTOPTA_"&amp;INDEX(K:K,2+TRUNC((ROW()-1)/$L$2))</f>
        <v>name = EVTOPTA_AVE_MARIA.74</v>
      </c>
    </row>
    <row r="1695" spans="2:3" x14ac:dyDescent="0.25">
      <c r="B1695" t="s">
        <v>1</v>
      </c>
    </row>
    <row r="1696" spans="2:3" x14ac:dyDescent="0.25">
      <c r="B1696" t="s">
        <v>9</v>
      </c>
    </row>
    <row r="1697" spans="1:3" x14ac:dyDescent="0.25">
      <c r="C1697" t="str">
        <f>"name = EVTOPTB_"&amp;INDEX(K:K,2+TRUNC((ROW()-1)/$L$2))</f>
        <v>name = EVTOPTB_AVE_MARIA.74</v>
      </c>
    </row>
    <row r="1698" spans="1:3" x14ac:dyDescent="0.25">
      <c r="B1698" t="s">
        <v>1</v>
      </c>
    </row>
    <row r="1699" spans="1:3" x14ac:dyDescent="0.25">
      <c r="B1699" t="s">
        <v>9</v>
      </c>
    </row>
    <row r="1700" spans="1:3" x14ac:dyDescent="0.25">
      <c r="C1700" t="str">
        <f>"name = EVTOPTB_"&amp;INDEX(K:K,2+TRUNC((ROW()-1)/$L$2))</f>
        <v>name = EVTOPTB_AVE_MARIA.74</v>
      </c>
    </row>
    <row r="1701" spans="1:3" x14ac:dyDescent="0.25">
      <c r="B1701" t="s">
        <v>1</v>
      </c>
    </row>
    <row r="1702" spans="1:3" x14ac:dyDescent="0.25">
      <c r="A1702" t="s">
        <v>1</v>
      </c>
    </row>
    <row r="1703" spans="1:3" x14ac:dyDescent="0.25">
      <c r="A1703" t="s">
        <v>0</v>
      </c>
    </row>
    <row r="1704" spans="1:3" x14ac:dyDescent="0.25">
      <c r="B1704" t="str">
        <f>"id = "&amp;INDEX(K:K,2+TRUNC((ROW()-1)/$L$2))</f>
        <v>id = AVE_MARIA.75</v>
      </c>
    </row>
    <row r="1705" spans="1:3" x14ac:dyDescent="0.25">
      <c r="B1705" t="s">
        <v>38</v>
      </c>
    </row>
    <row r="1706" spans="1:3" x14ac:dyDescent="0.25">
      <c r="B1706" t="str">
        <f>"desc = EVTDESC_"&amp;INDEX(K:K,2+TRUNC((ROW()-1)/$L$2))</f>
        <v>desc = EVTDESC_AVE_MARIA.75</v>
      </c>
    </row>
    <row r="1707" spans="1:3" x14ac:dyDescent="0.25">
      <c r="B1707" t="s">
        <v>5</v>
      </c>
    </row>
    <row r="1709" spans="1:3" x14ac:dyDescent="0.25">
      <c r="B1709" t="s">
        <v>1</v>
      </c>
    </row>
    <row r="1710" spans="1:3" x14ac:dyDescent="0.25">
      <c r="B1710" t="s">
        <v>6</v>
      </c>
    </row>
    <row r="1711" spans="1:3" x14ac:dyDescent="0.25">
      <c r="C1711" t="s">
        <v>87</v>
      </c>
    </row>
    <row r="1712" spans="1:3" x14ac:dyDescent="0.25">
      <c r="B1712" t="s">
        <v>1</v>
      </c>
    </row>
    <row r="1713" spans="1:3" x14ac:dyDescent="0.25">
      <c r="B1713" t="s">
        <v>8</v>
      </c>
    </row>
    <row r="1715" spans="1:3" x14ac:dyDescent="0.25">
      <c r="B1715" t="s">
        <v>1</v>
      </c>
    </row>
    <row r="1716" spans="1:3" x14ac:dyDescent="0.25">
      <c r="B1716" t="s">
        <v>9</v>
      </c>
    </row>
    <row r="1717" spans="1:3" x14ac:dyDescent="0.25">
      <c r="C1717" t="str">
        <f>"name = EVTOPTA_"&amp;INDEX(K:K,2+TRUNC((ROW()-1)/$L$2))</f>
        <v>name = EVTOPTA_AVE_MARIA.75</v>
      </c>
    </row>
    <row r="1718" spans="1:3" x14ac:dyDescent="0.25">
      <c r="B1718" t="s">
        <v>1</v>
      </c>
    </row>
    <row r="1719" spans="1:3" x14ac:dyDescent="0.25">
      <c r="B1719" t="s">
        <v>9</v>
      </c>
    </row>
    <row r="1720" spans="1:3" x14ac:dyDescent="0.25">
      <c r="C1720" t="str">
        <f>"name = EVTOPTB_"&amp;INDEX(K:K,2+TRUNC((ROW()-1)/$L$2))</f>
        <v>name = EVTOPTB_AVE_MARIA.75</v>
      </c>
    </row>
    <row r="1721" spans="1:3" x14ac:dyDescent="0.25">
      <c r="B1721" t="s">
        <v>1</v>
      </c>
    </row>
    <row r="1722" spans="1:3" x14ac:dyDescent="0.25">
      <c r="B1722" t="s">
        <v>9</v>
      </c>
    </row>
    <row r="1723" spans="1:3" x14ac:dyDescent="0.25">
      <c r="C1723" t="str">
        <f>"name = EVTOPTB_"&amp;INDEX(K:K,2+TRUNC((ROW()-1)/$L$2))</f>
        <v>name = EVTOPTB_AVE_MARIA.75</v>
      </c>
    </row>
    <row r="1724" spans="1:3" x14ac:dyDescent="0.25">
      <c r="B1724" t="s">
        <v>1</v>
      </c>
    </row>
    <row r="1725" spans="1:3" x14ac:dyDescent="0.25">
      <c r="A1725" t="s">
        <v>1</v>
      </c>
    </row>
    <row r="1726" spans="1:3" x14ac:dyDescent="0.25">
      <c r="A1726" t="s">
        <v>0</v>
      </c>
    </row>
    <row r="1727" spans="1:3" x14ac:dyDescent="0.25">
      <c r="B1727" t="str">
        <f>"id = "&amp;INDEX(K:K,2+TRUNC((ROW()-1)/$L$2))</f>
        <v>id = AVE_MARIA.76</v>
      </c>
    </row>
    <row r="1728" spans="1:3" x14ac:dyDescent="0.25">
      <c r="B1728" t="s">
        <v>38</v>
      </c>
    </row>
    <row r="1729" spans="2:3" x14ac:dyDescent="0.25">
      <c r="B1729" t="str">
        <f>"desc = EVTDESC_"&amp;INDEX(K:K,2+TRUNC((ROW()-1)/$L$2))</f>
        <v>desc = EVTDESC_AVE_MARIA.76</v>
      </c>
    </row>
    <row r="1730" spans="2:3" x14ac:dyDescent="0.25">
      <c r="B1730" t="s">
        <v>5</v>
      </c>
    </row>
    <row r="1732" spans="2:3" x14ac:dyDescent="0.25">
      <c r="B1732" t="s">
        <v>1</v>
      </c>
    </row>
    <row r="1733" spans="2:3" x14ac:dyDescent="0.25">
      <c r="B1733" t="s">
        <v>6</v>
      </c>
    </row>
    <row r="1734" spans="2:3" x14ac:dyDescent="0.25">
      <c r="C1734" t="s">
        <v>88</v>
      </c>
    </row>
    <row r="1735" spans="2:3" x14ac:dyDescent="0.25">
      <c r="B1735" t="s">
        <v>1</v>
      </c>
    </row>
    <row r="1736" spans="2:3" x14ac:dyDescent="0.25">
      <c r="B1736" t="s">
        <v>8</v>
      </c>
    </row>
    <row r="1738" spans="2:3" x14ac:dyDescent="0.25">
      <c r="B1738" t="s">
        <v>1</v>
      </c>
    </row>
    <row r="1739" spans="2:3" x14ac:dyDescent="0.25">
      <c r="B1739" t="s">
        <v>9</v>
      </c>
    </row>
    <row r="1740" spans="2:3" x14ac:dyDescent="0.25">
      <c r="C1740" t="str">
        <f>"name = EVTOPTA_"&amp;INDEX(K:K,2+TRUNC((ROW()-1)/$L$2))</f>
        <v>name = EVTOPTA_AVE_MARIA.76</v>
      </c>
    </row>
    <row r="1741" spans="2:3" x14ac:dyDescent="0.25">
      <c r="B1741" t="s">
        <v>1</v>
      </c>
    </row>
    <row r="1742" spans="2:3" x14ac:dyDescent="0.25">
      <c r="B1742" t="s">
        <v>9</v>
      </c>
    </row>
    <row r="1743" spans="2:3" x14ac:dyDescent="0.25">
      <c r="C1743" t="str">
        <f>"name = EVTOPTB_"&amp;INDEX(K:K,2+TRUNC((ROW()-1)/$L$2))</f>
        <v>name = EVTOPTB_AVE_MARIA.76</v>
      </c>
    </row>
    <row r="1744" spans="2:3" x14ac:dyDescent="0.25">
      <c r="B1744" t="s">
        <v>1</v>
      </c>
    </row>
    <row r="1745" spans="1:3" x14ac:dyDescent="0.25">
      <c r="B1745" t="s">
        <v>9</v>
      </c>
    </row>
    <row r="1746" spans="1:3" x14ac:dyDescent="0.25">
      <c r="C1746" t="str">
        <f>"name = EVTOPTB_"&amp;INDEX(K:K,2+TRUNC((ROW()-1)/$L$2))</f>
        <v>name = EVTOPTB_AVE_MARIA.76</v>
      </c>
    </row>
    <row r="1747" spans="1:3" x14ac:dyDescent="0.25">
      <c r="B1747" t="s">
        <v>1</v>
      </c>
    </row>
    <row r="1748" spans="1:3" x14ac:dyDescent="0.25">
      <c r="A1748" t="s">
        <v>1</v>
      </c>
    </row>
    <row r="1749" spans="1:3" x14ac:dyDescent="0.25">
      <c r="A1749" t="s">
        <v>0</v>
      </c>
    </row>
    <row r="1750" spans="1:3" x14ac:dyDescent="0.25">
      <c r="B1750" t="str">
        <f>"id = "&amp;INDEX(K:K,2+TRUNC((ROW()-1)/$L$2))</f>
        <v>id = AVE_MARIA.77</v>
      </c>
    </row>
    <row r="1751" spans="1:3" x14ac:dyDescent="0.25">
      <c r="B1751" t="s">
        <v>38</v>
      </c>
    </row>
    <row r="1752" spans="1:3" x14ac:dyDescent="0.25">
      <c r="B1752" t="str">
        <f>"desc = EVTDESC_"&amp;INDEX(K:K,2+TRUNC((ROW()-1)/$L$2))</f>
        <v>desc = EVTDESC_AVE_MARIA.77</v>
      </c>
    </row>
    <row r="1753" spans="1:3" x14ac:dyDescent="0.25">
      <c r="B1753" t="s">
        <v>5</v>
      </c>
    </row>
    <row r="1755" spans="1:3" x14ac:dyDescent="0.25">
      <c r="B1755" t="s">
        <v>1</v>
      </c>
    </row>
    <row r="1756" spans="1:3" x14ac:dyDescent="0.25">
      <c r="B1756" t="s">
        <v>6</v>
      </c>
    </row>
    <row r="1757" spans="1:3" x14ac:dyDescent="0.25">
      <c r="C1757" t="s">
        <v>89</v>
      </c>
    </row>
    <row r="1758" spans="1:3" x14ac:dyDescent="0.25">
      <c r="B1758" t="s">
        <v>1</v>
      </c>
    </row>
    <row r="1759" spans="1:3" x14ac:dyDescent="0.25">
      <c r="B1759" t="s">
        <v>8</v>
      </c>
    </row>
    <row r="1761" spans="1:3" x14ac:dyDescent="0.25">
      <c r="B1761" t="s">
        <v>1</v>
      </c>
    </row>
    <row r="1762" spans="1:3" x14ac:dyDescent="0.25">
      <c r="B1762" t="s">
        <v>9</v>
      </c>
    </row>
    <row r="1763" spans="1:3" x14ac:dyDescent="0.25">
      <c r="C1763" t="str">
        <f>"name = EVTOPTA_"&amp;INDEX(K:K,2+TRUNC((ROW()-1)/$L$2))</f>
        <v>name = EVTOPTA_AVE_MARIA.77</v>
      </c>
    </row>
    <row r="1764" spans="1:3" x14ac:dyDescent="0.25">
      <c r="B1764" t="s">
        <v>1</v>
      </c>
    </row>
    <row r="1765" spans="1:3" x14ac:dyDescent="0.25">
      <c r="B1765" t="s">
        <v>9</v>
      </c>
    </row>
    <row r="1766" spans="1:3" x14ac:dyDescent="0.25">
      <c r="C1766" t="str">
        <f>"name = EVTOPTB_"&amp;INDEX(K:K,2+TRUNC((ROW()-1)/$L$2))</f>
        <v>name = EVTOPTB_AVE_MARIA.77</v>
      </c>
    </row>
    <row r="1767" spans="1:3" x14ac:dyDescent="0.25">
      <c r="B1767" t="s">
        <v>1</v>
      </c>
    </row>
    <row r="1768" spans="1:3" x14ac:dyDescent="0.25">
      <c r="B1768" t="s">
        <v>9</v>
      </c>
    </row>
    <row r="1769" spans="1:3" x14ac:dyDescent="0.25">
      <c r="C1769" t="str">
        <f>"name = EVTOPTB_"&amp;INDEX(K:K,2+TRUNC((ROW()-1)/$L$2))</f>
        <v>name = EVTOPTB_AVE_MARIA.77</v>
      </c>
    </row>
    <row r="1770" spans="1:3" x14ac:dyDescent="0.25">
      <c r="B1770" t="s">
        <v>1</v>
      </c>
    </row>
    <row r="1771" spans="1:3" x14ac:dyDescent="0.25">
      <c r="A1771" t="s">
        <v>1</v>
      </c>
    </row>
    <row r="1772" spans="1:3" x14ac:dyDescent="0.25">
      <c r="A1772" t="s">
        <v>0</v>
      </c>
    </row>
    <row r="1773" spans="1:3" x14ac:dyDescent="0.25">
      <c r="B1773" t="str">
        <f>"id = "&amp;INDEX(K:K,2+TRUNC((ROW()-1)/$L$2))</f>
        <v>id = AVE_MARIA.78</v>
      </c>
    </row>
    <row r="1774" spans="1:3" x14ac:dyDescent="0.25">
      <c r="B1774" t="s">
        <v>38</v>
      </c>
    </row>
    <row r="1775" spans="1:3" x14ac:dyDescent="0.25">
      <c r="B1775" t="str">
        <f>"desc = EVTDESC_"&amp;INDEX(K:K,2+TRUNC((ROW()-1)/$L$2))</f>
        <v>desc = EVTDESC_AVE_MARIA.78</v>
      </c>
    </row>
    <row r="1776" spans="1:3" x14ac:dyDescent="0.25">
      <c r="B1776" t="s">
        <v>5</v>
      </c>
    </row>
    <row r="1778" spans="2:3" x14ac:dyDescent="0.25">
      <c r="B1778" t="s">
        <v>1</v>
      </c>
    </row>
    <row r="1779" spans="2:3" x14ac:dyDescent="0.25">
      <c r="B1779" t="s">
        <v>6</v>
      </c>
    </row>
    <row r="1780" spans="2:3" x14ac:dyDescent="0.25">
      <c r="C1780" t="s">
        <v>90</v>
      </c>
    </row>
    <row r="1781" spans="2:3" x14ac:dyDescent="0.25">
      <c r="B1781" t="s">
        <v>1</v>
      </c>
    </row>
    <row r="1782" spans="2:3" x14ac:dyDescent="0.25">
      <c r="B1782" t="s">
        <v>8</v>
      </c>
    </row>
    <row r="1784" spans="2:3" x14ac:dyDescent="0.25">
      <c r="B1784" t="s">
        <v>1</v>
      </c>
    </row>
    <row r="1785" spans="2:3" x14ac:dyDescent="0.25">
      <c r="B1785" t="s">
        <v>9</v>
      </c>
    </row>
    <row r="1786" spans="2:3" x14ac:dyDescent="0.25">
      <c r="C1786" t="str">
        <f>"name = EVTOPTA_"&amp;INDEX(K:K,2+TRUNC((ROW()-1)/$L$2))</f>
        <v>name = EVTOPTA_AVE_MARIA.78</v>
      </c>
    </row>
    <row r="1787" spans="2:3" x14ac:dyDescent="0.25">
      <c r="B1787" t="s">
        <v>1</v>
      </c>
    </row>
    <row r="1788" spans="2:3" x14ac:dyDescent="0.25">
      <c r="B1788" t="s">
        <v>9</v>
      </c>
    </row>
    <row r="1789" spans="2:3" x14ac:dyDescent="0.25">
      <c r="C1789" t="str">
        <f>"name = EVTOPTB_"&amp;INDEX(K:K,2+TRUNC((ROW()-1)/$L$2))</f>
        <v>name = EVTOPTB_AVE_MARIA.78</v>
      </c>
    </row>
    <row r="1790" spans="2:3" x14ac:dyDescent="0.25">
      <c r="B1790" t="s">
        <v>1</v>
      </c>
    </row>
    <row r="1791" spans="2:3" x14ac:dyDescent="0.25">
      <c r="B1791" t="s">
        <v>9</v>
      </c>
    </row>
    <row r="1792" spans="2:3" x14ac:dyDescent="0.25">
      <c r="C1792" t="str">
        <f>"name = EVTOPTB_"&amp;INDEX(K:K,2+TRUNC((ROW()-1)/$L$2))</f>
        <v>name = EVTOPTB_AVE_MARIA.78</v>
      </c>
    </row>
    <row r="1793" spans="1:3" x14ac:dyDescent="0.25">
      <c r="B1793" t="s">
        <v>1</v>
      </c>
    </row>
    <row r="1794" spans="1:3" x14ac:dyDescent="0.25">
      <c r="A1794" t="s">
        <v>1</v>
      </c>
    </row>
    <row r="1795" spans="1:3" x14ac:dyDescent="0.25">
      <c r="A1795" t="s">
        <v>0</v>
      </c>
    </row>
    <row r="1796" spans="1:3" x14ac:dyDescent="0.25">
      <c r="B1796" t="str">
        <f>"id = "&amp;INDEX(K:K,2+TRUNC((ROW()-1)/$L$2))</f>
        <v>id = AVE_MARIA.79</v>
      </c>
    </row>
    <row r="1797" spans="1:3" x14ac:dyDescent="0.25">
      <c r="B1797" t="s">
        <v>38</v>
      </c>
    </row>
    <row r="1798" spans="1:3" x14ac:dyDescent="0.25">
      <c r="B1798" t="str">
        <f>"desc = EVTDESC_"&amp;INDEX(K:K,2+TRUNC((ROW()-1)/$L$2))</f>
        <v>desc = EVTDESC_AVE_MARIA.79</v>
      </c>
    </row>
    <row r="1799" spans="1:3" x14ac:dyDescent="0.25">
      <c r="B1799" t="s">
        <v>5</v>
      </c>
    </row>
    <row r="1801" spans="1:3" x14ac:dyDescent="0.25">
      <c r="B1801" t="s">
        <v>1</v>
      </c>
    </row>
    <row r="1802" spans="1:3" x14ac:dyDescent="0.25">
      <c r="B1802" t="s">
        <v>6</v>
      </c>
    </row>
    <row r="1803" spans="1:3" x14ac:dyDescent="0.25">
      <c r="C1803" t="s">
        <v>91</v>
      </c>
    </row>
    <row r="1804" spans="1:3" x14ac:dyDescent="0.25">
      <c r="B1804" t="s">
        <v>1</v>
      </c>
    </row>
    <row r="1805" spans="1:3" x14ac:dyDescent="0.25">
      <c r="B1805" t="s">
        <v>8</v>
      </c>
    </row>
    <row r="1807" spans="1:3" x14ac:dyDescent="0.25">
      <c r="B1807" t="s">
        <v>1</v>
      </c>
    </row>
    <row r="1808" spans="1:3" x14ac:dyDescent="0.25">
      <c r="B1808" t="s">
        <v>9</v>
      </c>
    </row>
    <row r="1809" spans="1:3" x14ac:dyDescent="0.25">
      <c r="C1809" t="str">
        <f>"name = EVTOPTA_"&amp;INDEX(K:K,2+TRUNC((ROW()-1)/$L$2))</f>
        <v>name = EVTOPTA_AVE_MARIA.79</v>
      </c>
    </row>
    <row r="1810" spans="1:3" x14ac:dyDescent="0.25">
      <c r="B1810" t="s">
        <v>1</v>
      </c>
    </row>
    <row r="1811" spans="1:3" x14ac:dyDescent="0.25">
      <c r="B1811" t="s">
        <v>9</v>
      </c>
    </row>
    <row r="1812" spans="1:3" x14ac:dyDescent="0.25">
      <c r="C1812" t="str">
        <f>"name = EVTOPTB_"&amp;INDEX(K:K,2+TRUNC((ROW()-1)/$L$2))</f>
        <v>name = EVTOPTB_AVE_MARIA.79</v>
      </c>
    </row>
    <row r="1813" spans="1:3" x14ac:dyDescent="0.25">
      <c r="B1813" t="s">
        <v>1</v>
      </c>
    </row>
    <row r="1814" spans="1:3" x14ac:dyDescent="0.25">
      <c r="B1814" t="s">
        <v>9</v>
      </c>
    </row>
    <row r="1815" spans="1:3" x14ac:dyDescent="0.25">
      <c r="C1815" t="str">
        <f>"name = EVTOPTB_"&amp;INDEX(K:K,2+TRUNC((ROW()-1)/$L$2))</f>
        <v>name = EVTOPTB_AVE_MARIA.79</v>
      </c>
    </row>
    <row r="1816" spans="1:3" x14ac:dyDescent="0.25">
      <c r="B1816" t="s">
        <v>1</v>
      </c>
    </row>
    <row r="1817" spans="1:3" x14ac:dyDescent="0.25">
      <c r="A1817" t="s">
        <v>1</v>
      </c>
    </row>
    <row r="1818" spans="1:3" x14ac:dyDescent="0.25">
      <c r="A1818" t="s">
        <v>0</v>
      </c>
    </row>
    <row r="1819" spans="1:3" x14ac:dyDescent="0.25">
      <c r="B1819" t="str">
        <f>"id = "&amp;INDEX(K:K,2+TRUNC((ROW()-1)/$L$2))</f>
        <v>id = AVE_MARIA.80</v>
      </c>
    </row>
    <row r="1820" spans="1:3" x14ac:dyDescent="0.25">
      <c r="B1820" t="s">
        <v>38</v>
      </c>
    </row>
    <row r="1821" spans="1:3" x14ac:dyDescent="0.25">
      <c r="B1821" t="str">
        <f>"desc = EVTDESC_"&amp;INDEX(K:K,2+TRUNC((ROW()-1)/$L$2))</f>
        <v>desc = EVTDESC_AVE_MARIA.80</v>
      </c>
    </row>
    <row r="1822" spans="1:3" x14ac:dyDescent="0.25">
      <c r="B1822" t="s">
        <v>5</v>
      </c>
    </row>
    <row r="1824" spans="1:3" x14ac:dyDescent="0.25">
      <c r="B1824" t="s">
        <v>1</v>
      </c>
    </row>
    <row r="1825" spans="1:3" x14ac:dyDescent="0.25">
      <c r="B1825" t="s">
        <v>6</v>
      </c>
    </row>
    <row r="1826" spans="1:3" x14ac:dyDescent="0.25">
      <c r="C1826" t="s">
        <v>92</v>
      </c>
    </row>
    <row r="1827" spans="1:3" x14ac:dyDescent="0.25">
      <c r="B1827" t="s">
        <v>1</v>
      </c>
    </row>
    <row r="1828" spans="1:3" x14ac:dyDescent="0.25">
      <c r="B1828" t="s">
        <v>8</v>
      </c>
    </row>
    <row r="1830" spans="1:3" x14ac:dyDescent="0.25">
      <c r="B1830" t="s">
        <v>1</v>
      </c>
    </row>
    <row r="1831" spans="1:3" x14ac:dyDescent="0.25">
      <c r="B1831" t="s">
        <v>9</v>
      </c>
    </row>
    <row r="1832" spans="1:3" x14ac:dyDescent="0.25">
      <c r="C1832" t="str">
        <f>"name = EVTOPTA_"&amp;INDEX(K:K,2+TRUNC((ROW()-1)/$L$2))</f>
        <v>name = EVTOPTA_AVE_MARIA.80</v>
      </c>
    </row>
    <row r="1833" spans="1:3" x14ac:dyDescent="0.25">
      <c r="B1833" t="s">
        <v>1</v>
      </c>
    </row>
    <row r="1834" spans="1:3" x14ac:dyDescent="0.25">
      <c r="B1834" t="s">
        <v>9</v>
      </c>
    </row>
    <row r="1835" spans="1:3" x14ac:dyDescent="0.25">
      <c r="C1835" t="str">
        <f>"name = EVTOPTB_"&amp;INDEX(K:K,2+TRUNC((ROW()-1)/$L$2))</f>
        <v>name = EVTOPTB_AVE_MARIA.80</v>
      </c>
    </row>
    <row r="1836" spans="1:3" x14ac:dyDescent="0.25">
      <c r="B1836" t="s">
        <v>1</v>
      </c>
    </row>
    <row r="1837" spans="1:3" x14ac:dyDescent="0.25">
      <c r="B1837" t="s">
        <v>9</v>
      </c>
    </row>
    <row r="1838" spans="1:3" x14ac:dyDescent="0.25">
      <c r="C1838" t="str">
        <f>"name = EVTOPTB_"&amp;INDEX(K:K,2+TRUNC((ROW()-1)/$L$2))</f>
        <v>name = EVTOPTB_AVE_MARIA.80</v>
      </c>
    </row>
    <row r="1839" spans="1:3" x14ac:dyDescent="0.25">
      <c r="B1839" t="s">
        <v>1</v>
      </c>
    </row>
    <row r="1840" spans="1:3" x14ac:dyDescent="0.25">
      <c r="A1840" t="s">
        <v>1</v>
      </c>
    </row>
    <row r="1841" spans="1:3" x14ac:dyDescent="0.25">
      <c r="A1841" t="s">
        <v>0</v>
      </c>
    </row>
    <row r="1842" spans="1:3" x14ac:dyDescent="0.25">
      <c r="B1842" t="str">
        <f>"id = "&amp;INDEX(K:K,2+TRUNC((ROW()-1)/$L$2))</f>
        <v>id = AVE_MARIA.81</v>
      </c>
    </row>
    <row r="1843" spans="1:3" x14ac:dyDescent="0.25">
      <c r="B1843" t="s">
        <v>38</v>
      </c>
    </row>
    <row r="1844" spans="1:3" x14ac:dyDescent="0.25">
      <c r="B1844" t="str">
        <f>"desc = EVTDESC_"&amp;INDEX(K:K,2+TRUNC((ROW()-1)/$L$2))</f>
        <v>desc = EVTDESC_AVE_MARIA.81</v>
      </c>
    </row>
    <row r="1845" spans="1:3" x14ac:dyDescent="0.25">
      <c r="B1845" t="s">
        <v>5</v>
      </c>
    </row>
    <row r="1847" spans="1:3" x14ac:dyDescent="0.25">
      <c r="B1847" t="s">
        <v>1</v>
      </c>
    </row>
    <row r="1848" spans="1:3" x14ac:dyDescent="0.25">
      <c r="B1848" t="s">
        <v>6</v>
      </c>
    </row>
    <row r="1849" spans="1:3" x14ac:dyDescent="0.25">
      <c r="C1849" t="s">
        <v>93</v>
      </c>
    </row>
    <row r="1850" spans="1:3" x14ac:dyDescent="0.25">
      <c r="B1850" t="s">
        <v>1</v>
      </c>
    </row>
    <row r="1851" spans="1:3" x14ac:dyDescent="0.25">
      <c r="B1851" t="s">
        <v>8</v>
      </c>
    </row>
    <row r="1853" spans="1:3" x14ac:dyDescent="0.25">
      <c r="B1853" t="s">
        <v>1</v>
      </c>
    </row>
    <row r="1854" spans="1:3" x14ac:dyDescent="0.25">
      <c r="B1854" t="s">
        <v>9</v>
      </c>
    </row>
    <row r="1855" spans="1:3" x14ac:dyDescent="0.25">
      <c r="C1855" t="str">
        <f>"name = EVTOPTA_"&amp;INDEX(K:K,2+TRUNC((ROW()-1)/$L$2))</f>
        <v>name = EVTOPTA_AVE_MARIA.81</v>
      </c>
    </row>
    <row r="1856" spans="1:3" x14ac:dyDescent="0.25">
      <c r="B1856" t="s">
        <v>1</v>
      </c>
    </row>
    <row r="1857" spans="1:3" x14ac:dyDescent="0.25">
      <c r="B1857" t="s">
        <v>9</v>
      </c>
    </row>
    <row r="1858" spans="1:3" x14ac:dyDescent="0.25">
      <c r="C1858" t="str">
        <f>"name = EVTOPTB_"&amp;INDEX(K:K,2+TRUNC((ROW()-1)/$L$2))</f>
        <v>name = EVTOPTB_AVE_MARIA.81</v>
      </c>
    </row>
    <row r="1859" spans="1:3" x14ac:dyDescent="0.25">
      <c r="B1859" t="s">
        <v>1</v>
      </c>
    </row>
    <row r="1860" spans="1:3" x14ac:dyDescent="0.25">
      <c r="B1860" t="s">
        <v>9</v>
      </c>
    </row>
    <row r="1861" spans="1:3" x14ac:dyDescent="0.25">
      <c r="C1861" t="str">
        <f>"name = EVTOPTB_"&amp;INDEX(K:K,2+TRUNC((ROW()-1)/$L$2))</f>
        <v>name = EVTOPTB_AVE_MARIA.81</v>
      </c>
    </row>
    <row r="1862" spans="1:3" x14ac:dyDescent="0.25">
      <c r="B1862" t="s">
        <v>1</v>
      </c>
    </row>
    <row r="1863" spans="1:3" x14ac:dyDescent="0.25">
      <c r="A1863" t="s">
        <v>1</v>
      </c>
    </row>
    <row r="1864" spans="1:3" x14ac:dyDescent="0.25">
      <c r="A1864" t="s">
        <v>0</v>
      </c>
    </row>
    <row r="1865" spans="1:3" x14ac:dyDescent="0.25">
      <c r="B1865" t="str">
        <f>"id = "&amp;INDEX(K:K,2+TRUNC((ROW()-1)/$L$2))</f>
        <v>id = AVE_MARIA.82</v>
      </c>
    </row>
    <row r="1866" spans="1:3" x14ac:dyDescent="0.25">
      <c r="B1866" t="s">
        <v>38</v>
      </c>
    </row>
    <row r="1867" spans="1:3" x14ac:dyDescent="0.25">
      <c r="B1867" t="str">
        <f>"desc = EVTDESC_"&amp;INDEX(K:K,2+TRUNC((ROW()-1)/$L$2))</f>
        <v>desc = EVTDESC_AVE_MARIA.82</v>
      </c>
    </row>
    <row r="1868" spans="1:3" x14ac:dyDescent="0.25">
      <c r="B1868" t="s">
        <v>5</v>
      </c>
    </row>
    <row r="1870" spans="1:3" x14ac:dyDescent="0.25">
      <c r="B1870" t="s">
        <v>1</v>
      </c>
    </row>
    <row r="1871" spans="1:3" x14ac:dyDescent="0.25">
      <c r="B1871" t="s">
        <v>6</v>
      </c>
    </row>
    <row r="1872" spans="1:3" x14ac:dyDescent="0.25">
      <c r="C1872" t="s">
        <v>94</v>
      </c>
    </row>
    <row r="1873" spans="1:3" x14ac:dyDescent="0.25">
      <c r="B1873" t="s">
        <v>1</v>
      </c>
    </row>
    <row r="1874" spans="1:3" x14ac:dyDescent="0.25">
      <c r="B1874" t="s">
        <v>8</v>
      </c>
    </row>
    <row r="1876" spans="1:3" x14ac:dyDescent="0.25">
      <c r="B1876" t="s">
        <v>1</v>
      </c>
    </row>
    <row r="1877" spans="1:3" x14ac:dyDescent="0.25">
      <c r="B1877" t="s">
        <v>9</v>
      </c>
    </row>
    <row r="1878" spans="1:3" x14ac:dyDescent="0.25">
      <c r="C1878" t="str">
        <f>"name = EVTOPTA_"&amp;INDEX(K:K,2+TRUNC((ROW()-1)/$L$2))</f>
        <v>name = EVTOPTA_AVE_MARIA.82</v>
      </c>
    </row>
    <row r="1879" spans="1:3" x14ac:dyDescent="0.25">
      <c r="B1879" t="s">
        <v>1</v>
      </c>
    </row>
    <row r="1880" spans="1:3" x14ac:dyDescent="0.25">
      <c r="B1880" t="s">
        <v>9</v>
      </c>
    </row>
    <row r="1881" spans="1:3" x14ac:dyDescent="0.25">
      <c r="C1881" t="str">
        <f>"name = EVTOPTB_"&amp;INDEX(K:K,2+TRUNC((ROW()-1)/$L$2))</f>
        <v>name = EVTOPTB_AVE_MARIA.82</v>
      </c>
    </row>
    <row r="1882" spans="1:3" x14ac:dyDescent="0.25">
      <c r="B1882" t="s">
        <v>1</v>
      </c>
    </row>
    <row r="1883" spans="1:3" x14ac:dyDescent="0.25">
      <c r="B1883" t="s">
        <v>9</v>
      </c>
    </row>
    <row r="1884" spans="1:3" x14ac:dyDescent="0.25">
      <c r="C1884" t="str">
        <f>"name = EVTOPTB_"&amp;INDEX(K:K,2+TRUNC((ROW()-1)/$L$2))</f>
        <v>name = EVTOPTB_AVE_MARIA.82</v>
      </c>
    </row>
    <row r="1885" spans="1:3" x14ac:dyDescent="0.25">
      <c r="B1885" t="s">
        <v>1</v>
      </c>
    </row>
    <row r="1886" spans="1:3" x14ac:dyDescent="0.25">
      <c r="A1886" t="s">
        <v>1</v>
      </c>
    </row>
    <row r="1887" spans="1:3" x14ac:dyDescent="0.25">
      <c r="A1887" t="s">
        <v>0</v>
      </c>
    </row>
    <row r="1888" spans="1:3" x14ac:dyDescent="0.25">
      <c r="B1888" t="str">
        <f>"id = "&amp;INDEX(K:K,2+TRUNC((ROW()-1)/$L$2))</f>
        <v>id = AVE_MARIA.83</v>
      </c>
    </row>
    <row r="1889" spans="2:3" x14ac:dyDescent="0.25">
      <c r="B1889" t="s">
        <v>38</v>
      </c>
    </row>
    <row r="1890" spans="2:3" x14ac:dyDescent="0.25">
      <c r="B1890" t="str">
        <f>"desc = EVTDESC_"&amp;INDEX(K:K,2+TRUNC((ROW()-1)/$L$2))</f>
        <v>desc = EVTDESC_AVE_MARIA.83</v>
      </c>
    </row>
    <row r="1891" spans="2:3" x14ac:dyDescent="0.25">
      <c r="B1891" t="s">
        <v>5</v>
      </c>
    </row>
    <row r="1893" spans="2:3" x14ac:dyDescent="0.25">
      <c r="B1893" t="s">
        <v>1</v>
      </c>
    </row>
    <row r="1894" spans="2:3" x14ac:dyDescent="0.25">
      <c r="B1894" t="s">
        <v>6</v>
      </c>
    </row>
    <row r="1895" spans="2:3" x14ac:dyDescent="0.25">
      <c r="C1895" t="s">
        <v>95</v>
      </c>
    </row>
    <row r="1896" spans="2:3" x14ac:dyDescent="0.25">
      <c r="B1896" t="s">
        <v>1</v>
      </c>
    </row>
    <row r="1897" spans="2:3" x14ac:dyDescent="0.25">
      <c r="B1897" t="s">
        <v>8</v>
      </c>
    </row>
    <row r="1899" spans="2:3" x14ac:dyDescent="0.25">
      <c r="B1899" t="s">
        <v>1</v>
      </c>
    </row>
    <row r="1900" spans="2:3" x14ac:dyDescent="0.25">
      <c r="B1900" t="s">
        <v>9</v>
      </c>
    </row>
    <row r="1901" spans="2:3" x14ac:dyDescent="0.25">
      <c r="C1901" t="str">
        <f>"name = EVTOPTA_"&amp;INDEX(K:K,2+TRUNC((ROW()-1)/$L$2))</f>
        <v>name = EVTOPTA_AVE_MARIA.83</v>
      </c>
    </row>
    <row r="1902" spans="2:3" x14ac:dyDescent="0.25">
      <c r="B1902" t="s">
        <v>1</v>
      </c>
    </row>
    <row r="1903" spans="2:3" x14ac:dyDescent="0.25">
      <c r="B1903" t="s">
        <v>9</v>
      </c>
    </row>
    <row r="1904" spans="2:3" x14ac:dyDescent="0.25">
      <c r="C1904" t="str">
        <f>"name = EVTOPTB_"&amp;INDEX(K:K,2+TRUNC((ROW()-1)/$L$2))</f>
        <v>name = EVTOPTB_AVE_MARIA.83</v>
      </c>
    </row>
    <row r="1905" spans="1:3" x14ac:dyDescent="0.25">
      <c r="B1905" t="s">
        <v>1</v>
      </c>
    </row>
    <row r="1906" spans="1:3" x14ac:dyDescent="0.25">
      <c r="B1906" t="s">
        <v>9</v>
      </c>
    </row>
    <row r="1907" spans="1:3" x14ac:dyDescent="0.25">
      <c r="C1907" t="str">
        <f>"name = EVTOPTB_"&amp;INDEX(K:K,2+TRUNC((ROW()-1)/$L$2))</f>
        <v>name = EVTOPTB_AVE_MARIA.83</v>
      </c>
    </row>
    <row r="1908" spans="1:3" x14ac:dyDescent="0.25">
      <c r="B1908" t="s">
        <v>1</v>
      </c>
    </row>
    <row r="1909" spans="1:3" x14ac:dyDescent="0.25">
      <c r="A1909" t="s">
        <v>1</v>
      </c>
    </row>
    <row r="1910" spans="1:3" x14ac:dyDescent="0.25">
      <c r="A1910" t="s">
        <v>0</v>
      </c>
    </row>
    <row r="1911" spans="1:3" x14ac:dyDescent="0.25">
      <c r="B1911" t="str">
        <f>"id = "&amp;INDEX(K:K,2+TRUNC((ROW()-1)/$L$2))</f>
        <v>id = AVE_MARIA.84</v>
      </c>
    </row>
    <row r="1912" spans="1:3" x14ac:dyDescent="0.25">
      <c r="B1912" t="s">
        <v>38</v>
      </c>
    </row>
    <row r="1913" spans="1:3" x14ac:dyDescent="0.25">
      <c r="B1913" t="str">
        <f>"desc = EVTDESC_"&amp;INDEX(K:K,2+TRUNC((ROW()-1)/$L$2))</f>
        <v>desc = EVTDESC_AVE_MARIA.84</v>
      </c>
    </row>
    <row r="1914" spans="1:3" x14ac:dyDescent="0.25">
      <c r="B1914" t="s">
        <v>5</v>
      </c>
    </row>
    <row r="1916" spans="1:3" x14ac:dyDescent="0.25">
      <c r="B1916" t="s">
        <v>1</v>
      </c>
    </row>
    <row r="1917" spans="1:3" x14ac:dyDescent="0.25">
      <c r="B1917" t="s">
        <v>6</v>
      </c>
    </row>
    <row r="1918" spans="1:3" x14ac:dyDescent="0.25">
      <c r="C1918" t="s">
        <v>96</v>
      </c>
    </row>
    <row r="1919" spans="1:3" x14ac:dyDescent="0.25">
      <c r="B1919" t="s">
        <v>1</v>
      </c>
    </row>
    <row r="1920" spans="1:3" x14ac:dyDescent="0.25">
      <c r="B1920" t="s">
        <v>8</v>
      </c>
    </row>
    <row r="1922" spans="1:3" x14ac:dyDescent="0.25">
      <c r="B1922" t="s">
        <v>1</v>
      </c>
    </row>
    <row r="1923" spans="1:3" x14ac:dyDescent="0.25">
      <c r="B1923" t="s">
        <v>9</v>
      </c>
    </row>
    <row r="1924" spans="1:3" x14ac:dyDescent="0.25">
      <c r="C1924" t="str">
        <f>"name = EVTOPTA_"&amp;INDEX(K:K,2+TRUNC((ROW()-1)/$L$2))</f>
        <v>name = EVTOPTA_AVE_MARIA.84</v>
      </c>
    </row>
    <row r="1925" spans="1:3" x14ac:dyDescent="0.25">
      <c r="B1925" t="s">
        <v>1</v>
      </c>
    </row>
    <row r="1926" spans="1:3" x14ac:dyDescent="0.25">
      <c r="B1926" t="s">
        <v>9</v>
      </c>
    </row>
    <row r="1927" spans="1:3" x14ac:dyDescent="0.25">
      <c r="C1927" t="str">
        <f>"name = EVTOPTB_"&amp;INDEX(K:K,2+TRUNC((ROW()-1)/$L$2))</f>
        <v>name = EVTOPTB_AVE_MARIA.84</v>
      </c>
    </row>
    <row r="1928" spans="1:3" x14ac:dyDescent="0.25">
      <c r="B1928" t="s">
        <v>1</v>
      </c>
    </row>
    <row r="1929" spans="1:3" x14ac:dyDescent="0.25">
      <c r="B1929" t="s">
        <v>9</v>
      </c>
    </row>
    <row r="1930" spans="1:3" x14ac:dyDescent="0.25">
      <c r="C1930" t="str">
        <f>"name = EVTOPTB_"&amp;INDEX(K:K,2+TRUNC((ROW()-1)/$L$2))</f>
        <v>name = EVTOPTB_AVE_MARIA.84</v>
      </c>
    </row>
    <row r="1931" spans="1:3" x14ac:dyDescent="0.25">
      <c r="B1931" t="s">
        <v>1</v>
      </c>
    </row>
    <row r="1932" spans="1:3" x14ac:dyDescent="0.25">
      <c r="A1932" t="s">
        <v>1</v>
      </c>
    </row>
    <row r="1933" spans="1:3" x14ac:dyDescent="0.25">
      <c r="A1933" t="s">
        <v>0</v>
      </c>
    </row>
    <row r="1934" spans="1:3" x14ac:dyDescent="0.25">
      <c r="B1934" t="str">
        <f>"id = "&amp;INDEX(K:K,2+TRUNC((ROW()-1)/$L$2))</f>
        <v>id = AVE_MARIA.85</v>
      </c>
    </row>
    <row r="1935" spans="1:3" x14ac:dyDescent="0.25">
      <c r="B1935" t="s">
        <v>38</v>
      </c>
    </row>
    <row r="1936" spans="1:3" x14ac:dyDescent="0.25">
      <c r="B1936" t="str">
        <f>"desc = EVTDESC_"&amp;INDEX(K:K,2+TRUNC((ROW()-1)/$L$2))</f>
        <v>desc = EVTDESC_AVE_MARIA.85</v>
      </c>
    </row>
    <row r="1937" spans="2:3" x14ac:dyDescent="0.25">
      <c r="B1937" t="s">
        <v>5</v>
      </c>
    </row>
    <row r="1939" spans="2:3" x14ac:dyDescent="0.25">
      <c r="B1939" t="s">
        <v>1</v>
      </c>
    </row>
    <row r="1940" spans="2:3" x14ac:dyDescent="0.25">
      <c r="B1940" t="s">
        <v>6</v>
      </c>
    </row>
    <row r="1941" spans="2:3" x14ac:dyDescent="0.25">
      <c r="C1941" t="s">
        <v>97</v>
      </c>
    </row>
    <row r="1942" spans="2:3" x14ac:dyDescent="0.25">
      <c r="B1942" t="s">
        <v>1</v>
      </c>
    </row>
    <row r="1943" spans="2:3" x14ac:dyDescent="0.25">
      <c r="B1943" t="s">
        <v>8</v>
      </c>
    </row>
    <row r="1945" spans="2:3" x14ac:dyDescent="0.25">
      <c r="B1945" t="s">
        <v>1</v>
      </c>
    </row>
    <row r="1946" spans="2:3" x14ac:dyDescent="0.25">
      <c r="B1946" t="s">
        <v>9</v>
      </c>
    </row>
    <row r="1947" spans="2:3" x14ac:dyDescent="0.25">
      <c r="C1947" t="str">
        <f>"name = EVTOPTA_"&amp;INDEX(K:K,2+TRUNC((ROW()-1)/$L$2))</f>
        <v>name = EVTOPTA_AVE_MARIA.85</v>
      </c>
    </row>
    <row r="1948" spans="2:3" x14ac:dyDescent="0.25">
      <c r="B1948" t="s">
        <v>1</v>
      </c>
    </row>
    <row r="1949" spans="2:3" x14ac:dyDescent="0.25">
      <c r="B1949" t="s">
        <v>9</v>
      </c>
    </row>
    <row r="1950" spans="2:3" x14ac:dyDescent="0.25">
      <c r="C1950" t="str">
        <f>"name = EVTOPTB_"&amp;INDEX(K:K,2+TRUNC((ROW()-1)/$L$2))</f>
        <v>name = EVTOPTB_AVE_MARIA.85</v>
      </c>
    </row>
    <row r="1951" spans="2:3" x14ac:dyDescent="0.25">
      <c r="B1951" t="s">
        <v>1</v>
      </c>
    </row>
    <row r="1952" spans="2:3" x14ac:dyDescent="0.25">
      <c r="B1952" t="s">
        <v>9</v>
      </c>
    </row>
    <row r="1953" spans="1:3" x14ac:dyDescent="0.25">
      <c r="C1953" t="str">
        <f>"name = EVTOPTB_"&amp;INDEX(K:K,2+TRUNC((ROW()-1)/$L$2))</f>
        <v>name = EVTOPTB_AVE_MARIA.85</v>
      </c>
    </row>
    <row r="1954" spans="1:3" x14ac:dyDescent="0.25">
      <c r="B1954" t="s">
        <v>1</v>
      </c>
    </row>
    <row r="1955" spans="1:3" x14ac:dyDescent="0.25">
      <c r="A1955" t="s">
        <v>1</v>
      </c>
    </row>
    <row r="1956" spans="1:3" x14ac:dyDescent="0.25">
      <c r="A1956" t="s">
        <v>0</v>
      </c>
    </row>
    <row r="1957" spans="1:3" x14ac:dyDescent="0.25">
      <c r="B1957" t="str">
        <f>"id = "&amp;INDEX(K:K,2+TRUNC((ROW()-1)/$L$2))</f>
        <v>id = AVE_MARIA.86</v>
      </c>
    </row>
    <row r="1958" spans="1:3" x14ac:dyDescent="0.25">
      <c r="B1958" t="s">
        <v>38</v>
      </c>
    </row>
    <row r="1959" spans="1:3" x14ac:dyDescent="0.25">
      <c r="B1959" t="str">
        <f>"desc = EVTDESC_"&amp;INDEX(K:K,2+TRUNC((ROW()-1)/$L$2))</f>
        <v>desc = EVTDESC_AVE_MARIA.86</v>
      </c>
    </row>
    <row r="1960" spans="1:3" x14ac:dyDescent="0.25">
      <c r="B1960" t="s">
        <v>5</v>
      </c>
    </row>
    <row r="1962" spans="1:3" x14ac:dyDescent="0.25">
      <c r="B1962" t="s">
        <v>1</v>
      </c>
    </row>
    <row r="1963" spans="1:3" x14ac:dyDescent="0.25">
      <c r="B1963" t="s">
        <v>6</v>
      </c>
    </row>
    <row r="1964" spans="1:3" x14ac:dyDescent="0.25">
      <c r="C1964" t="s">
        <v>98</v>
      </c>
    </row>
    <row r="1965" spans="1:3" x14ac:dyDescent="0.25">
      <c r="B1965" t="s">
        <v>1</v>
      </c>
    </row>
    <row r="1966" spans="1:3" x14ac:dyDescent="0.25">
      <c r="B1966" t="s">
        <v>8</v>
      </c>
    </row>
    <row r="1968" spans="1:3" x14ac:dyDescent="0.25">
      <c r="B1968" t="s">
        <v>1</v>
      </c>
    </row>
    <row r="1969" spans="1:3" x14ac:dyDescent="0.25">
      <c r="B1969" t="s">
        <v>9</v>
      </c>
    </row>
    <row r="1970" spans="1:3" x14ac:dyDescent="0.25">
      <c r="C1970" t="str">
        <f>"name = EVTOPTA_"&amp;INDEX(K:K,2+TRUNC((ROW()-1)/$L$2))</f>
        <v>name = EVTOPTA_AVE_MARIA.86</v>
      </c>
    </row>
    <row r="1971" spans="1:3" x14ac:dyDescent="0.25">
      <c r="B1971" t="s">
        <v>1</v>
      </c>
    </row>
    <row r="1972" spans="1:3" x14ac:dyDescent="0.25">
      <c r="B1972" t="s">
        <v>9</v>
      </c>
    </row>
    <row r="1973" spans="1:3" x14ac:dyDescent="0.25">
      <c r="C1973" t="str">
        <f>"name = EVTOPTB_"&amp;INDEX(K:K,2+TRUNC((ROW()-1)/$L$2))</f>
        <v>name = EVTOPTB_AVE_MARIA.86</v>
      </c>
    </row>
    <row r="1974" spans="1:3" x14ac:dyDescent="0.25">
      <c r="B1974" t="s">
        <v>1</v>
      </c>
    </row>
    <row r="1975" spans="1:3" x14ac:dyDescent="0.25">
      <c r="B1975" t="s">
        <v>9</v>
      </c>
    </row>
    <row r="1976" spans="1:3" x14ac:dyDescent="0.25">
      <c r="C1976" t="str">
        <f>"name = EVTOPTB_"&amp;INDEX(K:K,2+TRUNC((ROW()-1)/$L$2))</f>
        <v>name = EVTOPTB_AVE_MARIA.86</v>
      </c>
    </row>
    <row r="1977" spans="1:3" x14ac:dyDescent="0.25">
      <c r="B1977" t="s">
        <v>1</v>
      </c>
    </row>
    <row r="1978" spans="1:3" x14ac:dyDescent="0.25">
      <c r="A1978" t="s">
        <v>1</v>
      </c>
    </row>
    <row r="1979" spans="1:3" x14ac:dyDescent="0.25">
      <c r="A1979" t="s">
        <v>0</v>
      </c>
    </row>
    <row r="1980" spans="1:3" x14ac:dyDescent="0.25">
      <c r="B1980" t="str">
        <f>"id = "&amp;INDEX(K:K,2+TRUNC((ROW()-1)/$L$2))</f>
        <v>id = AVE_MARIA.87</v>
      </c>
    </row>
    <row r="1981" spans="1:3" x14ac:dyDescent="0.25">
      <c r="B1981" t="s">
        <v>38</v>
      </c>
    </row>
    <row r="1982" spans="1:3" x14ac:dyDescent="0.25">
      <c r="B1982" t="str">
        <f>"desc = EVTDESC_"&amp;INDEX(K:K,2+TRUNC((ROW()-1)/$L$2))</f>
        <v>desc = EVTDESC_AVE_MARIA.87</v>
      </c>
    </row>
    <row r="1983" spans="1:3" x14ac:dyDescent="0.25">
      <c r="B1983" t="s">
        <v>5</v>
      </c>
    </row>
    <row r="1985" spans="2:3" x14ac:dyDescent="0.25">
      <c r="B1985" t="s">
        <v>1</v>
      </c>
    </row>
    <row r="1986" spans="2:3" x14ac:dyDescent="0.25">
      <c r="B1986" t="s">
        <v>6</v>
      </c>
    </row>
    <row r="1987" spans="2:3" x14ac:dyDescent="0.25">
      <c r="C1987" t="s">
        <v>99</v>
      </c>
    </row>
    <row r="1988" spans="2:3" x14ac:dyDescent="0.25">
      <c r="B1988" t="s">
        <v>1</v>
      </c>
    </row>
    <row r="1989" spans="2:3" x14ac:dyDescent="0.25">
      <c r="B1989" t="s">
        <v>8</v>
      </c>
    </row>
    <row r="1991" spans="2:3" x14ac:dyDescent="0.25">
      <c r="B1991" t="s">
        <v>1</v>
      </c>
    </row>
    <row r="1992" spans="2:3" x14ac:dyDescent="0.25">
      <c r="B1992" t="s">
        <v>9</v>
      </c>
    </row>
    <row r="1993" spans="2:3" x14ac:dyDescent="0.25">
      <c r="C1993" t="str">
        <f>"name = EVTOPTA_"&amp;INDEX(K:K,2+TRUNC((ROW()-1)/$L$2))</f>
        <v>name = EVTOPTA_AVE_MARIA.87</v>
      </c>
    </row>
    <row r="1994" spans="2:3" x14ac:dyDescent="0.25">
      <c r="B1994" t="s">
        <v>1</v>
      </c>
    </row>
    <row r="1995" spans="2:3" x14ac:dyDescent="0.25">
      <c r="B1995" t="s">
        <v>9</v>
      </c>
    </row>
    <row r="1996" spans="2:3" x14ac:dyDescent="0.25">
      <c r="C1996" t="str">
        <f>"name = EVTOPTB_"&amp;INDEX(K:K,2+TRUNC((ROW()-1)/$L$2))</f>
        <v>name = EVTOPTB_AVE_MARIA.87</v>
      </c>
    </row>
    <row r="1997" spans="2:3" x14ac:dyDescent="0.25">
      <c r="B1997" t="s">
        <v>1</v>
      </c>
    </row>
    <row r="1998" spans="2:3" x14ac:dyDescent="0.25">
      <c r="B1998" t="s">
        <v>9</v>
      </c>
    </row>
    <row r="1999" spans="2:3" x14ac:dyDescent="0.25">
      <c r="C1999" t="str">
        <f>"name = EVTOPTB_"&amp;INDEX(K:K,2+TRUNC((ROW()-1)/$L$2))</f>
        <v>name = EVTOPTB_AVE_MARIA.87</v>
      </c>
    </row>
    <row r="2000" spans="2:3" x14ac:dyDescent="0.25">
      <c r="B2000" t="s">
        <v>1</v>
      </c>
    </row>
    <row r="2001" spans="1:3" x14ac:dyDescent="0.25">
      <c r="A2001" t="s">
        <v>1</v>
      </c>
    </row>
    <row r="2002" spans="1:3" x14ac:dyDescent="0.25">
      <c r="A2002" t="s">
        <v>0</v>
      </c>
    </row>
    <row r="2003" spans="1:3" x14ac:dyDescent="0.25">
      <c r="B2003" t="str">
        <f>"id = "&amp;INDEX(K:K,2+TRUNC((ROW()-1)/$L$2))</f>
        <v>id = AVE_MARIA.88</v>
      </c>
    </row>
    <row r="2004" spans="1:3" x14ac:dyDescent="0.25">
      <c r="B2004" t="s">
        <v>38</v>
      </c>
    </row>
    <row r="2005" spans="1:3" x14ac:dyDescent="0.25">
      <c r="B2005" t="str">
        <f>"desc = EVTDESC_"&amp;INDEX(K:K,2+TRUNC((ROW()-1)/$L$2))</f>
        <v>desc = EVTDESC_AVE_MARIA.88</v>
      </c>
    </row>
    <row r="2006" spans="1:3" x14ac:dyDescent="0.25">
      <c r="B2006" t="s">
        <v>5</v>
      </c>
    </row>
    <row r="2008" spans="1:3" x14ac:dyDescent="0.25">
      <c r="B2008" t="s">
        <v>1</v>
      </c>
    </row>
    <row r="2009" spans="1:3" x14ac:dyDescent="0.25">
      <c r="B2009" t="s">
        <v>6</v>
      </c>
    </row>
    <row r="2010" spans="1:3" x14ac:dyDescent="0.25">
      <c r="C2010" t="s">
        <v>100</v>
      </c>
    </row>
    <row r="2011" spans="1:3" x14ac:dyDescent="0.25">
      <c r="B2011" t="s">
        <v>1</v>
      </c>
    </row>
    <row r="2012" spans="1:3" x14ac:dyDescent="0.25">
      <c r="B2012" t="s">
        <v>8</v>
      </c>
    </row>
    <row r="2014" spans="1:3" x14ac:dyDescent="0.25">
      <c r="B2014" t="s">
        <v>1</v>
      </c>
    </row>
    <row r="2015" spans="1:3" x14ac:dyDescent="0.25">
      <c r="B2015" t="s">
        <v>9</v>
      </c>
    </row>
    <row r="2016" spans="1:3" x14ac:dyDescent="0.25">
      <c r="C2016" t="str">
        <f>"name = EVTOPTA_"&amp;INDEX(K:K,2+TRUNC((ROW()-1)/$L$2))</f>
        <v>name = EVTOPTA_AVE_MARIA.88</v>
      </c>
    </row>
    <row r="2017" spans="1:3" x14ac:dyDescent="0.25">
      <c r="B2017" t="s">
        <v>1</v>
      </c>
    </row>
    <row r="2018" spans="1:3" x14ac:dyDescent="0.25">
      <c r="B2018" t="s">
        <v>9</v>
      </c>
    </row>
    <row r="2019" spans="1:3" x14ac:dyDescent="0.25">
      <c r="C2019" t="str">
        <f>"name = EVTOPTB_"&amp;INDEX(K:K,2+TRUNC((ROW()-1)/$L$2))</f>
        <v>name = EVTOPTB_AVE_MARIA.88</v>
      </c>
    </row>
    <row r="2020" spans="1:3" x14ac:dyDescent="0.25">
      <c r="B2020" t="s">
        <v>1</v>
      </c>
    </row>
    <row r="2021" spans="1:3" x14ac:dyDescent="0.25">
      <c r="B2021" t="s">
        <v>9</v>
      </c>
    </row>
    <row r="2022" spans="1:3" x14ac:dyDescent="0.25">
      <c r="C2022" t="str">
        <f>"name = EVTOPTB_"&amp;INDEX(K:K,2+TRUNC((ROW()-1)/$L$2))</f>
        <v>name = EVTOPTB_AVE_MARIA.88</v>
      </c>
    </row>
    <row r="2023" spans="1:3" x14ac:dyDescent="0.25">
      <c r="B2023" t="s">
        <v>1</v>
      </c>
    </row>
    <row r="2024" spans="1:3" x14ac:dyDescent="0.25">
      <c r="A2024" t="s">
        <v>1</v>
      </c>
    </row>
    <row r="2025" spans="1:3" x14ac:dyDescent="0.25">
      <c r="A2025" t="s">
        <v>0</v>
      </c>
    </row>
    <row r="2026" spans="1:3" x14ac:dyDescent="0.25">
      <c r="B2026" t="str">
        <f>"id = "&amp;INDEX(K:K,2+TRUNC((ROW()-1)/$L$2))</f>
        <v>id = AVE_MARIA.89</v>
      </c>
    </row>
    <row r="2027" spans="1:3" x14ac:dyDescent="0.25">
      <c r="B2027" t="s">
        <v>38</v>
      </c>
    </row>
    <row r="2028" spans="1:3" x14ac:dyDescent="0.25">
      <c r="B2028" t="str">
        <f>"desc = EVTDESC_"&amp;INDEX(K:K,2+TRUNC((ROW()-1)/$L$2))</f>
        <v>desc = EVTDESC_AVE_MARIA.89</v>
      </c>
    </row>
    <row r="2029" spans="1:3" x14ac:dyDescent="0.25">
      <c r="B2029" t="s">
        <v>5</v>
      </c>
    </row>
    <row r="2031" spans="1:3" x14ac:dyDescent="0.25">
      <c r="B2031" t="s">
        <v>1</v>
      </c>
    </row>
    <row r="2032" spans="1:3" x14ac:dyDescent="0.25">
      <c r="B2032" t="s">
        <v>6</v>
      </c>
    </row>
    <row r="2033" spans="1:3" x14ac:dyDescent="0.25">
      <c r="C2033" t="s">
        <v>101</v>
      </c>
    </row>
    <row r="2034" spans="1:3" x14ac:dyDescent="0.25">
      <c r="B2034" t="s">
        <v>1</v>
      </c>
    </row>
    <row r="2035" spans="1:3" x14ac:dyDescent="0.25">
      <c r="B2035" t="s">
        <v>8</v>
      </c>
    </row>
    <row r="2037" spans="1:3" x14ac:dyDescent="0.25">
      <c r="B2037" t="s">
        <v>1</v>
      </c>
    </row>
    <row r="2038" spans="1:3" x14ac:dyDescent="0.25">
      <c r="B2038" t="s">
        <v>9</v>
      </c>
    </row>
    <row r="2039" spans="1:3" x14ac:dyDescent="0.25">
      <c r="C2039" t="str">
        <f>"name = EVTOPTA_"&amp;INDEX(K:K,2+TRUNC((ROW()-1)/$L$2))</f>
        <v>name = EVTOPTA_AVE_MARIA.89</v>
      </c>
    </row>
    <row r="2040" spans="1:3" x14ac:dyDescent="0.25">
      <c r="B2040" t="s">
        <v>1</v>
      </c>
    </row>
    <row r="2041" spans="1:3" x14ac:dyDescent="0.25">
      <c r="B2041" t="s">
        <v>9</v>
      </c>
    </row>
    <row r="2042" spans="1:3" x14ac:dyDescent="0.25">
      <c r="C2042" t="str">
        <f>"name = EVTOPTB_"&amp;INDEX(K:K,2+TRUNC((ROW()-1)/$L$2))</f>
        <v>name = EVTOPTB_AVE_MARIA.89</v>
      </c>
    </row>
    <row r="2043" spans="1:3" x14ac:dyDescent="0.25">
      <c r="B2043" t="s">
        <v>1</v>
      </c>
    </row>
    <row r="2044" spans="1:3" x14ac:dyDescent="0.25">
      <c r="B2044" t="s">
        <v>9</v>
      </c>
    </row>
    <row r="2045" spans="1:3" x14ac:dyDescent="0.25">
      <c r="C2045" t="str">
        <f>"name = EVTOPTB_"&amp;INDEX(K:K,2+TRUNC((ROW()-1)/$L$2))</f>
        <v>name = EVTOPTB_AVE_MARIA.89</v>
      </c>
    </row>
    <row r="2046" spans="1:3" x14ac:dyDescent="0.25">
      <c r="B2046" t="s">
        <v>1</v>
      </c>
    </row>
    <row r="2047" spans="1:3" x14ac:dyDescent="0.25">
      <c r="A2047" t="s">
        <v>1</v>
      </c>
    </row>
    <row r="2048" spans="1:3" x14ac:dyDescent="0.25">
      <c r="A2048" t="s">
        <v>0</v>
      </c>
    </row>
    <row r="2049" spans="2:3" x14ac:dyDescent="0.25">
      <c r="B2049" t="str">
        <f>"id = "&amp;INDEX(K:K,2+TRUNC((ROW()-1)/$L$2))</f>
        <v>id = AVE_MARIA.90</v>
      </c>
    </row>
    <row r="2050" spans="2:3" x14ac:dyDescent="0.25">
      <c r="B2050" t="s">
        <v>38</v>
      </c>
    </row>
    <row r="2051" spans="2:3" x14ac:dyDescent="0.25">
      <c r="B2051" t="str">
        <f>"desc = EVTDESC_"&amp;INDEX(K:K,2+TRUNC((ROW()-1)/$L$2))</f>
        <v>desc = EVTDESC_AVE_MARIA.90</v>
      </c>
    </row>
    <row r="2052" spans="2:3" x14ac:dyDescent="0.25">
      <c r="B2052" t="s">
        <v>5</v>
      </c>
    </row>
    <row r="2054" spans="2:3" x14ac:dyDescent="0.25">
      <c r="B2054" t="s">
        <v>1</v>
      </c>
    </row>
    <row r="2055" spans="2:3" x14ac:dyDescent="0.25">
      <c r="B2055" t="s">
        <v>6</v>
      </c>
    </row>
    <row r="2056" spans="2:3" x14ac:dyDescent="0.25">
      <c r="C2056" t="s">
        <v>102</v>
      </c>
    </row>
    <row r="2057" spans="2:3" x14ac:dyDescent="0.25">
      <c r="B2057" t="s">
        <v>1</v>
      </c>
    </row>
    <row r="2058" spans="2:3" x14ac:dyDescent="0.25">
      <c r="B2058" t="s">
        <v>8</v>
      </c>
    </row>
    <row r="2060" spans="2:3" x14ac:dyDescent="0.25">
      <c r="B2060" t="s">
        <v>1</v>
      </c>
    </row>
    <row r="2061" spans="2:3" x14ac:dyDescent="0.25">
      <c r="B2061" t="s">
        <v>9</v>
      </c>
    </row>
    <row r="2062" spans="2:3" x14ac:dyDescent="0.25">
      <c r="C2062" t="str">
        <f>"name = EVTOPTA_"&amp;INDEX(K:K,2+TRUNC((ROW()-1)/$L$2))</f>
        <v>name = EVTOPTA_AVE_MARIA.90</v>
      </c>
    </row>
    <row r="2063" spans="2:3" x14ac:dyDescent="0.25">
      <c r="B2063" t="s">
        <v>1</v>
      </c>
    </row>
    <row r="2064" spans="2:3" x14ac:dyDescent="0.25">
      <c r="B2064" t="s">
        <v>9</v>
      </c>
    </row>
    <row r="2065" spans="1:3" x14ac:dyDescent="0.25">
      <c r="C2065" t="str">
        <f>"name = EVTOPTB_"&amp;INDEX(K:K,2+TRUNC((ROW()-1)/$L$2))</f>
        <v>name = EVTOPTB_AVE_MARIA.90</v>
      </c>
    </row>
    <row r="2066" spans="1:3" x14ac:dyDescent="0.25">
      <c r="B2066" t="s">
        <v>1</v>
      </c>
    </row>
    <row r="2067" spans="1:3" x14ac:dyDescent="0.25">
      <c r="B2067" t="s">
        <v>9</v>
      </c>
    </row>
    <row r="2068" spans="1:3" x14ac:dyDescent="0.25">
      <c r="C2068" t="str">
        <f>"name = EVTOPTB_"&amp;INDEX(K:K,2+TRUNC((ROW()-1)/$L$2))</f>
        <v>name = EVTOPTB_AVE_MARIA.90</v>
      </c>
    </row>
    <row r="2069" spans="1:3" x14ac:dyDescent="0.25">
      <c r="B2069" t="s">
        <v>1</v>
      </c>
    </row>
    <row r="2070" spans="1:3" x14ac:dyDescent="0.25">
      <c r="A2070" t="s">
        <v>1</v>
      </c>
    </row>
    <row r="2071" spans="1:3" x14ac:dyDescent="0.25">
      <c r="A2071" t="s">
        <v>0</v>
      </c>
    </row>
    <row r="2072" spans="1:3" x14ac:dyDescent="0.25">
      <c r="B2072" t="str">
        <f>"id = "&amp;INDEX(K:K,2+TRUNC((ROW()-1)/$L$2))</f>
        <v>id = AVE_MARIA.91</v>
      </c>
    </row>
    <row r="2073" spans="1:3" x14ac:dyDescent="0.25">
      <c r="B2073" t="s">
        <v>38</v>
      </c>
    </row>
    <row r="2074" spans="1:3" x14ac:dyDescent="0.25">
      <c r="B2074" t="str">
        <f>"desc = EVTDESC_"&amp;INDEX(K:K,2+TRUNC((ROW()-1)/$L$2))</f>
        <v>desc = EVTDESC_AVE_MARIA.91</v>
      </c>
    </row>
    <row r="2075" spans="1:3" x14ac:dyDescent="0.25">
      <c r="B2075" t="s">
        <v>5</v>
      </c>
    </row>
    <row r="2077" spans="1:3" x14ac:dyDescent="0.25">
      <c r="B2077" t="s">
        <v>1</v>
      </c>
    </row>
    <row r="2078" spans="1:3" x14ac:dyDescent="0.25">
      <c r="B2078" t="s">
        <v>6</v>
      </c>
    </row>
    <row r="2079" spans="1:3" x14ac:dyDescent="0.25">
      <c r="C2079" t="s">
        <v>103</v>
      </c>
    </row>
    <row r="2080" spans="1:3" x14ac:dyDescent="0.25">
      <c r="B2080" t="s">
        <v>1</v>
      </c>
    </row>
    <row r="2081" spans="1:3" x14ac:dyDescent="0.25">
      <c r="B2081" t="s">
        <v>8</v>
      </c>
    </row>
    <row r="2083" spans="1:3" x14ac:dyDescent="0.25">
      <c r="B2083" t="s">
        <v>1</v>
      </c>
    </row>
    <row r="2084" spans="1:3" x14ac:dyDescent="0.25">
      <c r="B2084" t="s">
        <v>9</v>
      </c>
    </row>
    <row r="2085" spans="1:3" x14ac:dyDescent="0.25">
      <c r="C2085" t="str">
        <f>"name = EVTOPTA_"&amp;INDEX(K:K,2+TRUNC((ROW()-1)/$L$2))</f>
        <v>name = EVTOPTA_AVE_MARIA.91</v>
      </c>
    </row>
    <row r="2086" spans="1:3" x14ac:dyDescent="0.25">
      <c r="B2086" t="s">
        <v>1</v>
      </c>
    </row>
    <row r="2087" spans="1:3" x14ac:dyDescent="0.25">
      <c r="B2087" t="s">
        <v>9</v>
      </c>
    </row>
    <row r="2088" spans="1:3" x14ac:dyDescent="0.25">
      <c r="C2088" t="str">
        <f>"name = EVTOPTB_"&amp;INDEX(K:K,2+TRUNC((ROW()-1)/$L$2))</f>
        <v>name = EVTOPTB_AVE_MARIA.91</v>
      </c>
    </row>
    <row r="2089" spans="1:3" x14ac:dyDescent="0.25">
      <c r="B2089" t="s">
        <v>1</v>
      </c>
    </row>
    <row r="2090" spans="1:3" x14ac:dyDescent="0.25">
      <c r="B2090" t="s">
        <v>9</v>
      </c>
    </row>
    <row r="2091" spans="1:3" x14ac:dyDescent="0.25">
      <c r="C2091" t="str">
        <f>"name = EVTOPTB_"&amp;INDEX(K:K,2+TRUNC((ROW()-1)/$L$2))</f>
        <v>name = EVTOPTB_AVE_MARIA.91</v>
      </c>
    </row>
    <row r="2092" spans="1:3" x14ac:dyDescent="0.25">
      <c r="B2092" t="s">
        <v>1</v>
      </c>
    </row>
    <row r="2093" spans="1:3" x14ac:dyDescent="0.25">
      <c r="A2093" t="s">
        <v>1</v>
      </c>
    </row>
    <row r="2094" spans="1:3" x14ac:dyDescent="0.25">
      <c r="A2094" t="s">
        <v>0</v>
      </c>
    </row>
    <row r="2095" spans="1:3" x14ac:dyDescent="0.25">
      <c r="B2095" t="str">
        <f>"id = "&amp;INDEX(K:K,2+TRUNC((ROW()-1)/$L$2))</f>
        <v>id = AVE_MARIA.92</v>
      </c>
    </row>
    <row r="2096" spans="1:3" x14ac:dyDescent="0.25">
      <c r="B2096" t="s">
        <v>38</v>
      </c>
    </row>
    <row r="2097" spans="2:3" x14ac:dyDescent="0.25">
      <c r="B2097" t="str">
        <f>"desc = EVTDESC_"&amp;INDEX(K:K,2+TRUNC((ROW()-1)/$L$2))</f>
        <v>desc = EVTDESC_AVE_MARIA.92</v>
      </c>
    </row>
    <row r="2098" spans="2:3" x14ac:dyDescent="0.25">
      <c r="B2098" t="s">
        <v>5</v>
      </c>
    </row>
    <row r="2100" spans="2:3" x14ac:dyDescent="0.25">
      <c r="B2100" t="s">
        <v>1</v>
      </c>
    </row>
    <row r="2101" spans="2:3" x14ac:dyDescent="0.25">
      <c r="B2101" t="s">
        <v>6</v>
      </c>
    </row>
    <row r="2102" spans="2:3" x14ac:dyDescent="0.25">
      <c r="C2102" t="s">
        <v>104</v>
      </c>
    </row>
    <row r="2103" spans="2:3" x14ac:dyDescent="0.25">
      <c r="B2103" t="s">
        <v>1</v>
      </c>
    </row>
    <row r="2104" spans="2:3" x14ac:dyDescent="0.25">
      <c r="B2104" t="s">
        <v>8</v>
      </c>
    </row>
    <row r="2106" spans="2:3" x14ac:dyDescent="0.25">
      <c r="B2106" t="s">
        <v>1</v>
      </c>
    </row>
    <row r="2107" spans="2:3" x14ac:dyDescent="0.25">
      <c r="B2107" t="s">
        <v>9</v>
      </c>
    </row>
    <row r="2108" spans="2:3" x14ac:dyDescent="0.25">
      <c r="C2108" t="str">
        <f>"name = EVTOPTA_"&amp;INDEX(K:K,2+TRUNC((ROW()-1)/$L$2))</f>
        <v>name = EVTOPTA_AVE_MARIA.92</v>
      </c>
    </row>
    <row r="2109" spans="2:3" x14ac:dyDescent="0.25">
      <c r="B2109" t="s">
        <v>1</v>
      </c>
    </row>
    <row r="2110" spans="2:3" x14ac:dyDescent="0.25">
      <c r="B2110" t="s">
        <v>9</v>
      </c>
    </row>
    <row r="2111" spans="2:3" x14ac:dyDescent="0.25">
      <c r="C2111" t="str">
        <f>"name = EVTOPTB_"&amp;INDEX(K:K,2+TRUNC((ROW()-1)/$L$2))</f>
        <v>name = EVTOPTB_AVE_MARIA.92</v>
      </c>
    </row>
    <row r="2112" spans="2:3" x14ac:dyDescent="0.25">
      <c r="B2112" t="s">
        <v>1</v>
      </c>
    </row>
    <row r="2113" spans="1:3" x14ac:dyDescent="0.25">
      <c r="B2113" t="s">
        <v>9</v>
      </c>
    </row>
    <row r="2114" spans="1:3" x14ac:dyDescent="0.25">
      <c r="C2114" t="str">
        <f>"name = EVTOPTB_"&amp;INDEX(K:K,2+TRUNC((ROW()-1)/$L$2))</f>
        <v>name = EVTOPTB_AVE_MARIA.92</v>
      </c>
    </row>
    <row r="2115" spans="1:3" x14ac:dyDescent="0.25">
      <c r="B2115" t="s">
        <v>1</v>
      </c>
    </row>
    <row r="2116" spans="1:3" x14ac:dyDescent="0.25">
      <c r="A2116" t="s">
        <v>1</v>
      </c>
    </row>
    <row r="2117" spans="1:3" x14ac:dyDescent="0.25">
      <c r="A2117" t="s">
        <v>0</v>
      </c>
    </row>
    <row r="2118" spans="1:3" x14ac:dyDescent="0.25">
      <c r="B2118" t="str">
        <f>"id = "&amp;INDEX(K:K,2+TRUNC((ROW()-1)/$L$2))</f>
        <v>id = AVE_MARIA.93</v>
      </c>
    </row>
    <row r="2119" spans="1:3" x14ac:dyDescent="0.25">
      <c r="B2119" t="s">
        <v>38</v>
      </c>
    </row>
    <row r="2120" spans="1:3" x14ac:dyDescent="0.25">
      <c r="B2120" t="str">
        <f>"desc = EVTDESC_"&amp;INDEX(K:K,2+TRUNC((ROW()-1)/$L$2))</f>
        <v>desc = EVTDESC_AVE_MARIA.93</v>
      </c>
    </row>
    <row r="2121" spans="1:3" x14ac:dyDescent="0.25">
      <c r="B2121" t="s">
        <v>5</v>
      </c>
    </row>
    <row r="2123" spans="1:3" x14ac:dyDescent="0.25">
      <c r="B2123" t="s">
        <v>1</v>
      </c>
    </row>
    <row r="2124" spans="1:3" x14ac:dyDescent="0.25">
      <c r="B2124" t="s">
        <v>6</v>
      </c>
    </row>
    <row r="2125" spans="1:3" x14ac:dyDescent="0.25">
      <c r="C2125" t="s">
        <v>105</v>
      </c>
    </row>
    <row r="2126" spans="1:3" x14ac:dyDescent="0.25">
      <c r="B2126" t="s">
        <v>1</v>
      </c>
    </row>
    <row r="2127" spans="1:3" x14ac:dyDescent="0.25">
      <c r="B2127" t="s">
        <v>8</v>
      </c>
    </row>
    <row r="2129" spans="1:3" x14ac:dyDescent="0.25">
      <c r="B2129" t="s">
        <v>1</v>
      </c>
    </row>
    <row r="2130" spans="1:3" x14ac:dyDescent="0.25">
      <c r="B2130" t="s">
        <v>9</v>
      </c>
    </row>
    <row r="2131" spans="1:3" x14ac:dyDescent="0.25">
      <c r="C2131" t="str">
        <f>"name = EVTOPTA_"&amp;INDEX(K:K,2+TRUNC((ROW()-1)/$L$2))</f>
        <v>name = EVTOPTA_AVE_MARIA.93</v>
      </c>
    </row>
    <row r="2132" spans="1:3" x14ac:dyDescent="0.25">
      <c r="B2132" t="s">
        <v>1</v>
      </c>
    </row>
    <row r="2133" spans="1:3" x14ac:dyDescent="0.25">
      <c r="B2133" t="s">
        <v>9</v>
      </c>
    </row>
    <row r="2134" spans="1:3" x14ac:dyDescent="0.25">
      <c r="C2134" t="str">
        <f>"name = EVTOPTB_"&amp;INDEX(K:K,2+TRUNC((ROW()-1)/$L$2))</f>
        <v>name = EVTOPTB_AVE_MARIA.93</v>
      </c>
    </row>
    <row r="2135" spans="1:3" x14ac:dyDescent="0.25">
      <c r="B2135" t="s">
        <v>1</v>
      </c>
    </row>
    <row r="2136" spans="1:3" x14ac:dyDescent="0.25">
      <c r="B2136" t="s">
        <v>9</v>
      </c>
    </row>
    <row r="2137" spans="1:3" x14ac:dyDescent="0.25">
      <c r="C2137" t="str">
        <f>"name = EVTOPTB_"&amp;INDEX(K:K,2+TRUNC((ROW()-1)/$L$2))</f>
        <v>name = EVTOPTB_AVE_MARIA.93</v>
      </c>
    </row>
    <row r="2138" spans="1:3" x14ac:dyDescent="0.25">
      <c r="B2138" t="s">
        <v>1</v>
      </c>
    </row>
    <row r="2139" spans="1:3" x14ac:dyDescent="0.25">
      <c r="A2139" t="s">
        <v>1</v>
      </c>
    </row>
    <row r="2140" spans="1:3" x14ac:dyDescent="0.25">
      <c r="A2140" t="s">
        <v>0</v>
      </c>
    </row>
    <row r="2141" spans="1:3" x14ac:dyDescent="0.25">
      <c r="B2141" t="str">
        <f>"id = "&amp;INDEX(K:K,2+TRUNC((ROW()-1)/$L$2))</f>
        <v>id = AVE_MARIA.94</v>
      </c>
    </row>
    <row r="2142" spans="1:3" x14ac:dyDescent="0.25">
      <c r="B2142" t="s">
        <v>38</v>
      </c>
    </row>
    <row r="2143" spans="1:3" x14ac:dyDescent="0.25">
      <c r="B2143" t="str">
        <f>"desc = EVTDESC_"&amp;INDEX(K:K,2+TRUNC((ROW()-1)/$L$2))</f>
        <v>desc = EVTDESC_AVE_MARIA.94</v>
      </c>
    </row>
    <row r="2144" spans="1:3" x14ac:dyDescent="0.25">
      <c r="B2144" t="s">
        <v>5</v>
      </c>
    </row>
    <row r="2146" spans="2:3" x14ac:dyDescent="0.25">
      <c r="B2146" t="s">
        <v>1</v>
      </c>
    </row>
    <row r="2147" spans="2:3" x14ac:dyDescent="0.25">
      <c r="B2147" t="s">
        <v>6</v>
      </c>
    </row>
    <row r="2148" spans="2:3" x14ac:dyDescent="0.25">
      <c r="C2148" t="s">
        <v>106</v>
      </c>
    </row>
    <row r="2149" spans="2:3" x14ac:dyDescent="0.25">
      <c r="B2149" t="s">
        <v>1</v>
      </c>
    </row>
    <row r="2150" spans="2:3" x14ac:dyDescent="0.25">
      <c r="B2150" t="s">
        <v>8</v>
      </c>
    </row>
    <row r="2152" spans="2:3" x14ac:dyDescent="0.25">
      <c r="B2152" t="s">
        <v>1</v>
      </c>
    </row>
    <row r="2153" spans="2:3" x14ac:dyDescent="0.25">
      <c r="B2153" t="s">
        <v>9</v>
      </c>
    </row>
    <row r="2154" spans="2:3" x14ac:dyDescent="0.25">
      <c r="C2154" t="str">
        <f>"name = EVTOPTA_"&amp;INDEX(K:K,2+TRUNC((ROW()-1)/$L$2))</f>
        <v>name = EVTOPTA_AVE_MARIA.94</v>
      </c>
    </row>
    <row r="2155" spans="2:3" x14ac:dyDescent="0.25">
      <c r="B2155" t="s">
        <v>1</v>
      </c>
    </row>
    <row r="2156" spans="2:3" x14ac:dyDescent="0.25">
      <c r="B2156" t="s">
        <v>9</v>
      </c>
    </row>
    <row r="2157" spans="2:3" x14ac:dyDescent="0.25">
      <c r="C2157" t="str">
        <f>"name = EVTOPTB_"&amp;INDEX(K:K,2+TRUNC((ROW()-1)/$L$2))</f>
        <v>name = EVTOPTB_AVE_MARIA.94</v>
      </c>
    </row>
    <row r="2158" spans="2:3" x14ac:dyDescent="0.25">
      <c r="B2158" t="s">
        <v>1</v>
      </c>
    </row>
    <row r="2159" spans="2:3" x14ac:dyDescent="0.25">
      <c r="B2159" t="s">
        <v>9</v>
      </c>
    </row>
    <row r="2160" spans="2:3" x14ac:dyDescent="0.25">
      <c r="C2160" t="str">
        <f>"name = EVTOPTB_"&amp;INDEX(K:K,2+TRUNC((ROW()-1)/$L$2))</f>
        <v>name = EVTOPTB_AVE_MARIA.94</v>
      </c>
    </row>
    <row r="2161" spans="1:3" x14ac:dyDescent="0.25">
      <c r="B2161" t="s">
        <v>1</v>
      </c>
    </row>
    <row r="2162" spans="1:3" x14ac:dyDescent="0.25">
      <c r="A2162" t="s">
        <v>1</v>
      </c>
    </row>
    <row r="2163" spans="1:3" x14ac:dyDescent="0.25">
      <c r="A2163" t="s">
        <v>0</v>
      </c>
    </row>
    <row r="2164" spans="1:3" x14ac:dyDescent="0.25">
      <c r="B2164" t="str">
        <f>"id = "&amp;INDEX(K:K,2+TRUNC((ROW()-1)/$L$2))</f>
        <v>id = AVE_MARIA.95</v>
      </c>
    </row>
    <row r="2165" spans="1:3" x14ac:dyDescent="0.25">
      <c r="B2165" t="s">
        <v>38</v>
      </c>
    </row>
    <row r="2166" spans="1:3" x14ac:dyDescent="0.25">
      <c r="B2166" t="str">
        <f>"desc = EVTDESC_"&amp;INDEX(K:K,2+TRUNC((ROW()-1)/$L$2))</f>
        <v>desc = EVTDESC_AVE_MARIA.95</v>
      </c>
    </row>
    <row r="2167" spans="1:3" x14ac:dyDescent="0.25">
      <c r="B2167" t="s">
        <v>5</v>
      </c>
    </row>
    <row r="2169" spans="1:3" x14ac:dyDescent="0.25">
      <c r="B2169" t="s">
        <v>1</v>
      </c>
    </row>
    <row r="2170" spans="1:3" x14ac:dyDescent="0.25">
      <c r="B2170" t="s">
        <v>6</v>
      </c>
    </row>
    <row r="2171" spans="1:3" x14ac:dyDescent="0.25">
      <c r="C2171" t="s">
        <v>107</v>
      </c>
    </row>
    <row r="2172" spans="1:3" x14ac:dyDescent="0.25">
      <c r="B2172" t="s">
        <v>1</v>
      </c>
    </row>
    <row r="2173" spans="1:3" x14ac:dyDescent="0.25">
      <c r="B2173" t="s">
        <v>8</v>
      </c>
    </row>
    <row r="2175" spans="1:3" x14ac:dyDescent="0.25">
      <c r="B2175" t="s">
        <v>1</v>
      </c>
    </row>
    <row r="2176" spans="1:3" x14ac:dyDescent="0.25">
      <c r="B2176" t="s">
        <v>9</v>
      </c>
    </row>
    <row r="2177" spans="1:3" x14ac:dyDescent="0.25">
      <c r="C2177" t="str">
        <f>"name = EVTOPTA_"&amp;INDEX(K:K,2+TRUNC((ROW()-1)/$L$2))</f>
        <v>name = EVTOPTA_AVE_MARIA.95</v>
      </c>
    </row>
    <row r="2178" spans="1:3" x14ac:dyDescent="0.25">
      <c r="B2178" t="s">
        <v>1</v>
      </c>
    </row>
    <row r="2179" spans="1:3" x14ac:dyDescent="0.25">
      <c r="B2179" t="s">
        <v>9</v>
      </c>
    </row>
    <row r="2180" spans="1:3" x14ac:dyDescent="0.25">
      <c r="C2180" t="str">
        <f>"name = EVTOPTB_"&amp;INDEX(K:K,2+TRUNC((ROW()-1)/$L$2))</f>
        <v>name = EVTOPTB_AVE_MARIA.95</v>
      </c>
    </row>
    <row r="2181" spans="1:3" x14ac:dyDescent="0.25">
      <c r="B2181" t="s">
        <v>1</v>
      </c>
    </row>
    <row r="2182" spans="1:3" x14ac:dyDescent="0.25">
      <c r="B2182" t="s">
        <v>9</v>
      </c>
    </row>
    <row r="2183" spans="1:3" x14ac:dyDescent="0.25">
      <c r="C2183" t="str">
        <f>"name = EVTOPTB_"&amp;INDEX(K:K,2+TRUNC((ROW()-1)/$L$2))</f>
        <v>name = EVTOPTB_AVE_MARIA.95</v>
      </c>
    </row>
    <row r="2184" spans="1:3" x14ac:dyDescent="0.25">
      <c r="B2184" t="s">
        <v>1</v>
      </c>
    </row>
    <row r="2185" spans="1:3" x14ac:dyDescent="0.25">
      <c r="A2185" t="s">
        <v>1</v>
      </c>
    </row>
    <row r="2186" spans="1:3" x14ac:dyDescent="0.25">
      <c r="A2186" t="s">
        <v>0</v>
      </c>
    </row>
    <row r="2187" spans="1:3" x14ac:dyDescent="0.25">
      <c r="B2187" t="str">
        <f>"id = "&amp;INDEX(K:K,2+TRUNC((ROW()-1)/$L$2))</f>
        <v>id = AVE_MARIA.96</v>
      </c>
    </row>
    <row r="2188" spans="1:3" x14ac:dyDescent="0.25">
      <c r="B2188" t="s">
        <v>38</v>
      </c>
    </row>
    <row r="2189" spans="1:3" x14ac:dyDescent="0.25">
      <c r="B2189" t="str">
        <f>"desc = EVTDESC_"&amp;INDEX(K:K,2+TRUNC((ROW()-1)/$L$2))</f>
        <v>desc = EVTDESC_AVE_MARIA.96</v>
      </c>
    </row>
    <row r="2190" spans="1:3" x14ac:dyDescent="0.25">
      <c r="B2190" t="s">
        <v>5</v>
      </c>
    </row>
    <row r="2192" spans="1:3" x14ac:dyDescent="0.25">
      <c r="B2192" t="s">
        <v>1</v>
      </c>
    </row>
    <row r="2193" spans="1:3" x14ac:dyDescent="0.25">
      <c r="B2193" t="s">
        <v>6</v>
      </c>
    </row>
    <row r="2194" spans="1:3" x14ac:dyDescent="0.25">
      <c r="C2194" t="s">
        <v>108</v>
      </c>
    </row>
    <row r="2195" spans="1:3" x14ac:dyDescent="0.25">
      <c r="B2195" t="s">
        <v>1</v>
      </c>
    </row>
    <row r="2196" spans="1:3" x14ac:dyDescent="0.25">
      <c r="B2196" t="s">
        <v>8</v>
      </c>
    </row>
    <row r="2198" spans="1:3" x14ac:dyDescent="0.25">
      <c r="B2198" t="s">
        <v>1</v>
      </c>
    </row>
    <row r="2199" spans="1:3" x14ac:dyDescent="0.25">
      <c r="B2199" t="s">
        <v>9</v>
      </c>
    </row>
    <row r="2200" spans="1:3" x14ac:dyDescent="0.25">
      <c r="C2200" t="str">
        <f>"name = EVTOPTA_"&amp;INDEX(K:K,2+TRUNC((ROW()-1)/$L$2))</f>
        <v>name = EVTOPTA_AVE_MARIA.96</v>
      </c>
    </row>
    <row r="2201" spans="1:3" x14ac:dyDescent="0.25">
      <c r="B2201" t="s">
        <v>1</v>
      </c>
    </row>
    <row r="2202" spans="1:3" x14ac:dyDescent="0.25">
      <c r="B2202" t="s">
        <v>9</v>
      </c>
    </row>
    <row r="2203" spans="1:3" x14ac:dyDescent="0.25">
      <c r="C2203" t="str">
        <f>"name = EVTOPTB_"&amp;INDEX(K:K,2+TRUNC((ROW()-1)/$L$2))</f>
        <v>name = EVTOPTB_AVE_MARIA.96</v>
      </c>
    </row>
    <row r="2204" spans="1:3" x14ac:dyDescent="0.25">
      <c r="B2204" t="s">
        <v>1</v>
      </c>
    </row>
    <row r="2205" spans="1:3" x14ac:dyDescent="0.25">
      <c r="B2205" t="s">
        <v>9</v>
      </c>
    </row>
    <row r="2206" spans="1:3" x14ac:dyDescent="0.25">
      <c r="C2206" t="str">
        <f>"name = EVTOPTB_"&amp;INDEX(K:K,2+TRUNC((ROW()-1)/$L$2))</f>
        <v>name = EVTOPTB_AVE_MARIA.96</v>
      </c>
    </row>
    <row r="2207" spans="1:3" x14ac:dyDescent="0.25">
      <c r="B2207" t="s">
        <v>1</v>
      </c>
    </row>
    <row r="2208" spans="1:3" x14ac:dyDescent="0.25">
      <c r="A2208" t="s">
        <v>1</v>
      </c>
    </row>
    <row r="2209" spans="1:3" x14ac:dyDescent="0.25">
      <c r="A2209" t="s">
        <v>0</v>
      </c>
    </row>
    <row r="2210" spans="1:3" x14ac:dyDescent="0.25">
      <c r="B2210" t="str">
        <f>"id = "&amp;INDEX(K:K,2+TRUNC((ROW()-1)/$L$2))</f>
        <v>id = AVE_MARIA.97</v>
      </c>
    </row>
    <row r="2211" spans="1:3" x14ac:dyDescent="0.25">
      <c r="B2211" t="s">
        <v>38</v>
      </c>
    </row>
    <row r="2212" spans="1:3" x14ac:dyDescent="0.25">
      <c r="B2212" t="str">
        <f>"desc = EVTDESC_"&amp;INDEX(K:K,2+TRUNC((ROW()-1)/$L$2))</f>
        <v>desc = EVTDESC_AVE_MARIA.97</v>
      </c>
    </row>
    <row r="2213" spans="1:3" x14ac:dyDescent="0.25">
      <c r="B2213" t="s">
        <v>5</v>
      </c>
    </row>
    <row r="2215" spans="1:3" x14ac:dyDescent="0.25">
      <c r="B2215" t="s">
        <v>1</v>
      </c>
    </row>
    <row r="2216" spans="1:3" x14ac:dyDescent="0.25">
      <c r="B2216" t="s">
        <v>6</v>
      </c>
    </row>
    <row r="2217" spans="1:3" x14ac:dyDescent="0.25">
      <c r="C2217" t="s">
        <v>109</v>
      </c>
    </row>
    <row r="2218" spans="1:3" x14ac:dyDescent="0.25">
      <c r="B2218" t="s">
        <v>1</v>
      </c>
    </row>
    <row r="2219" spans="1:3" x14ac:dyDescent="0.25">
      <c r="B2219" t="s">
        <v>8</v>
      </c>
    </row>
    <row r="2221" spans="1:3" x14ac:dyDescent="0.25">
      <c r="B2221" t="s">
        <v>1</v>
      </c>
    </row>
    <row r="2222" spans="1:3" x14ac:dyDescent="0.25">
      <c r="B2222" t="s">
        <v>9</v>
      </c>
    </row>
    <row r="2223" spans="1:3" x14ac:dyDescent="0.25">
      <c r="C2223" t="str">
        <f>"name = EVTOPTA_"&amp;INDEX(K:K,2+TRUNC((ROW()-1)/$L$2))</f>
        <v>name = EVTOPTA_AVE_MARIA.97</v>
      </c>
    </row>
    <row r="2224" spans="1:3" x14ac:dyDescent="0.25">
      <c r="B2224" t="s">
        <v>1</v>
      </c>
    </row>
    <row r="2225" spans="1:3" x14ac:dyDescent="0.25">
      <c r="B2225" t="s">
        <v>9</v>
      </c>
    </row>
    <row r="2226" spans="1:3" x14ac:dyDescent="0.25">
      <c r="C2226" t="str">
        <f>"name = EVTOPTB_"&amp;INDEX(K:K,2+TRUNC((ROW()-1)/$L$2))</f>
        <v>name = EVTOPTB_AVE_MARIA.97</v>
      </c>
    </row>
    <row r="2227" spans="1:3" x14ac:dyDescent="0.25">
      <c r="B2227" t="s">
        <v>1</v>
      </c>
    </row>
    <row r="2228" spans="1:3" x14ac:dyDescent="0.25">
      <c r="B2228" t="s">
        <v>9</v>
      </c>
    </row>
    <row r="2229" spans="1:3" x14ac:dyDescent="0.25">
      <c r="C2229" t="str">
        <f>"name = EVTOPTB_"&amp;INDEX(K:K,2+TRUNC((ROW()-1)/$L$2))</f>
        <v>name = EVTOPTB_AVE_MARIA.97</v>
      </c>
    </row>
    <row r="2230" spans="1:3" x14ac:dyDescent="0.25">
      <c r="B2230" t="s">
        <v>1</v>
      </c>
    </row>
    <row r="2231" spans="1:3" x14ac:dyDescent="0.25">
      <c r="A2231" t="s">
        <v>1</v>
      </c>
    </row>
    <row r="2232" spans="1:3" x14ac:dyDescent="0.25">
      <c r="A2232" t="s">
        <v>0</v>
      </c>
    </row>
    <row r="2233" spans="1:3" x14ac:dyDescent="0.25">
      <c r="B2233" t="str">
        <f>"id = "&amp;INDEX(K:K,2+TRUNC((ROW()-1)/$L$2))</f>
        <v>id = AVE_MARIA.98</v>
      </c>
    </row>
    <row r="2234" spans="1:3" x14ac:dyDescent="0.25">
      <c r="B2234" t="s">
        <v>38</v>
      </c>
    </row>
    <row r="2235" spans="1:3" x14ac:dyDescent="0.25">
      <c r="B2235" t="str">
        <f>"desc = EVTDESC_"&amp;INDEX(K:K,2+TRUNC((ROW()-1)/$L$2))</f>
        <v>desc = EVTDESC_AVE_MARIA.98</v>
      </c>
    </row>
    <row r="2236" spans="1:3" x14ac:dyDescent="0.25">
      <c r="B2236" t="s">
        <v>5</v>
      </c>
    </row>
    <row r="2238" spans="1:3" x14ac:dyDescent="0.25">
      <c r="B2238" t="s">
        <v>1</v>
      </c>
    </row>
    <row r="2239" spans="1:3" x14ac:dyDescent="0.25">
      <c r="B2239" t="s">
        <v>6</v>
      </c>
    </row>
    <row r="2240" spans="1:3" x14ac:dyDescent="0.25">
      <c r="C2240" t="s">
        <v>110</v>
      </c>
    </row>
    <row r="2241" spans="1:3" x14ac:dyDescent="0.25">
      <c r="B2241" t="s">
        <v>1</v>
      </c>
    </row>
    <row r="2242" spans="1:3" x14ac:dyDescent="0.25">
      <c r="B2242" t="s">
        <v>8</v>
      </c>
    </row>
    <row r="2244" spans="1:3" x14ac:dyDescent="0.25">
      <c r="B2244" t="s">
        <v>1</v>
      </c>
    </row>
    <row r="2245" spans="1:3" x14ac:dyDescent="0.25">
      <c r="B2245" t="s">
        <v>9</v>
      </c>
    </row>
    <row r="2246" spans="1:3" x14ac:dyDescent="0.25">
      <c r="C2246" t="str">
        <f>"name = EVTOPTA_"&amp;INDEX(K:K,2+TRUNC((ROW()-1)/$L$2))</f>
        <v>name = EVTOPTA_AVE_MARIA.98</v>
      </c>
    </row>
    <row r="2247" spans="1:3" x14ac:dyDescent="0.25">
      <c r="B2247" t="s">
        <v>1</v>
      </c>
    </row>
    <row r="2248" spans="1:3" x14ac:dyDescent="0.25">
      <c r="B2248" t="s">
        <v>9</v>
      </c>
    </row>
    <row r="2249" spans="1:3" x14ac:dyDescent="0.25">
      <c r="C2249" t="str">
        <f>"name = EVTOPTB_"&amp;INDEX(K:K,2+TRUNC((ROW()-1)/$L$2))</f>
        <v>name = EVTOPTB_AVE_MARIA.98</v>
      </c>
    </row>
    <row r="2250" spans="1:3" x14ac:dyDescent="0.25">
      <c r="B2250" t="s">
        <v>1</v>
      </c>
    </row>
    <row r="2251" spans="1:3" x14ac:dyDescent="0.25">
      <c r="B2251" t="s">
        <v>9</v>
      </c>
    </row>
    <row r="2252" spans="1:3" x14ac:dyDescent="0.25">
      <c r="C2252" t="str">
        <f>"name = EVTOPTB_"&amp;INDEX(K:K,2+TRUNC((ROW()-1)/$L$2))</f>
        <v>name = EVTOPTB_AVE_MARIA.98</v>
      </c>
    </row>
    <row r="2253" spans="1:3" x14ac:dyDescent="0.25">
      <c r="B2253" t="s">
        <v>1</v>
      </c>
    </row>
    <row r="2254" spans="1:3" x14ac:dyDescent="0.25">
      <c r="A2254" t="s">
        <v>1</v>
      </c>
    </row>
    <row r="2255" spans="1:3" x14ac:dyDescent="0.25">
      <c r="A2255" t="s">
        <v>0</v>
      </c>
    </row>
    <row r="2256" spans="1:3" x14ac:dyDescent="0.25">
      <c r="B2256" t="str">
        <f>"id = "&amp;INDEX(K:K,2+TRUNC((ROW()-1)/$L$2))</f>
        <v>id = AVE_MARIA.99</v>
      </c>
    </row>
    <row r="2257" spans="2:3" x14ac:dyDescent="0.25">
      <c r="B2257" t="s">
        <v>38</v>
      </c>
    </row>
    <row r="2258" spans="2:3" x14ac:dyDescent="0.25">
      <c r="B2258" t="str">
        <f>"desc = EVTDESC_"&amp;INDEX(K:K,2+TRUNC((ROW()-1)/$L$2))</f>
        <v>desc = EVTDESC_AVE_MARIA.99</v>
      </c>
    </row>
    <row r="2259" spans="2:3" x14ac:dyDescent="0.25">
      <c r="B2259" t="s">
        <v>5</v>
      </c>
    </row>
    <row r="2261" spans="2:3" x14ac:dyDescent="0.25">
      <c r="B2261" t="s">
        <v>1</v>
      </c>
    </row>
    <row r="2262" spans="2:3" x14ac:dyDescent="0.25">
      <c r="B2262" t="s">
        <v>6</v>
      </c>
    </row>
    <row r="2263" spans="2:3" x14ac:dyDescent="0.25">
      <c r="C2263" t="s">
        <v>111</v>
      </c>
    </row>
    <row r="2264" spans="2:3" x14ac:dyDescent="0.25">
      <c r="B2264" t="s">
        <v>1</v>
      </c>
    </row>
    <row r="2265" spans="2:3" x14ac:dyDescent="0.25">
      <c r="B2265" t="s">
        <v>8</v>
      </c>
    </row>
    <row r="2267" spans="2:3" x14ac:dyDescent="0.25">
      <c r="B2267" t="s">
        <v>1</v>
      </c>
    </row>
    <row r="2268" spans="2:3" x14ac:dyDescent="0.25">
      <c r="B2268" t="s">
        <v>9</v>
      </c>
    </row>
    <row r="2269" spans="2:3" x14ac:dyDescent="0.25">
      <c r="C2269" t="str">
        <f>"name = EVTOPTA_"&amp;INDEX(K:K,2+TRUNC((ROW()-1)/$L$2))</f>
        <v>name = EVTOPTA_AVE_MARIA.99</v>
      </c>
    </row>
    <row r="2270" spans="2:3" x14ac:dyDescent="0.25">
      <c r="B2270" t="s">
        <v>1</v>
      </c>
    </row>
    <row r="2271" spans="2:3" x14ac:dyDescent="0.25">
      <c r="B2271" t="s">
        <v>9</v>
      </c>
    </row>
    <row r="2272" spans="2:3" x14ac:dyDescent="0.25">
      <c r="C2272" t="str">
        <f>"name = EVTOPTB_"&amp;INDEX(K:K,2+TRUNC((ROW()-1)/$L$2))</f>
        <v>name = EVTOPTB_AVE_MARIA.99</v>
      </c>
    </row>
    <row r="2273" spans="1:3" x14ac:dyDescent="0.25">
      <c r="B2273" t="s">
        <v>1</v>
      </c>
    </row>
    <row r="2274" spans="1:3" x14ac:dyDescent="0.25">
      <c r="B2274" t="s">
        <v>9</v>
      </c>
    </row>
    <row r="2275" spans="1:3" x14ac:dyDescent="0.25">
      <c r="C2275" t="str">
        <f>"name = EVTOPTB_"&amp;INDEX(K:K,2+TRUNC((ROW()-1)/$L$2))</f>
        <v>name = EVTOPTB_AVE_MARIA.99</v>
      </c>
    </row>
    <row r="2276" spans="1:3" x14ac:dyDescent="0.25">
      <c r="B2276" t="s">
        <v>1</v>
      </c>
    </row>
    <row r="2277" spans="1:3" x14ac:dyDescent="0.25">
      <c r="A2277" t="s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F18A7-D0EA-486E-A4D6-B4281058237D}">
  <dimension ref="A1:Z4784"/>
  <sheetViews>
    <sheetView tabSelected="1" zoomScale="85" zoomScaleNormal="85" workbookViewId="0">
      <selection sqref="A1:G4784"/>
    </sheetView>
  </sheetViews>
  <sheetFormatPr defaultRowHeight="15" x14ac:dyDescent="0.25"/>
  <cols>
    <col min="12" max="12" width="30" bestFit="1" customWidth="1"/>
    <col min="14" max="14" width="12.5703125" bestFit="1" customWidth="1"/>
    <col min="18" max="18" width="12.42578125" bestFit="1" customWidth="1"/>
  </cols>
  <sheetData>
    <row r="1" spans="1:26" x14ac:dyDescent="0.25">
      <c r="A1" t="str">
        <f>"##"</f>
        <v>##</v>
      </c>
      <c r="B1" t="str">
        <f>INDEX(R:R,2+TRUNC((ROW()-1)/$O$2))</f>
        <v>Martial Arts</v>
      </c>
      <c r="L1" t="s">
        <v>11</v>
      </c>
      <c r="M1" t="s">
        <v>12</v>
      </c>
      <c r="N1" t="s">
        <v>2</v>
      </c>
      <c r="O1" t="s">
        <v>3</v>
      </c>
      <c r="Q1" s="1"/>
      <c r="R1" t="s">
        <v>147</v>
      </c>
      <c r="S1" t="s">
        <v>155</v>
      </c>
    </row>
    <row r="2" spans="1:26" x14ac:dyDescent="0.25">
      <c r="A2" t="str">
        <f>"#"</f>
        <v>#</v>
      </c>
      <c r="B2" t="str">
        <f>INDEX(R:R,2+TRUNC((ROW()-1)/$O$2))&amp;" Random Improvement"</f>
        <v>Martial Arts Random Improvement</v>
      </c>
      <c r="L2" t="s">
        <v>113</v>
      </c>
      <c r="M2">
        <v>2</v>
      </c>
      <c r="N2" t="str">
        <f>_xlfn.CONCAT(L2:M2)</f>
        <v>AVE_MARIA_hexaco_adolescence.2</v>
      </c>
      <c r="O2">
        <v>598</v>
      </c>
      <c r="P2" t="s">
        <v>4</v>
      </c>
      <c r="Q2" s="1"/>
      <c r="R2" t="s">
        <v>149</v>
      </c>
      <c r="S2" t="s">
        <v>162</v>
      </c>
      <c r="Y2" t="s">
        <v>149</v>
      </c>
      <c r="Z2">
        <v>2</v>
      </c>
    </row>
    <row r="3" spans="1:26" x14ac:dyDescent="0.25">
      <c r="A3" t="s">
        <v>0</v>
      </c>
      <c r="L3" t="s">
        <v>113</v>
      </c>
      <c r="M3">
        <v>3</v>
      </c>
      <c r="N3" t="str">
        <f t="shared" ref="N3:N51" si="0">_xlfn.CONCAT(L3:M3)</f>
        <v>AVE_MARIA_hexaco_adolescence.3</v>
      </c>
      <c r="Q3" s="1"/>
      <c r="R3" t="s">
        <v>150</v>
      </c>
      <c r="S3" t="s">
        <v>156</v>
      </c>
      <c r="Y3" t="s">
        <v>149</v>
      </c>
      <c r="Z3">
        <v>3</v>
      </c>
    </row>
    <row r="4" spans="1:26" x14ac:dyDescent="0.25">
      <c r="B4" t="str">
        <f>"id = AVE_MARIA_hexaco_adolescence."&amp;INDEX($Y$2:$Z$57,MATCH(B1,$Y$2:$Y$57,0),2)</f>
        <v>id = AVE_MARIA_hexaco_adolescence.2</v>
      </c>
      <c r="L4" t="s">
        <v>113</v>
      </c>
      <c r="M4">
        <v>4</v>
      </c>
      <c r="N4" t="str">
        <f t="shared" si="0"/>
        <v>AVE_MARIA_hexaco_adolescence.4</v>
      </c>
      <c r="Q4" s="1"/>
      <c r="R4" t="s">
        <v>148</v>
      </c>
      <c r="S4" t="s">
        <v>157</v>
      </c>
      <c r="Y4" t="s">
        <v>149</v>
      </c>
      <c r="Z4">
        <v>4</v>
      </c>
    </row>
    <row r="5" spans="1:26" x14ac:dyDescent="0.25">
      <c r="B5" t="str">
        <f>"desc = EVTDESC_"&amp;"AVE_MARIA_hexaco_adolescence."&amp;INDEX($Y$2:$Z$57,MATCH(B1,$Y$2:$Y$57,0),2)</f>
        <v>desc = EVTDESC_AVE_MARIA_hexaco_adolescence.2</v>
      </c>
      <c r="L5" t="s">
        <v>113</v>
      </c>
      <c r="M5">
        <v>5</v>
      </c>
      <c r="N5" t="str">
        <f t="shared" si="0"/>
        <v>AVE_MARIA_hexaco_adolescence.5</v>
      </c>
      <c r="Q5" s="1"/>
      <c r="R5" t="s">
        <v>218</v>
      </c>
      <c r="S5" t="s">
        <v>219</v>
      </c>
      <c r="Y5" t="s">
        <v>149</v>
      </c>
      <c r="Z5">
        <v>5</v>
      </c>
    </row>
    <row r="6" spans="1:26" x14ac:dyDescent="0.25">
      <c r="B6" t="s">
        <v>115</v>
      </c>
      <c r="L6" t="s">
        <v>113</v>
      </c>
      <c r="M6">
        <v>6</v>
      </c>
      <c r="N6" t="str">
        <f t="shared" si="0"/>
        <v>AVE_MARIA_hexaco_adolescence.6</v>
      </c>
      <c r="Q6" s="1"/>
      <c r="R6" t="s">
        <v>151</v>
      </c>
      <c r="S6" t="s">
        <v>158</v>
      </c>
      <c r="Y6" t="s">
        <v>149</v>
      </c>
      <c r="Z6">
        <v>6</v>
      </c>
    </row>
    <row r="7" spans="1:26" x14ac:dyDescent="0.25">
      <c r="B7" t="s">
        <v>114</v>
      </c>
      <c r="L7" t="s">
        <v>113</v>
      </c>
      <c r="M7">
        <v>7</v>
      </c>
      <c r="N7" t="str">
        <f t="shared" si="0"/>
        <v>AVE_MARIA_hexaco_adolescence.7</v>
      </c>
      <c r="Q7" s="1"/>
      <c r="R7" t="s">
        <v>152</v>
      </c>
      <c r="S7" t="s">
        <v>159</v>
      </c>
      <c r="Y7" t="s">
        <v>149</v>
      </c>
      <c r="Z7">
        <v>7</v>
      </c>
    </row>
    <row r="8" spans="1:26" x14ac:dyDescent="0.25">
      <c r="B8" t="s">
        <v>116</v>
      </c>
      <c r="L8" t="s">
        <v>113</v>
      </c>
      <c r="M8">
        <v>8</v>
      </c>
      <c r="N8" t="str">
        <f t="shared" si="0"/>
        <v>AVE_MARIA_hexaco_adolescence.8</v>
      </c>
      <c r="Q8" s="1"/>
      <c r="R8" t="s">
        <v>153</v>
      </c>
      <c r="S8" t="s">
        <v>160</v>
      </c>
      <c r="Y8" t="s">
        <v>149</v>
      </c>
      <c r="Z8">
        <v>8</v>
      </c>
    </row>
    <row r="9" spans="1:26" x14ac:dyDescent="0.25">
      <c r="L9" t="s">
        <v>113</v>
      </c>
      <c r="M9">
        <v>9</v>
      </c>
      <c r="N9" t="str">
        <f t="shared" si="0"/>
        <v>AVE_MARIA_hexaco_adolescence.9</v>
      </c>
      <c r="Q9" s="1"/>
      <c r="R9" t="s">
        <v>154</v>
      </c>
      <c r="S9" t="s">
        <v>161</v>
      </c>
      <c r="Y9" t="s">
        <v>150</v>
      </c>
      <c r="Z9">
        <v>9</v>
      </c>
    </row>
    <row r="10" spans="1:26" x14ac:dyDescent="0.25">
      <c r="B10" t="s">
        <v>5</v>
      </c>
      <c r="L10" t="s">
        <v>113</v>
      </c>
      <c r="M10">
        <v>10</v>
      </c>
      <c r="N10" t="str">
        <f t="shared" si="0"/>
        <v>AVE_MARIA_hexaco_adolescence.10</v>
      </c>
      <c r="Q10" s="1"/>
      <c r="Y10" t="s">
        <v>150</v>
      </c>
      <c r="Z10">
        <v>10</v>
      </c>
    </row>
    <row r="11" spans="1:26" x14ac:dyDescent="0.25">
      <c r="C11" t="s">
        <v>117</v>
      </c>
      <c r="L11" t="s">
        <v>113</v>
      </c>
      <c r="M11">
        <v>11</v>
      </c>
      <c r="N11" t="str">
        <f t="shared" si="0"/>
        <v>AVE_MARIA_hexaco_adolescence.11</v>
      </c>
      <c r="Q11" s="1"/>
      <c r="Y11" t="s">
        <v>150</v>
      </c>
      <c r="Z11">
        <v>11</v>
      </c>
    </row>
    <row r="12" spans="1:26" x14ac:dyDescent="0.25">
      <c r="C12" t="s">
        <v>118</v>
      </c>
      <c r="L12" t="s">
        <v>113</v>
      </c>
      <c r="M12">
        <v>12</v>
      </c>
      <c r="N12" t="str">
        <f t="shared" si="0"/>
        <v>AVE_MARIA_hexaco_adolescence.12</v>
      </c>
      <c r="Q12" s="1"/>
      <c r="Y12" t="s">
        <v>150</v>
      </c>
      <c r="Z12">
        <v>12</v>
      </c>
    </row>
    <row r="13" spans="1:26" x14ac:dyDescent="0.25">
      <c r="C13" t="s">
        <v>119</v>
      </c>
      <c r="L13" t="s">
        <v>113</v>
      </c>
      <c r="M13">
        <v>13</v>
      </c>
      <c r="N13" t="str">
        <f t="shared" si="0"/>
        <v>AVE_MARIA_hexaco_adolescence.13</v>
      </c>
      <c r="Q13" s="1"/>
      <c r="Y13" t="s">
        <v>150</v>
      </c>
      <c r="Z13">
        <v>13</v>
      </c>
    </row>
    <row r="14" spans="1:26" x14ac:dyDescent="0.25">
      <c r="C14" t="s">
        <v>120</v>
      </c>
      <c r="L14" t="s">
        <v>113</v>
      </c>
      <c r="M14">
        <v>14</v>
      </c>
      <c r="N14" t="str">
        <f t="shared" si="0"/>
        <v>AVE_MARIA_hexaco_adolescence.14</v>
      </c>
      <c r="Q14" s="1"/>
      <c r="Y14" t="s">
        <v>150</v>
      </c>
      <c r="Z14">
        <v>14</v>
      </c>
    </row>
    <row r="15" spans="1:26" x14ac:dyDescent="0.25">
      <c r="B15" t="s">
        <v>1</v>
      </c>
      <c r="L15" t="s">
        <v>113</v>
      </c>
      <c r="M15">
        <v>15</v>
      </c>
      <c r="N15" t="str">
        <f t="shared" si="0"/>
        <v>AVE_MARIA_hexaco_adolescence.15</v>
      </c>
      <c r="Q15" s="1"/>
      <c r="Y15" t="s">
        <v>150</v>
      </c>
      <c r="Z15">
        <v>15</v>
      </c>
    </row>
    <row r="16" spans="1:26" x14ac:dyDescent="0.25">
      <c r="B16" t="s">
        <v>9</v>
      </c>
      <c r="L16" t="s">
        <v>113</v>
      </c>
      <c r="M16">
        <v>16</v>
      </c>
      <c r="N16" t="str">
        <f t="shared" si="0"/>
        <v>AVE_MARIA_hexaco_adolescence.16</v>
      </c>
      <c r="Q16" s="1"/>
      <c r="Y16" t="s">
        <v>148</v>
      </c>
      <c r="Z16">
        <v>16</v>
      </c>
    </row>
    <row r="17" spans="3:26" x14ac:dyDescent="0.25">
      <c r="C17" t="str">
        <f>"name = EVTOPT_A_"&amp;"AVE_MARIA_hexaco_adolescence."&amp;INDEX($Y$2:$Z$57,MATCH(B1,$Y$2:$Y$57,0),2)</f>
        <v>name = EVTOPT_A_AVE_MARIA_hexaco_adolescence.2</v>
      </c>
      <c r="L17" t="s">
        <v>113</v>
      </c>
      <c r="M17">
        <v>17</v>
      </c>
      <c r="N17" t="str">
        <f t="shared" si="0"/>
        <v>AVE_MARIA_hexaco_adolescence.17</v>
      </c>
      <c r="Q17" s="1"/>
      <c r="Y17" t="s">
        <v>148</v>
      </c>
      <c r="Z17">
        <v>17</v>
      </c>
    </row>
    <row r="18" spans="3:26" x14ac:dyDescent="0.25">
      <c r="C18" t="s">
        <v>121</v>
      </c>
      <c r="L18" t="s">
        <v>113</v>
      </c>
      <c r="M18">
        <v>18</v>
      </c>
      <c r="N18" t="str">
        <f t="shared" si="0"/>
        <v>AVE_MARIA_hexaco_adolescence.18</v>
      </c>
      <c r="Q18" s="1"/>
      <c r="Y18" t="s">
        <v>148</v>
      </c>
      <c r="Z18">
        <v>18</v>
      </c>
    </row>
    <row r="19" spans="3:26" x14ac:dyDescent="0.25">
      <c r="D19" t="str">
        <f>"60 = { # Normal progress"</f>
        <v>60 = { # Normal progress</v>
      </c>
      <c r="L19" t="s">
        <v>113</v>
      </c>
      <c r="M19">
        <v>19</v>
      </c>
      <c r="N19" t="str">
        <f t="shared" si="0"/>
        <v>AVE_MARIA_hexaco_adolescence.19</v>
      </c>
      <c r="Q19" s="1"/>
      <c r="Y19" t="s">
        <v>148</v>
      </c>
      <c r="Z19">
        <v>19</v>
      </c>
    </row>
    <row r="20" spans="3:26" x14ac:dyDescent="0.25">
      <c r="E20" t="str">
        <f>"change_variable = { which = hexaco_learning_"&amp;INDEX(S:S,2+TRUNC((ROW()-1)/$O$2))&amp;"_xp value = 1 }"</f>
        <v>change_variable = { which = hexaco_learning_martial_arts_xp value = 1 }</v>
      </c>
      <c r="L20" t="s">
        <v>113</v>
      </c>
      <c r="M20">
        <v>20</v>
      </c>
      <c r="N20" t="str">
        <f t="shared" si="0"/>
        <v>AVE_MARIA_hexaco_adolescence.20</v>
      </c>
      <c r="Q20" s="1"/>
      <c r="Y20" t="s">
        <v>148</v>
      </c>
      <c r="Z20">
        <v>20</v>
      </c>
    </row>
    <row r="21" spans="3:26" x14ac:dyDescent="0.25">
      <c r="E21" t="s">
        <v>122</v>
      </c>
      <c r="L21" t="s">
        <v>113</v>
      </c>
      <c r="M21">
        <v>21</v>
      </c>
      <c r="N21" t="str">
        <f t="shared" si="0"/>
        <v>AVE_MARIA_hexaco_adolescence.21</v>
      </c>
      <c r="Q21" s="1"/>
      <c r="Y21" t="s">
        <v>148</v>
      </c>
      <c r="Z21">
        <v>21</v>
      </c>
    </row>
    <row r="22" spans="3:26" x14ac:dyDescent="0.25">
      <c r="E22" t="str">
        <f>"# set_character_flag = AVE_MARIA_hexaco_adolescence_"&amp;INDEX(S:S,2+TRUNC((ROW()-1)/$O$2))&amp;"_improvement_normal"</f>
        <v># set_character_flag = AVE_MARIA_hexaco_adolescence_martial_arts_improvement_normal</v>
      </c>
      <c r="L22" t="s">
        <v>113</v>
      </c>
      <c r="M22">
        <v>22</v>
      </c>
      <c r="N22" t="str">
        <f t="shared" si="0"/>
        <v>AVE_MARIA_hexaco_adolescence.22</v>
      </c>
      <c r="Q22" s="1"/>
      <c r="Y22" t="s">
        <v>148</v>
      </c>
      <c r="Z22">
        <v>22</v>
      </c>
    </row>
    <row r="23" spans="3:26" x14ac:dyDescent="0.25">
      <c r="E23" t="s">
        <v>123</v>
      </c>
      <c r="L23" t="s">
        <v>113</v>
      </c>
      <c r="M23">
        <v>23</v>
      </c>
      <c r="N23" t="str">
        <f t="shared" si="0"/>
        <v>AVE_MARIA_hexaco_adolescence.23</v>
      </c>
      <c r="Q23" s="1"/>
      <c r="Y23" t="s">
        <v>218</v>
      </c>
      <c r="Z23">
        <v>23</v>
      </c>
    </row>
    <row r="24" spans="3:26" x14ac:dyDescent="0.25">
      <c r="F24" t="str">
        <f>"factor = 1.05"</f>
        <v>factor = 1.05</v>
      </c>
      <c r="L24" t="s">
        <v>113</v>
      </c>
      <c r="M24">
        <v>24</v>
      </c>
      <c r="N24" t="str">
        <f t="shared" si="0"/>
        <v>AVE_MARIA_hexaco_adolescence.24</v>
      </c>
      <c r="Q24" s="1"/>
      <c r="Y24" t="s">
        <v>218</v>
      </c>
      <c r="Z24">
        <v>24</v>
      </c>
    </row>
    <row r="25" spans="3:26" x14ac:dyDescent="0.25">
      <c r="F25" t="s">
        <v>124</v>
      </c>
      <c r="L25" t="s">
        <v>113</v>
      </c>
      <c r="M25">
        <v>25</v>
      </c>
      <c r="N25" t="str">
        <f t="shared" si="0"/>
        <v>AVE_MARIA_hexaco_adolescence.25</v>
      </c>
      <c r="Q25" s="1"/>
      <c r="Y25" t="s">
        <v>218</v>
      </c>
      <c r="Z25">
        <v>25</v>
      </c>
    </row>
    <row r="26" spans="3:26" x14ac:dyDescent="0.25">
      <c r="E26" t="s">
        <v>1</v>
      </c>
      <c r="L26" t="s">
        <v>113</v>
      </c>
      <c r="M26">
        <v>26</v>
      </c>
      <c r="N26" t="str">
        <f t="shared" si="0"/>
        <v>AVE_MARIA_hexaco_adolescence.26</v>
      </c>
      <c r="Q26" s="1"/>
      <c r="Y26" t="s">
        <v>218</v>
      </c>
      <c r="Z26">
        <v>26</v>
      </c>
    </row>
    <row r="27" spans="3:26" x14ac:dyDescent="0.25">
      <c r="E27" t="s">
        <v>123</v>
      </c>
      <c r="L27" t="s">
        <v>113</v>
      </c>
      <c r="M27">
        <v>27</v>
      </c>
      <c r="N27" t="str">
        <f t="shared" si="0"/>
        <v>AVE_MARIA_hexaco_adolescence.27</v>
      </c>
      <c r="Q27" s="1"/>
      <c r="Y27" t="s">
        <v>218</v>
      </c>
      <c r="Z27">
        <v>27</v>
      </c>
    </row>
    <row r="28" spans="3:26" x14ac:dyDescent="0.25">
      <c r="F28" t="str">
        <f>"factor = 1.1"</f>
        <v>factor = 1.1</v>
      </c>
      <c r="L28" t="s">
        <v>113</v>
      </c>
      <c r="M28">
        <v>28</v>
      </c>
      <c r="N28" t="str">
        <f t="shared" si="0"/>
        <v>AVE_MARIA_hexaco_adolescence.28</v>
      </c>
      <c r="Q28" s="1"/>
      <c r="Y28" t="s">
        <v>218</v>
      </c>
      <c r="Z28">
        <v>28</v>
      </c>
    </row>
    <row r="29" spans="3:26" x14ac:dyDescent="0.25">
      <c r="F29" t="s">
        <v>125</v>
      </c>
      <c r="L29" t="s">
        <v>113</v>
      </c>
      <c r="M29">
        <v>29</v>
      </c>
      <c r="N29" t="str">
        <f t="shared" si="0"/>
        <v>AVE_MARIA_hexaco_adolescence.29</v>
      </c>
      <c r="Q29" s="1"/>
      <c r="Y29" t="s">
        <v>218</v>
      </c>
      <c r="Z29">
        <v>29</v>
      </c>
    </row>
    <row r="30" spans="3:26" x14ac:dyDescent="0.25">
      <c r="E30" t="s">
        <v>1</v>
      </c>
      <c r="L30" t="s">
        <v>113</v>
      </c>
      <c r="M30">
        <v>30</v>
      </c>
      <c r="N30" t="str">
        <f t="shared" si="0"/>
        <v>AVE_MARIA_hexaco_adolescence.30</v>
      </c>
      <c r="Q30" s="1"/>
      <c r="Y30" t="s">
        <v>151</v>
      </c>
      <c r="Z30">
        <v>30</v>
      </c>
    </row>
    <row r="31" spans="3:26" x14ac:dyDescent="0.25">
      <c r="E31" t="s">
        <v>123</v>
      </c>
      <c r="L31" t="s">
        <v>113</v>
      </c>
      <c r="M31">
        <v>31</v>
      </c>
      <c r="N31" t="str">
        <f t="shared" si="0"/>
        <v>AVE_MARIA_hexaco_adolescence.31</v>
      </c>
      <c r="Q31" s="1"/>
      <c r="Y31" t="s">
        <v>151</v>
      </c>
      <c r="Z31">
        <v>31</v>
      </c>
    </row>
    <row r="32" spans="3:26" x14ac:dyDescent="0.25">
      <c r="F32" t="str">
        <f>"factor = 1.2"</f>
        <v>factor = 1.2</v>
      </c>
      <c r="L32" t="s">
        <v>113</v>
      </c>
      <c r="M32">
        <v>32</v>
      </c>
      <c r="N32" t="str">
        <f t="shared" si="0"/>
        <v>AVE_MARIA_hexaco_adolescence.32</v>
      </c>
      <c r="Q32" s="1"/>
      <c r="Y32" t="s">
        <v>151</v>
      </c>
      <c r="Z32">
        <v>32</v>
      </c>
    </row>
    <row r="33" spans="4:26" x14ac:dyDescent="0.25">
      <c r="F33" t="s">
        <v>126</v>
      </c>
      <c r="L33" t="s">
        <v>113</v>
      </c>
      <c r="M33">
        <v>33</v>
      </c>
      <c r="N33" t="str">
        <f t="shared" si="0"/>
        <v>AVE_MARIA_hexaco_adolescence.33</v>
      </c>
      <c r="Q33" s="1"/>
      <c r="Y33" t="s">
        <v>151</v>
      </c>
      <c r="Z33">
        <v>33</v>
      </c>
    </row>
    <row r="34" spans="4:26" x14ac:dyDescent="0.25">
      <c r="E34" t="s">
        <v>1</v>
      </c>
      <c r="L34" t="s">
        <v>113</v>
      </c>
      <c r="M34">
        <v>34</v>
      </c>
      <c r="N34" t="str">
        <f t="shared" si="0"/>
        <v>AVE_MARIA_hexaco_adolescence.34</v>
      </c>
      <c r="Q34" s="1"/>
      <c r="Y34" t="s">
        <v>151</v>
      </c>
      <c r="Z34">
        <v>34</v>
      </c>
    </row>
    <row r="35" spans="4:26" x14ac:dyDescent="0.25">
      <c r="E35" t="s">
        <v>123</v>
      </c>
      <c r="L35" t="s">
        <v>113</v>
      </c>
      <c r="M35">
        <v>35</v>
      </c>
      <c r="N35" t="str">
        <f t="shared" si="0"/>
        <v>AVE_MARIA_hexaco_adolescence.35</v>
      </c>
      <c r="Q35" s="1"/>
      <c r="Y35" t="s">
        <v>151</v>
      </c>
      <c r="Z35">
        <v>35</v>
      </c>
    </row>
    <row r="36" spans="4:26" x14ac:dyDescent="0.25">
      <c r="F36" t="str">
        <f>"factor = 1.3"</f>
        <v>factor = 1.3</v>
      </c>
      <c r="L36" t="s">
        <v>113</v>
      </c>
      <c r="M36">
        <v>36</v>
      </c>
      <c r="N36" t="str">
        <f t="shared" si="0"/>
        <v>AVE_MARIA_hexaco_adolescence.36</v>
      </c>
      <c r="Q36" s="1"/>
      <c r="Y36" t="s">
        <v>151</v>
      </c>
      <c r="Z36">
        <v>36</v>
      </c>
    </row>
    <row r="37" spans="4:26" x14ac:dyDescent="0.25">
      <c r="F37" t="s">
        <v>127</v>
      </c>
      <c r="L37" t="s">
        <v>113</v>
      </c>
      <c r="M37">
        <v>37</v>
      </c>
      <c r="N37" t="str">
        <f t="shared" si="0"/>
        <v>AVE_MARIA_hexaco_adolescence.37</v>
      </c>
      <c r="Q37" s="1"/>
      <c r="Y37" t="s">
        <v>152</v>
      </c>
      <c r="Z37">
        <v>37</v>
      </c>
    </row>
    <row r="38" spans="4:26" x14ac:dyDescent="0.25">
      <c r="E38" t="s">
        <v>1</v>
      </c>
      <c r="L38" t="s">
        <v>113</v>
      </c>
      <c r="M38">
        <v>38</v>
      </c>
      <c r="N38" t="str">
        <f t="shared" si="0"/>
        <v>AVE_MARIA_hexaco_adolescence.38</v>
      </c>
      <c r="Q38" s="1"/>
      <c r="Y38" t="s">
        <v>152</v>
      </c>
      <c r="Z38">
        <v>38</v>
      </c>
    </row>
    <row r="39" spans="4:26" x14ac:dyDescent="0.25">
      <c r="E39" t="s">
        <v>123</v>
      </c>
      <c r="L39" t="s">
        <v>113</v>
      </c>
      <c r="M39">
        <v>39</v>
      </c>
      <c r="N39" t="str">
        <f t="shared" si="0"/>
        <v>AVE_MARIA_hexaco_adolescence.39</v>
      </c>
      <c r="Q39" s="1"/>
      <c r="Y39" t="s">
        <v>152</v>
      </c>
      <c r="Z39">
        <v>39</v>
      </c>
    </row>
    <row r="40" spans="4:26" x14ac:dyDescent="0.25">
      <c r="F40" t="str">
        <f>"factor = 1.5"</f>
        <v>factor = 1.5</v>
      </c>
      <c r="L40" t="s">
        <v>113</v>
      </c>
      <c r="M40">
        <v>40</v>
      </c>
      <c r="N40" t="str">
        <f t="shared" si="0"/>
        <v>AVE_MARIA_hexaco_adolescence.40</v>
      </c>
      <c r="Q40" s="1"/>
      <c r="Y40" t="s">
        <v>152</v>
      </c>
      <c r="Z40">
        <v>40</v>
      </c>
    </row>
    <row r="41" spans="4:26" x14ac:dyDescent="0.25">
      <c r="F41" t="s">
        <v>128</v>
      </c>
      <c r="L41" t="s">
        <v>113</v>
      </c>
      <c r="M41">
        <v>41</v>
      </c>
      <c r="N41" t="str">
        <f t="shared" si="0"/>
        <v>AVE_MARIA_hexaco_adolescence.41</v>
      </c>
      <c r="Q41" s="1"/>
      <c r="Y41" t="s">
        <v>152</v>
      </c>
      <c r="Z41">
        <v>41</v>
      </c>
    </row>
    <row r="42" spans="4:26" x14ac:dyDescent="0.25">
      <c r="E42" t="s">
        <v>1</v>
      </c>
      <c r="L42" t="s">
        <v>113</v>
      </c>
      <c r="M42">
        <v>42</v>
      </c>
      <c r="N42" t="str">
        <f t="shared" si="0"/>
        <v>AVE_MARIA_hexaco_adolescence.42</v>
      </c>
      <c r="Q42" s="1"/>
      <c r="Y42" t="s">
        <v>152</v>
      </c>
      <c r="Z42">
        <v>42</v>
      </c>
    </row>
    <row r="43" spans="4:26" x14ac:dyDescent="0.25">
      <c r="D43" t="s">
        <v>1</v>
      </c>
      <c r="L43" t="s">
        <v>113</v>
      </c>
      <c r="M43">
        <v>43</v>
      </c>
      <c r="N43" t="str">
        <f t="shared" si="0"/>
        <v>AVE_MARIA_hexaco_adolescence.43</v>
      </c>
      <c r="Q43" s="1"/>
      <c r="Y43" t="s">
        <v>152</v>
      </c>
      <c r="Z43">
        <v>43</v>
      </c>
    </row>
    <row r="44" spans="4:26" x14ac:dyDescent="0.25">
      <c r="D44" t="str">
        <f>"35 = { # Gifted progress"</f>
        <v>35 = { # Gifted progress</v>
      </c>
      <c r="L44" t="s">
        <v>113</v>
      </c>
      <c r="M44">
        <v>44</v>
      </c>
      <c r="N44" t="str">
        <f t="shared" si="0"/>
        <v>AVE_MARIA_hexaco_adolescence.44</v>
      </c>
      <c r="Q44" s="1"/>
      <c r="Y44" t="s">
        <v>153</v>
      </c>
      <c r="Z44">
        <v>44</v>
      </c>
    </row>
    <row r="45" spans="4:26" x14ac:dyDescent="0.25">
      <c r="E45" t="str">
        <f>"change_variable = { which = hexaco_learning_"&amp;INDEX(S:S,2+TRUNC((ROW()-1)/$O$2))&amp;"_xp value = 2 }"</f>
        <v>change_variable = { which = hexaco_learning_martial_arts_xp value = 2 }</v>
      </c>
      <c r="L45" t="s">
        <v>113</v>
      </c>
      <c r="M45">
        <v>45</v>
      </c>
      <c r="N45" t="str">
        <f t="shared" si="0"/>
        <v>AVE_MARIA_hexaco_adolescence.45</v>
      </c>
      <c r="Q45" s="1"/>
      <c r="Y45" t="s">
        <v>153</v>
      </c>
      <c r="Z45">
        <v>45</v>
      </c>
    </row>
    <row r="46" spans="4:26" x14ac:dyDescent="0.25">
      <c r="E46" t="s">
        <v>122</v>
      </c>
      <c r="L46" t="s">
        <v>113</v>
      </c>
      <c r="M46">
        <v>46</v>
      </c>
      <c r="N46" t="str">
        <f t="shared" si="0"/>
        <v>AVE_MARIA_hexaco_adolescence.46</v>
      </c>
      <c r="Q46" s="1"/>
      <c r="Y46" t="s">
        <v>153</v>
      </c>
      <c r="Z46">
        <v>46</v>
      </c>
    </row>
    <row r="47" spans="4:26" x14ac:dyDescent="0.25">
      <c r="E47" t="str">
        <f>"# set_character_flag = AVE_MARIA_hexaco_adolescence_"&amp;INDEX(S:S,2+TRUNC((ROW()-1)/$O$2))&amp;"_improvement_faster"</f>
        <v># set_character_flag = AVE_MARIA_hexaco_adolescence_martial_arts_improvement_faster</v>
      </c>
      <c r="L47" t="s">
        <v>113</v>
      </c>
      <c r="M47">
        <v>47</v>
      </c>
      <c r="N47" t="str">
        <f t="shared" si="0"/>
        <v>AVE_MARIA_hexaco_adolescence.47</v>
      </c>
      <c r="Q47" s="1"/>
      <c r="Y47" t="s">
        <v>153</v>
      </c>
      <c r="Z47">
        <v>47</v>
      </c>
    </row>
    <row r="48" spans="4:26" x14ac:dyDescent="0.25">
      <c r="E48" t="s">
        <v>123</v>
      </c>
      <c r="L48" t="s">
        <v>113</v>
      </c>
      <c r="M48">
        <v>48</v>
      </c>
      <c r="N48" t="str">
        <f t="shared" si="0"/>
        <v>AVE_MARIA_hexaco_adolescence.48</v>
      </c>
      <c r="Q48" s="1"/>
      <c r="Y48" t="s">
        <v>153</v>
      </c>
      <c r="Z48">
        <v>48</v>
      </c>
    </row>
    <row r="49" spans="5:26" x14ac:dyDescent="0.25">
      <c r="F49" t="str">
        <f>"factor = 1.05"</f>
        <v>factor = 1.05</v>
      </c>
      <c r="L49" t="s">
        <v>113</v>
      </c>
      <c r="M49">
        <v>49</v>
      </c>
      <c r="N49" t="str">
        <f t="shared" si="0"/>
        <v>AVE_MARIA_hexaco_adolescence.49</v>
      </c>
      <c r="Q49" s="1"/>
      <c r="Y49" t="s">
        <v>153</v>
      </c>
      <c r="Z49">
        <v>49</v>
      </c>
    </row>
    <row r="50" spans="5:26" x14ac:dyDescent="0.25">
      <c r="F50" t="s">
        <v>129</v>
      </c>
      <c r="L50" t="s">
        <v>113</v>
      </c>
      <c r="M50">
        <v>50</v>
      </c>
      <c r="N50" t="str">
        <f t="shared" si="0"/>
        <v>AVE_MARIA_hexaco_adolescence.50</v>
      </c>
      <c r="Q50" s="1"/>
      <c r="Y50" t="s">
        <v>153</v>
      </c>
      <c r="Z50">
        <v>50</v>
      </c>
    </row>
    <row r="51" spans="5:26" x14ac:dyDescent="0.25">
      <c r="E51" t="s">
        <v>1</v>
      </c>
      <c r="L51" t="s">
        <v>113</v>
      </c>
      <c r="M51">
        <v>51</v>
      </c>
      <c r="N51" t="str">
        <f t="shared" si="0"/>
        <v>AVE_MARIA_hexaco_adolescence.51</v>
      </c>
      <c r="Q51" s="1"/>
      <c r="Y51" t="s">
        <v>154</v>
      </c>
      <c r="Z51">
        <v>51</v>
      </c>
    </row>
    <row r="52" spans="5:26" x14ac:dyDescent="0.25">
      <c r="E52" t="s">
        <v>123</v>
      </c>
      <c r="L52" t="s">
        <v>113</v>
      </c>
      <c r="M52">
        <v>52</v>
      </c>
      <c r="N52" t="str">
        <f t="shared" ref="N52:N59" si="1">_xlfn.CONCAT(L52:M52)</f>
        <v>AVE_MARIA_hexaco_adolescence.52</v>
      </c>
      <c r="Q52" s="1"/>
      <c r="Y52" t="s">
        <v>154</v>
      </c>
      <c r="Z52">
        <v>52</v>
      </c>
    </row>
    <row r="53" spans="5:26" x14ac:dyDescent="0.25">
      <c r="F53" t="str">
        <f>"factor = 1.1"</f>
        <v>factor = 1.1</v>
      </c>
      <c r="L53" t="s">
        <v>113</v>
      </c>
      <c r="M53">
        <v>53</v>
      </c>
      <c r="N53" t="str">
        <f t="shared" si="1"/>
        <v>AVE_MARIA_hexaco_adolescence.53</v>
      </c>
      <c r="Q53" s="1"/>
      <c r="Y53" t="s">
        <v>154</v>
      </c>
      <c r="Z53">
        <v>53</v>
      </c>
    </row>
    <row r="54" spans="5:26" x14ac:dyDescent="0.25">
      <c r="F54" t="s">
        <v>130</v>
      </c>
      <c r="L54" t="s">
        <v>113</v>
      </c>
      <c r="M54">
        <v>54</v>
      </c>
      <c r="N54" t="str">
        <f t="shared" si="1"/>
        <v>AVE_MARIA_hexaco_adolescence.54</v>
      </c>
      <c r="Q54" s="1"/>
      <c r="Y54" t="s">
        <v>154</v>
      </c>
      <c r="Z54">
        <v>54</v>
      </c>
    </row>
    <row r="55" spans="5:26" x14ac:dyDescent="0.25">
      <c r="E55" t="s">
        <v>1</v>
      </c>
      <c r="L55" t="s">
        <v>113</v>
      </c>
      <c r="M55">
        <v>55</v>
      </c>
      <c r="N55" t="str">
        <f t="shared" si="1"/>
        <v>AVE_MARIA_hexaco_adolescence.55</v>
      </c>
      <c r="Q55" s="1"/>
      <c r="Y55" t="s">
        <v>154</v>
      </c>
      <c r="Z55">
        <v>55</v>
      </c>
    </row>
    <row r="56" spans="5:26" x14ac:dyDescent="0.25">
      <c r="E56" t="s">
        <v>123</v>
      </c>
      <c r="L56" t="s">
        <v>113</v>
      </c>
      <c r="M56">
        <v>56</v>
      </c>
      <c r="N56" t="str">
        <f t="shared" si="1"/>
        <v>AVE_MARIA_hexaco_adolescence.56</v>
      </c>
      <c r="Q56" s="1"/>
      <c r="Y56" t="s">
        <v>154</v>
      </c>
      <c r="Z56">
        <v>56</v>
      </c>
    </row>
    <row r="57" spans="5:26" x14ac:dyDescent="0.25">
      <c r="F57" t="str">
        <f>"factor = 1.2"</f>
        <v>factor = 1.2</v>
      </c>
      <c r="L57" t="s">
        <v>113</v>
      </c>
      <c r="M57">
        <v>57</v>
      </c>
      <c r="N57" t="str">
        <f t="shared" si="1"/>
        <v>AVE_MARIA_hexaco_adolescence.57</v>
      </c>
      <c r="Q57" s="1"/>
      <c r="Y57" t="s">
        <v>154</v>
      </c>
      <c r="Z57">
        <v>57</v>
      </c>
    </row>
    <row r="58" spans="5:26" x14ac:dyDescent="0.25">
      <c r="F58" t="s">
        <v>131</v>
      </c>
      <c r="Q58" s="1"/>
    </row>
    <row r="59" spans="5:26" x14ac:dyDescent="0.25">
      <c r="E59" t="s">
        <v>1</v>
      </c>
      <c r="Q59" s="1"/>
    </row>
    <row r="60" spans="5:26" x14ac:dyDescent="0.25">
      <c r="E60" t="s">
        <v>123</v>
      </c>
      <c r="Q60" s="1"/>
    </row>
    <row r="61" spans="5:26" x14ac:dyDescent="0.25">
      <c r="F61" t="str">
        <f>"factor = 1.3"</f>
        <v>factor = 1.3</v>
      </c>
      <c r="Q61" s="1"/>
    </row>
    <row r="62" spans="5:26" x14ac:dyDescent="0.25">
      <c r="F62" t="s">
        <v>132</v>
      </c>
      <c r="Q62" s="1"/>
    </row>
    <row r="63" spans="5:26" x14ac:dyDescent="0.25">
      <c r="E63" t="s">
        <v>1</v>
      </c>
      <c r="Q63" s="1"/>
    </row>
    <row r="64" spans="5:26" x14ac:dyDescent="0.25">
      <c r="E64" t="s">
        <v>123</v>
      </c>
      <c r="Q64" s="1"/>
    </row>
    <row r="65" spans="4:17" x14ac:dyDescent="0.25">
      <c r="F65" t="str">
        <f>"factor = 1.5"</f>
        <v>factor = 1.5</v>
      </c>
      <c r="Q65" s="1"/>
    </row>
    <row r="66" spans="4:17" x14ac:dyDescent="0.25">
      <c r="F66" t="s">
        <v>133</v>
      </c>
      <c r="Q66" s="1"/>
    </row>
    <row r="67" spans="4:17" x14ac:dyDescent="0.25">
      <c r="E67" t="s">
        <v>1</v>
      </c>
      <c r="Q67" s="1"/>
    </row>
    <row r="68" spans="4:17" x14ac:dyDescent="0.25">
      <c r="E68" t="s">
        <v>123</v>
      </c>
      <c r="Q68" s="1"/>
    </row>
    <row r="69" spans="4:17" x14ac:dyDescent="0.25">
      <c r="F69" t="s">
        <v>134</v>
      </c>
      <c r="Q69" s="1"/>
    </row>
    <row r="70" spans="4:17" x14ac:dyDescent="0.25">
      <c r="F70" t="s">
        <v>135</v>
      </c>
      <c r="Q70" s="1"/>
    </row>
    <row r="71" spans="4:17" x14ac:dyDescent="0.25">
      <c r="E71" t="s">
        <v>1</v>
      </c>
      <c r="Q71" s="1"/>
    </row>
    <row r="72" spans="4:17" x14ac:dyDescent="0.25">
      <c r="D72" t="s">
        <v>1</v>
      </c>
      <c r="Q72" s="1"/>
    </row>
    <row r="73" spans="4:17" x14ac:dyDescent="0.25">
      <c r="D73" t="str">
        <f>"5 = { # Crazy progress"</f>
        <v>5 = { # Crazy progress</v>
      </c>
      <c r="Q73" s="1"/>
    </row>
    <row r="74" spans="4:17" x14ac:dyDescent="0.25">
      <c r="E74" t="str">
        <f>"change_variable = { which = hexaco_learning_"&amp;INDEX(S:S,2+TRUNC((ROW()-1)/$O$2))&amp;"_xp value = 3 }"</f>
        <v>change_variable = { which = hexaco_learning_martial_arts_xp value = 3 }</v>
      </c>
      <c r="Q74" s="1"/>
    </row>
    <row r="75" spans="4:17" x14ac:dyDescent="0.25">
      <c r="E75" t="s">
        <v>122</v>
      </c>
      <c r="Q75" s="1"/>
    </row>
    <row r="76" spans="4:17" x14ac:dyDescent="0.25">
      <c r="E76" t="str">
        <f>"set_character_flag = AVE_MARIA_hexaco_adolescence_"&amp;INDEX(S:S,2+TRUNC((ROW()-1)/$O$2))&amp;"_improvement_genius"</f>
        <v>set_character_flag = AVE_MARIA_hexaco_adolescence_martial_arts_improvement_genius</v>
      </c>
      <c r="Q76" s="1"/>
    </row>
    <row r="77" spans="4:17" x14ac:dyDescent="0.25">
      <c r="E77" t="s">
        <v>123</v>
      </c>
      <c r="Q77" s="1"/>
    </row>
    <row r="78" spans="4:17" x14ac:dyDescent="0.25">
      <c r="F78" t="str">
        <f>"factor = 2"</f>
        <v>factor = 2</v>
      </c>
      <c r="Q78" s="1"/>
    </row>
    <row r="79" spans="4:17" x14ac:dyDescent="0.25">
      <c r="F79" t="s">
        <v>135</v>
      </c>
      <c r="Q79" s="1"/>
    </row>
    <row r="80" spans="4:17" x14ac:dyDescent="0.25">
      <c r="E80" t="s">
        <v>1</v>
      </c>
      <c r="Q80" s="1"/>
    </row>
    <row r="81" spans="1:17" x14ac:dyDescent="0.25">
      <c r="E81" t="s">
        <v>123</v>
      </c>
      <c r="Q81" s="1"/>
    </row>
    <row r="82" spans="1:17" x14ac:dyDescent="0.25">
      <c r="F82" t="str">
        <f>"factor = 5"</f>
        <v>factor = 5</v>
      </c>
      <c r="Q82" s="1"/>
    </row>
    <row r="83" spans="1:17" x14ac:dyDescent="0.25">
      <c r="F83" t="s">
        <v>137</v>
      </c>
      <c r="Q83" s="1"/>
    </row>
    <row r="84" spans="1:17" x14ac:dyDescent="0.25">
      <c r="E84" t="s">
        <v>1</v>
      </c>
      <c r="Q84" s="1"/>
    </row>
    <row r="85" spans="1:17" x14ac:dyDescent="0.25">
      <c r="D85" t="s">
        <v>1</v>
      </c>
      <c r="Q85" s="1"/>
    </row>
    <row r="86" spans="1:17" x14ac:dyDescent="0.25">
      <c r="C86" t="s">
        <v>1</v>
      </c>
      <c r="Q86" s="1"/>
    </row>
    <row r="87" spans="1:17" x14ac:dyDescent="0.25">
      <c r="C87" t="s">
        <v>138</v>
      </c>
      <c r="Q87" s="1"/>
    </row>
    <row r="88" spans="1:17" x14ac:dyDescent="0.25">
      <c r="D88" t="str">
        <f>"educator = { character_event = { id = "&amp;"AVE_MARIA_hexaco_adolescence."&amp;INDEX($Y$2:$Z$57,MATCH(B1,$Y$2:$Y$57,0)+6,2)&amp;" } }"</f>
        <v>educator = { character_event = { id = AVE_MARIA_hexaco_adolescence.8 } }</v>
      </c>
      <c r="Q88" s="1"/>
    </row>
    <row r="89" spans="1:17" x14ac:dyDescent="0.25">
      <c r="C89" t="s">
        <v>1</v>
      </c>
      <c r="Q89" s="1"/>
    </row>
    <row r="90" spans="1:17" x14ac:dyDescent="0.25">
      <c r="C90" t="s">
        <v>139</v>
      </c>
      <c r="Q90" s="1"/>
    </row>
    <row r="91" spans="1:17" x14ac:dyDescent="0.25">
      <c r="D91" t="s">
        <v>140</v>
      </c>
      <c r="Q91" s="1"/>
    </row>
    <row r="92" spans="1:17" x14ac:dyDescent="0.25">
      <c r="C92" t="s">
        <v>1</v>
      </c>
      <c r="Q92" s="1"/>
    </row>
    <row r="93" spans="1:17" x14ac:dyDescent="0.25">
      <c r="B93" t="s">
        <v>1</v>
      </c>
      <c r="Q93" s="1"/>
    </row>
    <row r="94" spans="1:17" x14ac:dyDescent="0.25">
      <c r="A94" t="s">
        <v>1</v>
      </c>
      <c r="Q94" s="1"/>
    </row>
    <row r="95" spans="1:17" x14ac:dyDescent="0.25">
      <c r="A95" t="str">
        <f>"#"</f>
        <v>#</v>
      </c>
      <c r="B95" t="str">
        <f>INDEX(R:R,2+TRUNC((ROW()-1)/$O$2))&amp;" Random Improvement"</f>
        <v>Martial Arts Random Improvement</v>
      </c>
      <c r="Q95" s="1"/>
    </row>
    <row r="96" spans="1:17" x14ac:dyDescent="0.25">
      <c r="A96" t="s">
        <v>0</v>
      </c>
      <c r="Q96" s="1"/>
    </row>
    <row r="97" spans="2:17" x14ac:dyDescent="0.25">
      <c r="B97" t="str">
        <f>"id = "&amp;"AVE_MARIA_hexaco_adolescence."&amp;INDEX($Y$2:$Z$57,MATCH(B1,$Y$2:$Y$57,0)+1,2)</f>
        <v>id = AVE_MARIA_hexaco_adolescence.3</v>
      </c>
      <c r="Q97" s="1"/>
    </row>
    <row r="98" spans="2:17" x14ac:dyDescent="0.25">
      <c r="B98" t="str">
        <f>"desc = EVTDESC_"&amp;INDEX(N:N,3+TRUNC((ROW()-1)/$O$2))</f>
        <v>desc = EVTDESC_AVE_MARIA_hexaco_adolescence.3</v>
      </c>
      <c r="Q98" s="1"/>
    </row>
    <row r="99" spans="2:17" x14ac:dyDescent="0.25">
      <c r="B99" t="s">
        <v>115</v>
      </c>
      <c r="Q99" s="1"/>
    </row>
    <row r="100" spans="2:17" x14ac:dyDescent="0.25">
      <c r="B100" t="s">
        <v>114</v>
      </c>
      <c r="Q100" s="1"/>
    </row>
    <row r="101" spans="2:17" x14ac:dyDescent="0.25">
      <c r="B101" t="s">
        <v>116</v>
      </c>
      <c r="Q101" s="1"/>
    </row>
    <row r="102" spans="2:17" x14ac:dyDescent="0.25">
      <c r="Q102" s="1"/>
    </row>
    <row r="103" spans="2:17" x14ac:dyDescent="0.25">
      <c r="B103" t="s">
        <v>5</v>
      </c>
      <c r="Q103" s="1"/>
    </row>
    <row r="104" spans="2:17" x14ac:dyDescent="0.25">
      <c r="C104" t="s">
        <v>117</v>
      </c>
      <c r="Q104" s="1"/>
    </row>
    <row r="105" spans="2:17" x14ac:dyDescent="0.25">
      <c r="C105" t="s">
        <v>118</v>
      </c>
      <c r="Q105" s="1"/>
    </row>
    <row r="106" spans="2:17" x14ac:dyDescent="0.25">
      <c r="C106" t="s">
        <v>119</v>
      </c>
      <c r="Q106" s="1"/>
    </row>
    <row r="107" spans="2:17" x14ac:dyDescent="0.25">
      <c r="C107" t="s">
        <v>120</v>
      </c>
      <c r="Q107" s="1"/>
    </row>
    <row r="108" spans="2:17" x14ac:dyDescent="0.25">
      <c r="B108" t="s">
        <v>1</v>
      </c>
      <c r="Q108" s="1"/>
    </row>
    <row r="109" spans="2:17" x14ac:dyDescent="0.25">
      <c r="B109" t="s">
        <v>9</v>
      </c>
      <c r="Q109" s="1"/>
    </row>
    <row r="110" spans="2:17" x14ac:dyDescent="0.25">
      <c r="C110" t="str">
        <f>"name = EVTOPT_A_"&amp;"AVE_MARIA_hexaco_adolescence."&amp;INDEX($Y$2:$Z$57,MATCH(B1,$Y$2:$Y$57,0)+1,2)</f>
        <v>name = EVTOPT_A_AVE_MARIA_hexaco_adolescence.3</v>
      </c>
      <c r="Q110" s="1"/>
    </row>
    <row r="111" spans="2:17" x14ac:dyDescent="0.25">
      <c r="C111" t="s">
        <v>121</v>
      </c>
      <c r="Q111" s="1"/>
    </row>
    <row r="112" spans="2:17" x14ac:dyDescent="0.25">
      <c r="D112" t="str">
        <f>"60 = { # Normal progress"</f>
        <v>60 = { # Normal progress</v>
      </c>
      <c r="Q112" s="1"/>
    </row>
    <row r="113" spans="5:17" x14ac:dyDescent="0.25">
      <c r="E113" t="str">
        <f>"change_variable = { which = hexaco_learning_"&amp;INDEX(S:S,2+TRUNC((ROW()-1)/$O$2))&amp;"_xp value = 1 }"</f>
        <v>change_variable = { which = hexaco_learning_martial_arts_xp value = 1 }</v>
      </c>
      <c r="Q113" s="1"/>
    </row>
    <row r="114" spans="5:17" x14ac:dyDescent="0.25">
      <c r="E114" t="s">
        <v>122</v>
      </c>
      <c r="Q114" s="1"/>
    </row>
    <row r="115" spans="5:17" x14ac:dyDescent="0.25">
      <c r="E115" t="str">
        <f>"set_character_flag = AVE_MARIA_hexaco_adolescence_"&amp;INDEX(S:S,2+TRUNC((ROW()-1)/$O$2))&amp;"_improvement_normal"</f>
        <v>set_character_flag = AVE_MARIA_hexaco_adolescence_martial_arts_improvement_normal</v>
      </c>
      <c r="Q115" s="1"/>
    </row>
    <row r="116" spans="5:17" x14ac:dyDescent="0.25">
      <c r="E116" t="s">
        <v>123</v>
      </c>
      <c r="Q116" s="1"/>
    </row>
    <row r="117" spans="5:17" x14ac:dyDescent="0.25">
      <c r="F117" t="str">
        <f>"factor = 1.05"</f>
        <v>factor = 1.05</v>
      </c>
      <c r="Q117" s="1"/>
    </row>
    <row r="118" spans="5:17" x14ac:dyDescent="0.25">
      <c r="F118" t="s">
        <v>124</v>
      </c>
      <c r="Q118" s="1"/>
    </row>
    <row r="119" spans="5:17" x14ac:dyDescent="0.25">
      <c r="E119" t="s">
        <v>1</v>
      </c>
      <c r="Q119" s="1"/>
    </row>
    <row r="120" spans="5:17" x14ac:dyDescent="0.25">
      <c r="E120" t="s">
        <v>123</v>
      </c>
      <c r="Q120" s="1"/>
    </row>
    <row r="121" spans="5:17" x14ac:dyDescent="0.25">
      <c r="F121" t="str">
        <f>"factor = 1.1"</f>
        <v>factor = 1.1</v>
      </c>
      <c r="Q121" s="1"/>
    </row>
    <row r="122" spans="5:17" x14ac:dyDescent="0.25">
      <c r="F122" t="s">
        <v>125</v>
      </c>
      <c r="Q122" s="1"/>
    </row>
    <row r="123" spans="5:17" x14ac:dyDescent="0.25">
      <c r="E123" t="s">
        <v>1</v>
      </c>
      <c r="Q123" s="1"/>
    </row>
    <row r="124" spans="5:17" x14ac:dyDescent="0.25">
      <c r="E124" t="s">
        <v>123</v>
      </c>
      <c r="Q124" s="1"/>
    </row>
    <row r="125" spans="5:17" x14ac:dyDescent="0.25">
      <c r="F125" t="str">
        <f>"factor = 1.2"</f>
        <v>factor = 1.2</v>
      </c>
      <c r="Q125" s="1"/>
    </row>
    <row r="126" spans="5:17" x14ac:dyDescent="0.25">
      <c r="F126" t="s">
        <v>126</v>
      </c>
      <c r="Q126" s="1"/>
    </row>
    <row r="127" spans="5:17" x14ac:dyDescent="0.25">
      <c r="E127" t="s">
        <v>1</v>
      </c>
      <c r="Q127" s="1"/>
    </row>
    <row r="128" spans="5:17" x14ac:dyDescent="0.25">
      <c r="E128" t="s">
        <v>123</v>
      </c>
      <c r="Q128" s="1"/>
    </row>
    <row r="129" spans="4:17" x14ac:dyDescent="0.25">
      <c r="F129" t="str">
        <f>"factor = 1.3"</f>
        <v>factor = 1.3</v>
      </c>
      <c r="Q129" s="1"/>
    </row>
    <row r="130" spans="4:17" x14ac:dyDescent="0.25">
      <c r="F130" t="s">
        <v>127</v>
      </c>
      <c r="Q130" s="1"/>
    </row>
    <row r="131" spans="4:17" x14ac:dyDescent="0.25">
      <c r="E131" t="s">
        <v>1</v>
      </c>
      <c r="Q131" s="1"/>
    </row>
    <row r="132" spans="4:17" x14ac:dyDescent="0.25">
      <c r="E132" t="s">
        <v>123</v>
      </c>
      <c r="Q132" s="1"/>
    </row>
    <row r="133" spans="4:17" x14ac:dyDescent="0.25">
      <c r="F133" t="str">
        <f>"factor = 1.5"</f>
        <v>factor = 1.5</v>
      </c>
      <c r="Q133" s="1"/>
    </row>
    <row r="134" spans="4:17" x14ac:dyDescent="0.25">
      <c r="F134" t="s">
        <v>128</v>
      </c>
      <c r="Q134" s="1"/>
    </row>
    <row r="135" spans="4:17" x14ac:dyDescent="0.25">
      <c r="E135" t="s">
        <v>1</v>
      </c>
      <c r="Q135" s="1"/>
    </row>
    <row r="136" spans="4:17" x14ac:dyDescent="0.25">
      <c r="D136" t="s">
        <v>1</v>
      </c>
      <c r="Q136" s="1"/>
    </row>
    <row r="137" spans="4:17" x14ac:dyDescent="0.25">
      <c r="D137" t="str">
        <f>"35 = { # Gifted progress"</f>
        <v>35 = { # Gifted progress</v>
      </c>
      <c r="Q137" s="1"/>
    </row>
    <row r="138" spans="4:17" x14ac:dyDescent="0.25">
      <c r="E138" t="str">
        <f>"change_variable = { which = hexaco_learning_"&amp;INDEX(S:S,2+TRUNC((ROW()-1)/$O$2))&amp;"_xp value = 2 }"</f>
        <v>change_variable = { which = hexaco_learning_martial_arts_xp value = 2 }</v>
      </c>
      <c r="Q138" s="1"/>
    </row>
    <row r="139" spans="4:17" x14ac:dyDescent="0.25">
      <c r="E139" t="s">
        <v>122</v>
      </c>
      <c r="Q139" s="1"/>
    </row>
    <row r="140" spans="4:17" x14ac:dyDescent="0.25">
      <c r="E140" t="str">
        <f>"set_character_flag = AVE_MARIA_hexaco_adolescence_"&amp;INDEX(S:S,2+TRUNC((ROW()-1)/$O$2))&amp;"_improvement_faster"</f>
        <v>set_character_flag = AVE_MARIA_hexaco_adolescence_martial_arts_improvement_faster</v>
      </c>
      <c r="Q140" s="1"/>
    </row>
    <row r="141" spans="4:17" x14ac:dyDescent="0.25">
      <c r="E141" t="s">
        <v>123</v>
      </c>
      <c r="Q141" s="1"/>
    </row>
    <row r="142" spans="4:17" x14ac:dyDescent="0.25">
      <c r="F142" t="str">
        <f>"factor = 1.05"</f>
        <v>factor = 1.05</v>
      </c>
      <c r="Q142" s="1"/>
    </row>
    <row r="143" spans="4:17" x14ac:dyDescent="0.25">
      <c r="F143" t="s">
        <v>129</v>
      </c>
      <c r="Q143" s="1"/>
    </row>
    <row r="144" spans="4:17" x14ac:dyDescent="0.25">
      <c r="E144" t="s">
        <v>1</v>
      </c>
      <c r="Q144" s="1"/>
    </row>
    <row r="145" spans="5:17" x14ac:dyDescent="0.25">
      <c r="E145" t="s">
        <v>123</v>
      </c>
      <c r="Q145" s="1"/>
    </row>
    <row r="146" spans="5:17" x14ac:dyDescent="0.25">
      <c r="F146" t="str">
        <f>"factor = 1.1"</f>
        <v>factor = 1.1</v>
      </c>
      <c r="Q146" s="1"/>
    </row>
    <row r="147" spans="5:17" x14ac:dyDescent="0.25">
      <c r="F147" t="s">
        <v>130</v>
      </c>
      <c r="Q147" s="1"/>
    </row>
    <row r="148" spans="5:17" x14ac:dyDescent="0.25">
      <c r="E148" t="s">
        <v>1</v>
      </c>
      <c r="Q148" s="1"/>
    </row>
    <row r="149" spans="5:17" x14ac:dyDescent="0.25">
      <c r="E149" t="s">
        <v>123</v>
      </c>
      <c r="Q149" s="1"/>
    </row>
    <row r="150" spans="5:17" x14ac:dyDescent="0.25">
      <c r="F150" t="str">
        <f>"factor = 1.2"</f>
        <v>factor = 1.2</v>
      </c>
      <c r="Q150" s="1"/>
    </row>
    <row r="151" spans="5:17" x14ac:dyDescent="0.25">
      <c r="F151" t="s">
        <v>131</v>
      </c>
      <c r="Q151" s="1"/>
    </row>
    <row r="152" spans="5:17" x14ac:dyDescent="0.25">
      <c r="E152" t="s">
        <v>1</v>
      </c>
      <c r="Q152" s="1"/>
    </row>
    <row r="153" spans="5:17" x14ac:dyDescent="0.25">
      <c r="E153" t="s">
        <v>123</v>
      </c>
      <c r="Q153" s="1"/>
    </row>
    <row r="154" spans="5:17" x14ac:dyDescent="0.25">
      <c r="F154" t="str">
        <f>"factor = 1.3"</f>
        <v>factor = 1.3</v>
      </c>
      <c r="Q154" s="1"/>
    </row>
    <row r="155" spans="5:17" x14ac:dyDescent="0.25">
      <c r="F155" t="s">
        <v>132</v>
      </c>
      <c r="Q155" s="1"/>
    </row>
    <row r="156" spans="5:17" x14ac:dyDescent="0.25">
      <c r="E156" t="s">
        <v>1</v>
      </c>
      <c r="Q156" s="1"/>
    </row>
    <row r="157" spans="5:17" x14ac:dyDescent="0.25">
      <c r="E157" t="s">
        <v>123</v>
      </c>
      <c r="Q157" s="1"/>
    </row>
    <row r="158" spans="5:17" x14ac:dyDescent="0.25">
      <c r="F158" t="str">
        <f>"factor = 1.5"</f>
        <v>factor = 1.5</v>
      </c>
      <c r="Q158" s="1"/>
    </row>
    <row r="159" spans="5:17" x14ac:dyDescent="0.25">
      <c r="F159" t="s">
        <v>133</v>
      </c>
      <c r="Q159" s="1"/>
    </row>
    <row r="160" spans="5:17" x14ac:dyDescent="0.25">
      <c r="E160" t="s">
        <v>1</v>
      </c>
      <c r="Q160" s="1"/>
    </row>
    <row r="161" spans="4:17" x14ac:dyDescent="0.25">
      <c r="E161" t="s">
        <v>123</v>
      </c>
      <c r="Q161" s="1"/>
    </row>
    <row r="162" spans="4:17" x14ac:dyDescent="0.25">
      <c r="F162" t="s">
        <v>134</v>
      </c>
      <c r="Q162" s="1"/>
    </row>
    <row r="163" spans="4:17" x14ac:dyDescent="0.25">
      <c r="F163" t="s">
        <v>135</v>
      </c>
      <c r="Q163" s="1"/>
    </row>
    <row r="164" spans="4:17" x14ac:dyDescent="0.25">
      <c r="E164" t="s">
        <v>1</v>
      </c>
      <c r="Q164" s="1"/>
    </row>
    <row r="165" spans="4:17" x14ac:dyDescent="0.25">
      <c r="D165" t="s">
        <v>1</v>
      </c>
      <c r="Q165" s="1"/>
    </row>
    <row r="166" spans="4:17" x14ac:dyDescent="0.25">
      <c r="D166" t="str">
        <f>"5 = { # Crazy progress"</f>
        <v>5 = { # Crazy progress</v>
      </c>
      <c r="Q166" s="1"/>
    </row>
    <row r="167" spans="4:17" x14ac:dyDescent="0.25">
      <c r="E167" t="str">
        <f>"change_variable = { which = hexaco_learning_"&amp;INDEX(S:S,2+TRUNC((ROW()-1)/$O$2))&amp;"_xp value = 3 }"</f>
        <v>change_variable = { which = hexaco_learning_martial_arts_xp value = 3 }</v>
      </c>
      <c r="Q167" s="1"/>
    </row>
    <row r="168" spans="4:17" x14ac:dyDescent="0.25">
      <c r="E168" t="s">
        <v>122</v>
      </c>
      <c r="Q168" s="1"/>
    </row>
    <row r="169" spans="4:17" x14ac:dyDescent="0.25">
      <c r="E169" t="str">
        <f>"set_character_flag = AVE_MARIA_hexaco_adolescence_"&amp;INDEX(S:S,2+TRUNC((ROW()-1)/$O$2))&amp;"_improvement_genius"</f>
        <v>set_character_flag = AVE_MARIA_hexaco_adolescence_martial_arts_improvement_genius</v>
      </c>
      <c r="Q169" s="1"/>
    </row>
    <row r="170" spans="4:17" x14ac:dyDescent="0.25">
      <c r="E170" t="s">
        <v>123</v>
      </c>
      <c r="Q170" s="1"/>
    </row>
    <row r="171" spans="4:17" x14ac:dyDescent="0.25">
      <c r="F171" t="str">
        <f>"factor = 2"</f>
        <v>factor = 2</v>
      </c>
      <c r="Q171" s="1"/>
    </row>
    <row r="172" spans="4:17" x14ac:dyDescent="0.25">
      <c r="F172" t="s">
        <v>135</v>
      </c>
      <c r="Q172" s="1"/>
    </row>
    <row r="173" spans="4:17" x14ac:dyDescent="0.25">
      <c r="E173" t="s">
        <v>1</v>
      </c>
      <c r="Q173" s="1"/>
    </row>
    <row r="174" spans="4:17" x14ac:dyDescent="0.25">
      <c r="E174" t="s">
        <v>123</v>
      </c>
      <c r="Q174" s="1"/>
    </row>
    <row r="175" spans="4:17" x14ac:dyDescent="0.25">
      <c r="F175" t="str">
        <f>"factor = 5"</f>
        <v>factor = 5</v>
      </c>
      <c r="Q175" s="1"/>
    </row>
    <row r="176" spans="4:17" x14ac:dyDescent="0.25">
      <c r="F176" t="s">
        <v>137</v>
      </c>
      <c r="Q176" s="1"/>
    </row>
    <row r="177" spans="1:17" x14ac:dyDescent="0.25">
      <c r="E177" t="s">
        <v>1</v>
      </c>
      <c r="Q177" s="1"/>
    </row>
    <row r="178" spans="1:17" x14ac:dyDescent="0.25">
      <c r="D178" t="s">
        <v>1</v>
      </c>
      <c r="Q178" s="1"/>
    </row>
    <row r="179" spans="1:17" x14ac:dyDescent="0.25">
      <c r="C179" t="s">
        <v>1</v>
      </c>
      <c r="Q179" s="1"/>
    </row>
    <row r="180" spans="1:17" x14ac:dyDescent="0.25">
      <c r="C180" t="s">
        <v>138</v>
      </c>
      <c r="Q180" s="1"/>
    </row>
    <row r="181" spans="1:17" x14ac:dyDescent="0.25">
      <c r="D181" t="str">
        <f>"educator = { character_event = { id = "&amp;"AVE_MARIA_hexaco_adolescence."&amp;INDEX($Y$2:$Z$57,MATCH(B1,$Y$2:$Y$57,0)+6,2)&amp;" } }"</f>
        <v>educator = { character_event = { id = AVE_MARIA_hexaco_adolescence.8 } }</v>
      </c>
      <c r="Q181" s="1"/>
    </row>
    <row r="182" spans="1:17" x14ac:dyDescent="0.25">
      <c r="C182" t="s">
        <v>1</v>
      </c>
      <c r="Q182" s="1"/>
    </row>
    <row r="183" spans="1:17" x14ac:dyDescent="0.25">
      <c r="C183" t="s">
        <v>139</v>
      </c>
      <c r="Q183" s="1"/>
    </row>
    <row r="184" spans="1:17" x14ac:dyDescent="0.25">
      <c r="D184" t="s">
        <v>140</v>
      </c>
      <c r="Q184" s="1"/>
    </row>
    <row r="185" spans="1:17" x14ac:dyDescent="0.25">
      <c r="C185" t="s">
        <v>1</v>
      </c>
      <c r="Q185" s="1"/>
    </row>
    <row r="186" spans="1:17" x14ac:dyDescent="0.25">
      <c r="B186" t="s">
        <v>1</v>
      </c>
      <c r="Q186" s="1"/>
    </row>
    <row r="187" spans="1:17" x14ac:dyDescent="0.25">
      <c r="A187" t="s">
        <v>1</v>
      </c>
      <c r="Q187" s="1"/>
    </row>
    <row r="188" spans="1:17" x14ac:dyDescent="0.25">
      <c r="A188" t="str">
        <f>"#"</f>
        <v>#</v>
      </c>
      <c r="B188" t="str">
        <f>INDEX(R:R,2+TRUNC((ROW()-1)/$O$2))&amp;" Random Improvement"</f>
        <v>Martial Arts Random Improvement</v>
      </c>
      <c r="Q188" s="1"/>
    </row>
    <row r="189" spans="1:17" x14ac:dyDescent="0.25">
      <c r="A189" t="s">
        <v>0</v>
      </c>
      <c r="Q189" s="1"/>
    </row>
    <row r="190" spans="1:17" x14ac:dyDescent="0.25">
      <c r="B190" t="str">
        <f>"id = "&amp;"AVE_MARIA_hexaco_adolescence."&amp;INDEX($Y$2:$Z$57,MATCH(B1,$Y$2:$Y$57,0)+2,2)</f>
        <v>id = AVE_MARIA_hexaco_adolescence.4</v>
      </c>
      <c r="Q190" s="1"/>
    </row>
    <row r="191" spans="1:17" x14ac:dyDescent="0.25">
      <c r="B191" t="str">
        <f>"desc = EVTDESC_"&amp;"AVE_MARIA_hexaco_adolescence."&amp;INDEX($Y$2:$Z$57,MATCH(B1,$Y$2:$Y$57,0)+2,2)</f>
        <v>desc = EVTDESC_AVE_MARIA_hexaco_adolescence.4</v>
      </c>
      <c r="Q191" s="1"/>
    </row>
    <row r="192" spans="1:17" x14ac:dyDescent="0.25">
      <c r="B192" t="s">
        <v>115</v>
      </c>
      <c r="Q192" s="1"/>
    </row>
    <row r="193" spans="2:17" x14ac:dyDescent="0.25">
      <c r="B193" t="s">
        <v>114</v>
      </c>
      <c r="Q193" s="1"/>
    </row>
    <row r="194" spans="2:17" x14ac:dyDescent="0.25">
      <c r="B194" t="s">
        <v>116</v>
      </c>
      <c r="Q194" s="1"/>
    </row>
    <row r="195" spans="2:17" x14ac:dyDescent="0.25">
      <c r="Q195" s="1"/>
    </row>
    <row r="196" spans="2:17" x14ac:dyDescent="0.25">
      <c r="B196" t="s">
        <v>5</v>
      </c>
      <c r="Q196" s="1"/>
    </row>
    <row r="197" spans="2:17" x14ac:dyDescent="0.25">
      <c r="C197" t="s">
        <v>117</v>
      </c>
      <c r="Q197" s="1"/>
    </row>
    <row r="198" spans="2:17" x14ac:dyDescent="0.25">
      <c r="C198" t="s">
        <v>118</v>
      </c>
      <c r="Q198" s="1"/>
    </row>
    <row r="199" spans="2:17" x14ac:dyDescent="0.25">
      <c r="C199" t="s">
        <v>119</v>
      </c>
      <c r="Q199" s="1"/>
    </row>
    <row r="200" spans="2:17" x14ac:dyDescent="0.25">
      <c r="C200" t="s">
        <v>120</v>
      </c>
      <c r="Q200" s="1"/>
    </row>
    <row r="201" spans="2:17" x14ac:dyDescent="0.25">
      <c r="B201" t="s">
        <v>1</v>
      </c>
      <c r="Q201" s="1"/>
    </row>
    <row r="202" spans="2:17" x14ac:dyDescent="0.25">
      <c r="B202" t="s">
        <v>9</v>
      </c>
      <c r="Q202" s="1"/>
    </row>
    <row r="203" spans="2:17" x14ac:dyDescent="0.25">
      <c r="C203" t="str">
        <f>"name = EVTOPT_A_"&amp;"AVE_MARIA_hexaco_adolescence."&amp;INDEX($Y$2:$Z$57,MATCH(B1,$Y$2:$Y$57,0)+2,2)</f>
        <v>name = EVTOPT_A_AVE_MARIA_hexaco_adolescence.4</v>
      </c>
      <c r="Q203" s="1"/>
    </row>
    <row r="204" spans="2:17" x14ac:dyDescent="0.25">
      <c r="C204" t="s">
        <v>121</v>
      </c>
      <c r="Q204" s="1"/>
    </row>
    <row r="205" spans="2:17" x14ac:dyDescent="0.25">
      <c r="D205" t="str">
        <f>"60 = { # Normal progress"</f>
        <v>60 = { # Normal progress</v>
      </c>
      <c r="Q205" s="1"/>
    </row>
    <row r="206" spans="2:17" x14ac:dyDescent="0.25">
      <c r="E206" t="str">
        <f>"change_variable = { which = hexaco_learning_"&amp;INDEX(S:S,2+TRUNC((ROW()-1)/$O$2))&amp;"_xp value = 1 }"</f>
        <v>change_variable = { which = hexaco_learning_martial_arts_xp value = 1 }</v>
      </c>
      <c r="Q206" s="1"/>
    </row>
    <row r="207" spans="2:17" x14ac:dyDescent="0.25">
      <c r="E207" t="s">
        <v>122</v>
      </c>
      <c r="Q207" s="1"/>
    </row>
    <row r="208" spans="2:17" x14ac:dyDescent="0.25">
      <c r="E208" t="str">
        <f>"set_character_flag = AVE_MARIA_hexaco_adolescence_"&amp;INDEX(S:S,2+TRUNC((ROW()-1)/$O$2))&amp;"_improvement_normal"</f>
        <v>set_character_flag = AVE_MARIA_hexaco_adolescence_martial_arts_improvement_normal</v>
      </c>
      <c r="Q208" s="1"/>
    </row>
    <row r="209" spans="5:17" x14ac:dyDescent="0.25">
      <c r="E209" t="s">
        <v>123</v>
      </c>
      <c r="Q209" s="1"/>
    </row>
    <row r="210" spans="5:17" x14ac:dyDescent="0.25">
      <c r="F210" t="str">
        <f>"factor = 1.05"</f>
        <v>factor = 1.05</v>
      </c>
      <c r="Q210" s="1"/>
    </row>
    <row r="211" spans="5:17" x14ac:dyDescent="0.25">
      <c r="F211" t="s">
        <v>124</v>
      </c>
      <c r="Q211" s="1"/>
    </row>
    <row r="212" spans="5:17" x14ac:dyDescent="0.25">
      <c r="E212" t="s">
        <v>1</v>
      </c>
      <c r="Q212" s="1"/>
    </row>
    <row r="213" spans="5:17" x14ac:dyDescent="0.25">
      <c r="E213" t="s">
        <v>123</v>
      </c>
      <c r="Q213" s="1"/>
    </row>
    <row r="214" spans="5:17" x14ac:dyDescent="0.25">
      <c r="F214" t="str">
        <f>"factor = 1.1"</f>
        <v>factor = 1.1</v>
      </c>
      <c r="Q214" s="1"/>
    </row>
    <row r="215" spans="5:17" x14ac:dyDescent="0.25">
      <c r="F215" t="s">
        <v>125</v>
      </c>
      <c r="Q215" s="1"/>
    </row>
    <row r="216" spans="5:17" x14ac:dyDescent="0.25">
      <c r="E216" t="s">
        <v>1</v>
      </c>
      <c r="Q216" s="1"/>
    </row>
    <row r="217" spans="5:17" x14ac:dyDescent="0.25">
      <c r="E217" t="s">
        <v>123</v>
      </c>
      <c r="Q217" s="1"/>
    </row>
    <row r="218" spans="5:17" x14ac:dyDescent="0.25">
      <c r="F218" t="str">
        <f>"factor = 1.2"</f>
        <v>factor = 1.2</v>
      </c>
      <c r="Q218" s="1"/>
    </row>
    <row r="219" spans="5:17" x14ac:dyDescent="0.25">
      <c r="F219" t="s">
        <v>126</v>
      </c>
      <c r="Q219" s="1"/>
    </row>
    <row r="220" spans="5:17" x14ac:dyDescent="0.25">
      <c r="E220" t="s">
        <v>1</v>
      </c>
      <c r="Q220" s="1"/>
    </row>
    <row r="221" spans="5:17" x14ac:dyDescent="0.25">
      <c r="E221" t="s">
        <v>123</v>
      </c>
      <c r="Q221" s="1"/>
    </row>
    <row r="222" spans="5:17" x14ac:dyDescent="0.25">
      <c r="F222" t="str">
        <f>"factor = 1.3"</f>
        <v>factor = 1.3</v>
      </c>
      <c r="Q222" s="1"/>
    </row>
    <row r="223" spans="5:17" x14ac:dyDescent="0.25">
      <c r="F223" t="s">
        <v>127</v>
      </c>
      <c r="Q223" s="1"/>
    </row>
    <row r="224" spans="5:17" x14ac:dyDescent="0.25">
      <c r="E224" t="s">
        <v>1</v>
      </c>
      <c r="Q224" s="1"/>
    </row>
    <row r="225" spans="4:17" x14ac:dyDescent="0.25">
      <c r="E225" t="s">
        <v>123</v>
      </c>
      <c r="Q225" s="1"/>
    </row>
    <row r="226" spans="4:17" x14ac:dyDescent="0.25">
      <c r="F226" t="str">
        <f>"factor = 1.5"</f>
        <v>factor = 1.5</v>
      </c>
      <c r="Q226" s="1"/>
    </row>
    <row r="227" spans="4:17" x14ac:dyDescent="0.25">
      <c r="F227" t="s">
        <v>128</v>
      </c>
      <c r="Q227" s="1"/>
    </row>
    <row r="228" spans="4:17" x14ac:dyDescent="0.25">
      <c r="E228" t="s">
        <v>1</v>
      </c>
      <c r="Q228" s="1"/>
    </row>
    <row r="229" spans="4:17" x14ac:dyDescent="0.25">
      <c r="D229" t="s">
        <v>1</v>
      </c>
      <c r="Q229" s="1"/>
    </row>
    <row r="230" spans="4:17" x14ac:dyDescent="0.25">
      <c r="D230" t="str">
        <f>"35 = { # Gifted progress"</f>
        <v>35 = { # Gifted progress</v>
      </c>
      <c r="Q230" s="1"/>
    </row>
    <row r="231" spans="4:17" x14ac:dyDescent="0.25">
      <c r="E231" t="str">
        <f>"change_variable = { which = hexaco_learning_"&amp;INDEX(S:S,2+TRUNC((ROW()-1)/$O$2))&amp;"_xp value = 2 }"</f>
        <v>change_variable = { which = hexaco_learning_martial_arts_xp value = 2 }</v>
      </c>
      <c r="Q231" s="1"/>
    </row>
    <row r="232" spans="4:17" x14ac:dyDescent="0.25">
      <c r="E232" t="s">
        <v>122</v>
      </c>
      <c r="Q232" s="1"/>
    </row>
    <row r="233" spans="4:17" x14ac:dyDescent="0.25">
      <c r="E233" t="str">
        <f>"set_character_flag = AVE_MARIA_hexaco_adolescence_"&amp;INDEX(S:S,2+TRUNC((ROW()-1)/$O$2))&amp;"_improvement_faster"</f>
        <v>set_character_flag = AVE_MARIA_hexaco_adolescence_martial_arts_improvement_faster</v>
      </c>
      <c r="Q233" s="1"/>
    </row>
    <row r="234" spans="4:17" x14ac:dyDescent="0.25">
      <c r="E234" t="s">
        <v>123</v>
      </c>
      <c r="Q234" s="1"/>
    </row>
    <row r="235" spans="4:17" x14ac:dyDescent="0.25">
      <c r="F235" t="str">
        <f>"factor = 1.05"</f>
        <v>factor = 1.05</v>
      </c>
      <c r="Q235" s="1"/>
    </row>
    <row r="236" spans="4:17" x14ac:dyDescent="0.25">
      <c r="F236" t="s">
        <v>129</v>
      </c>
      <c r="Q236" s="1"/>
    </row>
    <row r="237" spans="4:17" x14ac:dyDescent="0.25">
      <c r="E237" t="s">
        <v>1</v>
      </c>
      <c r="Q237" s="1"/>
    </row>
    <row r="238" spans="4:17" x14ac:dyDescent="0.25">
      <c r="E238" t="s">
        <v>123</v>
      </c>
      <c r="Q238" s="1"/>
    </row>
    <row r="239" spans="4:17" x14ac:dyDescent="0.25">
      <c r="F239" t="str">
        <f>"factor = 1.1"</f>
        <v>factor = 1.1</v>
      </c>
      <c r="Q239" s="1"/>
    </row>
    <row r="240" spans="4:17" x14ac:dyDescent="0.25">
      <c r="F240" t="s">
        <v>130</v>
      </c>
      <c r="Q240" s="1"/>
    </row>
    <row r="241" spans="5:17" x14ac:dyDescent="0.25">
      <c r="E241" t="s">
        <v>1</v>
      </c>
      <c r="Q241" s="1"/>
    </row>
    <row r="242" spans="5:17" x14ac:dyDescent="0.25">
      <c r="E242" t="s">
        <v>123</v>
      </c>
      <c r="Q242" s="1"/>
    </row>
    <row r="243" spans="5:17" x14ac:dyDescent="0.25">
      <c r="F243" t="str">
        <f>"factor = 1.2"</f>
        <v>factor = 1.2</v>
      </c>
      <c r="Q243" s="1"/>
    </row>
    <row r="244" spans="5:17" x14ac:dyDescent="0.25">
      <c r="F244" t="s">
        <v>131</v>
      </c>
      <c r="Q244" s="1"/>
    </row>
    <row r="245" spans="5:17" x14ac:dyDescent="0.25">
      <c r="E245" t="s">
        <v>1</v>
      </c>
      <c r="Q245" s="1"/>
    </row>
    <row r="246" spans="5:17" x14ac:dyDescent="0.25">
      <c r="E246" t="s">
        <v>123</v>
      </c>
      <c r="Q246" s="1"/>
    </row>
    <row r="247" spans="5:17" x14ac:dyDescent="0.25">
      <c r="F247" t="str">
        <f>"factor = 1.3"</f>
        <v>factor = 1.3</v>
      </c>
      <c r="Q247" s="1"/>
    </row>
    <row r="248" spans="5:17" x14ac:dyDescent="0.25">
      <c r="F248" t="s">
        <v>132</v>
      </c>
      <c r="Q248" s="1"/>
    </row>
    <row r="249" spans="5:17" x14ac:dyDescent="0.25">
      <c r="E249" t="s">
        <v>1</v>
      </c>
      <c r="Q249" s="1"/>
    </row>
    <row r="250" spans="5:17" x14ac:dyDescent="0.25">
      <c r="E250" t="s">
        <v>123</v>
      </c>
      <c r="Q250" s="1"/>
    </row>
    <row r="251" spans="5:17" x14ac:dyDescent="0.25">
      <c r="F251" t="str">
        <f>"factor = 1.5"</f>
        <v>factor = 1.5</v>
      </c>
      <c r="Q251" s="1"/>
    </row>
    <row r="252" spans="5:17" x14ac:dyDescent="0.25">
      <c r="F252" t="s">
        <v>133</v>
      </c>
      <c r="Q252" s="1"/>
    </row>
    <row r="253" spans="5:17" x14ac:dyDescent="0.25">
      <c r="E253" t="s">
        <v>1</v>
      </c>
      <c r="Q253" s="1"/>
    </row>
    <row r="254" spans="5:17" x14ac:dyDescent="0.25">
      <c r="E254" t="s">
        <v>123</v>
      </c>
      <c r="Q254" s="1"/>
    </row>
    <row r="255" spans="5:17" x14ac:dyDescent="0.25">
      <c r="F255" t="s">
        <v>134</v>
      </c>
      <c r="Q255" s="1"/>
    </row>
    <row r="256" spans="5:17" x14ac:dyDescent="0.25">
      <c r="F256" t="s">
        <v>135</v>
      </c>
      <c r="Q256" s="1"/>
    </row>
    <row r="257" spans="3:17" x14ac:dyDescent="0.25">
      <c r="E257" t="s">
        <v>1</v>
      </c>
      <c r="Q257" s="1"/>
    </row>
    <row r="258" spans="3:17" x14ac:dyDescent="0.25">
      <c r="D258" t="s">
        <v>1</v>
      </c>
      <c r="Q258" s="1"/>
    </row>
    <row r="259" spans="3:17" x14ac:dyDescent="0.25">
      <c r="D259" t="str">
        <f>"5 = { # Crazy progress"</f>
        <v>5 = { # Crazy progress</v>
      </c>
      <c r="Q259" s="1"/>
    </row>
    <row r="260" spans="3:17" x14ac:dyDescent="0.25">
      <c r="E260" t="str">
        <f>"change_variable = { which = hexaco_learning_"&amp;INDEX(S:S,2+TRUNC((ROW()-1)/$O$2))&amp;"_xp value = 3 }"</f>
        <v>change_variable = { which = hexaco_learning_martial_arts_xp value = 3 }</v>
      </c>
      <c r="Q260" s="1"/>
    </row>
    <row r="261" spans="3:17" x14ac:dyDescent="0.25">
      <c r="E261" t="s">
        <v>122</v>
      </c>
      <c r="Q261" s="1"/>
    </row>
    <row r="262" spans="3:17" x14ac:dyDescent="0.25">
      <c r="E262" t="str">
        <f>"set_character_flag = AVE_MARIA_hexaco_adolescence_"&amp;INDEX(S:S,2+TRUNC((ROW()-1)/$O$2))&amp;"_improvement_genius"</f>
        <v>set_character_flag = AVE_MARIA_hexaco_adolescence_martial_arts_improvement_genius</v>
      </c>
      <c r="Q262" s="1"/>
    </row>
    <row r="263" spans="3:17" x14ac:dyDescent="0.25">
      <c r="E263" t="s">
        <v>123</v>
      </c>
      <c r="Q263" s="1"/>
    </row>
    <row r="264" spans="3:17" x14ac:dyDescent="0.25">
      <c r="F264" t="str">
        <f>"factor = 2"</f>
        <v>factor = 2</v>
      </c>
      <c r="Q264" s="1"/>
    </row>
    <row r="265" spans="3:17" x14ac:dyDescent="0.25">
      <c r="F265" t="s">
        <v>135</v>
      </c>
      <c r="Q265" s="1"/>
    </row>
    <row r="266" spans="3:17" x14ac:dyDescent="0.25">
      <c r="E266" t="s">
        <v>1</v>
      </c>
      <c r="Q266" s="1"/>
    </row>
    <row r="267" spans="3:17" x14ac:dyDescent="0.25">
      <c r="E267" t="s">
        <v>123</v>
      </c>
      <c r="Q267" s="1"/>
    </row>
    <row r="268" spans="3:17" x14ac:dyDescent="0.25">
      <c r="F268" t="str">
        <f>"factor = 5"</f>
        <v>factor = 5</v>
      </c>
      <c r="Q268" s="1"/>
    </row>
    <row r="269" spans="3:17" x14ac:dyDescent="0.25">
      <c r="F269" t="s">
        <v>137</v>
      </c>
      <c r="Q269" s="1"/>
    </row>
    <row r="270" spans="3:17" x14ac:dyDescent="0.25">
      <c r="E270" t="s">
        <v>1</v>
      </c>
      <c r="Q270" s="1"/>
    </row>
    <row r="271" spans="3:17" x14ac:dyDescent="0.25">
      <c r="D271" t="s">
        <v>1</v>
      </c>
      <c r="Q271" s="1"/>
    </row>
    <row r="272" spans="3:17" x14ac:dyDescent="0.25">
      <c r="C272" t="s">
        <v>1</v>
      </c>
      <c r="Q272" s="1"/>
    </row>
    <row r="273" spans="1:17" x14ac:dyDescent="0.25">
      <c r="C273" t="s">
        <v>138</v>
      </c>
      <c r="Q273" s="1"/>
    </row>
    <row r="274" spans="1:17" x14ac:dyDescent="0.25">
      <c r="D274" t="str">
        <f>"educator = { character_event = { id = "&amp;"AVE_MARIA_hexaco_adolescence."&amp;INDEX($Y$2:$Z$57,MATCH(B1,$Y$2:$Y$57,0)+6,2)&amp;" } }"</f>
        <v>educator = { character_event = { id = AVE_MARIA_hexaco_adolescence.8 } }</v>
      </c>
      <c r="Q274" s="1"/>
    </row>
    <row r="275" spans="1:17" x14ac:dyDescent="0.25">
      <c r="C275" t="s">
        <v>1</v>
      </c>
      <c r="Q275" s="1"/>
    </row>
    <row r="276" spans="1:17" x14ac:dyDescent="0.25">
      <c r="C276" t="s">
        <v>139</v>
      </c>
      <c r="Q276" s="1"/>
    </row>
    <row r="277" spans="1:17" x14ac:dyDescent="0.25">
      <c r="D277" t="s">
        <v>140</v>
      </c>
      <c r="Q277" s="1"/>
    </row>
    <row r="278" spans="1:17" x14ac:dyDescent="0.25">
      <c r="C278" t="s">
        <v>1</v>
      </c>
      <c r="Q278" s="1"/>
    </row>
    <row r="279" spans="1:17" x14ac:dyDescent="0.25">
      <c r="B279" t="s">
        <v>1</v>
      </c>
      <c r="Q279" s="1"/>
    </row>
    <row r="280" spans="1:17" x14ac:dyDescent="0.25">
      <c r="A280" t="s">
        <v>1</v>
      </c>
      <c r="Q280" s="1"/>
    </row>
    <row r="281" spans="1:17" x14ac:dyDescent="0.25">
      <c r="A281" t="str">
        <f>"#"</f>
        <v>#</v>
      </c>
      <c r="B281" t="str">
        <f>INDEX(R:R,2+TRUNC((ROW()-1)/$O$2))&amp;" Random Improvement"</f>
        <v>Martial Arts Random Improvement</v>
      </c>
      <c r="Q281" s="1"/>
    </row>
    <row r="282" spans="1:17" x14ac:dyDescent="0.25">
      <c r="A282" t="s">
        <v>0</v>
      </c>
      <c r="Q282" s="1"/>
    </row>
    <row r="283" spans="1:17" x14ac:dyDescent="0.25">
      <c r="B283" t="str">
        <f>"id = "&amp;"AVE_MARIA_hexaco_adolescence."&amp;INDEX($Y$2:$Z$57,MATCH(B1,$Y$2:$Y$57,0)+3,2)</f>
        <v>id = AVE_MARIA_hexaco_adolescence.5</v>
      </c>
      <c r="Q283" s="1"/>
    </row>
    <row r="284" spans="1:17" x14ac:dyDescent="0.25">
      <c r="B284" t="str">
        <f>"desc = EVTDESC_"&amp;"AVE_MARIA_hexaco_adolescence."&amp;INDEX($Y$2:$Z$57,MATCH(B1,$Y$2:$Y$57,0)+3,2)</f>
        <v>desc = EVTDESC_AVE_MARIA_hexaco_adolescence.5</v>
      </c>
      <c r="Q284" s="1"/>
    </row>
    <row r="285" spans="1:17" x14ac:dyDescent="0.25">
      <c r="B285" t="s">
        <v>115</v>
      </c>
      <c r="Q285" s="1"/>
    </row>
    <row r="286" spans="1:17" x14ac:dyDescent="0.25">
      <c r="B286" t="s">
        <v>114</v>
      </c>
      <c r="Q286" s="1"/>
    </row>
    <row r="287" spans="1:17" x14ac:dyDescent="0.25">
      <c r="B287" t="s">
        <v>116</v>
      </c>
      <c r="Q287" s="1"/>
    </row>
    <row r="288" spans="1:17" x14ac:dyDescent="0.25">
      <c r="Q288" s="1"/>
    </row>
    <row r="289" spans="2:17" x14ac:dyDescent="0.25">
      <c r="B289" t="s">
        <v>5</v>
      </c>
      <c r="Q289" s="1"/>
    </row>
    <row r="290" spans="2:17" x14ac:dyDescent="0.25">
      <c r="C290" t="s">
        <v>117</v>
      </c>
      <c r="Q290" s="1"/>
    </row>
    <row r="291" spans="2:17" x14ac:dyDescent="0.25">
      <c r="C291" t="s">
        <v>118</v>
      </c>
      <c r="Q291" s="1"/>
    </row>
    <row r="292" spans="2:17" x14ac:dyDescent="0.25">
      <c r="C292" t="s">
        <v>119</v>
      </c>
      <c r="Q292" s="1"/>
    </row>
    <row r="293" spans="2:17" x14ac:dyDescent="0.25">
      <c r="C293" t="s">
        <v>120</v>
      </c>
      <c r="Q293" s="1"/>
    </row>
    <row r="294" spans="2:17" x14ac:dyDescent="0.25">
      <c r="B294" t="s">
        <v>1</v>
      </c>
      <c r="Q294" s="1"/>
    </row>
    <row r="295" spans="2:17" x14ac:dyDescent="0.25">
      <c r="B295" t="s">
        <v>9</v>
      </c>
      <c r="Q295" s="1"/>
    </row>
    <row r="296" spans="2:17" x14ac:dyDescent="0.25">
      <c r="C296" t="str">
        <f>"name = EVTOPT_A_"&amp;"AVE_MARIA_hexaco_adolescence."&amp;INDEX($Y$2:$Z$57,MATCH(B1,$Y$2:$Y$57,0)+3,2)</f>
        <v>name = EVTOPT_A_AVE_MARIA_hexaco_adolescence.5</v>
      </c>
      <c r="Q296" s="1"/>
    </row>
    <row r="297" spans="2:17" x14ac:dyDescent="0.25">
      <c r="C297" t="s">
        <v>121</v>
      </c>
      <c r="Q297" s="1"/>
    </row>
    <row r="298" spans="2:17" x14ac:dyDescent="0.25">
      <c r="D298" t="str">
        <f>"60 = { # Normal progress"</f>
        <v>60 = { # Normal progress</v>
      </c>
      <c r="Q298" s="1"/>
    </row>
    <row r="299" spans="2:17" x14ac:dyDescent="0.25">
      <c r="E299" t="str">
        <f>"change_variable = { which = hexaco_learning_"&amp;INDEX(S:S,2+TRUNC((ROW()-1)/$O$2))&amp;"_xp value = 1 }"</f>
        <v>change_variable = { which = hexaco_learning_martial_arts_xp value = 1 }</v>
      </c>
      <c r="Q299" s="1"/>
    </row>
    <row r="300" spans="2:17" x14ac:dyDescent="0.25">
      <c r="E300" t="s">
        <v>122</v>
      </c>
      <c r="Q300" s="1"/>
    </row>
    <row r="301" spans="2:17" x14ac:dyDescent="0.25">
      <c r="E301" t="str">
        <f>"set_character_flag = AVE_MARIA_hexaco_adolescence_"&amp;INDEX(S:S,2+TRUNC((ROW()-1)/$O$2))&amp;"_improvement_normal"</f>
        <v>set_character_flag = AVE_MARIA_hexaco_adolescence_martial_arts_improvement_normal</v>
      </c>
      <c r="Q301" s="1"/>
    </row>
    <row r="302" spans="2:17" x14ac:dyDescent="0.25">
      <c r="E302" t="s">
        <v>123</v>
      </c>
      <c r="Q302" s="1"/>
    </row>
    <row r="303" spans="2:17" x14ac:dyDescent="0.25">
      <c r="F303" t="str">
        <f>"factor = 1.05"</f>
        <v>factor = 1.05</v>
      </c>
      <c r="Q303" s="1"/>
    </row>
    <row r="304" spans="2:17" x14ac:dyDescent="0.25">
      <c r="F304" t="s">
        <v>124</v>
      </c>
      <c r="Q304" s="1"/>
    </row>
    <row r="305" spans="5:17" x14ac:dyDescent="0.25">
      <c r="E305" t="s">
        <v>1</v>
      </c>
      <c r="Q305" s="1"/>
    </row>
    <row r="306" spans="5:17" x14ac:dyDescent="0.25">
      <c r="E306" t="s">
        <v>123</v>
      </c>
      <c r="Q306" s="1"/>
    </row>
    <row r="307" spans="5:17" x14ac:dyDescent="0.25">
      <c r="F307" t="str">
        <f>"factor = 1.1"</f>
        <v>factor = 1.1</v>
      </c>
      <c r="Q307" s="1"/>
    </row>
    <row r="308" spans="5:17" x14ac:dyDescent="0.25">
      <c r="F308" t="s">
        <v>125</v>
      </c>
      <c r="Q308" s="1"/>
    </row>
    <row r="309" spans="5:17" x14ac:dyDescent="0.25">
      <c r="E309" t="s">
        <v>1</v>
      </c>
      <c r="Q309" s="1"/>
    </row>
    <row r="310" spans="5:17" x14ac:dyDescent="0.25">
      <c r="E310" t="s">
        <v>123</v>
      </c>
      <c r="Q310" s="1"/>
    </row>
    <row r="311" spans="5:17" x14ac:dyDescent="0.25">
      <c r="F311" t="str">
        <f>"factor = 1.2"</f>
        <v>factor = 1.2</v>
      </c>
      <c r="Q311" s="1"/>
    </row>
    <row r="312" spans="5:17" x14ac:dyDescent="0.25">
      <c r="F312" t="s">
        <v>126</v>
      </c>
      <c r="Q312" s="1"/>
    </row>
    <row r="313" spans="5:17" x14ac:dyDescent="0.25">
      <c r="E313" t="s">
        <v>1</v>
      </c>
      <c r="Q313" s="1"/>
    </row>
    <row r="314" spans="5:17" x14ac:dyDescent="0.25">
      <c r="E314" t="s">
        <v>123</v>
      </c>
      <c r="Q314" s="1"/>
    </row>
    <row r="315" spans="5:17" x14ac:dyDescent="0.25">
      <c r="F315" t="str">
        <f>"factor = 1.3"</f>
        <v>factor = 1.3</v>
      </c>
      <c r="Q315" s="1"/>
    </row>
    <row r="316" spans="5:17" x14ac:dyDescent="0.25">
      <c r="F316" t="s">
        <v>127</v>
      </c>
      <c r="Q316" s="1"/>
    </row>
    <row r="317" spans="5:17" x14ac:dyDescent="0.25">
      <c r="E317" t="s">
        <v>1</v>
      </c>
      <c r="Q317" s="1"/>
    </row>
    <row r="318" spans="5:17" x14ac:dyDescent="0.25">
      <c r="E318" t="s">
        <v>123</v>
      </c>
      <c r="Q318" s="1"/>
    </row>
    <row r="319" spans="5:17" x14ac:dyDescent="0.25">
      <c r="F319" t="str">
        <f>"factor = 1.5"</f>
        <v>factor = 1.5</v>
      </c>
      <c r="Q319" s="1"/>
    </row>
    <row r="320" spans="5:17" x14ac:dyDescent="0.25">
      <c r="F320" t="s">
        <v>128</v>
      </c>
      <c r="Q320" s="1"/>
    </row>
    <row r="321" spans="4:17" x14ac:dyDescent="0.25">
      <c r="E321" t="s">
        <v>1</v>
      </c>
      <c r="Q321" s="1"/>
    </row>
    <row r="322" spans="4:17" x14ac:dyDescent="0.25">
      <c r="D322" t="s">
        <v>1</v>
      </c>
      <c r="Q322" s="1"/>
    </row>
    <row r="323" spans="4:17" x14ac:dyDescent="0.25">
      <c r="D323" t="str">
        <f>"35 = { # Gifted progress"</f>
        <v>35 = { # Gifted progress</v>
      </c>
      <c r="Q323" s="1"/>
    </row>
    <row r="324" spans="4:17" x14ac:dyDescent="0.25">
      <c r="E324" t="str">
        <f>"change_variable = { which = hexaco_learning_"&amp;INDEX(S:S,2+TRUNC((ROW()-1)/$O$2))&amp;"_xp value = 2 }"</f>
        <v>change_variable = { which = hexaco_learning_martial_arts_xp value = 2 }</v>
      </c>
      <c r="Q324" s="1"/>
    </row>
    <row r="325" spans="4:17" x14ac:dyDescent="0.25">
      <c r="E325" t="s">
        <v>122</v>
      </c>
      <c r="Q325" s="1"/>
    </row>
    <row r="326" spans="4:17" x14ac:dyDescent="0.25">
      <c r="E326" t="str">
        <f>"set_character_flag = AVE_MARIA_hexaco_adolescence_"&amp;INDEX(S:S,2+TRUNC((ROW()-1)/$O$2))&amp;"_improvement_faster"</f>
        <v>set_character_flag = AVE_MARIA_hexaco_adolescence_martial_arts_improvement_faster</v>
      </c>
      <c r="Q326" s="1"/>
    </row>
    <row r="327" spans="4:17" x14ac:dyDescent="0.25">
      <c r="E327" t="s">
        <v>123</v>
      </c>
      <c r="Q327" s="1"/>
    </row>
    <row r="328" spans="4:17" x14ac:dyDescent="0.25">
      <c r="F328" t="str">
        <f>"factor = 1.05"</f>
        <v>factor = 1.05</v>
      </c>
      <c r="Q328" s="1"/>
    </row>
    <row r="329" spans="4:17" x14ac:dyDescent="0.25">
      <c r="F329" t="s">
        <v>129</v>
      </c>
      <c r="Q329" s="1"/>
    </row>
    <row r="330" spans="4:17" x14ac:dyDescent="0.25">
      <c r="E330" t="s">
        <v>1</v>
      </c>
      <c r="Q330" s="1"/>
    </row>
    <row r="331" spans="4:17" x14ac:dyDescent="0.25">
      <c r="E331" t="s">
        <v>123</v>
      </c>
      <c r="Q331" s="1"/>
    </row>
    <row r="332" spans="4:17" x14ac:dyDescent="0.25">
      <c r="F332" t="str">
        <f>"factor = 1.1"</f>
        <v>factor = 1.1</v>
      </c>
      <c r="Q332" s="1"/>
    </row>
    <row r="333" spans="4:17" x14ac:dyDescent="0.25">
      <c r="F333" t="s">
        <v>130</v>
      </c>
      <c r="Q333" s="1"/>
    </row>
    <row r="334" spans="4:17" x14ac:dyDescent="0.25">
      <c r="E334" t="s">
        <v>1</v>
      </c>
      <c r="Q334" s="1"/>
    </row>
    <row r="335" spans="4:17" x14ac:dyDescent="0.25">
      <c r="E335" t="s">
        <v>123</v>
      </c>
      <c r="Q335" s="1"/>
    </row>
    <row r="336" spans="4:17" x14ac:dyDescent="0.25">
      <c r="F336" t="str">
        <f>"factor = 1.2"</f>
        <v>factor = 1.2</v>
      </c>
      <c r="Q336" s="1"/>
    </row>
    <row r="337" spans="4:17" x14ac:dyDescent="0.25">
      <c r="F337" t="s">
        <v>131</v>
      </c>
      <c r="Q337" s="1"/>
    </row>
    <row r="338" spans="4:17" x14ac:dyDescent="0.25">
      <c r="E338" t="s">
        <v>1</v>
      </c>
      <c r="Q338" s="1"/>
    </row>
    <row r="339" spans="4:17" x14ac:dyDescent="0.25">
      <c r="E339" t="s">
        <v>123</v>
      </c>
      <c r="Q339" s="1"/>
    </row>
    <row r="340" spans="4:17" x14ac:dyDescent="0.25">
      <c r="F340" t="str">
        <f>"factor = 1.3"</f>
        <v>factor = 1.3</v>
      </c>
      <c r="Q340" s="1"/>
    </row>
    <row r="341" spans="4:17" x14ac:dyDescent="0.25">
      <c r="F341" t="s">
        <v>132</v>
      </c>
      <c r="Q341" s="1"/>
    </row>
    <row r="342" spans="4:17" x14ac:dyDescent="0.25">
      <c r="E342" t="s">
        <v>1</v>
      </c>
      <c r="Q342" s="1"/>
    </row>
    <row r="343" spans="4:17" x14ac:dyDescent="0.25">
      <c r="E343" t="s">
        <v>123</v>
      </c>
      <c r="Q343" s="1"/>
    </row>
    <row r="344" spans="4:17" x14ac:dyDescent="0.25">
      <c r="F344" t="str">
        <f>"factor = 1.5"</f>
        <v>factor = 1.5</v>
      </c>
      <c r="Q344" s="1"/>
    </row>
    <row r="345" spans="4:17" x14ac:dyDescent="0.25">
      <c r="F345" t="s">
        <v>133</v>
      </c>
      <c r="Q345" s="1"/>
    </row>
    <row r="346" spans="4:17" x14ac:dyDescent="0.25">
      <c r="E346" t="s">
        <v>1</v>
      </c>
      <c r="Q346" s="1"/>
    </row>
    <row r="347" spans="4:17" x14ac:dyDescent="0.25">
      <c r="E347" t="s">
        <v>123</v>
      </c>
      <c r="Q347" s="1"/>
    </row>
    <row r="348" spans="4:17" x14ac:dyDescent="0.25">
      <c r="F348" t="s">
        <v>134</v>
      </c>
      <c r="Q348" s="1"/>
    </row>
    <row r="349" spans="4:17" x14ac:dyDescent="0.25">
      <c r="F349" t="s">
        <v>135</v>
      </c>
      <c r="Q349" s="1"/>
    </row>
    <row r="350" spans="4:17" x14ac:dyDescent="0.25">
      <c r="E350" t="s">
        <v>1</v>
      </c>
      <c r="Q350" s="1"/>
    </row>
    <row r="351" spans="4:17" x14ac:dyDescent="0.25">
      <c r="D351" t="s">
        <v>1</v>
      </c>
      <c r="Q351" s="1"/>
    </row>
    <row r="352" spans="4:17" x14ac:dyDescent="0.25">
      <c r="D352" t="str">
        <f>"5 = { # Crazy progress"</f>
        <v>5 = { # Crazy progress</v>
      </c>
      <c r="Q352" s="1"/>
    </row>
    <row r="353" spans="3:17" x14ac:dyDescent="0.25">
      <c r="E353" t="str">
        <f>"change_variable = { which = hexaco_learning_"&amp;INDEX(S:S,2+TRUNC((ROW()-1)/$O$2))&amp;"_xp value = 3 }"</f>
        <v>change_variable = { which = hexaco_learning_martial_arts_xp value = 3 }</v>
      </c>
      <c r="Q353" s="1"/>
    </row>
    <row r="354" spans="3:17" x14ac:dyDescent="0.25">
      <c r="E354" t="s">
        <v>122</v>
      </c>
      <c r="Q354" s="1"/>
    </row>
    <row r="355" spans="3:17" x14ac:dyDescent="0.25">
      <c r="E355" t="str">
        <f>"set_character_flag = AVE_MARIA_hexaco_adolescence_"&amp;INDEX(S:S,2+TRUNC((ROW()-1)/$O$2))&amp;"_improvement_genius"</f>
        <v>set_character_flag = AVE_MARIA_hexaco_adolescence_martial_arts_improvement_genius</v>
      </c>
      <c r="Q355" s="1"/>
    </row>
    <row r="356" spans="3:17" x14ac:dyDescent="0.25">
      <c r="E356" t="s">
        <v>123</v>
      </c>
      <c r="Q356" s="1"/>
    </row>
    <row r="357" spans="3:17" x14ac:dyDescent="0.25">
      <c r="F357" t="str">
        <f>"factor = 2"</f>
        <v>factor = 2</v>
      </c>
      <c r="Q357" s="1"/>
    </row>
    <row r="358" spans="3:17" x14ac:dyDescent="0.25">
      <c r="F358" t="s">
        <v>135</v>
      </c>
      <c r="Q358" s="1"/>
    </row>
    <row r="359" spans="3:17" x14ac:dyDescent="0.25">
      <c r="E359" t="s">
        <v>1</v>
      </c>
      <c r="Q359" s="1"/>
    </row>
    <row r="360" spans="3:17" x14ac:dyDescent="0.25">
      <c r="E360" t="s">
        <v>123</v>
      </c>
      <c r="Q360" s="1"/>
    </row>
    <row r="361" spans="3:17" x14ac:dyDescent="0.25">
      <c r="F361" t="str">
        <f>"factor = 5"</f>
        <v>factor = 5</v>
      </c>
      <c r="Q361" s="1"/>
    </row>
    <row r="362" spans="3:17" x14ac:dyDescent="0.25">
      <c r="F362" t="s">
        <v>137</v>
      </c>
      <c r="Q362" s="1"/>
    </row>
    <row r="363" spans="3:17" x14ac:dyDescent="0.25">
      <c r="E363" t="s">
        <v>1</v>
      </c>
      <c r="Q363" s="1"/>
    </row>
    <row r="364" spans="3:17" x14ac:dyDescent="0.25">
      <c r="D364" t="s">
        <v>1</v>
      </c>
      <c r="Q364" s="1"/>
    </row>
    <row r="365" spans="3:17" x14ac:dyDescent="0.25">
      <c r="C365" t="s">
        <v>1</v>
      </c>
      <c r="Q365" s="1"/>
    </row>
    <row r="366" spans="3:17" x14ac:dyDescent="0.25">
      <c r="C366" t="s">
        <v>138</v>
      </c>
      <c r="Q366" s="1"/>
    </row>
    <row r="367" spans="3:17" x14ac:dyDescent="0.25">
      <c r="D367" t="str">
        <f>"educator = { character_event = { id = "&amp;"AVE_MARIA_hexaco_adolescence."&amp;INDEX($Y$2:$Z$57,MATCH(B1,$Y$2:$Y$57,0),2)+6&amp;" } }"</f>
        <v>educator = { character_event = { id = AVE_MARIA_hexaco_adolescence.8 } }</v>
      </c>
      <c r="Q367" s="1"/>
    </row>
    <row r="368" spans="3:17" x14ac:dyDescent="0.25">
      <c r="C368" t="s">
        <v>1</v>
      </c>
      <c r="Q368" s="1"/>
    </row>
    <row r="369" spans="1:17" x14ac:dyDescent="0.25">
      <c r="C369" t="s">
        <v>139</v>
      </c>
      <c r="Q369" s="1"/>
    </row>
    <row r="370" spans="1:17" x14ac:dyDescent="0.25">
      <c r="D370" t="s">
        <v>140</v>
      </c>
      <c r="Q370" s="1"/>
    </row>
    <row r="371" spans="1:17" x14ac:dyDescent="0.25">
      <c r="C371" t="s">
        <v>1</v>
      </c>
      <c r="Q371" s="1"/>
    </row>
    <row r="372" spans="1:17" x14ac:dyDescent="0.25">
      <c r="B372" t="s">
        <v>1</v>
      </c>
      <c r="Q372" s="1"/>
    </row>
    <row r="373" spans="1:17" x14ac:dyDescent="0.25">
      <c r="A373" t="s">
        <v>1</v>
      </c>
      <c r="Q373" s="1"/>
    </row>
    <row r="374" spans="1:17" x14ac:dyDescent="0.25">
      <c r="A374" t="str">
        <f>"#"</f>
        <v>#</v>
      </c>
      <c r="B374" t="str">
        <f>INDEX(R:R,2+TRUNC((ROW()-1)/$O$2))&amp;" Random Improvement"</f>
        <v>Martial Arts Random Improvement</v>
      </c>
      <c r="Q374" s="1"/>
    </row>
    <row r="375" spans="1:17" x14ac:dyDescent="0.25">
      <c r="A375" t="s">
        <v>0</v>
      </c>
      <c r="Q375" s="1"/>
    </row>
    <row r="376" spans="1:17" x14ac:dyDescent="0.25">
      <c r="B376" t="str">
        <f>"id = "&amp;"AVE_MARIA_hexaco_adolescence."&amp;INDEX($Y$2:$Z$57,MATCH(B1,$Y$2:$Y$57,0)+4,2)</f>
        <v>id = AVE_MARIA_hexaco_adolescence.6</v>
      </c>
      <c r="Q376" s="1"/>
    </row>
    <row r="377" spans="1:17" x14ac:dyDescent="0.25">
      <c r="B377" t="str">
        <f>"desc = EVTDESC_"&amp;"AVE_MARIA_hexaco_adolescence."&amp;INDEX($Y$2:$Z$57,MATCH(B1,$Y$2:$Y$57,0)+4,2)</f>
        <v>desc = EVTDESC_AVE_MARIA_hexaco_adolescence.6</v>
      </c>
      <c r="Q377" s="1"/>
    </row>
    <row r="378" spans="1:17" x14ac:dyDescent="0.25">
      <c r="B378" t="s">
        <v>115</v>
      </c>
      <c r="Q378" s="1"/>
    </row>
    <row r="379" spans="1:17" x14ac:dyDescent="0.25">
      <c r="B379" t="s">
        <v>114</v>
      </c>
      <c r="Q379" s="1"/>
    </row>
    <row r="380" spans="1:17" x14ac:dyDescent="0.25">
      <c r="B380" t="s">
        <v>116</v>
      </c>
      <c r="Q380" s="1"/>
    </row>
    <row r="381" spans="1:17" x14ac:dyDescent="0.25">
      <c r="Q381" s="1"/>
    </row>
    <row r="382" spans="1:17" x14ac:dyDescent="0.25">
      <c r="B382" t="s">
        <v>5</v>
      </c>
      <c r="Q382" s="1"/>
    </row>
    <row r="383" spans="1:17" x14ac:dyDescent="0.25">
      <c r="C383" t="s">
        <v>117</v>
      </c>
      <c r="Q383" s="1"/>
    </row>
    <row r="384" spans="1:17" x14ac:dyDescent="0.25">
      <c r="C384" t="s">
        <v>118</v>
      </c>
      <c r="Q384" s="1"/>
    </row>
    <row r="385" spans="2:17" x14ac:dyDescent="0.25">
      <c r="C385" t="s">
        <v>119</v>
      </c>
      <c r="Q385" s="1"/>
    </row>
    <row r="386" spans="2:17" x14ac:dyDescent="0.25">
      <c r="C386" t="s">
        <v>120</v>
      </c>
      <c r="Q386" s="1"/>
    </row>
    <row r="387" spans="2:17" x14ac:dyDescent="0.25">
      <c r="B387" t="s">
        <v>1</v>
      </c>
      <c r="Q387" s="1"/>
    </row>
    <row r="388" spans="2:17" x14ac:dyDescent="0.25">
      <c r="B388" t="s">
        <v>9</v>
      </c>
      <c r="Q388" s="1"/>
    </row>
    <row r="389" spans="2:17" x14ac:dyDescent="0.25">
      <c r="C389" t="str">
        <f>"name = EVTOPT_A_"&amp;"AVE_MARIA_hexaco_adolescence."&amp;INDEX($Y$2:$Z$57,MATCH(B1,$Y$2:$Y$57,0)+4,2)</f>
        <v>name = EVTOPT_A_AVE_MARIA_hexaco_adolescence.6</v>
      </c>
      <c r="Q389" s="1"/>
    </row>
    <row r="390" spans="2:17" x14ac:dyDescent="0.25">
      <c r="C390" t="s">
        <v>121</v>
      </c>
      <c r="Q390" s="1"/>
    </row>
    <row r="391" spans="2:17" x14ac:dyDescent="0.25">
      <c r="D391" t="str">
        <f>"60 = { # Normal progress"</f>
        <v>60 = { # Normal progress</v>
      </c>
      <c r="Q391" s="1"/>
    </row>
    <row r="392" spans="2:17" x14ac:dyDescent="0.25">
      <c r="E392" t="str">
        <f>"change_variable = { which = hexaco_learning_"&amp;INDEX(S:S,2+TRUNC((ROW()-1)/$O$2))&amp;"_xp value = 1 }"</f>
        <v>change_variable = { which = hexaco_learning_martial_arts_xp value = 1 }</v>
      </c>
      <c r="Q392" s="1"/>
    </row>
    <row r="393" spans="2:17" x14ac:dyDescent="0.25">
      <c r="E393" t="s">
        <v>122</v>
      </c>
      <c r="Q393" s="1"/>
    </row>
    <row r="394" spans="2:17" x14ac:dyDescent="0.25">
      <c r="E394" t="str">
        <f>"set_character_flag = AVE_MARIA_hexaco_adolescence_"&amp;INDEX(S:S,2+TRUNC((ROW()-1)/$O$2))&amp;"_improvement_normal"</f>
        <v>set_character_flag = AVE_MARIA_hexaco_adolescence_martial_arts_improvement_normal</v>
      </c>
      <c r="Q394" s="1"/>
    </row>
    <row r="395" spans="2:17" x14ac:dyDescent="0.25">
      <c r="E395" t="s">
        <v>123</v>
      </c>
      <c r="Q395" s="1"/>
    </row>
    <row r="396" spans="2:17" x14ac:dyDescent="0.25">
      <c r="F396" t="str">
        <f>"factor = 1.05"</f>
        <v>factor = 1.05</v>
      </c>
      <c r="Q396" s="1"/>
    </row>
    <row r="397" spans="2:17" x14ac:dyDescent="0.25">
      <c r="F397" t="s">
        <v>124</v>
      </c>
      <c r="Q397" s="1"/>
    </row>
    <row r="398" spans="2:17" x14ac:dyDescent="0.25">
      <c r="E398" t="s">
        <v>1</v>
      </c>
      <c r="Q398" s="1"/>
    </row>
    <row r="399" spans="2:17" x14ac:dyDescent="0.25">
      <c r="E399" t="s">
        <v>123</v>
      </c>
      <c r="Q399" s="1"/>
    </row>
    <row r="400" spans="2:17" x14ac:dyDescent="0.25">
      <c r="F400" t="str">
        <f>"factor = 1.1"</f>
        <v>factor = 1.1</v>
      </c>
      <c r="Q400" s="1"/>
    </row>
    <row r="401" spans="4:17" x14ac:dyDescent="0.25">
      <c r="F401" t="s">
        <v>125</v>
      </c>
      <c r="Q401" s="1"/>
    </row>
    <row r="402" spans="4:17" x14ac:dyDescent="0.25">
      <c r="E402" t="s">
        <v>1</v>
      </c>
      <c r="Q402" s="1"/>
    </row>
    <row r="403" spans="4:17" x14ac:dyDescent="0.25">
      <c r="E403" t="s">
        <v>123</v>
      </c>
      <c r="Q403" s="1"/>
    </row>
    <row r="404" spans="4:17" x14ac:dyDescent="0.25">
      <c r="F404" t="str">
        <f>"factor = 1.2"</f>
        <v>factor = 1.2</v>
      </c>
      <c r="Q404" s="1"/>
    </row>
    <row r="405" spans="4:17" x14ac:dyDescent="0.25">
      <c r="F405" t="s">
        <v>126</v>
      </c>
      <c r="Q405" s="1"/>
    </row>
    <row r="406" spans="4:17" x14ac:dyDescent="0.25">
      <c r="E406" t="s">
        <v>1</v>
      </c>
      <c r="Q406" s="1"/>
    </row>
    <row r="407" spans="4:17" x14ac:dyDescent="0.25">
      <c r="E407" t="s">
        <v>123</v>
      </c>
      <c r="Q407" s="1"/>
    </row>
    <row r="408" spans="4:17" x14ac:dyDescent="0.25">
      <c r="F408" t="str">
        <f>"factor = 1.3"</f>
        <v>factor = 1.3</v>
      </c>
      <c r="Q408" s="1"/>
    </row>
    <row r="409" spans="4:17" x14ac:dyDescent="0.25">
      <c r="F409" t="s">
        <v>127</v>
      </c>
      <c r="Q409" s="1"/>
    </row>
    <row r="410" spans="4:17" x14ac:dyDescent="0.25">
      <c r="E410" t="s">
        <v>1</v>
      </c>
      <c r="Q410" s="1"/>
    </row>
    <row r="411" spans="4:17" x14ac:dyDescent="0.25">
      <c r="E411" t="s">
        <v>123</v>
      </c>
      <c r="Q411" s="1"/>
    </row>
    <row r="412" spans="4:17" x14ac:dyDescent="0.25">
      <c r="F412" t="str">
        <f>"factor = 1.5"</f>
        <v>factor = 1.5</v>
      </c>
      <c r="Q412" s="1"/>
    </row>
    <row r="413" spans="4:17" x14ac:dyDescent="0.25">
      <c r="F413" t="s">
        <v>128</v>
      </c>
      <c r="Q413" s="1"/>
    </row>
    <row r="414" spans="4:17" x14ac:dyDescent="0.25">
      <c r="E414" t="s">
        <v>1</v>
      </c>
      <c r="Q414" s="1"/>
    </row>
    <row r="415" spans="4:17" x14ac:dyDescent="0.25">
      <c r="D415" t="s">
        <v>1</v>
      </c>
      <c r="Q415" s="1"/>
    </row>
    <row r="416" spans="4:17" x14ac:dyDescent="0.25">
      <c r="D416" t="str">
        <f>"35 = { # Gifted progress"</f>
        <v>35 = { # Gifted progress</v>
      </c>
      <c r="Q416" s="1"/>
    </row>
    <row r="417" spans="5:17" x14ac:dyDescent="0.25">
      <c r="E417" t="str">
        <f>"change_variable = { which = hexaco_learning_"&amp;INDEX(S:S,2+TRUNC((ROW()-1)/$O$2))&amp;"_xp value = 2 }"</f>
        <v>change_variable = { which = hexaco_learning_martial_arts_xp value = 2 }</v>
      </c>
      <c r="Q417" s="1"/>
    </row>
    <row r="418" spans="5:17" x14ac:dyDescent="0.25">
      <c r="E418" t="s">
        <v>122</v>
      </c>
      <c r="Q418" s="1"/>
    </row>
    <row r="419" spans="5:17" x14ac:dyDescent="0.25">
      <c r="E419" t="str">
        <f>"set_character_flag = AVE_MARIA_hexaco_adolescence_"&amp;INDEX(S:S,2+TRUNC((ROW()-1)/$O$2))&amp;"_improvement_faster"</f>
        <v>set_character_flag = AVE_MARIA_hexaco_adolescence_martial_arts_improvement_faster</v>
      </c>
      <c r="Q419" s="1"/>
    </row>
    <row r="420" spans="5:17" x14ac:dyDescent="0.25">
      <c r="E420" t="s">
        <v>123</v>
      </c>
      <c r="Q420" s="1"/>
    </row>
    <row r="421" spans="5:17" x14ac:dyDescent="0.25">
      <c r="F421" t="str">
        <f>"factor = 1.05"</f>
        <v>factor = 1.05</v>
      </c>
      <c r="Q421" s="1"/>
    </row>
    <row r="422" spans="5:17" x14ac:dyDescent="0.25">
      <c r="F422" t="s">
        <v>129</v>
      </c>
      <c r="Q422" s="1"/>
    </row>
    <row r="423" spans="5:17" x14ac:dyDescent="0.25">
      <c r="E423" t="s">
        <v>1</v>
      </c>
      <c r="Q423" s="1"/>
    </row>
    <row r="424" spans="5:17" x14ac:dyDescent="0.25">
      <c r="E424" t="s">
        <v>123</v>
      </c>
      <c r="Q424" s="1"/>
    </row>
    <row r="425" spans="5:17" x14ac:dyDescent="0.25">
      <c r="F425" t="str">
        <f>"factor = 1.1"</f>
        <v>factor = 1.1</v>
      </c>
      <c r="Q425" s="1"/>
    </row>
    <row r="426" spans="5:17" x14ac:dyDescent="0.25">
      <c r="F426" t="s">
        <v>130</v>
      </c>
      <c r="Q426" s="1"/>
    </row>
    <row r="427" spans="5:17" x14ac:dyDescent="0.25">
      <c r="E427" t="s">
        <v>1</v>
      </c>
      <c r="Q427" s="1"/>
    </row>
    <row r="428" spans="5:17" x14ac:dyDescent="0.25">
      <c r="E428" t="s">
        <v>123</v>
      </c>
      <c r="Q428" s="1"/>
    </row>
    <row r="429" spans="5:17" x14ac:dyDescent="0.25">
      <c r="F429" t="str">
        <f>"factor = 1.2"</f>
        <v>factor = 1.2</v>
      </c>
      <c r="Q429" s="1"/>
    </row>
    <row r="430" spans="5:17" x14ac:dyDescent="0.25">
      <c r="F430" t="s">
        <v>131</v>
      </c>
    </row>
    <row r="431" spans="5:17" x14ac:dyDescent="0.25">
      <c r="E431" t="s">
        <v>1</v>
      </c>
    </row>
    <row r="432" spans="5:17" x14ac:dyDescent="0.25">
      <c r="E432" t="s">
        <v>123</v>
      </c>
    </row>
    <row r="433" spans="4:6" x14ac:dyDescent="0.25">
      <c r="F433" t="str">
        <f>"factor = 1.3"</f>
        <v>factor = 1.3</v>
      </c>
    </row>
    <row r="434" spans="4:6" x14ac:dyDescent="0.25">
      <c r="F434" t="s">
        <v>132</v>
      </c>
    </row>
    <row r="435" spans="4:6" x14ac:dyDescent="0.25">
      <c r="E435" t="s">
        <v>1</v>
      </c>
    </row>
    <row r="436" spans="4:6" x14ac:dyDescent="0.25">
      <c r="E436" t="s">
        <v>123</v>
      </c>
    </row>
    <row r="437" spans="4:6" x14ac:dyDescent="0.25">
      <c r="F437" t="str">
        <f>"factor = 1.5"</f>
        <v>factor = 1.5</v>
      </c>
    </row>
    <row r="438" spans="4:6" x14ac:dyDescent="0.25">
      <c r="F438" t="s">
        <v>133</v>
      </c>
    </row>
    <row r="439" spans="4:6" x14ac:dyDescent="0.25">
      <c r="E439" t="s">
        <v>1</v>
      </c>
    </row>
    <row r="440" spans="4:6" x14ac:dyDescent="0.25">
      <c r="E440" t="s">
        <v>123</v>
      </c>
    </row>
    <row r="441" spans="4:6" x14ac:dyDescent="0.25">
      <c r="F441" t="s">
        <v>134</v>
      </c>
    </row>
    <row r="442" spans="4:6" x14ac:dyDescent="0.25">
      <c r="F442" t="s">
        <v>135</v>
      </c>
    </row>
    <row r="443" spans="4:6" x14ac:dyDescent="0.25">
      <c r="E443" t="s">
        <v>1</v>
      </c>
    </row>
    <row r="444" spans="4:6" x14ac:dyDescent="0.25">
      <c r="D444" t="s">
        <v>1</v>
      </c>
    </row>
    <row r="445" spans="4:6" x14ac:dyDescent="0.25">
      <c r="D445" t="str">
        <f>"5 = { # Crazy progress"</f>
        <v>5 = { # Crazy progress</v>
      </c>
    </row>
    <row r="446" spans="4:6" x14ac:dyDescent="0.25">
      <c r="E446" t="str">
        <f>"change_variable = { which = hexaco_learning_"&amp;INDEX(S:S,2+TRUNC((ROW()-1)/$O$2))&amp;"_xp value = 3 }"</f>
        <v>change_variable = { which = hexaco_learning_martial_arts_xp value = 3 }</v>
      </c>
    </row>
    <row r="447" spans="4:6" x14ac:dyDescent="0.25">
      <c r="E447" t="s">
        <v>122</v>
      </c>
    </row>
    <row r="448" spans="4:6" x14ac:dyDescent="0.25">
      <c r="E448" t="str">
        <f>"set_character_flag = AVE_MARIA_hexaco_adolescence_"&amp;INDEX(S:S,2+TRUNC((ROW()-1)/$O$2))&amp;"_improvement_genius"</f>
        <v>set_character_flag = AVE_MARIA_hexaco_adolescence_martial_arts_improvement_genius</v>
      </c>
    </row>
    <row r="449" spans="3:6" x14ac:dyDescent="0.25">
      <c r="E449" t="s">
        <v>123</v>
      </c>
    </row>
    <row r="450" spans="3:6" x14ac:dyDescent="0.25">
      <c r="F450" t="str">
        <f>"factor = 2"</f>
        <v>factor = 2</v>
      </c>
    </row>
    <row r="451" spans="3:6" x14ac:dyDescent="0.25">
      <c r="F451" t="s">
        <v>135</v>
      </c>
    </row>
    <row r="452" spans="3:6" x14ac:dyDescent="0.25">
      <c r="E452" t="s">
        <v>1</v>
      </c>
    </row>
    <row r="453" spans="3:6" x14ac:dyDescent="0.25">
      <c r="E453" t="s">
        <v>123</v>
      </c>
    </row>
    <row r="454" spans="3:6" x14ac:dyDescent="0.25">
      <c r="F454" t="str">
        <f>"factor = 5"</f>
        <v>factor = 5</v>
      </c>
    </row>
    <row r="455" spans="3:6" x14ac:dyDescent="0.25">
      <c r="F455" t="s">
        <v>137</v>
      </c>
    </row>
    <row r="456" spans="3:6" x14ac:dyDescent="0.25">
      <c r="E456" t="s">
        <v>1</v>
      </c>
    </row>
    <row r="457" spans="3:6" x14ac:dyDescent="0.25">
      <c r="D457" t="s">
        <v>1</v>
      </c>
    </row>
    <row r="458" spans="3:6" x14ac:dyDescent="0.25">
      <c r="C458" t="s">
        <v>1</v>
      </c>
    </row>
    <row r="459" spans="3:6" x14ac:dyDescent="0.25">
      <c r="C459" t="s">
        <v>138</v>
      </c>
    </row>
    <row r="460" spans="3:6" x14ac:dyDescent="0.25">
      <c r="D460" t="str">
        <f>"educator = { character_event = { id = "&amp;"AVE_MARIA_hexaco_adolescence."&amp;INDEX($Y$2:$Z$57,MATCH(B1,$Y$2:$Y$57,0)+6,2)&amp;" } }"</f>
        <v>educator = { character_event = { id = AVE_MARIA_hexaco_adolescence.8 } }</v>
      </c>
    </row>
    <row r="461" spans="3:6" x14ac:dyDescent="0.25">
      <c r="C461" t="s">
        <v>1</v>
      </c>
    </row>
    <row r="462" spans="3:6" x14ac:dyDescent="0.25">
      <c r="C462" t="s">
        <v>139</v>
      </c>
    </row>
    <row r="463" spans="3:6" x14ac:dyDescent="0.25">
      <c r="D463" t="s">
        <v>140</v>
      </c>
    </row>
    <row r="464" spans="3:6" x14ac:dyDescent="0.25">
      <c r="C464" t="s">
        <v>1</v>
      </c>
    </row>
    <row r="465" spans="1:3" x14ac:dyDescent="0.25">
      <c r="B465" t="s">
        <v>1</v>
      </c>
    </row>
    <row r="466" spans="1:3" x14ac:dyDescent="0.25">
      <c r="A466" t="s">
        <v>1</v>
      </c>
    </row>
    <row r="467" spans="1:3" x14ac:dyDescent="0.25">
      <c r="A467" t="str">
        <f>"#"</f>
        <v>#</v>
      </c>
      <c r="B467" t="str">
        <f>INDEX(R:R,2+TRUNC((ROW()-1)/$O$2))&amp;" Random Improvement"</f>
        <v>Martial Arts Random Improvement</v>
      </c>
    </row>
    <row r="468" spans="1:3" x14ac:dyDescent="0.25">
      <c r="A468" t="s">
        <v>0</v>
      </c>
    </row>
    <row r="469" spans="1:3" x14ac:dyDescent="0.25">
      <c r="B469" t="str">
        <f>"id = "&amp;"AVE_MARIA_hexaco_adolescence."&amp;INDEX($Y$2:$Z$57,MATCH(B1,$Y$2:$Y$57,0)+5,2)</f>
        <v>id = AVE_MARIA_hexaco_adolescence.7</v>
      </c>
    </row>
    <row r="470" spans="1:3" x14ac:dyDescent="0.25">
      <c r="B470" t="str">
        <f>"desc = EVTDESC_"&amp;"AVE_MARIA_hexaco_adolescence."&amp;INDEX($Y$2:$Z$57,MATCH(B1,$Y$2:$Y$57,0)+5,2)</f>
        <v>desc = EVTDESC_AVE_MARIA_hexaco_adolescence.7</v>
      </c>
    </row>
    <row r="471" spans="1:3" x14ac:dyDescent="0.25">
      <c r="B471" t="s">
        <v>115</v>
      </c>
    </row>
    <row r="472" spans="1:3" x14ac:dyDescent="0.25">
      <c r="B472" t="s">
        <v>114</v>
      </c>
    </row>
    <row r="473" spans="1:3" x14ac:dyDescent="0.25">
      <c r="B473" t="s">
        <v>116</v>
      </c>
    </row>
    <row r="475" spans="1:3" x14ac:dyDescent="0.25">
      <c r="B475" t="s">
        <v>5</v>
      </c>
    </row>
    <row r="476" spans="1:3" x14ac:dyDescent="0.25">
      <c r="C476" t="s">
        <v>117</v>
      </c>
    </row>
    <row r="477" spans="1:3" x14ac:dyDescent="0.25">
      <c r="C477" t="s">
        <v>118</v>
      </c>
    </row>
    <row r="478" spans="1:3" x14ac:dyDescent="0.25">
      <c r="C478" t="s">
        <v>119</v>
      </c>
    </row>
    <row r="479" spans="1:3" x14ac:dyDescent="0.25">
      <c r="C479" t="s">
        <v>120</v>
      </c>
    </row>
    <row r="480" spans="1:3" x14ac:dyDescent="0.25">
      <c r="B480" t="s">
        <v>1</v>
      </c>
    </row>
    <row r="481" spans="2:6" x14ac:dyDescent="0.25">
      <c r="B481" t="s">
        <v>9</v>
      </c>
    </row>
    <row r="482" spans="2:6" x14ac:dyDescent="0.25">
      <c r="C482" t="str">
        <f>"name = EVTOPT_A_"&amp;"AVE_MARIA_hexaco_adolescence."&amp;INDEX($Y$2:$Z$57,MATCH(B1,$Y$2:$Y$57,0)+5,2)</f>
        <v>name = EVTOPT_A_AVE_MARIA_hexaco_adolescence.7</v>
      </c>
    </row>
    <row r="483" spans="2:6" x14ac:dyDescent="0.25">
      <c r="C483" t="s">
        <v>121</v>
      </c>
    </row>
    <row r="484" spans="2:6" x14ac:dyDescent="0.25">
      <c r="D484" t="str">
        <f>"60 = { # Normal progress"</f>
        <v>60 = { # Normal progress</v>
      </c>
    </row>
    <row r="485" spans="2:6" x14ac:dyDescent="0.25">
      <c r="E485" t="str">
        <f>"change_variable = { which = hexaco_learning_"&amp;INDEX(S:S,2+TRUNC((ROW()-1)/$O$2))&amp;"_xp value = 1 }"</f>
        <v>change_variable = { which = hexaco_learning_martial_arts_xp value = 1 }</v>
      </c>
    </row>
    <row r="486" spans="2:6" x14ac:dyDescent="0.25">
      <c r="E486" t="s">
        <v>122</v>
      </c>
    </row>
    <row r="487" spans="2:6" x14ac:dyDescent="0.25">
      <c r="E487" t="str">
        <f>"set_character_flag = AVE_MARIA_hexaco_adolescence_"&amp;INDEX(S:S,2+TRUNC((ROW()-1)/$O$2))&amp;"_improvement_normal"</f>
        <v>set_character_flag = AVE_MARIA_hexaco_adolescence_martial_arts_improvement_normal</v>
      </c>
    </row>
    <row r="488" spans="2:6" x14ac:dyDescent="0.25">
      <c r="E488" t="s">
        <v>123</v>
      </c>
    </row>
    <row r="489" spans="2:6" x14ac:dyDescent="0.25">
      <c r="F489" t="str">
        <f>"factor = 1.05"</f>
        <v>factor = 1.05</v>
      </c>
    </row>
    <row r="490" spans="2:6" x14ac:dyDescent="0.25">
      <c r="F490" t="s">
        <v>124</v>
      </c>
    </row>
    <row r="491" spans="2:6" x14ac:dyDescent="0.25">
      <c r="E491" t="s">
        <v>1</v>
      </c>
    </row>
    <row r="492" spans="2:6" x14ac:dyDescent="0.25">
      <c r="E492" t="s">
        <v>123</v>
      </c>
    </row>
    <row r="493" spans="2:6" x14ac:dyDescent="0.25">
      <c r="F493" t="str">
        <f>"factor = 1.1"</f>
        <v>factor = 1.1</v>
      </c>
    </row>
    <row r="494" spans="2:6" x14ac:dyDescent="0.25">
      <c r="F494" t="s">
        <v>125</v>
      </c>
    </row>
    <row r="495" spans="2:6" x14ac:dyDescent="0.25">
      <c r="E495" t="s">
        <v>1</v>
      </c>
    </row>
    <row r="496" spans="2:6" x14ac:dyDescent="0.25">
      <c r="E496" t="s">
        <v>123</v>
      </c>
    </row>
    <row r="497" spans="4:6" x14ac:dyDescent="0.25">
      <c r="F497" t="str">
        <f>"factor = 1.2"</f>
        <v>factor = 1.2</v>
      </c>
    </row>
    <row r="498" spans="4:6" x14ac:dyDescent="0.25">
      <c r="F498" t="s">
        <v>126</v>
      </c>
    </row>
    <row r="499" spans="4:6" x14ac:dyDescent="0.25">
      <c r="E499" t="s">
        <v>1</v>
      </c>
    </row>
    <row r="500" spans="4:6" x14ac:dyDescent="0.25">
      <c r="E500" t="s">
        <v>123</v>
      </c>
    </row>
    <row r="501" spans="4:6" x14ac:dyDescent="0.25">
      <c r="F501" t="str">
        <f>"factor = 1.3"</f>
        <v>factor = 1.3</v>
      </c>
    </row>
    <row r="502" spans="4:6" x14ac:dyDescent="0.25">
      <c r="F502" t="s">
        <v>127</v>
      </c>
    </row>
    <row r="503" spans="4:6" x14ac:dyDescent="0.25">
      <c r="E503" t="s">
        <v>1</v>
      </c>
    </row>
    <row r="504" spans="4:6" x14ac:dyDescent="0.25">
      <c r="E504" t="s">
        <v>123</v>
      </c>
    </row>
    <row r="505" spans="4:6" x14ac:dyDescent="0.25">
      <c r="F505" t="str">
        <f>"factor = 1.5"</f>
        <v>factor = 1.5</v>
      </c>
    </row>
    <row r="506" spans="4:6" x14ac:dyDescent="0.25">
      <c r="F506" t="s">
        <v>128</v>
      </c>
    </row>
    <row r="507" spans="4:6" x14ac:dyDescent="0.25">
      <c r="E507" t="s">
        <v>1</v>
      </c>
    </row>
    <row r="508" spans="4:6" x14ac:dyDescent="0.25">
      <c r="D508" t="s">
        <v>1</v>
      </c>
    </row>
    <row r="509" spans="4:6" x14ac:dyDescent="0.25">
      <c r="D509" t="str">
        <f>"35 = { # Gifted progress"</f>
        <v>35 = { # Gifted progress</v>
      </c>
    </row>
    <row r="510" spans="4:6" x14ac:dyDescent="0.25">
      <c r="E510" t="str">
        <f>"change_variable = { which = hexaco_learning_"&amp;INDEX(S:S,2+TRUNC((ROW()-1)/$O$2))&amp;"_xp value = 2 }"</f>
        <v>change_variable = { which = hexaco_learning_martial_arts_xp value = 2 }</v>
      </c>
    </row>
    <row r="511" spans="4:6" x14ac:dyDescent="0.25">
      <c r="E511" t="s">
        <v>122</v>
      </c>
    </row>
    <row r="512" spans="4:6" x14ac:dyDescent="0.25">
      <c r="E512" t="str">
        <f>"set_character_flag = AVE_MARIA_hexaco_adolescence_"&amp;INDEX(S:S,2+TRUNC((ROW()-1)/$O$2))&amp;"_improvement_faster"</f>
        <v>set_character_flag = AVE_MARIA_hexaco_adolescence_martial_arts_improvement_faster</v>
      </c>
    </row>
    <row r="513" spans="5:6" x14ac:dyDescent="0.25">
      <c r="E513" t="s">
        <v>123</v>
      </c>
    </row>
    <row r="514" spans="5:6" x14ac:dyDescent="0.25">
      <c r="F514" t="str">
        <f>"factor = 1.05"</f>
        <v>factor = 1.05</v>
      </c>
    </row>
    <row r="515" spans="5:6" x14ac:dyDescent="0.25">
      <c r="F515" t="s">
        <v>129</v>
      </c>
    </row>
    <row r="516" spans="5:6" x14ac:dyDescent="0.25">
      <c r="E516" t="s">
        <v>1</v>
      </c>
    </row>
    <row r="517" spans="5:6" x14ac:dyDescent="0.25">
      <c r="E517" t="s">
        <v>123</v>
      </c>
    </row>
    <row r="518" spans="5:6" x14ac:dyDescent="0.25">
      <c r="F518" t="str">
        <f>"factor = 1.1"</f>
        <v>factor = 1.1</v>
      </c>
    </row>
    <row r="519" spans="5:6" x14ac:dyDescent="0.25">
      <c r="F519" t="s">
        <v>130</v>
      </c>
    </row>
    <row r="520" spans="5:6" x14ac:dyDescent="0.25">
      <c r="E520" t="s">
        <v>1</v>
      </c>
    </row>
    <row r="521" spans="5:6" x14ac:dyDescent="0.25">
      <c r="E521" t="s">
        <v>123</v>
      </c>
    </row>
    <row r="522" spans="5:6" x14ac:dyDescent="0.25">
      <c r="F522" t="str">
        <f>"factor = 1.2"</f>
        <v>factor = 1.2</v>
      </c>
    </row>
    <row r="523" spans="5:6" x14ac:dyDescent="0.25">
      <c r="F523" t="s">
        <v>131</v>
      </c>
    </row>
    <row r="524" spans="5:6" x14ac:dyDescent="0.25">
      <c r="E524" t="s">
        <v>1</v>
      </c>
    </row>
    <row r="525" spans="5:6" x14ac:dyDescent="0.25">
      <c r="E525" t="s">
        <v>123</v>
      </c>
    </row>
    <row r="526" spans="5:6" x14ac:dyDescent="0.25">
      <c r="F526" t="str">
        <f>"factor = 1.3"</f>
        <v>factor = 1.3</v>
      </c>
    </row>
    <row r="527" spans="5:6" x14ac:dyDescent="0.25">
      <c r="F527" t="s">
        <v>132</v>
      </c>
    </row>
    <row r="528" spans="5:6" x14ac:dyDescent="0.25">
      <c r="E528" t="s">
        <v>1</v>
      </c>
    </row>
    <row r="529" spans="4:6" x14ac:dyDescent="0.25">
      <c r="E529" t="s">
        <v>123</v>
      </c>
    </row>
    <row r="530" spans="4:6" x14ac:dyDescent="0.25">
      <c r="F530" t="str">
        <f>"factor = 1.5"</f>
        <v>factor = 1.5</v>
      </c>
    </row>
    <row r="531" spans="4:6" x14ac:dyDescent="0.25">
      <c r="F531" t="s">
        <v>133</v>
      </c>
    </row>
    <row r="532" spans="4:6" x14ac:dyDescent="0.25">
      <c r="E532" t="s">
        <v>1</v>
      </c>
    </row>
    <row r="533" spans="4:6" x14ac:dyDescent="0.25">
      <c r="E533" t="s">
        <v>123</v>
      </c>
    </row>
    <row r="534" spans="4:6" x14ac:dyDescent="0.25">
      <c r="F534" t="s">
        <v>134</v>
      </c>
    </row>
    <row r="535" spans="4:6" x14ac:dyDescent="0.25">
      <c r="F535" t="s">
        <v>135</v>
      </c>
    </row>
    <row r="536" spans="4:6" x14ac:dyDescent="0.25">
      <c r="E536" t="s">
        <v>1</v>
      </c>
    </row>
    <row r="537" spans="4:6" x14ac:dyDescent="0.25">
      <c r="D537" t="s">
        <v>1</v>
      </c>
    </row>
    <row r="538" spans="4:6" x14ac:dyDescent="0.25">
      <c r="D538" t="str">
        <f>"5 = { # Crazy progress"</f>
        <v>5 = { # Crazy progress</v>
      </c>
    </row>
    <row r="539" spans="4:6" x14ac:dyDescent="0.25">
      <c r="E539" t="str">
        <f>"change_variable = { which = hexaco_learning_"&amp;INDEX(S:S,2+TRUNC((ROW()-1)/$O$2))&amp;"_xp value = 3 }"</f>
        <v>change_variable = { which = hexaco_learning_martial_arts_xp value = 3 }</v>
      </c>
    </row>
    <row r="540" spans="4:6" x14ac:dyDescent="0.25">
      <c r="E540" t="s">
        <v>122</v>
      </c>
    </row>
    <row r="541" spans="4:6" x14ac:dyDescent="0.25">
      <c r="E541" t="str">
        <f>"set_character_flag = AVE_MARIA_hexaco_adolescence_"&amp;INDEX(S:S,2+TRUNC((ROW()-1)/$O$2))&amp;"_improvement_genius"</f>
        <v>set_character_flag = AVE_MARIA_hexaco_adolescence_martial_arts_improvement_genius</v>
      </c>
    </row>
    <row r="542" spans="4:6" x14ac:dyDescent="0.25">
      <c r="E542" t="s">
        <v>123</v>
      </c>
    </row>
    <row r="543" spans="4:6" x14ac:dyDescent="0.25">
      <c r="F543" t="str">
        <f>"factor = 2"</f>
        <v>factor = 2</v>
      </c>
    </row>
    <row r="544" spans="4:6" x14ac:dyDescent="0.25">
      <c r="F544" t="s">
        <v>135</v>
      </c>
    </row>
    <row r="545" spans="1:6" x14ac:dyDescent="0.25">
      <c r="E545" t="s">
        <v>1</v>
      </c>
    </row>
    <row r="546" spans="1:6" x14ac:dyDescent="0.25">
      <c r="E546" t="s">
        <v>123</v>
      </c>
    </row>
    <row r="547" spans="1:6" x14ac:dyDescent="0.25">
      <c r="F547" t="str">
        <f>"factor = 5"</f>
        <v>factor = 5</v>
      </c>
    </row>
    <row r="548" spans="1:6" x14ac:dyDescent="0.25">
      <c r="F548" t="s">
        <v>137</v>
      </c>
    </row>
    <row r="549" spans="1:6" x14ac:dyDescent="0.25">
      <c r="E549" t="s">
        <v>1</v>
      </c>
    </row>
    <row r="550" spans="1:6" x14ac:dyDescent="0.25">
      <c r="D550" t="s">
        <v>1</v>
      </c>
    </row>
    <row r="551" spans="1:6" x14ac:dyDescent="0.25">
      <c r="C551" t="s">
        <v>1</v>
      </c>
    </row>
    <row r="552" spans="1:6" x14ac:dyDescent="0.25">
      <c r="C552" t="s">
        <v>138</v>
      </c>
    </row>
    <row r="553" spans="1:6" x14ac:dyDescent="0.25">
      <c r="D553" t="str">
        <f>"educator = { character_event = { id = "&amp;"AVE_MARIA_hexaco_adolescence."&amp;INDEX($Y$2:$Z$57,MATCH(B1,$Y$2:$Y$57,0)+6,2)&amp;" } }"</f>
        <v>educator = { character_event = { id = AVE_MARIA_hexaco_adolescence.8 } }</v>
      </c>
    </row>
    <row r="554" spans="1:6" x14ac:dyDescent="0.25">
      <c r="C554" t="s">
        <v>1</v>
      </c>
    </row>
    <row r="555" spans="1:6" x14ac:dyDescent="0.25">
      <c r="C555" t="s">
        <v>139</v>
      </c>
    </row>
    <row r="556" spans="1:6" x14ac:dyDescent="0.25">
      <c r="D556" t="s">
        <v>140</v>
      </c>
    </row>
    <row r="557" spans="1:6" x14ac:dyDescent="0.25">
      <c r="C557" t="s">
        <v>1</v>
      </c>
    </row>
    <row r="558" spans="1:6" x14ac:dyDescent="0.25">
      <c r="B558" t="s">
        <v>1</v>
      </c>
    </row>
    <row r="559" spans="1:6" x14ac:dyDescent="0.25">
      <c r="A559" t="s">
        <v>1</v>
      </c>
    </row>
    <row r="560" spans="1:6" x14ac:dyDescent="0.25">
      <c r="A560" t="s">
        <v>141</v>
      </c>
    </row>
    <row r="561" spans="1:4" x14ac:dyDescent="0.25">
      <c r="A561" t="s">
        <v>0</v>
      </c>
    </row>
    <row r="562" spans="1:4" x14ac:dyDescent="0.25">
      <c r="B562" t="str">
        <f>"id = "&amp;"AVE_MARIA_hexaco_adolescence."&amp;INDEX($Y$2:$Z$57,MATCH(B1,$Y$2:$Y$57,0)+6,2)</f>
        <v>id = AVE_MARIA_hexaco_adolescence.8</v>
      </c>
    </row>
    <row r="563" spans="1:4" x14ac:dyDescent="0.25">
      <c r="B563" t="str">
        <f>"desc = EVTDESC_"&amp;"AVE_MARIA_hexaco_adolescence."&amp;INDEX($Y$2:$Z$57,MATCH(B1,$Y$2:$Y$57,0)+6,2)</f>
        <v>desc = EVTDESC_AVE_MARIA_hexaco_adolescence.8</v>
      </c>
    </row>
    <row r="564" spans="1:4" x14ac:dyDescent="0.25">
      <c r="B564" t="s">
        <v>115</v>
      </c>
    </row>
    <row r="566" spans="1:4" x14ac:dyDescent="0.25">
      <c r="B566" t="s">
        <v>114</v>
      </c>
    </row>
    <row r="567" spans="1:4" x14ac:dyDescent="0.25">
      <c r="B567" t="s">
        <v>163</v>
      </c>
    </row>
    <row r="568" spans="1:4" x14ac:dyDescent="0.25">
      <c r="B568" t="s">
        <v>116</v>
      </c>
    </row>
    <row r="569" spans="1:4" x14ac:dyDescent="0.25">
      <c r="B569" t="s">
        <v>142</v>
      </c>
    </row>
    <row r="571" spans="1:4" x14ac:dyDescent="0.25">
      <c r="B571" t="s">
        <v>143</v>
      </c>
    </row>
    <row r="572" spans="1:4" x14ac:dyDescent="0.25">
      <c r="C572" t="str">
        <f>"name = EVTOPT_A_"&amp;"AVE_MARIA_hexaco_adolescence."&amp;INDEX($Y$2:$Z$57,MATCH(B1,$Y$2:$Y$57,0)+6,2)</f>
        <v>name = EVTOPT_A_AVE_MARIA_hexaco_adolescence.8</v>
      </c>
    </row>
    <row r="573" spans="1:4" x14ac:dyDescent="0.25">
      <c r="C573" t="s">
        <v>5</v>
      </c>
    </row>
    <row r="574" spans="1:4" x14ac:dyDescent="0.25">
      <c r="D574" t="str">
        <f>"FROM  = { NOT = { has_character_flag = AVE_MARIA_hexaco_adolescence_"&amp;INDEX(S:S,2+TRUNC((ROW()-1)/$O$2))&amp;"_improvement_genius } }"</f>
        <v>FROM  = { NOT = { has_character_flag = AVE_MARIA_hexaco_adolescence_martial_arts_improvement_genius } }</v>
      </c>
    </row>
    <row r="575" spans="1:4" x14ac:dyDescent="0.25">
      <c r="C575" t="s">
        <v>1</v>
      </c>
    </row>
    <row r="576" spans="1:4" x14ac:dyDescent="0.25">
      <c r="C576" t="s">
        <v>138</v>
      </c>
    </row>
    <row r="577" spans="2:5" x14ac:dyDescent="0.25">
      <c r="D577" t="str">
        <f>"set_character_flag = AVE_MARIA_hexaco_adolescence_"&amp;INDEX(S:S,2+TRUNC((ROW()-1)/$O$2))&amp;"_improvement_making_normal_progress"</f>
        <v>set_character_flag = AVE_MARIA_hexaco_adolescence_martial_arts_improvement_making_normal_progress</v>
      </c>
    </row>
    <row r="578" spans="2:5" x14ac:dyDescent="0.25">
      <c r="C578" t="s">
        <v>1</v>
      </c>
    </row>
    <row r="579" spans="2:5" x14ac:dyDescent="0.25">
      <c r="B579" t="s">
        <v>1</v>
      </c>
    </row>
    <row r="581" spans="2:5" x14ac:dyDescent="0.25">
      <c r="B581" t="s">
        <v>144</v>
      </c>
    </row>
    <row r="582" spans="2:5" x14ac:dyDescent="0.25">
      <c r="C582" t="str">
        <f>"name = EVTOPT_B_"&amp;"AVE_MARIA_hexaco_adolescence."&amp;INDEX($Y$2:$Z$57,MATCH(B1,$Y$2:$Y$57,0)+6,2)</f>
        <v>name = EVTOPT_B_AVE_MARIA_hexaco_adolescence.8</v>
      </c>
    </row>
    <row r="583" spans="2:5" x14ac:dyDescent="0.25">
      <c r="C583" t="s">
        <v>5</v>
      </c>
    </row>
    <row r="584" spans="2:5" x14ac:dyDescent="0.25">
      <c r="D584" t="str">
        <f>"FROM  = { has_character_flag = AVE_MARIA_hexaco_adolescence_"&amp;INDEX(S:S,2+TRUNC((ROW()-1)/$O$2))&amp;"_improvement_genius }"</f>
        <v>FROM  = { has_character_flag = AVE_MARIA_hexaco_adolescence_martial_arts_improvement_genius }</v>
      </c>
    </row>
    <row r="585" spans="2:5" x14ac:dyDescent="0.25">
      <c r="D585" t="s">
        <v>145</v>
      </c>
    </row>
    <row r="586" spans="2:5" x14ac:dyDescent="0.25">
      <c r="E586" t="str">
        <f>"trait = "&amp;INDEX(S:S,2+TRUNC((ROW()-1)/$O$2))&amp;"_4"</f>
        <v>trait = martial_arts_4</v>
      </c>
    </row>
    <row r="587" spans="2:5" x14ac:dyDescent="0.25">
      <c r="E587" t="str">
        <f>"trait = "&amp;INDEX(S:S,2+TRUNC((ROW()-1)/$O$2))&amp;"_5"</f>
        <v>trait = martial_arts_5</v>
      </c>
    </row>
    <row r="588" spans="2:5" x14ac:dyDescent="0.25">
      <c r="D588" t="s">
        <v>1</v>
      </c>
    </row>
    <row r="589" spans="2:5" x14ac:dyDescent="0.25">
      <c r="C589" t="s">
        <v>1</v>
      </c>
    </row>
    <row r="590" spans="2:5" x14ac:dyDescent="0.25">
      <c r="C590" t="s">
        <v>138</v>
      </c>
    </row>
    <row r="591" spans="2:5" x14ac:dyDescent="0.25">
      <c r="D591" t="s">
        <v>146</v>
      </c>
    </row>
    <row r="592" spans="2:5" x14ac:dyDescent="0.25">
      <c r="E592" t="str">
        <f>"set_character_flag = AVE_MARIA_hexaco_adolescence_"&amp;INDEX(S:S,2+TRUNC((ROW()-1)/$O$2))&amp;"_improvement_making_good_progress"</f>
        <v>set_character_flag = AVE_MARIA_hexaco_adolescence_martial_arts_improvement_making_good_progress</v>
      </c>
    </row>
    <row r="593" spans="1:5" x14ac:dyDescent="0.25">
      <c r="E593" t="str">
        <f>"change_variable = { which = hexaco_learning_"&amp;INDEX(S:S,2+TRUNC((ROW()-1)/$O$2))&amp;"_xp value = 1 }"</f>
        <v>change_variable = { which = hexaco_learning_martial_arts_xp value = 1 }</v>
      </c>
    </row>
    <row r="594" spans="1:5" x14ac:dyDescent="0.25">
      <c r="E594" t="s">
        <v>122</v>
      </c>
    </row>
    <row r="595" spans="1:5" x14ac:dyDescent="0.25">
      <c r="D595" t="s">
        <v>1</v>
      </c>
    </row>
    <row r="596" spans="1:5" x14ac:dyDescent="0.25">
      <c r="C596" t="s">
        <v>1</v>
      </c>
    </row>
    <row r="597" spans="1:5" x14ac:dyDescent="0.25">
      <c r="B597" t="s">
        <v>1</v>
      </c>
    </row>
    <row r="598" spans="1:5" x14ac:dyDescent="0.25">
      <c r="A598" t="s">
        <v>1</v>
      </c>
    </row>
    <row r="599" spans="1:5" x14ac:dyDescent="0.25">
      <c r="A599" t="str">
        <f t="shared" ref="A599:A662" si="2">"##"</f>
        <v>##</v>
      </c>
      <c r="B599" t="str">
        <f t="shared" ref="B599:B662" si="3">INDEX(R:R,2+TRUNC((ROW()-1)/$O$2))</f>
        <v>Riding</v>
      </c>
    </row>
    <row r="600" spans="1:5" x14ac:dyDescent="0.25">
      <c r="A600" t="str">
        <f t="shared" ref="A600:A663" si="4">"#"</f>
        <v>#</v>
      </c>
      <c r="B600" t="str">
        <f t="shared" ref="B600:B663" si="5">INDEX(R:R,2+TRUNC((ROW()-1)/$O$2))&amp;" Random Improvement"</f>
        <v>Riding Random Improvement</v>
      </c>
    </row>
    <row r="601" spans="1:5" x14ac:dyDescent="0.25">
      <c r="A601" t="s">
        <v>0</v>
      </c>
    </row>
    <row r="602" spans="1:5" x14ac:dyDescent="0.25">
      <c r="B602" t="str">
        <f t="shared" ref="B602" si="6">"id = AVE_MARIA_hexaco_adolescence."&amp;INDEX($Y$2:$Z$57,MATCH(B599,$Y$2:$Y$57,0),2)</f>
        <v>id = AVE_MARIA_hexaco_adolescence.9</v>
      </c>
    </row>
    <row r="603" spans="1:5" x14ac:dyDescent="0.25">
      <c r="B603" t="str">
        <f t="shared" ref="B603" si="7">"desc = EVTDESC_"&amp;"AVE_MARIA_hexaco_adolescence."&amp;INDEX($Y$2:$Z$57,MATCH(B599,$Y$2:$Y$57,0),2)</f>
        <v>desc = EVTDESC_AVE_MARIA_hexaco_adolescence.9</v>
      </c>
    </row>
    <row r="604" spans="1:5" x14ac:dyDescent="0.25">
      <c r="B604" t="s">
        <v>115</v>
      </c>
    </row>
    <row r="605" spans="1:5" x14ac:dyDescent="0.25">
      <c r="B605" t="s">
        <v>114</v>
      </c>
    </row>
    <row r="606" spans="1:5" x14ac:dyDescent="0.25">
      <c r="B606" t="s">
        <v>116</v>
      </c>
    </row>
    <row r="608" spans="1:5" x14ac:dyDescent="0.25">
      <c r="B608" t="s">
        <v>5</v>
      </c>
    </row>
    <row r="609" spans="2:6" x14ac:dyDescent="0.25">
      <c r="C609" t="s">
        <v>117</v>
      </c>
    </row>
    <row r="610" spans="2:6" x14ac:dyDescent="0.25">
      <c r="C610" t="s">
        <v>118</v>
      </c>
    </row>
    <row r="611" spans="2:6" x14ac:dyDescent="0.25">
      <c r="C611" t="s">
        <v>119</v>
      </c>
    </row>
    <row r="612" spans="2:6" x14ac:dyDescent="0.25">
      <c r="C612" t="s">
        <v>120</v>
      </c>
    </row>
    <row r="613" spans="2:6" x14ac:dyDescent="0.25">
      <c r="B613" t="s">
        <v>1</v>
      </c>
    </row>
    <row r="614" spans="2:6" x14ac:dyDescent="0.25">
      <c r="B614" t="s">
        <v>9</v>
      </c>
    </row>
    <row r="615" spans="2:6" x14ac:dyDescent="0.25">
      <c r="C615" t="str">
        <f t="shared" ref="C615" si="8">"name = EVTOPT_A_"&amp;"AVE_MARIA_hexaco_adolescence."&amp;INDEX($Y$2:$Z$57,MATCH(B599,$Y$2:$Y$57,0),2)</f>
        <v>name = EVTOPT_A_AVE_MARIA_hexaco_adolescence.9</v>
      </c>
    </row>
    <row r="616" spans="2:6" x14ac:dyDescent="0.25">
      <c r="C616" t="s">
        <v>121</v>
      </c>
    </row>
    <row r="617" spans="2:6" x14ac:dyDescent="0.25">
      <c r="D617" t="str">
        <f t="shared" ref="D617:D680" si="9">"60 = { # Normal progress"</f>
        <v>60 = { # Normal progress</v>
      </c>
    </row>
    <row r="618" spans="2:6" x14ac:dyDescent="0.25">
      <c r="E618" t="str">
        <f t="shared" ref="E618:E681" si="10">"change_variable = { which = hexaco_learning_"&amp;INDEX(S:S,2+TRUNC((ROW()-1)/$O$2))&amp;"_xp value = 1 }"</f>
        <v>change_variable = { which = hexaco_learning_riding_xp value = 1 }</v>
      </c>
    </row>
    <row r="619" spans="2:6" x14ac:dyDescent="0.25">
      <c r="E619" t="s">
        <v>122</v>
      </c>
    </row>
    <row r="620" spans="2:6" x14ac:dyDescent="0.25">
      <c r="E620" t="str">
        <f t="shared" ref="E620:E683" si="11">"# set_character_flag = AVE_MARIA_hexaco_adolescence_"&amp;INDEX(S:S,2+TRUNC((ROW()-1)/$O$2))&amp;"_improvement_normal"</f>
        <v># set_character_flag = AVE_MARIA_hexaco_adolescence_riding_improvement_normal</v>
      </c>
    </row>
    <row r="621" spans="2:6" x14ac:dyDescent="0.25">
      <c r="E621" t="s">
        <v>123</v>
      </c>
    </row>
    <row r="622" spans="2:6" x14ac:dyDescent="0.25">
      <c r="F622" t="str">
        <f t="shared" ref="F622:F685" si="12">"factor = 1.05"</f>
        <v>factor = 1.05</v>
      </c>
    </row>
    <row r="623" spans="2:6" x14ac:dyDescent="0.25">
      <c r="F623" t="s">
        <v>124</v>
      </c>
    </row>
    <row r="624" spans="2:6" x14ac:dyDescent="0.25">
      <c r="E624" t="s">
        <v>1</v>
      </c>
    </row>
    <row r="625" spans="5:6" x14ac:dyDescent="0.25">
      <c r="E625" t="s">
        <v>123</v>
      </c>
    </row>
    <row r="626" spans="5:6" x14ac:dyDescent="0.25">
      <c r="F626" t="str">
        <f t="shared" ref="F626:F689" si="13">"factor = 1.1"</f>
        <v>factor = 1.1</v>
      </c>
    </row>
    <row r="627" spans="5:6" x14ac:dyDescent="0.25">
      <c r="F627" t="s">
        <v>125</v>
      </c>
    </row>
    <row r="628" spans="5:6" x14ac:dyDescent="0.25">
      <c r="E628" t="s">
        <v>1</v>
      </c>
    </row>
    <row r="629" spans="5:6" x14ac:dyDescent="0.25">
      <c r="E629" t="s">
        <v>123</v>
      </c>
    </row>
    <row r="630" spans="5:6" x14ac:dyDescent="0.25">
      <c r="F630" t="str">
        <f t="shared" ref="F630:F693" si="14">"factor = 1.2"</f>
        <v>factor = 1.2</v>
      </c>
    </row>
    <row r="631" spans="5:6" x14ac:dyDescent="0.25">
      <c r="F631" t="s">
        <v>126</v>
      </c>
    </row>
    <row r="632" spans="5:6" x14ac:dyDescent="0.25">
      <c r="E632" t="s">
        <v>1</v>
      </c>
    </row>
    <row r="633" spans="5:6" x14ac:dyDescent="0.25">
      <c r="E633" t="s">
        <v>123</v>
      </c>
    </row>
    <row r="634" spans="5:6" x14ac:dyDescent="0.25">
      <c r="F634" t="str">
        <f t="shared" ref="F634:F697" si="15">"factor = 1.3"</f>
        <v>factor = 1.3</v>
      </c>
    </row>
    <row r="635" spans="5:6" x14ac:dyDescent="0.25">
      <c r="F635" t="s">
        <v>127</v>
      </c>
    </row>
    <row r="636" spans="5:6" x14ac:dyDescent="0.25">
      <c r="E636" t="s">
        <v>1</v>
      </c>
    </row>
    <row r="637" spans="5:6" x14ac:dyDescent="0.25">
      <c r="E637" t="s">
        <v>123</v>
      </c>
    </row>
    <row r="638" spans="5:6" x14ac:dyDescent="0.25">
      <c r="F638" t="str">
        <f t="shared" ref="F638:F701" si="16">"factor = 1.5"</f>
        <v>factor = 1.5</v>
      </c>
    </row>
    <row r="639" spans="5:6" x14ac:dyDescent="0.25">
      <c r="F639" t="s">
        <v>128</v>
      </c>
    </row>
    <row r="640" spans="5:6" x14ac:dyDescent="0.25">
      <c r="E640" t="s">
        <v>1</v>
      </c>
    </row>
    <row r="641" spans="4:6" x14ac:dyDescent="0.25">
      <c r="D641" t="s">
        <v>1</v>
      </c>
    </row>
    <row r="642" spans="4:6" x14ac:dyDescent="0.25">
      <c r="D642" t="str">
        <f t="shared" ref="D642:D705" si="17">"35 = { # Gifted progress"</f>
        <v>35 = { # Gifted progress</v>
      </c>
    </row>
    <row r="643" spans="4:6" x14ac:dyDescent="0.25">
      <c r="E643" t="str">
        <f t="shared" ref="E643:E706" si="18">"change_variable = { which = hexaco_learning_"&amp;INDEX(S:S,2+TRUNC((ROW()-1)/$O$2))&amp;"_xp value = 2 }"</f>
        <v>change_variable = { which = hexaco_learning_riding_xp value = 2 }</v>
      </c>
    </row>
    <row r="644" spans="4:6" x14ac:dyDescent="0.25">
      <c r="E644" t="s">
        <v>122</v>
      </c>
    </row>
    <row r="645" spans="4:6" x14ac:dyDescent="0.25">
      <c r="E645" t="str">
        <f t="shared" ref="E645:E708" si="19">"# set_character_flag = AVE_MARIA_hexaco_adolescence_"&amp;INDEX(S:S,2+TRUNC((ROW()-1)/$O$2))&amp;"_improvement_faster"</f>
        <v># set_character_flag = AVE_MARIA_hexaco_adolescence_riding_improvement_faster</v>
      </c>
    </row>
    <row r="646" spans="4:6" x14ac:dyDescent="0.25">
      <c r="E646" t="s">
        <v>123</v>
      </c>
    </row>
    <row r="647" spans="4:6" x14ac:dyDescent="0.25">
      <c r="F647" t="str">
        <f t="shared" ref="F647:F710" si="20">"factor = 1.05"</f>
        <v>factor = 1.05</v>
      </c>
    </row>
    <row r="648" spans="4:6" x14ac:dyDescent="0.25">
      <c r="F648" t="s">
        <v>129</v>
      </c>
    </row>
    <row r="649" spans="4:6" x14ac:dyDescent="0.25">
      <c r="E649" t="s">
        <v>1</v>
      </c>
    </row>
    <row r="650" spans="4:6" x14ac:dyDescent="0.25">
      <c r="E650" t="s">
        <v>123</v>
      </c>
    </row>
    <row r="651" spans="4:6" x14ac:dyDescent="0.25">
      <c r="F651" t="str">
        <f t="shared" ref="F651:F714" si="21">"factor = 1.1"</f>
        <v>factor = 1.1</v>
      </c>
    </row>
    <row r="652" spans="4:6" x14ac:dyDescent="0.25">
      <c r="F652" t="s">
        <v>130</v>
      </c>
    </row>
    <row r="653" spans="4:6" x14ac:dyDescent="0.25">
      <c r="E653" t="s">
        <v>1</v>
      </c>
    </row>
    <row r="654" spans="4:6" x14ac:dyDescent="0.25">
      <c r="E654" t="s">
        <v>123</v>
      </c>
    </row>
    <row r="655" spans="4:6" x14ac:dyDescent="0.25">
      <c r="F655" t="str">
        <f t="shared" ref="F655:F718" si="22">"factor = 1.2"</f>
        <v>factor = 1.2</v>
      </c>
    </row>
    <row r="656" spans="4:6" x14ac:dyDescent="0.25">
      <c r="F656" t="s">
        <v>131</v>
      </c>
    </row>
    <row r="657" spans="4:6" x14ac:dyDescent="0.25">
      <c r="E657" t="s">
        <v>1</v>
      </c>
    </row>
    <row r="658" spans="4:6" x14ac:dyDescent="0.25">
      <c r="E658" t="s">
        <v>123</v>
      </c>
    </row>
    <row r="659" spans="4:6" x14ac:dyDescent="0.25">
      <c r="F659" t="str">
        <f t="shared" ref="F659:F722" si="23">"factor = 1.3"</f>
        <v>factor = 1.3</v>
      </c>
    </row>
    <row r="660" spans="4:6" x14ac:dyDescent="0.25">
      <c r="F660" t="s">
        <v>132</v>
      </c>
    </row>
    <row r="661" spans="4:6" x14ac:dyDescent="0.25">
      <c r="E661" t="s">
        <v>1</v>
      </c>
    </row>
    <row r="662" spans="4:6" x14ac:dyDescent="0.25">
      <c r="E662" t="s">
        <v>123</v>
      </c>
    </row>
    <row r="663" spans="4:6" x14ac:dyDescent="0.25">
      <c r="F663" t="str">
        <f t="shared" ref="F663:F726" si="24">"factor = 1.5"</f>
        <v>factor = 1.5</v>
      </c>
    </row>
    <row r="664" spans="4:6" x14ac:dyDescent="0.25">
      <c r="F664" t="s">
        <v>133</v>
      </c>
    </row>
    <row r="665" spans="4:6" x14ac:dyDescent="0.25">
      <c r="E665" t="s">
        <v>1</v>
      </c>
    </row>
    <row r="666" spans="4:6" x14ac:dyDescent="0.25">
      <c r="E666" t="s">
        <v>123</v>
      </c>
    </row>
    <row r="667" spans="4:6" x14ac:dyDescent="0.25">
      <c r="F667" t="s">
        <v>164</v>
      </c>
    </row>
    <row r="668" spans="4:6" x14ac:dyDescent="0.25">
      <c r="F668" t="s">
        <v>135</v>
      </c>
    </row>
    <row r="669" spans="4:6" x14ac:dyDescent="0.25">
      <c r="E669" t="s">
        <v>1</v>
      </c>
    </row>
    <row r="670" spans="4:6" x14ac:dyDescent="0.25">
      <c r="D670" t="s">
        <v>1</v>
      </c>
    </row>
    <row r="671" spans="4:6" x14ac:dyDescent="0.25">
      <c r="D671" t="str">
        <f t="shared" ref="D671:D734" si="25">"5 = { # Crazy progress"</f>
        <v>5 = { # Crazy progress</v>
      </c>
    </row>
    <row r="672" spans="4:6" x14ac:dyDescent="0.25">
      <c r="E672" t="str">
        <f t="shared" ref="E672:E735" si="26">"change_variable = { which = hexaco_learning_"&amp;INDEX(S:S,2+TRUNC((ROW()-1)/$O$2))&amp;"_xp value = 3 }"</f>
        <v>change_variable = { which = hexaco_learning_riding_xp value = 3 }</v>
      </c>
    </row>
    <row r="673" spans="3:6" x14ac:dyDescent="0.25">
      <c r="E673" t="s">
        <v>122</v>
      </c>
    </row>
    <row r="674" spans="3:6" x14ac:dyDescent="0.25">
      <c r="E674" t="str">
        <f t="shared" ref="E674:E737" si="27">"set_character_flag = AVE_MARIA_hexaco_adolescence_"&amp;INDEX(S:S,2+TRUNC((ROW()-1)/$O$2))&amp;"_improvement_genius"</f>
        <v>set_character_flag = AVE_MARIA_hexaco_adolescence_riding_improvement_genius</v>
      </c>
    </row>
    <row r="675" spans="3:6" x14ac:dyDescent="0.25">
      <c r="E675" t="s">
        <v>123</v>
      </c>
    </row>
    <row r="676" spans="3:6" x14ac:dyDescent="0.25">
      <c r="F676" t="str">
        <f t="shared" ref="F676:F739" si="28">"factor = 2"</f>
        <v>factor = 2</v>
      </c>
    </row>
    <row r="677" spans="3:6" x14ac:dyDescent="0.25">
      <c r="F677" t="s">
        <v>135</v>
      </c>
    </row>
    <row r="678" spans="3:6" x14ac:dyDescent="0.25">
      <c r="E678" t="s">
        <v>1</v>
      </c>
    </row>
    <row r="679" spans="3:6" x14ac:dyDescent="0.25">
      <c r="E679" t="s">
        <v>123</v>
      </c>
    </row>
    <row r="680" spans="3:6" x14ac:dyDescent="0.25">
      <c r="F680" t="str">
        <f t="shared" ref="F680:F743" si="29">"factor = 5"</f>
        <v>factor = 5</v>
      </c>
    </row>
    <row r="681" spans="3:6" x14ac:dyDescent="0.25">
      <c r="F681" t="s">
        <v>137</v>
      </c>
    </row>
    <row r="682" spans="3:6" x14ac:dyDescent="0.25">
      <c r="E682" t="s">
        <v>1</v>
      </c>
    </row>
    <row r="683" spans="3:6" x14ac:dyDescent="0.25">
      <c r="D683" t="s">
        <v>1</v>
      </c>
    </row>
    <row r="684" spans="3:6" x14ac:dyDescent="0.25">
      <c r="C684" t="s">
        <v>1</v>
      </c>
    </row>
    <row r="685" spans="3:6" x14ac:dyDescent="0.25">
      <c r="C685" t="s">
        <v>138</v>
      </c>
    </row>
    <row r="686" spans="3:6" x14ac:dyDescent="0.25">
      <c r="D686" t="str">
        <f t="shared" ref="D686" si="30">"educator = { character_event = { id = "&amp;"AVE_MARIA_hexaco_adolescence."&amp;INDEX($Y$2:$Z$57,MATCH(B599,$Y$2:$Y$57,0)+6,2)&amp;" } }"</f>
        <v>educator = { character_event = { id = AVE_MARIA_hexaco_adolescence.15 } }</v>
      </c>
    </row>
    <row r="687" spans="3:6" x14ac:dyDescent="0.25">
      <c r="C687" t="s">
        <v>1</v>
      </c>
    </row>
    <row r="688" spans="3:6" x14ac:dyDescent="0.25">
      <c r="C688" t="s">
        <v>139</v>
      </c>
    </row>
    <row r="689" spans="1:4" x14ac:dyDescent="0.25">
      <c r="D689" t="s">
        <v>134</v>
      </c>
    </row>
    <row r="690" spans="1:4" x14ac:dyDescent="0.25">
      <c r="C690" t="s">
        <v>1</v>
      </c>
    </row>
    <row r="691" spans="1:4" x14ac:dyDescent="0.25">
      <c r="B691" t="s">
        <v>1</v>
      </c>
    </row>
    <row r="692" spans="1:4" x14ac:dyDescent="0.25">
      <c r="A692" t="s">
        <v>1</v>
      </c>
    </row>
    <row r="693" spans="1:4" x14ac:dyDescent="0.25">
      <c r="A693" t="str">
        <f t="shared" ref="A693:A756" si="31">"#"</f>
        <v>#</v>
      </c>
      <c r="B693" t="str">
        <f t="shared" ref="B693:B756" si="32">INDEX(R:R,2+TRUNC((ROW()-1)/$O$2))&amp;" Random Improvement"</f>
        <v>Riding Random Improvement</v>
      </c>
    </row>
    <row r="694" spans="1:4" x14ac:dyDescent="0.25">
      <c r="A694" t="s">
        <v>0</v>
      </c>
    </row>
    <row r="695" spans="1:4" x14ac:dyDescent="0.25">
      <c r="B695" t="str">
        <f t="shared" ref="B695" si="33">"id = "&amp;"AVE_MARIA_hexaco_adolescence."&amp;INDEX($Y$2:$Z$57,MATCH(B599,$Y$2:$Y$57,0)+1,2)</f>
        <v>id = AVE_MARIA_hexaco_adolescence.10</v>
      </c>
    </row>
    <row r="696" spans="1:4" x14ac:dyDescent="0.25">
      <c r="B696" t="str">
        <f t="shared" ref="B696:B759" si="34">"desc = EVTDESC_"&amp;INDEX(N:N,3+TRUNC((ROW()-1)/$O$2))</f>
        <v>desc = EVTDESC_AVE_MARIA_hexaco_adolescence.4</v>
      </c>
    </row>
    <row r="697" spans="1:4" x14ac:dyDescent="0.25">
      <c r="B697" t="s">
        <v>115</v>
      </c>
    </row>
    <row r="698" spans="1:4" x14ac:dyDescent="0.25">
      <c r="B698" t="s">
        <v>114</v>
      </c>
    </row>
    <row r="699" spans="1:4" x14ac:dyDescent="0.25">
      <c r="B699" t="s">
        <v>116</v>
      </c>
    </row>
    <row r="701" spans="1:4" x14ac:dyDescent="0.25">
      <c r="B701" t="s">
        <v>5</v>
      </c>
    </row>
    <row r="702" spans="1:4" x14ac:dyDescent="0.25">
      <c r="C702" t="s">
        <v>117</v>
      </c>
    </row>
    <row r="703" spans="1:4" x14ac:dyDescent="0.25">
      <c r="C703" t="s">
        <v>118</v>
      </c>
    </row>
    <row r="704" spans="1:4" x14ac:dyDescent="0.25">
      <c r="C704" t="s">
        <v>119</v>
      </c>
    </row>
    <row r="705" spans="2:6" x14ac:dyDescent="0.25">
      <c r="C705" t="s">
        <v>120</v>
      </c>
    </row>
    <row r="706" spans="2:6" x14ac:dyDescent="0.25">
      <c r="B706" t="s">
        <v>1</v>
      </c>
    </row>
    <row r="707" spans="2:6" x14ac:dyDescent="0.25">
      <c r="B707" t="s">
        <v>9</v>
      </c>
    </row>
    <row r="708" spans="2:6" x14ac:dyDescent="0.25">
      <c r="C708" t="str">
        <f t="shared" ref="C708" si="35">"name = EVTOPT_A_"&amp;"AVE_MARIA_hexaco_adolescence."&amp;INDEX($Y$2:$Z$57,MATCH(B599,$Y$2:$Y$57,0)+1,2)</f>
        <v>name = EVTOPT_A_AVE_MARIA_hexaco_adolescence.10</v>
      </c>
    </row>
    <row r="709" spans="2:6" x14ac:dyDescent="0.25">
      <c r="C709" t="s">
        <v>121</v>
      </c>
    </row>
    <row r="710" spans="2:6" x14ac:dyDescent="0.25">
      <c r="D710" t="str">
        <f t="shared" ref="D710:D773" si="36">"60 = { # Normal progress"</f>
        <v>60 = { # Normal progress</v>
      </c>
    </row>
    <row r="711" spans="2:6" x14ac:dyDescent="0.25">
      <c r="E711" t="str">
        <f t="shared" ref="E711:E774" si="37">"change_variable = { which = hexaco_learning_"&amp;INDEX(S:S,2+TRUNC((ROW()-1)/$O$2))&amp;"_xp value = 1 }"</f>
        <v>change_variable = { which = hexaco_learning_riding_xp value = 1 }</v>
      </c>
    </row>
    <row r="712" spans="2:6" x14ac:dyDescent="0.25">
      <c r="E712" t="s">
        <v>122</v>
      </c>
    </row>
    <row r="713" spans="2:6" x14ac:dyDescent="0.25">
      <c r="E713" t="str">
        <f t="shared" ref="E713:E776" si="38">"set_character_flag = AVE_MARIA_hexaco_adolescence_"&amp;INDEX(S:S,2+TRUNC((ROW()-1)/$O$2))&amp;"_improvement_normal"</f>
        <v>set_character_flag = AVE_MARIA_hexaco_adolescence_riding_improvement_normal</v>
      </c>
    </row>
    <row r="714" spans="2:6" x14ac:dyDescent="0.25">
      <c r="E714" t="s">
        <v>123</v>
      </c>
    </row>
    <row r="715" spans="2:6" x14ac:dyDescent="0.25">
      <c r="F715" t="str">
        <f t="shared" ref="F715:F778" si="39">"factor = 1.05"</f>
        <v>factor = 1.05</v>
      </c>
    </row>
    <row r="716" spans="2:6" x14ac:dyDescent="0.25">
      <c r="F716" t="s">
        <v>124</v>
      </c>
    </row>
    <row r="717" spans="2:6" x14ac:dyDescent="0.25">
      <c r="E717" t="s">
        <v>1</v>
      </c>
    </row>
    <row r="718" spans="2:6" x14ac:dyDescent="0.25">
      <c r="E718" t="s">
        <v>123</v>
      </c>
    </row>
    <row r="719" spans="2:6" x14ac:dyDescent="0.25">
      <c r="F719" t="str">
        <f t="shared" ref="F719:F782" si="40">"factor = 1.1"</f>
        <v>factor = 1.1</v>
      </c>
    </row>
    <row r="720" spans="2:6" x14ac:dyDescent="0.25">
      <c r="F720" t="s">
        <v>125</v>
      </c>
    </row>
    <row r="721" spans="4:6" x14ac:dyDescent="0.25">
      <c r="E721" t="s">
        <v>1</v>
      </c>
    </row>
    <row r="722" spans="4:6" x14ac:dyDescent="0.25">
      <c r="E722" t="s">
        <v>123</v>
      </c>
    </row>
    <row r="723" spans="4:6" x14ac:dyDescent="0.25">
      <c r="F723" t="str">
        <f t="shared" ref="F723:F786" si="41">"factor = 1.2"</f>
        <v>factor = 1.2</v>
      </c>
    </row>
    <row r="724" spans="4:6" x14ac:dyDescent="0.25">
      <c r="F724" t="s">
        <v>126</v>
      </c>
    </row>
    <row r="725" spans="4:6" x14ac:dyDescent="0.25">
      <c r="E725" t="s">
        <v>1</v>
      </c>
    </row>
    <row r="726" spans="4:6" x14ac:dyDescent="0.25">
      <c r="E726" t="s">
        <v>123</v>
      </c>
    </row>
    <row r="727" spans="4:6" x14ac:dyDescent="0.25">
      <c r="F727" t="str">
        <f t="shared" ref="F727:F790" si="42">"factor = 1.3"</f>
        <v>factor = 1.3</v>
      </c>
    </row>
    <row r="728" spans="4:6" x14ac:dyDescent="0.25">
      <c r="F728" t="s">
        <v>127</v>
      </c>
    </row>
    <row r="729" spans="4:6" x14ac:dyDescent="0.25">
      <c r="E729" t="s">
        <v>1</v>
      </c>
    </row>
    <row r="730" spans="4:6" x14ac:dyDescent="0.25">
      <c r="E730" t="s">
        <v>123</v>
      </c>
    </row>
    <row r="731" spans="4:6" x14ac:dyDescent="0.25">
      <c r="F731" t="str">
        <f t="shared" ref="F731:F794" si="43">"factor = 1.5"</f>
        <v>factor = 1.5</v>
      </c>
    </row>
    <row r="732" spans="4:6" x14ac:dyDescent="0.25">
      <c r="F732" t="s">
        <v>128</v>
      </c>
    </row>
    <row r="733" spans="4:6" x14ac:dyDescent="0.25">
      <c r="E733" t="s">
        <v>1</v>
      </c>
    </row>
    <row r="734" spans="4:6" x14ac:dyDescent="0.25">
      <c r="D734" t="s">
        <v>1</v>
      </c>
    </row>
    <row r="735" spans="4:6" x14ac:dyDescent="0.25">
      <c r="D735" t="str">
        <f t="shared" ref="D735:D798" si="44">"35 = { # Gifted progress"</f>
        <v>35 = { # Gifted progress</v>
      </c>
    </row>
    <row r="736" spans="4:6" x14ac:dyDescent="0.25">
      <c r="E736" t="str">
        <f t="shared" ref="E736:E799" si="45">"change_variable = { which = hexaco_learning_"&amp;INDEX(S:S,2+TRUNC((ROW()-1)/$O$2))&amp;"_xp value = 2 }"</f>
        <v>change_variable = { which = hexaco_learning_riding_xp value = 2 }</v>
      </c>
    </row>
    <row r="737" spans="5:6" x14ac:dyDescent="0.25">
      <c r="E737" t="s">
        <v>122</v>
      </c>
    </row>
    <row r="738" spans="5:6" x14ac:dyDescent="0.25">
      <c r="E738" t="str">
        <f t="shared" ref="E738:E801" si="46">"set_character_flag = AVE_MARIA_hexaco_adolescence_"&amp;INDEX(S:S,2+TRUNC((ROW()-1)/$O$2))&amp;"_improvement_faster"</f>
        <v>set_character_flag = AVE_MARIA_hexaco_adolescence_riding_improvement_faster</v>
      </c>
    </row>
    <row r="739" spans="5:6" x14ac:dyDescent="0.25">
      <c r="E739" t="s">
        <v>123</v>
      </c>
    </row>
    <row r="740" spans="5:6" x14ac:dyDescent="0.25">
      <c r="F740" t="str">
        <f t="shared" ref="F740:F803" si="47">"factor = 1.05"</f>
        <v>factor = 1.05</v>
      </c>
    </row>
    <row r="741" spans="5:6" x14ac:dyDescent="0.25">
      <c r="F741" t="s">
        <v>129</v>
      </c>
    </row>
    <row r="742" spans="5:6" x14ac:dyDescent="0.25">
      <c r="E742" t="s">
        <v>1</v>
      </c>
    </row>
    <row r="743" spans="5:6" x14ac:dyDescent="0.25">
      <c r="E743" t="s">
        <v>123</v>
      </c>
    </row>
    <row r="744" spans="5:6" x14ac:dyDescent="0.25">
      <c r="F744" t="str">
        <f t="shared" ref="F744:F807" si="48">"factor = 1.1"</f>
        <v>factor = 1.1</v>
      </c>
    </row>
    <row r="745" spans="5:6" x14ac:dyDescent="0.25">
      <c r="F745" t="s">
        <v>130</v>
      </c>
    </row>
    <row r="746" spans="5:6" x14ac:dyDescent="0.25">
      <c r="E746" t="s">
        <v>1</v>
      </c>
    </row>
    <row r="747" spans="5:6" x14ac:dyDescent="0.25">
      <c r="E747" t="s">
        <v>123</v>
      </c>
    </row>
    <row r="748" spans="5:6" x14ac:dyDescent="0.25">
      <c r="F748" t="str">
        <f t="shared" ref="F748:F811" si="49">"factor = 1.2"</f>
        <v>factor = 1.2</v>
      </c>
    </row>
    <row r="749" spans="5:6" x14ac:dyDescent="0.25">
      <c r="F749" t="s">
        <v>131</v>
      </c>
    </row>
    <row r="750" spans="5:6" x14ac:dyDescent="0.25">
      <c r="E750" t="s">
        <v>1</v>
      </c>
    </row>
    <row r="751" spans="5:6" x14ac:dyDescent="0.25">
      <c r="E751" t="s">
        <v>123</v>
      </c>
    </row>
    <row r="752" spans="5:6" x14ac:dyDescent="0.25">
      <c r="F752" t="str">
        <f t="shared" ref="F752:F815" si="50">"factor = 1.3"</f>
        <v>factor = 1.3</v>
      </c>
    </row>
    <row r="753" spans="4:6" x14ac:dyDescent="0.25">
      <c r="F753" t="s">
        <v>132</v>
      </c>
    </row>
    <row r="754" spans="4:6" x14ac:dyDescent="0.25">
      <c r="E754" t="s">
        <v>1</v>
      </c>
    </row>
    <row r="755" spans="4:6" x14ac:dyDescent="0.25">
      <c r="E755" t="s">
        <v>123</v>
      </c>
    </row>
    <row r="756" spans="4:6" x14ac:dyDescent="0.25">
      <c r="F756" t="str">
        <f t="shared" ref="F756:F819" si="51">"factor = 1.5"</f>
        <v>factor = 1.5</v>
      </c>
    </row>
    <row r="757" spans="4:6" x14ac:dyDescent="0.25">
      <c r="F757" t="s">
        <v>133</v>
      </c>
    </row>
    <row r="758" spans="4:6" x14ac:dyDescent="0.25">
      <c r="E758" t="s">
        <v>1</v>
      </c>
    </row>
    <row r="759" spans="4:6" x14ac:dyDescent="0.25">
      <c r="E759" t="s">
        <v>123</v>
      </c>
    </row>
    <row r="760" spans="4:6" x14ac:dyDescent="0.25">
      <c r="F760" t="s">
        <v>164</v>
      </c>
    </row>
    <row r="761" spans="4:6" x14ac:dyDescent="0.25">
      <c r="F761" t="s">
        <v>135</v>
      </c>
    </row>
    <row r="762" spans="4:6" x14ac:dyDescent="0.25">
      <c r="E762" t="s">
        <v>1</v>
      </c>
    </row>
    <row r="763" spans="4:6" x14ac:dyDescent="0.25">
      <c r="D763" t="s">
        <v>1</v>
      </c>
    </row>
    <row r="764" spans="4:6" x14ac:dyDescent="0.25">
      <c r="D764" t="str">
        <f t="shared" ref="D764:D827" si="52">"5 = { # Crazy progress"</f>
        <v>5 = { # Crazy progress</v>
      </c>
    </row>
    <row r="765" spans="4:6" x14ac:dyDescent="0.25">
      <c r="E765" t="str">
        <f t="shared" ref="E765:E828" si="53">"change_variable = { which = hexaco_learning_"&amp;INDEX(S:S,2+TRUNC((ROW()-1)/$O$2))&amp;"_xp value = 3 }"</f>
        <v>change_variable = { which = hexaco_learning_riding_xp value = 3 }</v>
      </c>
    </row>
    <row r="766" spans="4:6" x14ac:dyDescent="0.25">
      <c r="E766" t="s">
        <v>122</v>
      </c>
    </row>
    <row r="767" spans="4:6" x14ac:dyDescent="0.25">
      <c r="E767" t="str">
        <f t="shared" ref="E767:E830" si="54">"set_character_flag = AVE_MARIA_hexaco_adolescence_"&amp;INDEX(S:S,2+TRUNC((ROW()-1)/$O$2))&amp;"_improvement_genius"</f>
        <v>set_character_flag = AVE_MARIA_hexaco_adolescence_riding_improvement_genius</v>
      </c>
    </row>
    <row r="768" spans="4:6" x14ac:dyDescent="0.25">
      <c r="E768" t="s">
        <v>123</v>
      </c>
    </row>
    <row r="769" spans="2:6" x14ac:dyDescent="0.25">
      <c r="F769" t="str">
        <f t="shared" ref="F769:F832" si="55">"factor = 2"</f>
        <v>factor = 2</v>
      </c>
    </row>
    <row r="770" spans="2:6" x14ac:dyDescent="0.25">
      <c r="F770" t="s">
        <v>135</v>
      </c>
    </row>
    <row r="771" spans="2:6" x14ac:dyDescent="0.25">
      <c r="E771" t="s">
        <v>1</v>
      </c>
    </row>
    <row r="772" spans="2:6" x14ac:dyDescent="0.25">
      <c r="E772" t="s">
        <v>123</v>
      </c>
    </row>
    <row r="773" spans="2:6" x14ac:dyDescent="0.25">
      <c r="F773" t="str">
        <f t="shared" ref="F773:F836" si="56">"factor = 5"</f>
        <v>factor = 5</v>
      </c>
    </row>
    <row r="774" spans="2:6" x14ac:dyDescent="0.25">
      <c r="F774" t="s">
        <v>137</v>
      </c>
    </row>
    <row r="775" spans="2:6" x14ac:dyDescent="0.25">
      <c r="E775" t="s">
        <v>1</v>
      </c>
    </row>
    <row r="776" spans="2:6" x14ac:dyDescent="0.25">
      <c r="D776" t="s">
        <v>1</v>
      </c>
    </row>
    <row r="777" spans="2:6" x14ac:dyDescent="0.25">
      <c r="C777" t="s">
        <v>1</v>
      </c>
    </row>
    <row r="778" spans="2:6" x14ac:dyDescent="0.25">
      <c r="C778" t="s">
        <v>138</v>
      </c>
    </row>
    <row r="779" spans="2:6" x14ac:dyDescent="0.25">
      <c r="D779" t="str">
        <f t="shared" ref="D779" si="57">"educator = { character_event = { id = "&amp;"AVE_MARIA_hexaco_adolescence."&amp;INDEX($Y$2:$Z$57,MATCH(B599,$Y$2:$Y$57,0)+6,2)&amp;" } }"</f>
        <v>educator = { character_event = { id = AVE_MARIA_hexaco_adolescence.15 } }</v>
      </c>
    </row>
    <row r="780" spans="2:6" x14ac:dyDescent="0.25">
      <c r="C780" t="s">
        <v>1</v>
      </c>
    </row>
    <row r="781" spans="2:6" x14ac:dyDescent="0.25">
      <c r="C781" t="s">
        <v>139</v>
      </c>
    </row>
    <row r="782" spans="2:6" x14ac:dyDescent="0.25">
      <c r="D782" t="s">
        <v>134</v>
      </c>
    </row>
    <row r="783" spans="2:6" x14ac:dyDescent="0.25">
      <c r="C783" t="s">
        <v>1</v>
      </c>
    </row>
    <row r="784" spans="2:6" x14ac:dyDescent="0.25">
      <c r="B784" t="s">
        <v>1</v>
      </c>
    </row>
    <row r="785" spans="1:3" x14ac:dyDescent="0.25">
      <c r="A785" t="s">
        <v>1</v>
      </c>
    </row>
    <row r="786" spans="1:3" x14ac:dyDescent="0.25">
      <c r="A786" t="str">
        <f t="shared" ref="A786:A849" si="58">"#"</f>
        <v>#</v>
      </c>
      <c r="B786" t="str">
        <f t="shared" ref="B786:B849" si="59">INDEX(R:R,2+TRUNC((ROW()-1)/$O$2))&amp;" Random Improvement"</f>
        <v>Riding Random Improvement</v>
      </c>
    </row>
    <row r="787" spans="1:3" x14ac:dyDescent="0.25">
      <c r="A787" t="s">
        <v>0</v>
      </c>
    </row>
    <row r="788" spans="1:3" x14ac:dyDescent="0.25">
      <c r="B788" t="str">
        <f t="shared" ref="B788" si="60">"id = "&amp;"AVE_MARIA_hexaco_adolescence."&amp;INDEX($Y$2:$Z$57,MATCH(B599,$Y$2:$Y$57,0)+2,2)</f>
        <v>id = AVE_MARIA_hexaco_adolescence.11</v>
      </c>
    </row>
    <row r="789" spans="1:3" x14ac:dyDescent="0.25">
      <c r="B789" t="str">
        <f t="shared" ref="B789" si="61">"desc = EVTDESC_"&amp;"AVE_MARIA_hexaco_adolescence."&amp;INDEX($Y$2:$Z$57,MATCH(B599,$Y$2:$Y$57,0)+2,2)</f>
        <v>desc = EVTDESC_AVE_MARIA_hexaco_adolescence.11</v>
      </c>
    </row>
    <row r="790" spans="1:3" x14ac:dyDescent="0.25">
      <c r="B790" t="s">
        <v>115</v>
      </c>
    </row>
    <row r="791" spans="1:3" x14ac:dyDescent="0.25">
      <c r="B791" t="s">
        <v>114</v>
      </c>
    </row>
    <row r="792" spans="1:3" x14ac:dyDescent="0.25">
      <c r="B792" t="s">
        <v>116</v>
      </c>
    </row>
    <row r="794" spans="1:3" x14ac:dyDescent="0.25">
      <c r="B794" t="s">
        <v>5</v>
      </c>
    </row>
    <row r="795" spans="1:3" x14ac:dyDescent="0.25">
      <c r="C795" t="s">
        <v>117</v>
      </c>
    </row>
    <row r="796" spans="1:3" x14ac:dyDescent="0.25">
      <c r="C796" t="s">
        <v>118</v>
      </c>
    </row>
    <row r="797" spans="1:3" x14ac:dyDescent="0.25">
      <c r="C797" t="s">
        <v>119</v>
      </c>
    </row>
    <row r="798" spans="1:3" x14ac:dyDescent="0.25">
      <c r="C798" t="s">
        <v>120</v>
      </c>
    </row>
    <row r="799" spans="1:3" x14ac:dyDescent="0.25">
      <c r="B799" t="s">
        <v>1</v>
      </c>
    </row>
    <row r="800" spans="1:3" x14ac:dyDescent="0.25">
      <c r="B800" t="s">
        <v>9</v>
      </c>
    </row>
    <row r="801" spans="3:6" x14ac:dyDescent="0.25">
      <c r="C801" t="str">
        <f t="shared" ref="C801" si="62">"name = EVTOPT_A_"&amp;"AVE_MARIA_hexaco_adolescence."&amp;INDEX($Y$2:$Z$57,MATCH(B599,$Y$2:$Y$57,0)+2,2)</f>
        <v>name = EVTOPT_A_AVE_MARIA_hexaco_adolescence.11</v>
      </c>
    </row>
    <row r="802" spans="3:6" x14ac:dyDescent="0.25">
      <c r="C802" t="s">
        <v>121</v>
      </c>
    </row>
    <row r="803" spans="3:6" x14ac:dyDescent="0.25">
      <c r="D803" t="str">
        <f t="shared" ref="D803:D866" si="63">"60 = { # Normal progress"</f>
        <v>60 = { # Normal progress</v>
      </c>
    </row>
    <row r="804" spans="3:6" x14ac:dyDescent="0.25">
      <c r="E804" t="str">
        <f t="shared" ref="E804:E867" si="64">"change_variable = { which = hexaco_learning_"&amp;INDEX(S:S,2+TRUNC((ROW()-1)/$O$2))&amp;"_xp value = 1 }"</f>
        <v>change_variable = { which = hexaco_learning_riding_xp value = 1 }</v>
      </c>
    </row>
    <row r="805" spans="3:6" x14ac:dyDescent="0.25">
      <c r="E805" t="s">
        <v>122</v>
      </c>
    </row>
    <row r="806" spans="3:6" x14ac:dyDescent="0.25">
      <c r="E806" t="str">
        <f t="shared" ref="E806:E869" si="65">"set_character_flag = AVE_MARIA_hexaco_adolescence_"&amp;INDEX(S:S,2+TRUNC((ROW()-1)/$O$2))&amp;"_improvement_normal"</f>
        <v>set_character_flag = AVE_MARIA_hexaco_adolescence_riding_improvement_normal</v>
      </c>
    </row>
    <row r="807" spans="3:6" x14ac:dyDescent="0.25">
      <c r="E807" t="s">
        <v>123</v>
      </c>
    </row>
    <row r="808" spans="3:6" x14ac:dyDescent="0.25">
      <c r="F808" t="str">
        <f t="shared" ref="F808:F871" si="66">"factor = 1.05"</f>
        <v>factor = 1.05</v>
      </c>
    </row>
    <row r="809" spans="3:6" x14ac:dyDescent="0.25">
      <c r="F809" t="s">
        <v>124</v>
      </c>
    </row>
    <row r="810" spans="3:6" x14ac:dyDescent="0.25">
      <c r="E810" t="s">
        <v>1</v>
      </c>
    </row>
    <row r="811" spans="3:6" x14ac:dyDescent="0.25">
      <c r="E811" t="s">
        <v>123</v>
      </c>
    </row>
    <row r="812" spans="3:6" x14ac:dyDescent="0.25">
      <c r="F812" t="str">
        <f t="shared" ref="F812:F875" si="67">"factor = 1.1"</f>
        <v>factor = 1.1</v>
      </c>
    </row>
    <row r="813" spans="3:6" x14ac:dyDescent="0.25">
      <c r="F813" t="s">
        <v>125</v>
      </c>
    </row>
    <row r="814" spans="3:6" x14ac:dyDescent="0.25">
      <c r="E814" t="s">
        <v>1</v>
      </c>
    </row>
    <row r="815" spans="3:6" x14ac:dyDescent="0.25">
      <c r="E815" t="s">
        <v>123</v>
      </c>
    </row>
    <row r="816" spans="3:6" x14ac:dyDescent="0.25">
      <c r="F816" t="str">
        <f t="shared" ref="F816:F879" si="68">"factor = 1.2"</f>
        <v>factor = 1.2</v>
      </c>
    </row>
    <row r="817" spans="4:6" x14ac:dyDescent="0.25">
      <c r="F817" t="s">
        <v>126</v>
      </c>
    </row>
    <row r="818" spans="4:6" x14ac:dyDescent="0.25">
      <c r="E818" t="s">
        <v>1</v>
      </c>
    </row>
    <row r="819" spans="4:6" x14ac:dyDescent="0.25">
      <c r="E819" t="s">
        <v>123</v>
      </c>
    </row>
    <row r="820" spans="4:6" x14ac:dyDescent="0.25">
      <c r="F820" t="str">
        <f t="shared" ref="F820:F883" si="69">"factor = 1.3"</f>
        <v>factor = 1.3</v>
      </c>
    </row>
    <row r="821" spans="4:6" x14ac:dyDescent="0.25">
      <c r="F821" t="s">
        <v>127</v>
      </c>
    </row>
    <row r="822" spans="4:6" x14ac:dyDescent="0.25">
      <c r="E822" t="s">
        <v>1</v>
      </c>
    </row>
    <row r="823" spans="4:6" x14ac:dyDescent="0.25">
      <c r="E823" t="s">
        <v>123</v>
      </c>
    </row>
    <row r="824" spans="4:6" x14ac:dyDescent="0.25">
      <c r="F824" t="str">
        <f t="shared" ref="F824:F887" si="70">"factor = 1.5"</f>
        <v>factor = 1.5</v>
      </c>
    </row>
    <row r="825" spans="4:6" x14ac:dyDescent="0.25">
      <c r="F825" t="s">
        <v>128</v>
      </c>
    </row>
    <row r="826" spans="4:6" x14ac:dyDescent="0.25">
      <c r="E826" t="s">
        <v>1</v>
      </c>
    </row>
    <row r="827" spans="4:6" x14ac:dyDescent="0.25">
      <c r="D827" t="s">
        <v>1</v>
      </c>
    </row>
    <row r="828" spans="4:6" x14ac:dyDescent="0.25">
      <c r="D828" t="str">
        <f t="shared" ref="D828:D891" si="71">"35 = { # Gifted progress"</f>
        <v>35 = { # Gifted progress</v>
      </c>
    </row>
    <row r="829" spans="4:6" x14ac:dyDescent="0.25">
      <c r="E829" t="str">
        <f t="shared" ref="E829:E892" si="72">"change_variable = { which = hexaco_learning_"&amp;INDEX(S:S,2+TRUNC((ROW()-1)/$O$2))&amp;"_xp value = 2 }"</f>
        <v>change_variable = { which = hexaco_learning_riding_xp value = 2 }</v>
      </c>
    </row>
    <row r="830" spans="4:6" x14ac:dyDescent="0.25">
      <c r="E830" t="s">
        <v>122</v>
      </c>
    </row>
    <row r="831" spans="4:6" x14ac:dyDescent="0.25">
      <c r="E831" t="str">
        <f t="shared" ref="E831:E894" si="73">"set_character_flag = AVE_MARIA_hexaco_adolescence_"&amp;INDEX(S:S,2+TRUNC((ROW()-1)/$O$2))&amp;"_improvement_faster"</f>
        <v>set_character_flag = AVE_MARIA_hexaco_adolescence_riding_improvement_faster</v>
      </c>
    </row>
    <row r="832" spans="4:6" x14ac:dyDescent="0.25">
      <c r="E832" t="s">
        <v>123</v>
      </c>
    </row>
    <row r="833" spans="5:6" x14ac:dyDescent="0.25">
      <c r="F833" t="str">
        <f t="shared" ref="F833:F896" si="74">"factor = 1.05"</f>
        <v>factor = 1.05</v>
      </c>
    </row>
    <row r="834" spans="5:6" x14ac:dyDescent="0.25">
      <c r="F834" t="s">
        <v>129</v>
      </c>
    </row>
    <row r="835" spans="5:6" x14ac:dyDescent="0.25">
      <c r="E835" t="s">
        <v>1</v>
      </c>
    </row>
    <row r="836" spans="5:6" x14ac:dyDescent="0.25">
      <c r="E836" t="s">
        <v>123</v>
      </c>
    </row>
    <row r="837" spans="5:6" x14ac:dyDescent="0.25">
      <c r="F837" t="str">
        <f t="shared" ref="F837:F900" si="75">"factor = 1.1"</f>
        <v>factor = 1.1</v>
      </c>
    </row>
    <row r="838" spans="5:6" x14ac:dyDescent="0.25">
      <c r="F838" t="s">
        <v>130</v>
      </c>
    </row>
    <row r="839" spans="5:6" x14ac:dyDescent="0.25">
      <c r="E839" t="s">
        <v>1</v>
      </c>
    </row>
    <row r="840" spans="5:6" x14ac:dyDescent="0.25">
      <c r="E840" t="s">
        <v>123</v>
      </c>
    </row>
    <row r="841" spans="5:6" x14ac:dyDescent="0.25">
      <c r="F841" t="str">
        <f t="shared" ref="F841:F904" si="76">"factor = 1.2"</f>
        <v>factor = 1.2</v>
      </c>
    </row>
    <row r="842" spans="5:6" x14ac:dyDescent="0.25">
      <c r="F842" t="s">
        <v>131</v>
      </c>
    </row>
    <row r="843" spans="5:6" x14ac:dyDescent="0.25">
      <c r="E843" t="s">
        <v>1</v>
      </c>
    </row>
    <row r="844" spans="5:6" x14ac:dyDescent="0.25">
      <c r="E844" t="s">
        <v>123</v>
      </c>
    </row>
    <row r="845" spans="5:6" x14ac:dyDescent="0.25">
      <c r="F845" t="str">
        <f t="shared" ref="F845:F908" si="77">"factor = 1.3"</f>
        <v>factor = 1.3</v>
      </c>
    </row>
    <row r="846" spans="5:6" x14ac:dyDescent="0.25">
      <c r="F846" t="s">
        <v>132</v>
      </c>
    </row>
    <row r="847" spans="5:6" x14ac:dyDescent="0.25">
      <c r="E847" t="s">
        <v>1</v>
      </c>
    </row>
    <row r="848" spans="5:6" x14ac:dyDescent="0.25">
      <c r="E848" t="s">
        <v>123</v>
      </c>
    </row>
    <row r="849" spans="4:6" x14ac:dyDescent="0.25">
      <c r="F849" t="str">
        <f t="shared" ref="F849:F912" si="78">"factor = 1.5"</f>
        <v>factor = 1.5</v>
      </c>
    </row>
    <row r="850" spans="4:6" x14ac:dyDescent="0.25">
      <c r="F850" t="s">
        <v>133</v>
      </c>
    </row>
    <row r="851" spans="4:6" x14ac:dyDescent="0.25">
      <c r="E851" t="s">
        <v>1</v>
      </c>
    </row>
    <row r="852" spans="4:6" x14ac:dyDescent="0.25">
      <c r="E852" t="s">
        <v>123</v>
      </c>
    </row>
    <row r="853" spans="4:6" x14ac:dyDescent="0.25">
      <c r="F853" t="s">
        <v>164</v>
      </c>
    </row>
    <row r="854" spans="4:6" x14ac:dyDescent="0.25">
      <c r="F854" t="s">
        <v>135</v>
      </c>
    </row>
    <row r="855" spans="4:6" x14ac:dyDescent="0.25">
      <c r="E855" t="s">
        <v>1</v>
      </c>
    </row>
    <row r="856" spans="4:6" x14ac:dyDescent="0.25">
      <c r="D856" t="s">
        <v>1</v>
      </c>
    </row>
    <row r="857" spans="4:6" x14ac:dyDescent="0.25">
      <c r="D857" t="str">
        <f t="shared" ref="D857:D920" si="79">"5 = { # Crazy progress"</f>
        <v>5 = { # Crazy progress</v>
      </c>
    </row>
    <row r="858" spans="4:6" x14ac:dyDescent="0.25">
      <c r="E858" t="str">
        <f t="shared" ref="E858:E921" si="80">"change_variable = { which = hexaco_learning_"&amp;INDEX(S:S,2+TRUNC((ROW()-1)/$O$2))&amp;"_xp value = 3 }"</f>
        <v>change_variable = { which = hexaco_learning_riding_xp value = 3 }</v>
      </c>
    </row>
    <row r="859" spans="4:6" x14ac:dyDescent="0.25">
      <c r="E859" t="s">
        <v>122</v>
      </c>
    </row>
    <row r="860" spans="4:6" x14ac:dyDescent="0.25">
      <c r="E860" t="str">
        <f t="shared" ref="E860:E923" si="81">"set_character_flag = AVE_MARIA_hexaco_adolescence_"&amp;INDEX(S:S,2+TRUNC((ROW()-1)/$O$2))&amp;"_improvement_genius"</f>
        <v>set_character_flag = AVE_MARIA_hexaco_adolescence_riding_improvement_genius</v>
      </c>
    </row>
    <row r="861" spans="4:6" x14ac:dyDescent="0.25">
      <c r="E861" t="s">
        <v>123</v>
      </c>
    </row>
    <row r="862" spans="4:6" x14ac:dyDescent="0.25">
      <c r="F862" t="str">
        <f t="shared" ref="F862:F925" si="82">"factor = 2"</f>
        <v>factor = 2</v>
      </c>
    </row>
    <row r="863" spans="4:6" x14ac:dyDescent="0.25">
      <c r="F863" t="s">
        <v>135</v>
      </c>
    </row>
    <row r="864" spans="4:6" x14ac:dyDescent="0.25">
      <c r="E864" t="s">
        <v>1</v>
      </c>
    </row>
    <row r="865" spans="1:6" x14ac:dyDescent="0.25">
      <c r="E865" t="s">
        <v>123</v>
      </c>
    </row>
    <row r="866" spans="1:6" x14ac:dyDescent="0.25">
      <c r="F866" t="str">
        <f t="shared" ref="F866:F929" si="83">"factor = 5"</f>
        <v>factor = 5</v>
      </c>
    </row>
    <row r="867" spans="1:6" x14ac:dyDescent="0.25">
      <c r="F867" t="s">
        <v>137</v>
      </c>
    </row>
    <row r="868" spans="1:6" x14ac:dyDescent="0.25">
      <c r="E868" t="s">
        <v>1</v>
      </c>
    </row>
    <row r="869" spans="1:6" x14ac:dyDescent="0.25">
      <c r="D869" t="s">
        <v>1</v>
      </c>
    </row>
    <row r="870" spans="1:6" x14ac:dyDescent="0.25">
      <c r="C870" t="s">
        <v>1</v>
      </c>
    </row>
    <row r="871" spans="1:6" x14ac:dyDescent="0.25">
      <c r="C871" t="s">
        <v>138</v>
      </c>
    </row>
    <row r="872" spans="1:6" x14ac:dyDescent="0.25">
      <c r="D872" t="str">
        <f t="shared" ref="D872" si="84">"educator = { character_event = { id = "&amp;"AVE_MARIA_hexaco_adolescence."&amp;INDEX($Y$2:$Z$57,MATCH(B599,$Y$2:$Y$57,0)+6,2)&amp;" } }"</f>
        <v>educator = { character_event = { id = AVE_MARIA_hexaco_adolescence.15 } }</v>
      </c>
    </row>
    <row r="873" spans="1:6" x14ac:dyDescent="0.25">
      <c r="C873" t="s">
        <v>1</v>
      </c>
    </row>
    <row r="874" spans="1:6" x14ac:dyDescent="0.25">
      <c r="C874" t="s">
        <v>139</v>
      </c>
    </row>
    <row r="875" spans="1:6" x14ac:dyDescent="0.25">
      <c r="D875" t="s">
        <v>134</v>
      </c>
    </row>
    <row r="876" spans="1:6" x14ac:dyDescent="0.25">
      <c r="C876" t="s">
        <v>1</v>
      </c>
    </row>
    <row r="877" spans="1:6" x14ac:dyDescent="0.25">
      <c r="B877" t="s">
        <v>1</v>
      </c>
    </row>
    <row r="878" spans="1:6" x14ac:dyDescent="0.25">
      <c r="A878" t="s">
        <v>1</v>
      </c>
    </row>
    <row r="879" spans="1:6" x14ac:dyDescent="0.25">
      <c r="A879" t="str">
        <f t="shared" ref="A879:A942" si="85">"#"</f>
        <v>#</v>
      </c>
      <c r="B879" t="str">
        <f t="shared" ref="B879:B942" si="86">INDEX(R:R,2+TRUNC((ROW()-1)/$O$2))&amp;" Random Improvement"</f>
        <v>Riding Random Improvement</v>
      </c>
    </row>
    <row r="880" spans="1:6" x14ac:dyDescent="0.25">
      <c r="A880" t="s">
        <v>0</v>
      </c>
    </row>
    <row r="881" spans="2:4" x14ac:dyDescent="0.25">
      <c r="B881" t="str">
        <f t="shared" ref="B881" si="87">"id = "&amp;"AVE_MARIA_hexaco_adolescence."&amp;INDEX($Y$2:$Z$57,MATCH(B599,$Y$2:$Y$57,0)+3,2)</f>
        <v>id = AVE_MARIA_hexaco_adolescence.12</v>
      </c>
    </row>
    <row r="882" spans="2:4" x14ac:dyDescent="0.25">
      <c r="B882" t="str">
        <f t="shared" ref="B882" si="88">"desc = EVTDESC_"&amp;"AVE_MARIA_hexaco_adolescence."&amp;INDEX($Y$2:$Z$57,MATCH(B599,$Y$2:$Y$57,0)+3,2)</f>
        <v>desc = EVTDESC_AVE_MARIA_hexaco_adolescence.12</v>
      </c>
    </row>
    <row r="883" spans="2:4" x14ac:dyDescent="0.25">
      <c r="B883" t="s">
        <v>115</v>
      </c>
    </row>
    <row r="884" spans="2:4" x14ac:dyDescent="0.25">
      <c r="B884" t="s">
        <v>114</v>
      </c>
    </row>
    <row r="885" spans="2:4" x14ac:dyDescent="0.25">
      <c r="B885" t="s">
        <v>116</v>
      </c>
    </row>
    <row r="887" spans="2:4" x14ac:dyDescent="0.25">
      <c r="B887" t="s">
        <v>5</v>
      </c>
    </row>
    <row r="888" spans="2:4" x14ac:dyDescent="0.25">
      <c r="C888" t="s">
        <v>117</v>
      </c>
    </row>
    <row r="889" spans="2:4" x14ac:dyDescent="0.25">
      <c r="C889" t="s">
        <v>118</v>
      </c>
    </row>
    <row r="890" spans="2:4" x14ac:dyDescent="0.25">
      <c r="C890" t="s">
        <v>119</v>
      </c>
    </row>
    <row r="891" spans="2:4" x14ac:dyDescent="0.25">
      <c r="C891" t="s">
        <v>120</v>
      </c>
    </row>
    <row r="892" spans="2:4" x14ac:dyDescent="0.25">
      <c r="B892" t="s">
        <v>1</v>
      </c>
    </row>
    <row r="893" spans="2:4" x14ac:dyDescent="0.25">
      <c r="B893" t="s">
        <v>9</v>
      </c>
    </row>
    <row r="894" spans="2:4" x14ac:dyDescent="0.25">
      <c r="C894" t="str">
        <f t="shared" ref="C894" si="89">"name = EVTOPT_A_"&amp;"AVE_MARIA_hexaco_adolescence."&amp;INDEX($Y$2:$Z$57,MATCH(B599,$Y$2:$Y$57,0)+3,2)</f>
        <v>name = EVTOPT_A_AVE_MARIA_hexaco_adolescence.12</v>
      </c>
    </row>
    <row r="895" spans="2:4" x14ac:dyDescent="0.25">
      <c r="C895" t="s">
        <v>121</v>
      </c>
    </row>
    <row r="896" spans="2:4" x14ac:dyDescent="0.25">
      <c r="D896" t="str">
        <f t="shared" ref="D896:D959" si="90">"60 = { # Normal progress"</f>
        <v>60 = { # Normal progress</v>
      </c>
    </row>
    <row r="897" spans="5:6" x14ac:dyDescent="0.25">
      <c r="E897" t="str">
        <f t="shared" ref="E897:E960" si="91">"change_variable = { which = hexaco_learning_"&amp;INDEX(S:S,2+TRUNC((ROW()-1)/$O$2))&amp;"_xp value = 1 }"</f>
        <v>change_variable = { which = hexaco_learning_riding_xp value = 1 }</v>
      </c>
    </row>
    <row r="898" spans="5:6" x14ac:dyDescent="0.25">
      <c r="E898" t="s">
        <v>122</v>
      </c>
    </row>
    <row r="899" spans="5:6" x14ac:dyDescent="0.25">
      <c r="E899" t="str">
        <f t="shared" ref="E899:E962" si="92">"set_character_flag = AVE_MARIA_hexaco_adolescence_"&amp;INDEX(S:S,2+TRUNC((ROW()-1)/$O$2))&amp;"_improvement_normal"</f>
        <v>set_character_flag = AVE_MARIA_hexaco_adolescence_riding_improvement_normal</v>
      </c>
    </row>
    <row r="900" spans="5:6" x14ac:dyDescent="0.25">
      <c r="E900" t="s">
        <v>123</v>
      </c>
    </row>
    <row r="901" spans="5:6" x14ac:dyDescent="0.25">
      <c r="F901" t="str">
        <f t="shared" ref="F901:F964" si="93">"factor = 1.05"</f>
        <v>factor = 1.05</v>
      </c>
    </row>
    <row r="902" spans="5:6" x14ac:dyDescent="0.25">
      <c r="F902" t="s">
        <v>124</v>
      </c>
    </row>
    <row r="903" spans="5:6" x14ac:dyDescent="0.25">
      <c r="E903" t="s">
        <v>1</v>
      </c>
    </row>
    <row r="904" spans="5:6" x14ac:dyDescent="0.25">
      <c r="E904" t="s">
        <v>123</v>
      </c>
    </row>
    <row r="905" spans="5:6" x14ac:dyDescent="0.25">
      <c r="F905" t="str">
        <f t="shared" ref="F905:F968" si="94">"factor = 1.1"</f>
        <v>factor = 1.1</v>
      </c>
    </row>
    <row r="906" spans="5:6" x14ac:dyDescent="0.25">
      <c r="F906" t="s">
        <v>125</v>
      </c>
    </row>
    <row r="907" spans="5:6" x14ac:dyDescent="0.25">
      <c r="E907" t="s">
        <v>1</v>
      </c>
    </row>
    <row r="908" spans="5:6" x14ac:dyDescent="0.25">
      <c r="E908" t="s">
        <v>123</v>
      </c>
    </row>
    <row r="909" spans="5:6" x14ac:dyDescent="0.25">
      <c r="F909" t="str">
        <f t="shared" ref="F909:F972" si="95">"factor = 1.2"</f>
        <v>factor = 1.2</v>
      </c>
    </row>
    <row r="910" spans="5:6" x14ac:dyDescent="0.25">
      <c r="F910" t="s">
        <v>126</v>
      </c>
    </row>
    <row r="911" spans="5:6" x14ac:dyDescent="0.25">
      <c r="E911" t="s">
        <v>1</v>
      </c>
    </row>
    <row r="912" spans="5:6" x14ac:dyDescent="0.25">
      <c r="E912" t="s">
        <v>123</v>
      </c>
    </row>
    <row r="913" spans="4:6" x14ac:dyDescent="0.25">
      <c r="F913" t="str">
        <f t="shared" ref="F913:F976" si="96">"factor = 1.3"</f>
        <v>factor = 1.3</v>
      </c>
    </row>
    <row r="914" spans="4:6" x14ac:dyDescent="0.25">
      <c r="F914" t="s">
        <v>127</v>
      </c>
    </row>
    <row r="915" spans="4:6" x14ac:dyDescent="0.25">
      <c r="E915" t="s">
        <v>1</v>
      </c>
    </row>
    <row r="916" spans="4:6" x14ac:dyDescent="0.25">
      <c r="E916" t="s">
        <v>123</v>
      </c>
    </row>
    <row r="917" spans="4:6" x14ac:dyDescent="0.25">
      <c r="F917" t="str">
        <f t="shared" ref="F917:F980" si="97">"factor = 1.5"</f>
        <v>factor = 1.5</v>
      </c>
    </row>
    <row r="918" spans="4:6" x14ac:dyDescent="0.25">
      <c r="F918" t="s">
        <v>128</v>
      </c>
    </row>
    <row r="919" spans="4:6" x14ac:dyDescent="0.25">
      <c r="E919" t="s">
        <v>1</v>
      </c>
    </row>
    <row r="920" spans="4:6" x14ac:dyDescent="0.25">
      <c r="D920" t="s">
        <v>1</v>
      </c>
    </row>
    <row r="921" spans="4:6" x14ac:dyDescent="0.25">
      <c r="D921" t="str">
        <f t="shared" ref="D921:D984" si="98">"35 = { # Gifted progress"</f>
        <v>35 = { # Gifted progress</v>
      </c>
    </row>
    <row r="922" spans="4:6" x14ac:dyDescent="0.25">
      <c r="E922" t="str">
        <f t="shared" ref="E922:E985" si="99">"change_variable = { which = hexaco_learning_"&amp;INDEX(S:S,2+TRUNC((ROW()-1)/$O$2))&amp;"_xp value = 2 }"</f>
        <v>change_variable = { which = hexaco_learning_riding_xp value = 2 }</v>
      </c>
    </row>
    <row r="923" spans="4:6" x14ac:dyDescent="0.25">
      <c r="E923" t="s">
        <v>122</v>
      </c>
    </row>
    <row r="924" spans="4:6" x14ac:dyDescent="0.25">
      <c r="E924" t="str">
        <f t="shared" ref="E924:E987" si="100">"set_character_flag = AVE_MARIA_hexaco_adolescence_"&amp;INDEX(S:S,2+TRUNC((ROW()-1)/$O$2))&amp;"_improvement_faster"</f>
        <v>set_character_flag = AVE_MARIA_hexaco_adolescence_riding_improvement_faster</v>
      </c>
    </row>
    <row r="925" spans="4:6" x14ac:dyDescent="0.25">
      <c r="E925" t="s">
        <v>123</v>
      </c>
    </row>
    <row r="926" spans="4:6" x14ac:dyDescent="0.25">
      <c r="F926" t="str">
        <f t="shared" ref="F926:F989" si="101">"factor = 1.05"</f>
        <v>factor = 1.05</v>
      </c>
    </row>
    <row r="927" spans="4:6" x14ac:dyDescent="0.25">
      <c r="F927" t="s">
        <v>129</v>
      </c>
    </row>
    <row r="928" spans="4:6" x14ac:dyDescent="0.25">
      <c r="E928" t="s">
        <v>1</v>
      </c>
    </row>
    <row r="929" spans="5:6" x14ac:dyDescent="0.25">
      <c r="E929" t="s">
        <v>123</v>
      </c>
    </row>
    <row r="930" spans="5:6" x14ac:dyDescent="0.25">
      <c r="F930" t="str">
        <f t="shared" ref="F930:F993" si="102">"factor = 1.1"</f>
        <v>factor = 1.1</v>
      </c>
    </row>
    <row r="931" spans="5:6" x14ac:dyDescent="0.25">
      <c r="F931" t="s">
        <v>130</v>
      </c>
    </row>
    <row r="932" spans="5:6" x14ac:dyDescent="0.25">
      <c r="E932" t="s">
        <v>1</v>
      </c>
    </row>
    <row r="933" spans="5:6" x14ac:dyDescent="0.25">
      <c r="E933" t="s">
        <v>123</v>
      </c>
    </row>
    <row r="934" spans="5:6" x14ac:dyDescent="0.25">
      <c r="F934" t="str">
        <f t="shared" ref="F934:F997" si="103">"factor = 1.2"</f>
        <v>factor = 1.2</v>
      </c>
    </row>
    <row r="935" spans="5:6" x14ac:dyDescent="0.25">
      <c r="F935" t="s">
        <v>131</v>
      </c>
    </row>
    <row r="936" spans="5:6" x14ac:dyDescent="0.25">
      <c r="E936" t="s">
        <v>1</v>
      </c>
    </row>
    <row r="937" spans="5:6" x14ac:dyDescent="0.25">
      <c r="E937" t="s">
        <v>123</v>
      </c>
    </row>
    <row r="938" spans="5:6" x14ac:dyDescent="0.25">
      <c r="F938" t="str">
        <f t="shared" ref="F938:F1001" si="104">"factor = 1.3"</f>
        <v>factor = 1.3</v>
      </c>
    </row>
    <row r="939" spans="5:6" x14ac:dyDescent="0.25">
      <c r="F939" t="s">
        <v>132</v>
      </c>
    </row>
    <row r="940" spans="5:6" x14ac:dyDescent="0.25">
      <c r="E940" t="s">
        <v>1</v>
      </c>
    </row>
    <row r="941" spans="5:6" x14ac:dyDescent="0.25">
      <c r="E941" t="s">
        <v>123</v>
      </c>
    </row>
    <row r="942" spans="5:6" x14ac:dyDescent="0.25">
      <c r="F942" t="str">
        <f t="shared" ref="F942:F1005" si="105">"factor = 1.5"</f>
        <v>factor = 1.5</v>
      </c>
    </row>
    <row r="943" spans="5:6" x14ac:dyDescent="0.25">
      <c r="F943" t="s">
        <v>133</v>
      </c>
    </row>
    <row r="944" spans="5:6" x14ac:dyDescent="0.25">
      <c r="E944" t="s">
        <v>1</v>
      </c>
    </row>
    <row r="945" spans="4:6" x14ac:dyDescent="0.25">
      <c r="E945" t="s">
        <v>123</v>
      </c>
    </row>
    <row r="946" spans="4:6" x14ac:dyDescent="0.25">
      <c r="F946" t="s">
        <v>164</v>
      </c>
    </row>
    <row r="947" spans="4:6" x14ac:dyDescent="0.25">
      <c r="F947" t="s">
        <v>135</v>
      </c>
    </row>
    <row r="948" spans="4:6" x14ac:dyDescent="0.25">
      <c r="E948" t="s">
        <v>1</v>
      </c>
    </row>
    <row r="949" spans="4:6" x14ac:dyDescent="0.25">
      <c r="D949" t="s">
        <v>1</v>
      </c>
    </row>
    <row r="950" spans="4:6" x14ac:dyDescent="0.25">
      <c r="D950" t="str">
        <f t="shared" ref="D950:D1013" si="106">"5 = { # Crazy progress"</f>
        <v>5 = { # Crazy progress</v>
      </c>
    </row>
    <row r="951" spans="4:6" x14ac:dyDescent="0.25">
      <c r="E951" t="str">
        <f t="shared" ref="E951:E1014" si="107">"change_variable = { which = hexaco_learning_"&amp;INDEX(S:S,2+TRUNC((ROW()-1)/$O$2))&amp;"_xp value = 3 }"</f>
        <v>change_variable = { which = hexaco_learning_riding_xp value = 3 }</v>
      </c>
    </row>
    <row r="952" spans="4:6" x14ac:dyDescent="0.25">
      <c r="E952" t="s">
        <v>122</v>
      </c>
    </row>
    <row r="953" spans="4:6" x14ac:dyDescent="0.25">
      <c r="E953" t="str">
        <f t="shared" ref="E953:E1016" si="108">"set_character_flag = AVE_MARIA_hexaco_adolescence_"&amp;INDEX(S:S,2+TRUNC((ROW()-1)/$O$2))&amp;"_improvement_genius"</f>
        <v>set_character_flag = AVE_MARIA_hexaco_adolescence_riding_improvement_genius</v>
      </c>
    </row>
    <row r="954" spans="4:6" x14ac:dyDescent="0.25">
      <c r="E954" t="s">
        <v>123</v>
      </c>
    </row>
    <row r="955" spans="4:6" x14ac:dyDescent="0.25">
      <c r="F955" t="str">
        <f t="shared" ref="F955:F1018" si="109">"factor = 2"</f>
        <v>factor = 2</v>
      </c>
    </row>
    <row r="956" spans="4:6" x14ac:dyDescent="0.25">
      <c r="F956" t="s">
        <v>135</v>
      </c>
    </row>
    <row r="957" spans="4:6" x14ac:dyDescent="0.25">
      <c r="E957" t="s">
        <v>1</v>
      </c>
    </row>
    <row r="958" spans="4:6" x14ac:dyDescent="0.25">
      <c r="E958" t="s">
        <v>123</v>
      </c>
    </row>
    <row r="959" spans="4:6" x14ac:dyDescent="0.25">
      <c r="F959" t="str">
        <f t="shared" ref="F959:F1022" si="110">"factor = 5"</f>
        <v>factor = 5</v>
      </c>
    </row>
    <row r="960" spans="4:6" x14ac:dyDescent="0.25">
      <c r="F960" t="s">
        <v>137</v>
      </c>
    </row>
    <row r="961" spans="1:5" x14ac:dyDescent="0.25">
      <c r="E961" t="s">
        <v>1</v>
      </c>
    </row>
    <row r="962" spans="1:5" x14ac:dyDescent="0.25">
      <c r="D962" t="s">
        <v>1</v>
      </c>
    </row>
    <row r="963" spans="1:5" x14ac:dyDescent="0.25">
      <c r="C963" t="s">
        <v>1</v>
      </c>
    </row>
    <row r="964" spans="1:5" x14ac:dyDescent="0.25">
      <c r="C964" t="s">
        <v>138</v>
      </c>
    </row>
    <row r="965" spans="1:5" x14ac:dyDescent="0.25">
      <c r="D965" t="str">
        <f t="shared" ref="D965" si="111">"educator = { character_event = { id = "&amp;"AVE_MARIA_hexaco_adolescence."&amp;INDEX($Y$2:$Z$57,MATCH(B599,$Y$2:$Y$57,0),2)+6&amp;" } }"</f>
        <v>educator = { character_event = { id = AVE_MARIA_hexaco_adolescence.15 } }</v>
      </c>
    </row>
    <row r="966" spans="1:5" x14ac:dyDescent="0.25">
      <c r="C966" t="s">
        <v>1</v>
      </c>
    </row>
    <row r="967" spans="1:5" x14ac:dyDescent="0.25">
      <c r="C967" t="s">
        <v>139</v>
      </c>
    </row>
    <row r="968" spans="1:5" x14ac:dyDescent="0.25">
      <c r="D968" t="s">
        <v>134</v>
      </c>
    </row>
    <row r="969" spans="1:5" x14ac:dyDescent="0.25">
      <c r="C969" t="s">
        <v>1</v>
      </c>
    </row>
    <row r="970" spans="1:5" x14ac:dyDescent="0.25">
      <c r="B970" t="s">
        <v>1</v>
      </c>
    </row>
    <row r="971" spans="1:5" x14ac:dyDescent="0.25">
      <c r="A971" t="s">
        <v>1</v>
      </c>
    </row>
    <row r="972" spans="1:5" x14ac:dyDescent="0.25">
      <c r="A972" t="str">
        <f t="shared" ref="A972:A1035" si="112">"#"</f>
        <v>#</v>
      </c>
      <c r="B972" t="str">
        <f t="shared" ref="B972:B1035" si="113">INDEX(R:R,2+TRUNC((ROW()-1)/$O$2))&amp;" Random Improvement"</f>
        <v>Riding Random Improvement</v>
      </c>
    </row>
    <row r="973" spans="1:5" x14ac:dyDescent="0.25">
      <c r="A973" t="s">
        <v>0</v>
      </c>
    </row>
    <row r="974" spans="1:5" x14ac:dyDescent="0.25">
      <c r="B974" t="str">
        <f t="shared" ref="B974" si="114">"id = "&amp;"AVE_MARIA_hexaco_adolescence."&amp;INDEX($Y$2:$Z$57,MATCH(B599,$Y$2:$Y$57,0)+4,2)</f>
        <v>id = AVE_MARIA_hexaco_adolescence.13</v>
      </c>
    </row>
    <row r="975" spans="1:5" x14ac:dyDescent="0.25">
      <c r="B975" t="str">
        <f t="shared" ref="B975" si="115">"desc = EVTDESC_"&amp;"AVE_MARIA_hexaco_adolescence."&amp;INDEX($Y$2:$Z$57,MATCH(B599,$Y$2:$Y$57,0)+4,2)</f>
        <v>desc = EVTDESC_AVE_MARIA_hexaco_adolescence.13</v>
      </c>
    </row>
    <row r="976" spans="1:5" x14ac:dyDescent="0.25">
      <c r="B976" t="s">
        <v>115</v>
      </c>
    </row>
    <row r="977" spans="2:5" x14ac:dyDescent="0.25">
      <c r="B977" t="s">
        <v>114</v>
      </c>
    </row>
    <row r="978" spans="2:5" x14ac:dyDescent="0.25">
      <c r="B978" t="s">
        <v>116</v>
      </c>
    </row>
    <row r="980" spans="2:5" x14ac:dyDescent="0.25">
      <c r="B980" t="s">
        <v>5</v>
      </c>
    </row>
    <row r="981" spans="2:5" x14ac:dyDescent="0.25">
      <c r="C981" t="s">
        <v>117</v>
      </c>
    </row>
    <row r="982" spans="2:5" x14ac:dyDescent="0.25">
      <c r="C982" t="s">
        <v>118</v>
      </c>
    </row>
    <row r="983" spans="2:5" x14ac:dyDescent="0.25">
      <c r="C983" t="s">
        <v>119</v>
      </c>
    </row>
    <row r="984" spans="2:5" x14ac:dyDescent="0.25">
      <c r="C984" t="s">
        <v>120</v>
      </c>
    </row>
    <row r="985" spans="2:5" x14ac:dyDescent="0.25">
      <c r="B985" t="s">
        <v>1</v>
      </c>
    </row>
    <row r="986" spans="2:5" x14ac:dyDescent="0.25">
      <c r="B986" t="s">
        <v>9</v>
      </c>
    </row>
    <row r="987" spans="2:5" x14ac:dyDescent="0.25">
      <c r="C987" t="str">
        <f t="shared" ref="C987" si="116">"name = EVTOPT_A_"&amp;"AVE_MARIA_hexaco_adolescence."&amp;INDEX($Y$2:$Z$57,MATCH(B599,$Y$2:$Y$57,0)+4,2)</f>
        <v>name = EVTOPT_A_AVE_MARIA_hexaco_adolescence.13</v>
      </c>
    </row>
    <row r="988" spans="2:5" x14ac:dyDescent="0.25">
      <c r="C988" t="s">
        <v>121</v>
      </c>
    </row>
    <row r="989" spans="2:5" x14ac:dyDescent="0.25">
      <c r="D989" t="str">
        <f t="shared" ref="D989:D1052" si="117">"60 = { # Normal progress"</f>
        <v>60 = { # Normal progress</v>
      </c>
    </row>
    <row r="990" spans="2:5" x14ac:dyDescent="0.25">
      <c r="E990" t="str">
        <f t="shared" ref="E990:E1053" si="118">"change_variable = { which = hexaco_learning_"&amp;INDEX(S:S,2+TRUNC((ROW()-1)/$O$2))&amp;"_xp value = 1 }"</f>
        <v>change_variable = { which = hexaco_learning_riding_xp value = 1 }</v>
      </c>
    </row>
    <row r="991" spans="2:5" x14ac:dyDescent="0.25">
      <c r="E991" t="s">
        <v>122</v>
      </c>
    </row>
    <row r="992" spans="2:5" x14ac:dyDescent="0.25">
      <c r="E992" t="str">
        <f t="shared" ref="E992:E1055" si="119">"set_character_flag = AVE_MARIA_hexaco_adolescence_"&amp;INDEX(S:S,2+TRUNC((ROW()-1)/$O$2))&amp;"_improvement_normal"</f>
        <v>set_character_flag = AVE_MARIA_hexaco_adolescence_riding_improvement_normal</v>
      </c>
    </row>
    <row r="993" spans="5:6" x14ac:dyDescent="0.25">
      <c r="E993" t="s">
        <v>123</v>
      </c>
    </row>
    <row r="994" spans="5:6" x14ac:dyDescent="0.25">
      <c r="F994" t="str">
        <f t="shared" ref="F994:F1057" si="120">"factor = 1.05"</f>
        <v>factor = 1.05</v>
      </c>
    </row>
    <row r="995" spans="5:6" x14ac:dyDescent="0.25">
      <c r="F995" t="s">
        <v>124</v>
      </c>
    </row>
    <row r="996" spans="5:6" x14ac:dyDescent="0.25">
      <c r="E996" t="s">
        <v>1</v>
      </c>
    </row>
    <row r="997" spans="5:6" x14ac:dyDescent="0.25">
      <c r="E997" t="s">
        <v>123</v>
      </c>
    </row>
    <row r="998" spans="5:6" x14ac:dyDescent="0.25">
      <c r="F998" t="str">
        <f t="shared" ref="F998:F1061" si="121">"factor = 1.1"</f>
        <v>factor = 1.1</v>
      </c>
    </row>
    <row r="999" spans="5:6" x14ac:dyDescent="0.25">
      <c r="F999" t="s">
        <v>125</v>
      </c>
    </row>
    <row r="1000" spans="5:6" x14ac:dyDescent="0.25">
      <c r="E1000" t="s">
        <v>1</v>
      </c>
    </row>
    <row r="1001" spans="5:6" x14ac:dyDescent="0.25">
      <c r="E1001" t="s">
        <v>123</v>
      </c>
    </row>
    <row r="1002" spans="5:6" x14ac:dyDescent="0.25">
      <c r="F1002" t="str">
        <f t="shared" ref="F1002:F1065" si="122">"factor = 1.2"</f>
        <v>factor = 1.2</v>
      </c>
    </row>
    <row r="1003" spans="5:6" x14ac:dyDescent="0.25">
      <c r="F1003" t="s">
        <v>126</v>
      </c>
    </row>
    <row r="1004" spans="5:6" x14ac:dyDescent="0.25">
      <c r="E1004" t="s">
        <v>1</v>
      </c>
    </row>
    <row r="1005" spans="5:6" x14ac:dyDescent="0.25">
      <c r="E1005" t="s">
        <v>123</v>
      </c>
    </row>
    <row r="1006" spans="5:6" x14ac:dyDescent="0.25">
      <c r="F1006" t="str">
        <f t="shared" ref="F1006:F1069" si="123">"factor = 1.3"</f>
        <v>factor = 1.3</v>
      </c>
    </row>
    <row r="1007" spans="5:6" x14ac:dyDescent="0.25">
      <c r="F1007" t="s">
        <v>127</v>
      </c>
    </row>
    <row r="1008" spans="5:6" x14ac:dyDescent="0.25">
      <c r="E1008" t="s">
        <v>1</v>
      </c>
    </row>
    <row r="1009" spans="4:6" x14ac:dyDescent="0.25">
      <c r="E1009" t="s">
        <v>123</v>
      </c>
    </row>
    <row r="1010" spans="4:6" x14ac:dyDescent="0.25">
      <c r="F1010" t="str">
        <f t="shared" ref="F1010:F1073" si="124">"factor = 1.5"</f>
        <v>factor = 1.5</v>
      </c>
    </row>
    <row r="1011" spans="4:6" x14ac:dyDescent="0.25">
      <c r="F1011" t="s">
        <v>128</v>
      </c>
    </row>
    <row r="1012" spans="4:6" x14ac:dyDescent="0.25">
      <c r="E1012" t="s">
        <v>1</v>
      </c>
    </row>
    <row r="1013" spans="4:6" x14ac:dyDescent="0.25">
      <c r="D1013" t="s">
        <v>1</v>
      </c>
    </row>
    <row r="1014" spans="4:6" x14ac:dyDescent="0.25">
      <c r="D1014" t="str">
        <f t="shared" ref="D1014:D1077" si="125">"35 = { # Gifted progress"</f>
        <v>35 = { # Gifted progress</v>
      </c>
    </row>
    <row r="1015" spans="4:6" x14ac:dyDescent="0.25">
      <c r="E1015" t="str">
        <f t="shared" ref="E1015:E1078" si="126">"change_variable = { which = hexaco_learning_"&amp;INDEX(S:S,2+TRUNC((ROW()-1)/$O$2))&amp;"_xp value = 2 }"</f>
        <v>change_variable = { which = hexaco_learning_riding_xp value = 2 }</v>
      </c>
    </row>
    <row r="1016" spans="4:6" x14ac:dyDescent="0.25">
      <c r="E1016" t="s">
        <v>122</v>
      </c>
    </row>
    <row r="1017" spans="4:6" x14ac:dyDescent="0.25">
      <c r="E1017" t="str">
        <f t="shared" ref="E1017:E1080" si="127">"set_character_flag = AVE_MARIA_hexaco_adolescence_"&amp;INDEX(S:S,2+TRUNC((ROW()-1)/$O$2))&amp;"_improvement_faster"</f>
        <v>set_character_flag = AVE_MARIA_hexaco_adolescence_riding_improvement_faster</v>
      </c>
    </row>
    <row r="1018" spans="4:6" x14ac:dyDescent="0.25">
      <c r="E1018" t="s">
        <v>123</v>
      </c>
    </row>
    <row r="1019" spans="4:6" x14ac:dyDescent="0.25">
      <c r="F1019" t="str">
        <f t="shared" ref="F1019:F1082" si="128">"factor = 1.05"</f>
        <v>factor = 1.05</v>
      </c>
    </row>
    <row r="1020" spans="4:6" x14ac:dyDescent="0.25">
      <c r="F1020" t="s">
        <v>129</v>
      </c>
    </row>
    <row r="1021" spans="4:6" x14ac:dyDescent="0.25">
      <c r="E1021" t="s">
        <v>1</v>
      </c>
    </row>
    <row r="1022" spans="4:6" x14ac:dyDescent="0.25">
      <c r="E1022" t="s">
        <v>123</v>
      </c>
    </row>
    <row r="1023" spans="4:6" x14ac:dyDescent="0.25">
      <c r="F1023" t="str">
        <f t="shared" ref="F1023:F1086" si="129">"factor = 1.1"</f>
        <v>factor = 1.1</v>
      </c>
    </row>
    <row r="1024" spans="4:6" x14ac:dyDescent="0.25">
      <c r="F1024" t="s">
        <v>130</v>
      </c>
    </row>
    <row r="1025" spans="5:6" x14ac:dyDescent="0.25">
      <c r="E1025" t="s">
        <v>1</v>
      </c>
    </row>
    <row r="1026" spans="5:6" x14ac:dyDescent="0.25">
      <c r="E1026" t="s">
        <v>123</v>
      </c>
    </row>
    <row r="1027" spans="5:6" x14ac:dyDescent="0.25">
      <c r="F1027" t="str">
        <f t="shared" ref="F1027:F1090" si="130">"factor = 1.2"</f>
        <v>factor = 1.2</v>
      </c>
    </row>
    <row r="1028" spans="5:6" x14ac:dyDescent="0.25">
      <c r="F1028" t="s">
        <v>131</v>
      </c>
    </row>
    <row r="1029" spans="5:6" x14ac:dyDescent="0.25">
      <c r="E1029" t="s">
        <v>1</v>
      </c>
    </row>
    <row r="1030" spans="5:6" x14ac:dyDescent="0.25">
      <c r="E1030" t="s">
        <v>123</v>
      </c>
    </row>
    <row r="1031" spans="5:6" x14ac:dyDescent="0.25">
      <c r="F1031" t="str">
        <f t="shared" ref="F1031:F1094" si="131">"factor = 1.3"</f>
        <v>factor = 1.3</v>
      </c>
    </row>
    <row r="1032" spans="5:6" x14ac:dyDescent="0.25">
      <c r="F1032" t="s">
        <v>132</v>
      </c>
    </row>
    <row r="1033" spans="5:6" x14ac:dyDescent="0.25">
      <c r="E1033" t="s">
        <v>1</v>
      </c>
    </row>
    <row r="1034" spans="5:6" x14ac:dyDescent="0.25">
      <c r="E1034" t="s">
        <v>123</v>
      </c>
    </row>
    <row r="1035" spans="5:6" x14ac:dyDescent="0.25">
      <c r="F1035" t="str">
        <f t="shared" ref="F1035:F1098" si="132">"factor = 1.5"</f>
        <v>factor = 1.5</v>
      </c>
    </row>
    <row r="1036" spans="5:6" x14ac:dyDescent="0.25">
      <c r="F1036" t="s">
        <v>133</v>
      </c>
    </row>
    <row r="1037" spans="5:6" x14ac:dyDescent="0.25">
      <c r="E1037" t="s">
        <v>1</v>
      </c>
    </row>
    <row r="1038" spans="5:6" x14ac:dyDescent="0.25">
      <c r="E1038" t="s">
        <v>123</v>
      </c>
    </row>
    <row r="1039" spans="5:6" x14ac:dyDescent="0.25">
      <c r="F1039" t="s">
        <v>164</v>
      </c>
    </row>
    <row r="1040" spans="5:6" x14ac:dyDescent="0.25">
      <c r="F1040" t="s">
        <v>135</v>
      </c>
    </row>
    <row r="1041" spans="3:6" x14ac:dyDescent="0.25">
      <c r="E1041" t="s">
        <v>1</v>
      </c>
    </row>
    <row r="1042" spans="3:6" x14ac:dyDescent="0.25">
      <c r="D1042" t="s">
        <v>1</v>
      </c>
    </row>
    <row r="1043" spans="3:6" x14ac:dyDescent="0.25">
      <c r="D1043" t="str">
        <f t="shared" ref="D1043:D1106" si="133">"5 = { # Crazy progress"</f>
        <v>5 = { # Crazy progress</v>
      </c>
    </row>
    <row r="1044" spans="3:6" x14ac:dyDescent="0.25">
      <c r="E1044" t="str">
        <f t="shared" ref="E1044:E1107" si="134">"change_variable = { which = hexaco_learning_"&amp;INDEX(S:S,2+TRUNC((ROW()-1)/$O$2))&amp;"_xp value = 3 }"</f>
        <v>change_variable = { which = hexaco_learning_riding_xp value = 3 }</v>
      </c>
    </row>
    <row r="1045" spans="3:6" x14ac:dyDescent="0.25">
      <c r="E1045" t="s">
        <v>122</v>
      </c>
    </row>
    <row r="1046" spans="3:6" x14ac:dyDescent="0.25">
      <c r="E1046" t="str">
        <f t="shared" ref="E1046:E1109" si="135">"set_character_flag = AVE_MARIA_hexaco_adolescence_"&amp;INDEX(S:S,2+TRUNC((ROW()-1)/$O$2))&amp;"_improvement_genius"</f>
        <v>set_character_flag = AVE_MARIA_hexaco_adolescence_riding_improvement_genius</v>
      </c>
    </row>
    <row r="1047" spans="3:6" x14ac:dyDescent="0.25">
      <c r="E1047" t="s">
        <v>123</v>
      </c>
    </row>
    <row r="1048" spans="3:6" x14ac:dyDescent="0.25">
      <c r="F1048" t="str">
        <f t="shared" ref="F1048:F1111" si="136">"factor = 2"</f>
        <v>factor = 2</v>
      </c>
    </row>
    <row r="1049" spans="3:6" x14ac:dyDescent="0.25">
      <c r="F1049" t="s">
        <v>135</v>
      </c>
    </row>
    <row r="1050" spans="3:6" x14ac:dyDescent="0.25">
      <c r="E1050" t="s">
        <v>1</v>
      </c>
    </row>
    <row r="1051" spans="3:6" x14ac:dyDescent="0.25">
      <c r="E1051" t="s">
        <v>123</v>
      </c>
    </row>
    <row r="1052" spans="3:6" x14ac:dyDescent="0.25">
      <c r="F1052" t="str">
        <f t="shared" ref="F1052:F1115" si="137">"factor = 5"</f>
        <v>factor = 5</v>
      </c>
    </row>
    <row r="1053" spans="3:6" x14ac:dyDescent="0.25">
      <c r="F1053" t="s">
        <v>137</v>
      </c>
    </row>
    <row r="1054" spans="3:6" x14ac:dyDescent="0.25">
      <c r="E1054" t="s">
        <v>1</v>
      </c>
    </row>
    <row r="1055" spans="3:6" x14ac:dyDescent="0.25">
      <c r="D1055" t="s">
        <v>1</v>
      </c>
    </row>
    <row r="1056" spans="3:6" x14ac:dyDescent="0.25">
      <c r="C1056" t="s">
        <v>1</v>
      </c>
    </row>
    <row r="1057" spans="1:4" x14ac:dyDescent="0.25">
      <c r="C1057" t="s">
        <v>138</v>
      </c>
    </row>
    <row r="1058" spans="1:4" x14ac:dyDescent="0.25">
      <c r="D1058" t="str">
        <f t="shared" ref="D1058" si="138">"educator = { character_event = { id = "&amp;"AVE_MARIA_hexaco_adolescence."&amp;INDEX($Y$2:$Z$57,MATCH(B599,$Y$2:$Y$57,0)+6,2)&amp;" } }"</f>
        <v>educator = { character_event = { id = AVE_MARIA_hexaco_adolescence.15 } }</v>
      </c>
    </row>
    <row r="1059" spans="1:4" x14ac:dyDescent="0.25">
      <c r="C1059" t="s">
        <v>1</v>
      </c>
    </row>
    <row r="1060" spans="1:4" x14ac:dyDescent="0.25">
      <c r="C1060" t="s">
        <v>139</v>
      </c>
    </row>
    <row r="1061" spans="1:4" x14ac:dyDescent="0.25">
      <c r="D1061" t="s">
        <v>134</v>
      </c>
    </row>
    <row r="1062" spans="1:4" x14ac:dyDescent="0.25">
      <c r="C1062" t="s">
        <v>1</v>
      </c>
    </row>
    <row r="1063" spans="1:4" x14ac:dyDescent="0.25">
      <c r="B1063" t="s">
        <v>1</v>
      </c>
    </row>
    <row r="1064" spans="1:4" x14ac:dyDescent="0.25">
      <c r="A1064" t="s">
        <v>1</v>
      </c>
    </row>
    <row r="1065" spans="1:4" x14ac:dyDescent="0.25">
      <c r="A1065" t="str">
        <f t="shared" ref="A1065:A1128" si="139">"#"</f>
        <v>#</v>
      </c>
      <c r="B1065" t="str">
        <f t="shared" ref="B1065:B1128" si="140">INDEX(R:R,2+TRUNC((ROW()-1)/$O$2))&amp;" Random Improvement"</f>
        <v>Riding Random Improvement</v>
      </c>
    </row>
    <row r="1066" spans="1:4" x14ac:dyDescent="0.25">
      <c r="A1066" t="s">
        <v>0</v>
      </c>
    </row>
    <row r="1067" spans="1:4" x14ac:dyDescent="0.25">
      <c r="B1067" t="str">
        <f t="shared" ref="B1067" si="141">"id = "&amp;"AVE_MARIA_hexaco_adolescence."&amp;INDEX($Y$2:$Z$57,MATCH(B599,$Y$2:$Y$57,0)+5,2)</f>
        <v>id = AVE_MARIA_hexaco_adolescence.14</v>
      </c>
    </row>
    <row r="1068" spans="1:4" x14ac:dyDescent="0.25">
      <c r="B1068" t="str">
        <f t="shared" ref="B1068" si="142">"desc = EVTDESC_"&amp;"AVE_MARIA_hexaco_adolescence."&amp;INDEX($Y$2:$Z$57,MATCH(B599,$Y$2:$Y$57,0)+5,2)</f>
        <v>desc = EVTDESC_AVE_MARIA_hexaco_adolescence.14</v>
      </c>
    </row>
    <row r="1069" spans="1:4" x14ac:dyDescent="0.25">
      <c r="B1069" t="s">
        <v>115</v>
      </c>
    </row>
    <row r="1070" spans="1:4" x14ac:dyDescent="0.25">
      <c r="B1070" t="s">
        <v>114</v>
      </c>
    </row>
    <row r="1071" spans="1:4" x14ac:dyDescent="0.25">
      <c r="B1071" t="s">
        <v>116</v>
      </c>
    </row>
    <row r="1073" spans="2:6" x14ac:dyDescent="0.25">
      <c r="B1073" t="s">
        <v>5</v>
      </c>
    </row>
    <row r="1074" spans="2:6" x14ac:dyDescent="0.25">
      <c r="C1074" t="s">
        <v>117</v>
      </c>
    </row>
    <row r="1075" spans="2:6" x14ac:dyDescent="0.25">
      <c r="C1075" t="s">
        <v>118</v>
      </c>
    </row>
    <row r="1076" spans="2:6" x14ac:dyDescent="0.25">
      <c r="C1076" t="s">
        <v>119</v>
      </c>
    </row>
    <row r="1077" spans="2:6" x14ac:dyDescent="0.25">
      <c r="C1077" t="s">
        <v>120</v>
      </c>
    </row>
    <row r="1078" spans="2:6" x14ac:dyDescent="0.25">
      <c r="B1078" t="s">
        <v>1</v>
      </c>
    </row>
    <row r="1079" spans="2:6" x14ac:dyDescent="0.25">
      <c r="B1079" t="s">
        <v>9</v>
      </c>
    </row>
    <row r="1080" spans="2:6" x14ac:dyDescent="0.25">
      <c r="C1080" t="str">
        <f t="shared" ref="C1080" si="143">"name = EVTOPT_A_"&amp;"AVE_MARIA_hexaco_adolescence."&amp;INDEX($Y$2:$Z$57,MATCH(B599,$Y$2:$Y$57,0)+5,2)</f>
        <v>name = EVTOPT_A_AVE_MARIA_hexaco_adolescence.14</v>
      </c>
    </row>
    <row r="1081" spans="2:6" x14ac:dyDescent="0.25">
      <c r="C1081" t="s">
        <v>121</v>
      </c>
    </row>
    <row r="1082" spans="2:6" x14ac:dyDescent="0.25">
      <c r="D1082" t="str">
        <f t="shared" ref="D1082:D1145" si="144">"60 = { # Normal progress"</f>
        <v>60 = { # Normal progress</v>
      </c>
    </row>
    <row r="1083" spans="2:6" x14ac:dyDescent="0.25">
      <c r="E1083" t="str">
        <f t="shared" ref="E1083:E1146" si="145">"change_variable = { which = hexaco_learning_"&amp;INDEX(S:S,2+TRUNC((ROW()-1)/$O$2))&amp;"_xp value = 1 }"</f>
        <v>change_variable = { which = hexaco_learning_riding_xp value = 1 }</v>
      </c>
    </row>
    <row r="1084" spans="2:6" x14ac:dyDescent="0.25">
      <c r="E1084" t="s">
        <v>122</v>
      </c>
    </row>
    <row r="1085" spans="2:6" x14ac:dyDescent="0.25">
      <c r="E1085" t="str">
        <f t="shared" ref="E1085:E1148" si="146">"set_character_flag = AVE_MARIA_hexaco_adolescence_"&amp;INDEX(S:S,2+TRUNC((ROW()-1)/$O$2))&amp;"_improvement_normal"</f>
        <v>set_character_flag = AVE_MARIA_hexaco_adolescence_riding_improvement_normal</v>
      </c>
    </row>
    <row r="1086" spans="2:6" x14ac:dyDescent="0.25">
      <c r="E1086" t="s">
        <v>123</v>
      </c>
    </row>
    <row r="1087" spans="2:6" x14ac:dyDescent="0.25">
      <c r="F1087" t="str">
        <f t="shared" ref="F1087:F1150" si="147">"factor = 1.05"</f>
        <v>factor = 1.05</v>
      </c>
    </row>
    <row r="1088" spans="2:6" x14ac:dyDescent="0.25">
      <c r="F1088" t="s">
        <v>124</v>
      </c>
    </row>
    <row r="1089" spans="5:6" x14ac:dyDescent="0.25">
      <c r="E1089" t="s">
        <v>1</v>
      </c>
    </row>
    <row r="1090" spans="5:6" x14ac:dyDescent="0.25">
      <c r="E1090" t="s">
        <v>123</v>
      </c>
    </row>
    <row r="1091" spans="5:6" x14ac:dyDescent="0.25">
      <c r="F1091" t="str">
        <f t="shared" ref="F1091:F1154" si="148">"factor = 1.1"</f>
        <v>factor = 1.1</v>
      </c>
    </row>
    <row r="1092" spans="5:6" x14ac:dyDescent="0.25">
      <c r="F1092" t="s">
        <v>125</v>
      </c>
    </row>
    <row r="1093" spans="5:6" x14ac:dyDescent="0.25">
      <c r="E1093" t="s">
        <v>1</v>
      </c>
    </row>
    <row r="1094" spans="5:6" x14ac:dyDescent="0.25">
      <c r="E1094" t="s">
        <v>123</v>
      </c>
    </row>
    <row r="1095" spans="5:6" x14ac:dyDescent="0.25">
      <c r="F1095" t="str">
        <f t="shared" ref="F1095:F1158" si="149">"factor = 1.2"</f>
        <v>factor = 1.2</v>
      </c>
    </row>
    <row r="1096" spans="5:6" x14ac:dyDescent="0.25">
      <c r="F1096" t="s">
        <v>126</v>
      </c>
    </row>
    <row r="1097" spans="5:6" x14ac:dyDescent="0.25">
      <c r="E1097" t="s">
        <v>1</v>
      </c>
    </row>
    <row r="1098" spans="5:6" x14ac:dyDescent="0.25">
      <c r="E1098" t="s">
        <v>123</v>
      </c>
    </row>
    <row r="1099" spans="5:6" x14ac:dyDescent="0.25">
      <c r="F1099" t="str">
        <f t="shared" ref="F1099:F1162" si="150">"factor = 1.3"</f>
        <v>factor = 1.3</v>
      </c>
    </row>
    <row r="1100" spans="5:6" x14ac:dyDescent="0.25">
      <c r="F1100" t="s">
        <v>127</v>
      </c>
    </row>
    <row r="1101" spans="5:6" x14ac:dyDescent="0.25">
      <c r="E1101" t="s">
        <v>1</v>
      </c>
    </row>
    <row r="1102" spans="5:6" x14ac:dyDescent="0.25">
      <c r="E1102" t="s">
        <v>123</v>
      </c>
    </row>
    <row r="1103" spans="5:6" x14ac:dyDescent="0.25">
      <c r="F1103" t="str">
        <f t="shared" ref="F1103:F1166" si="151">"factor = 1.5"</f>
        <v>factor = 1.5</v>
      </c>
    </row>
    <row r="1104" spans="5:6" x14ac:dyDescent="0.25">
      <c r="F1104" t="s">
        <v>128</v>
      </c>
    </row>
    <row r="1105" spans="4:6" x14ac:dyDescent="0.25">
      <c r="E1105" t="s">
        <v>1</v>
      </c>
    </row>
    <row r="1106" spans="4:6" x14ac:dyDescent="0.25">
      <c r="D1106" t="s">
        <v>1</v>
      </c>
    </row>
    <row r="1107" spans="4:6" x14ac:dyDescent="0.25">
      <c r="D1107" t="str">
        <f t="shared" ref="D1107:D1170" si="152">"35 = { # Gifted progress"</f>
        <v>35 = { # Gifted progress</v>
      </c>
    </row>
    <row r="1108" spans="4:6" x14ac:dyDescent="0.25">
      <c r="E1108" t="str">
        <f t="shared" ref="E1108:E1171" si="153">"change_variable = { which = hexaco_learning_"&amp;INDEX(S:S,2+TRUNC((ROW()-1)/$O$2))&amp;"_xp value = 2 }"</f>
        <v>change_variable = { which = hexaco_learning_riding_xp value = 2 }</v>
      </c>
    </row>
    <row r="1109" spans="4:6" x14ac:dyDescent="0.25">
      <c r="E1109" t="s">
        <v>122</v>
      </c>
    </row>
    <row r="1110" spans="4:6" x14ac:dyDescent="0.25">
      <c r="E1110" t="str">
        <f t="shared" ref="E1110:E1173" si="154">"set_character_flag = AVE_MARIA_hexaco_adolescence_"&amp;INDEX(S:S,2+TRUNC((ROW()-1)/$O$2))&amp;"_improvement_faster"</f>
        <v>set_character_flag = AVE_MARIA_hexaco_adolescence_riding_improvement_faster</v>
      </c>
    </row>
    <row r="1111" spans="4:6" x14ac:dyDescent="0.25">
      <c r="E1111" t="s">
        <v>123</v>
      </c>
    </row>
    <row r="1112" spans="4:6" x14ac:dyDescent="0.25">
      <c r="F1112" t="str">
        <f t="shared" ref="F1112:F1175" si="155">"factor = 1.05"</f>
        <v>factor = 1.05</v>
      </c>
    </row>
    <row r="1113" spans="4:6" x14ac:dyDescent="0.25">
      <c r="F1113" t="s">
        <v>129</v>
      </c>
    </row>
    <row r="1114" spans="4:6" x14ac:dyDescent="0.25">
      <c r="E1114" t="s">
        <v>1</v>
      </c>
    </row>
    <row r="1115" spans="4:6" x14ac:dyDescent="0.25">
      <c r="E1115" t="s">
        <v>123</v>
      </c>
    </row>
    <row r="1116" spans="4:6" x14ac:dyDescent="0.25">
      <c r="F1116" t="str">
        <f t="shared" ref="F1116:F1179" si="156">"factor = 1.1"</f>
        <v>factor = 1.1</v>
      </c>
    </row>
    <row r="1117" spans="4:6" x14ac:dyDescent="0.25">
      <c r="F1117" t="s">
        <v>130</v>
      </c>
    </row>
    <row r="1118" spans="4:6" x14ac:dyDescent="0.25">
      <c r="E1118" t="s">
        <v>1</v>
      </c>
    </row>
    <row r="1119" spans="4:6" x14ac:dyDescent="0.25">
      <c r="E1119" t="s">
        <v>123</v>
      </c>
    </row>
    <row r="1120" spans="4:6" x14ac:dyDescent="0.25">
      <c r="F1120" t="str">
        <f t="shared" ref="F1120:F1183" si="157">"factor = 1.2"</f>
        <v>factor = 1.2</v>
      </c>
    </row>
    <row r="1121" spans="4:6" x14ac:dyDescent="0.25">
      <c r="F1121" t="s">
        <v>131</v>
      </c>
    </row>
    <row r="1122" spans="4:6" x14ac:dyDescent="0.25">
      <c r="E1122" t="s">
        <v>1</v>
      </c>
    </row>
    <row r="1123" spans="4:6" x14ac:dyDescent="0.25">
      <c r="E1123" t="s">
        <v>123</v>
      </c>
    </row>
    <row r="1124" spans="4:6" x14ac:dyDescent="0.25">
      <c r="F1124" t="str">
        <f t="shared" ref="F1124:F1187" si="158">"factor = 1.3"</f>
        <v>factor = 1.3</v>
      </c>
    </row>
    <row r="1125" spans="4:6" x14ac:dyDescent="0.25">
      <c r="F1125" t="s">
        <v>132</v>
      </c>
    </row>
    <row r="1126" spans="4:6" x14ac:dyDescent="0.25">
      <c r="E1126" t="s">
        <v>1</v>
      </c>
    </row>
    <row r="1127" spans="4:6" x14ac:dyDescent="0.25">
      <c r="E1127" t="s">
        <v>123</v>
      </c>
    </row>
    <row r="1128" spans="4:6" x14ac:dyDescent="0.25">
      <c r="F1128" t="str">
        <f t="shared" ref="F1128:F1191" si="159">"factor = 1.5"</f>
        <v>factor = 1.5</v>
      </c>
    </row>
    <row r="1129" spans="4:6" x14ac:dyDescent="0.25">
      <c r="F1129" t="s">
        <v>133</v>
      </c>
    </row>
    <row r="1130" spans="4:6" x14ac:dyDescent="0.25">
      <c r="E1130" t="s">
        <v>1</v>
      </c>
    </row>
    <row r="1131" spans="4:6" x14ac:dyDescent="0.25">
      <c r="E1131" t="s">
        <v>123</v>
      </c>
    </row>
    <row r="1132" spans="4:6" x14ac:dyDescent="0.25">
      <c r="F1132" t="s">
        <v>164</v>
      </c>
    </row>
    <row r="1133" spans="4:6" x14ac:dyDescent="0.25">
      <c r="F1133" t="s">
        <v>135</v>
      </c>
    </row>
    <row r="1134" spans="4:6" x14ac:dyDescent="0.25">
      <c r="E1134" t="s">
        <v>1</v>
      </c>
    </row>
    <row r="1135" spans="4:6" x14ac:dyDescent="0.25">
      <c r="D1135" t="s">
        <v>1</v>
      </c>
    </row>
    <row r="1136" spans="4:6" x14ac:dyDescent="0.25">
      <c r="D1136" t="str">
        <f t="shared" ref="D1136:D1199" si="160">"5 = { # Crazy progress"</f>
        <v>5 = { # Crazy progress</v>
      </c>
    </row>
    <row r="1137" spans="3:6" x14ac:dyDescent="0.25">
      <c r="E1137" t="str">
        <f t="shared" ref="E1137:E1200" si="161">"change_variable = { which = hexaco_learning_"&amp;INDEX(S:S,2+TRUNC((ROW()-1)/$O$2))&amp;"_xp value = 3 }"</f>
        <v>change_variable = { which = hexaco_learning_riding_xp value = 3 }</v>
      </c>
    </row>
    <row r="1138" spans="3:6" x14ac:dyDescent="0.25">
      <c r="E1138" t="s">
        <v>122</v>
      </c>
    </row>
    <row r="1139" spans="3:6" x14ac:dyDescent="0.25">
      <c r="E1139" t="str">
        <f t="shared" ref="E1139:E1202" si="162">"set_character_flag = AVE_MARIA_hexaco_adolescence_"&amp;INDEX(S:S,2+TRUNC((ROW()-1)/$O$2))&amp;"_improvement_genius"</f>
        <v>set_character_flag = AVE_MARIA_hexaco_adolescence_riding_improvement_genius</v>
      </c>
    </row>
    <row r="1140" spans="3:6" x14ac:dyDescent="0.25">
      <c r="E1140" t="s">
        <v>123</v>
      </c>
    </row>
    <row r="1141" spans="3:6" x14ac:dyDescent="0.25">
      <c r="F1141" t="str">
        <f t="shared" ref="F1141:F1204" si="163">"factor = 2"</f>
        <v>factor = 2</v>
      </c>
    </row>
    <row r="1142" spans="3:6" x14ac:dyDescent="0.25">
      <c r="F1142" t="s">
        <v>135</v>
      </c>
    </row>
    <row r="1143" spans="3:6" x14ac:dyDescent="0.25">
      <c r="E1143" t="s">
        <v>1</v>
      </c>
    </row>
    <row r="1144" spans="3:6" x14ac:dyDescent="0.25">
      <c r="E1144" t="s">
        <v>123</v>
      </c>
    </row>
    <row r="1145" spans="3:6" x14ac:dyDescent="0.25">
      <c r="F1145" t="str">
        <f t="shared" ref="F1145:F1208" si="164">"factor = 5"</f>
        <v>factor = 5</v>
      </c>
    </row>
    <row r="1146" spans="3:6" x14ac:dyDescent="0.25">
      <c r="F1146" t="s">
        <v>137</v>
      </c>
    </row>
    <row r="1147" spans="3:6" x14ac:dyDescent="0.25">
      <c r="E1147" t="s">
        <v>1</v>
      </c>
    </row>
    <row r="1148" spans="3:6" x14ac:dyDescent="0.25">
      <c r="D1148" t="s">
        <v>1</v>
      </c>
    </row>
    <row r="1149" spans="3:6" x14ac:dyDescent="0.25">
      <c r="C1149" t="s">
        <v>1</v>
      </c>
    </row>
    <row r="1150" spans="3:6" x14ac:dyDescent="0.25">
      <c r="C1150" t="s">
        <v>138</v>
      </c>
    </row>
    <row r="1151" spans="3:6" x14ac:dyDescent="0.25">
      <c r="D1151" t="str">
        <f t="shared" ref="D1151" si="165">"educator = { character_event = { id = "&amp;"AVE_MARIA_hexaco_adolescence."&amp;INDEX($Y$2:$Z$57,MATCH(B599,$Y$2:$Y$57,0)+6,2)&amp;" } }"</f>
        <v>educator = { character_event = { id = AVE_MARIA_hexaco_adolescence.15 } }</v>
      </c>
    </row>
    <row r="1152" spans="3:6" x14ac:dyDescent="0.25">
      <c r="C1152" t="s">
        <v>1</v>
      </c>
    </row>
    <row r="1153" spans="1:4" x14ac:dyDescent="0.25">
      <c r="C1153" t="s">
        <v>139</v>
      </c>
    </row>
    <row r="1154" spans="1:4" x14ac:dyDescent="0.25">
      <c r="D1154" t="s">
        <v>134</v>
      </c>
    </row>
    <row r="1155" spans="1:4" x14ac:dyDescent="0.25">
      <c r="C1155" t="s">
        <v>1</v>
      </c>
    </row>
    <row r="1156" spans="1:4" x14ac:dyDescent="0.25">
      <c r="B1156" t="s">
        <v>1</v>
      </c>
    </row>
    <row r="1157" spans="1:4" x14ac:dyDescent="0.25">
      <c r="A1157" t="s">
        <v>1</v>
      </c>
    </row>
    <row r="1158" spans="1:4" x14ac:dyDescent="0.25">
      <c r="A1158" t="s">
        <v>141</v>
      </c>
    </row>
    <row r="1159" spans="1:4" x14ac:dyDescent="0.25">
      <c r="A1159" t="s">
        <v>0</v>
      </c>
    </row>
    <row r="1160" spans="1:4" x14ac:dyDescent="0.25">
      <c r="B1160" t="str">
        <f t="shared" ref="B1160" si="166">"id = "&amp;"AVE_MARIA_hexaco_adolescence."&amp;INDEX($Y$2:$Z$57,MATCH(B599,$Y$2:$Y$57,0)+6,2)</f>
        <v>id = AVE_MARIA_hexaco_adolescence.15</v>
      </c>
    </row>
    <row r="1161" spans="1:4" x14ac:dyDescent="0.25">
      <c r="B1161" t="str">
        <f t="shared" ref="B1161" si="167">"desc = EVTDESC_"&amp;"AVE_MARIA_hexaco_adolescence."&amp;INDEX($Y$2:$Z$57,MATCH(B599,$Y$2:$Y$57,0)+6,2)</f>
        <v>desc = EVTDESC_AVE_MARIA_hexaco_adolescence.15</v>
      </c>
    </row>
    <row r="1162" spans="1:4" x14ac:dyDescent="0.25">
      <c r="B1162" t="s">
        <v>115</v>
      </c>
    </row>
    <row r="1164" spans="1:4" x14ac:dyDescent="0.25">
      <c r="B1164" t="s">
        <v>114</v>
      </c>
    </row>
    <row r="1165" spans="1:4" x14ac:dyDescent="0.25">
      <c r="B1165" t="s">
        <v>163</v>
      </c>
    </row>
    <row r="1166" spans="1:4" x14ac:dyDescent="0.25">
      <c r="B1166" t="s">
        <v>116</v>
      </c>
    </row>
    <row r="1167" spans="1:4" x14ac:dyDescent="0.25">
      <c r="B1167" t="s">
        <v>142</v>
      </c>
    </row>
    <row r="1169" spans="2:5" x14ac:dyDescent="0.25">
      <c r="B1169" t="s">
        <v>143</v>
      </c>
    </row>
    <row r="1170" spans="2:5" x14ac:dyDescent="0.25">
      <c r="C1170" t="str">
        <f t="shared" ref="C1170" si="168">"name = EVTOPT_A_"&amp;"AVE_MARIA_hexaco_adolescence."&amp;INDEX($Y$2:$Z$57,MATCH(B599,$Y$2:$Y$57,0)+6,2)</f>
        <v>name = EVTOPT_A_AVE_MARIA_hexaco_adolescence.15</v>
      </c>
    </row>
    <row r="1171" spans="2:5" x14ac:dyDescent="0.25">
      <c r="C1171" t="s">
        <v>5</v>
      </c>
    </row>
    <row r="1172" spans="2:5" x14ac:dyDescent="0.25">
      <c r="D1172" t="str">
        <f t="shared" ref="D1172:D1235" si="169">"FROM  = { NOT = { has_character_flag = AVE_MARIA_hexaco_adolescence_"&amp;INDEX(S:S,2+TRUNC((ROW()-1)/$O$2))&amp;"_improvement_genius } }"</f>
        <v>FROM  = { NOT = { has_character_flag = AVE_MARIA_hexaco_adolescence_riding_improvement_genius } }</v>
      </c>
    </row>
    <row r="1173" spans="2:5" x14ac:dyDescent="0.25">
      <c r="C1173" t="s">
        <v>1</v>
      </c>
    </row>
    <row r="1174" spans="2:5" x14ac:dyDescent="0.25">
      <c r="C1174" t="s">
        <v>138</v>
      </c>
    </row>
    <row r="1175" spans="2:5" x14ac:dyDescent="0.25">
      <c r="D1175" t="str">
        <f t="shared" ref="D1175:D1238" si="170">"set_character_flag = AVE_MARIA_hexaco_adolescence_"&amp;INDEX(S:S,2+TRUNC((ROW()-1)/$O$2))&amp;"_improvement_making_normal_progress"</f>
        <v>set_character_flag = AVE_MARIA_hexaco_adolescence_riding_improvement_making_normal_progress</v>
      </c>
    </row>
    <row r="1176" spans="2:5" x14ac:dyDescent="0.25">
      <c r="C1176" t="s">
        <v>1</v>
      </c>
    </row>
    <row r="1177" spans="2:5" x14ac:dyDescent="0.25">
      <c r="B1177" t="s">
        <v>1</v>
      </c>
    </row>
    <row r="1179" spans="2:5" x14ac:dyDescent="0.25">
      <c r="B1179" t="s">
        <v>144</v>
      </c>
    </row>
    <row r="1180" spans="2:5" x14ac:dyDescent="0.25">
      <c r="C1180" t="str">
        <f t="shared" ref="C1180" si="171">"name = EVTOPT_B_"&amp;"AVE_MARIA_hexaco_adolescence."&amp;INDEX($Y$2:$Z$57,MATCH(B599,$Y$2:$Y$57,0)+6,2)</f>
        <v>name = EVTOPT_B_AVE_MARIA_hexaco_adolescence.15</v>
      </c>
    </row>
    <row r="1181" spans="2:5" x14ac:dyDescent="0.25">
      <c r="C1181" t="s">
        <v>5</v>
      </c>
    </row>
    <row r="1182" spans="2:5" x14ac:dyDescent="0.25">
      <c r="D1182" t="str">
        <f t="shared" ref="D1182:D1245" si="172">"FROM  = { has_character_flag = AVE_MARIA_hexaco_adolescence_"&amp;INDEX(S:S,2+TRUNC((ROW()-1)/$O$2))&amp;"_improvement_genius }"</f>
        <v>FROM  = { has_character_flag = AVE_MARIA_hexaco_adolescence_riding_improvement_genius }</v>
      </c>
    </row>
    <row r="1183" spans="2:5" x14ac:dyDescent="0.25">
      <c r="D1183" t="s">
        <v>145</v>
      </c>
    </row>
    <row r="1184" spans="2:5" x14ac:dyDescent="0.25">
      <c r="E1184" t="str">
        <f t="shared" ref="E1184:E1247" si="173">"trait = "&amp;INDEX(S:S,2+TRUNC((ROW()-1)/$O$2))&amp;"_4"</f>
        <v>trait = riding_4</v>
      </c>
    </row>
    <row r="1185" spans="1:5" x14ac:dyDescent="0.25">
      <c r="E1185" t="str">
        <f t="shared" ref="E1185:E1248" si="174">"trait = "&amp;INDEX(S:S,2+TRUNC((ROW()-1)/$O$2))&amp;"_5"</f>
        <v>trait = riding_5</v>
      </c>
    </row>
    <row r="1186" spans="1:5" x14ac:dyDescent="0.25">
      <c r="D1186" t="s">
        <v>1</v>
      </c>
    </row>
    <row r="1187" spans="1:5" x14ac:dyDescent="0.25">
      <c r="C1187" t="s">
        <v>1</v>
      </c>
    </row>
    <row r="1188" spans="1:5" x14ac:dyDescent="0.25">
      <c r="C1188" t="s">
        <v>138</v>
      </c>
    </row>
    <row r="1189" spans="1:5" x14ac:dyDescent="0.25">
      <c r="D1189" t="s">
        <v>146</v>
      </c>
    </row>
    <row r="1190" spans="1:5" x14ac:dyDescent="0.25">
      <c r="E1190" t="str">
        <f t="shared" ref="E1190:E1253" si="175">"set_character_flag = AVE_MARIA_hexaco_adolescence_"&amp;INDEX(S:S,2+TRUNC((ROW()-1)/$O$2))&amp;"_improvement_making_good_progress"</f>
        <v>set_character_flag = AVE_MARIA_hexaco_adolescence_riding_improvement_making_good_progress</v>
      </c>
    </row>
    <row r="1191" spans="1:5" x14ac:dyDescent="0.25">
      <c r="E1191" t="str">
        <f t="shared" ref="E1191:E1254" si="176">"change_variable = { which = hexaco_learning_"&amp;INDEX(S:S,2+TRUNC((ROW()-1)/$O$2))&amp;"_xp value = 1 }"</f>
        <v>change_variable = { which = hexaco_learning_riding_xp value = 1 }</v>
      </c>
    </row>
    <row r="1192" spans="1:5" x14ac:dyDescent="0.25">
      <c r="E1192" t="s">
        <v>122</v>
      </c>
    </row>
    <row r="1193" spans="1:5" x14ac:dyDescent="0.25">
      <c r="D1193" t="s">
        <v>1</v>
      </c>
    </row>
    <row r="1194" spans="1:5" x14ac:dyDescent="0.25">
      <c r="C1194" t="s">
        <v>1</v>
      </c>
    </row>
    <row r="1195" spans="1:5" x14ac:dyDescent="0.25">
      <c r="B1195" t="s">
        <v>1</v>
      </c>
    </row>
    <row r="1196" spans="1:5" x14ac:dyDescent="0.25">
      <c r="A1196" t="s">
        <v>1</v>
      </c>
    </row>
    <row r="1197" spans="1:5" x14ac:dyDescent="0.25">
      <c r="A1197" t="str">
        <f t="shared" ref="A1197:A1260" si="177">"##"</f>
        <v>##</v>
      </c>
      <c r="B1197" t="str">
        <f t="shared" ref="B1197:B1260" si="178">INDEX(R:R,2+TRUNC((ROW()-1)/$O$2))</f>
        <v>Etiquette</v>
      </c>
    </row>
    <row r="1198" spans="1:5" x14ac:dyDescent="0.25">
      <c r="A1198" t="str">
        <f t="shared" ref="A1198:A1261" si="179">"#"</f>
        <v>#</v>
      </c>
      <c r="B1198" t="str">
        <f t="shared" ref="B1198:B1261" si="180">INDEX(R:R,2+TRUNC((ROW()-1)/$O$2))&amp;" Random Improvement"</f>
        <v>Etiquette Random Improvement</v>
      </c>
    </row>
    <row r="1199" spans="1:5" x14ac:dyDescent="0.25">
      <c r="A1199" t="s">
        <v>0</v>
      </c>
    </row>
    <row r="1200" spans="1:5" x14ac:dyDescent="0.25">
      <c r="B1200" t="str">
        <f t="shared" ref="B1200" si="181">"id = AVE_MARIA_hexaco_adolescence."&amp;INDEX($Y$2:$Z$57,MATCH(B1197,$Y$2:$Y$57,0),2)</f>
        <v>id = AVE_MARIA_hexaco_adolescence.16</v>
      </c>
    </row>
    <row r="1201" spans="2:5" x14ac:dyDescent="0.25">
      <c r="B1201" t="str">
        <f t="shared" ref="B1201" si="182">"desc = EVTDESC_"&amp;"AVE_MARIA_hexaco_adolescence."&amp;INDEX($Y$2:$Z$57,MATCH(B1197,$Y$2:$Y$57,0),2)</f>
        <v>desc = EVTDESC_AVE_MARIA_hexaco_adolescence.16</v>
      </c>
    </row>
    <row r="1202" spans="2:5" x14ac:dyDescent="0.25">
      <c r="B1202" t="s">
        <v>115</v>
      </c>
    </row>
    <row r="1203" spans="2:5" x14ac:dyDescent="0.25">
      <c r="B1203" t="s">
        <v>114</v>
      </c>
    </row>
    <row r="1204" spans="2:5" x14ac:dyDescent="0.25">
      <c r="B1204" t="s">
        <v>116</v>
      </c>
    </row>
    <row r="1206" spans="2:5" x14ac:dyDescent="0.25">
      <c r="B1206" t="s">
        <v>5</v>
      </c>
    </row>
    <row r="1207" spans="2:5" x14ac:dyDescent="0.25">
      <c r="C1207" t="s">
        <v>117</v>
      </c>
    </row>
    <row r="1208" spans="2:5" x14ac:dyDescent="0.25">
      <c r="C1208" t="s">
        <v>118</v>
      </c>
    </row>
    <row r="1209" spans="2:5" x14ac:dyDescent="0.25">
      <c r="C1209" t="s">
        <v>119</v>
      </c>
    </row>
    <row r="1210" spans="2:5" x14ac:dyDescent="0.25">
      <c r="C1210" t="s">
        <v>120</v>
      </c>
    </row>
    <row r="1211" spans="2:5" x14ac:dyDescent="0.25">
      <c r="B1211" t="s">
        <v>1</v>
      </c>
    </row>
    <row r="1212" spans="2:5" x14ac:dyDescent="0.25">
      <c r="B1212" t="s">
        <v>9</v>
      </c>
    </row>
    <row r="1213" spans="2:5" x14ac:dyDescent="0.25">
      <c r="C1213" t="str">
        <f t="shared" ref="C1213" si="183">"name = EVTOPT_A_"&amp;"AVE_MARIA_hexaco_adolescence."&amp;INDEX($Y$2:$Z$57,MATCH(B1197,$Y$2:$Y$57,0),2)</f>
        <v>name = EVTOPT_A_AVE_MARIA_hexaco_adolescence.16</v>
      </c>
    </row>
    <row r="1214" spans="2:5" x14ac:dyDescent="0.25">
      <c r="C1214" t="s">
        <v>121</v>
      </c>
    </row>
    <row r="1215" spans="2:5" x14ac:dyDescent="0.25">
      <c r="D1215" t="str">
        <f t="shared" ref="D1215:D1278" si="184">"60 = { # Normal progress"</f>
        <v>60 = { # Normal progress</v>
      </c>
    </row>
    <row r="1216" spans="2:5" x14ac:dyDescent="0.25">
      <c r="E1216" t="str">
        <f t="shared" ref="E1216:E1279" si="185">"change_variable = { which = hexaco_learning_"&amp;INDEX(S:S,2+TRUNC((ROW()-1)/$O$2))&amp;"_xp value = 1 }"</f>
        <v>change_variable = { which = hexaco_learning_etiquette_xp value = 1 }</v>
      </c>
    </row>
    <row r="1217" spans="5:6" x14ac:dyDescent="0.25">
      <c r="E1217" t="s">
        <v>122</v>
      </c>
    </row>
    <row r="1218" spans="5:6" x14ac:dyDescent="0.25">
      <c r="E1218" t="str">
        <f t="shared" ref="E1218:E1281" si="186">"# set_character_flag = AVE_MARIA_hexaco_adolescence_"&amp;INDEX(S:S,2+TRUNC((ROW()-1)/$O$2))&amp;"_improvement_normal"</f>
        <v># set_character_flag = AVE_MARIA_hexaco_adolescence_etiquette_improvement_normal</v>
      </c>
    </row>
    <row r="1219" spans="5:6" x14ac:dyDescent="0.25">
      <c r="E1219" t="s">
        <v>123</v>
      </c>
    </row>
    <row r="1220" spans="5:6" x14ac:dyDescent="0.25">
      <c r="F1220" t="str">
        <f t="shared" ref="F1220:F1283" si="187">"factor = 1.05"</f>
        <v>factor = 1.05</v>
      </c>
    </row>
    <row r="1221" spans="5:6" x14ac:dyDescent="0.25">
      <c r="F1221" t="s">
        <v>124</v>
      </c>
    </row>
    <row r="1222" spans="5:6" x14ac:dyDescent="0.25">
      <c r="E1222" t="s">
        <v>1</v>
      </c>
    </row>
    <row r="1223" spans="5:6" x14ac:dyDescent="0.25">
      <c r="E1223" t="s">
        <v>123</v>
      </c>
    </row>
    <row r="1224" spans="5:6" x14ac:dyDescent="0.25">
      <c r="F1224" t="str">
        <f t="shared" ref="F1224:F1287" si="188">"factor = 1.1"</f>
        <v>factor = 1.1</v>
      </c>
    </row>
    <row r="1225" spans="5:6" x14ac:dyDescent="0.25">
      <c r="F1225" t="s">
        <v>125</v>
      </c>
    </row>
    <row r="1226" spans="5:6" x14ac:dyDescent="0.25">
      <c r="E1226" t="s">
        <v>1</v>
      </c>
    </row>
    <row r="1227" spans="5:6" x14ac:dyDescent="0.25">
      <c r="E1227" t="s">
        <v>123</v>
      </c>
    </row>
    <row r="1228" spans="5:6" x14ac:dyDescent="0.25">
      <c r="F1228" t="str">
        <f t="shared" ref="F1228:F1291" si="189">"factor = 1.2"</f>
        <v>factor = 1.2</v>
      </c>
    </row>
    <row r="1229" spans="5:6" x14ac:dyDescent="0.25">
      <c r="F1229" t="s">
        <v>126</v>
      </c>
    </row>
    <row r="1230" spans="5:6" x14ac:dyDescent="0.25">
      <c r="E1230" t="s">
        <v>1</v>
      </c>
    </row>
    <row r="1231" spans="5:6" x14ac:dyDescent="0.25">
      <c r="E1231" t="s">
        <v>123</v>
      </c>
    </row>
    <row r="1232" spans="5:6" x14ac:dyDescent="0.25">
      <c r="F1232" t="str">
        <f t="shared" ref="F1232:F1295" si="190">"factor = 1.3"</f>
        <v>factor = 1.3</v>
      </c>
    </row>
    <row r="1233" spans="4:6" x14ac:dyDescent="0.25">
      <c r="F1233" t="s">
        <v>127</v>
      </c>
    </row>
    <row r="1234" spans="4:6" x14ac:dyDescent="0.25">
      <c r="E1234" t="s">
        <v>1</v>
      </c>
    </row>
    <row r="1235" spans="4:6" x14ac:dyDescent="0.25">
      <c r="E1235" t="s">
        <v>123</v>
      </c>
    </row>
    <row r="1236" spans="4:6" x14ac:dyDescent="0.25">
      <c r="F1236" t="str">
        <f t="shared" ref="F1236:F1299" si="191">"factor = 1.5"</f>
        <v>factor = 1.5</v>
      </c>
    </row>
    <row r="1237" spans="4:6" x14ac:dyDescent="0.25">
      <c r="F1237" t="s">
        <v>128</v>
      </c>
    </row>
    <row r="1238" spans="4:6" x14ac:dyDescent="0.25">
      <c r="E1238" t="s">
        <v>1</v>
      </c>
    </row>
    <row r="1239" spans="4:6" x14ac:dyDescent="0.25">
      <c r="D1239" t="s">
        <v>1</v>
      </c>
    </row>
    <row r="1240" spans="4:6" x14ac:dyDescent="0.25">
      <c r="D1240" t="str">
        <f t="shared" ref="D1240:D1303" si="192">"35 = { # Gifted progress"</f>
        <v>35 = { # Gifted progress</v>
      </c>
    </row>
    <row r="1241" spans="4:6" x14ac:dyDescent="0.25">
      <c r="E1241" t="str">
        <f t="shared" ref="E1241:E1304" si="193">"change_variable = { which = hexaco_learning_"&amp;INDEX(S:S,2+TRUNC((ROW()-1)/$O$2))&amp;"_xp value = 2 }"</f>
        <v>change_variable = { which = hexaco_learning_etiquette_xp value = 2 }</v>
      </c>
    </row>
    <row r="1242" spans="4:6" x14ac:dyDescent="0.25">
      <c r="E1242" t="s">
        <v>122</v>
      </c>
    </row>
    <row r="1243" spans="4:6" x14ac:dyDescent="0.25">
      <c r="E1243" t="str">
        <f t="shared" ref="E1243:E1306" si="194">"# set_character_flag = AVE_MARIA_hexaco_adolescence_"&amp;INDEX(S:S,2+TRUNC((ROW()-1)/$O$2))&amp;"_improvement_faster"</f>
        <v># set_character_flag = AVE_MARIA_hexaco_adolescence_etiquette_improvement_faster</v>
      </c>
    </row>
    <row r="1244" spans="4:6" x14ac:dyDescent="0.25">
      <c r="E1244" t="s">
        <v>123</v>
      </c>
    </row>
    <row r="1245" spans="4:6" x14ac:dyDescent="0.25">
      <c r="F1245" t="str">
        <f t="shared" ref="F1245:F1308" si="195">"factor = 1.05"</f>
        <v>factor = 1.05</v>
      </c>
    </row>
    <row r="1246" spans="4:6" x14ac:dyDescent="0.25">
      <c r="F1246" t="s">
        <v>129</v>
      </c>
    </row>
    <row r="1247" spans="4:6" x14ac:dyDescent="0.25">
      <c r="E1247" t="s">
        <v>1</v>
      </c>
    </row>
    <row r="1248" spans="4:6" x14ac:dyDescent="0.25">
      <c r="E1248" t="s">
        <v>123</v>
      </c>
    </row>
    <row r="1249" spans="5:6" x14ac:dyDescent="0.25">
      <c r="F1249" t="str">
        <f t="shared" ref="F1249:F1312" si="196">"factor = 1.1"</f>
        <v>factor = 1.1</v>
      </c>
    </row>
    <row r="1250" spans="5:6" x14ac:dyDescent="0.25">
      <c r="F1250" t="s">
        <v>130</v>
      </c>
    </row>
    <row r="1251" spans="5:6" x14ac:dyDescent="0.25">
      <c r="E1251" t="s">
        <v>1</v>
      </c>
    </row>
    <row r="1252" spans="5:6" x14ac:dyDescent="0.25">
      <c r="E1252" t="s">
        <v>123</v>
      </c>
    </row>
    <row r="1253" spans="5:6" x14ac:dyDescent="0.25">
      <c r="F1253" t="str">
        <f t="shared" ref="F1253:F1316" si="197">"factor = 1.2"</f>
        <v>factor = 1.2</v>
      </c>
    </row>
    <row r="1254" spans="5:6" x14ac:dyDescent="0.25">
      <c r="F1254" t="s">
        <v>131</v>
      </c>
    </row>
    <row r="1255" spans="5:6" x14ac:dyDescent="0.25">
      <c r="E1255" t="s">
        <v>1</v>
      </c>
    </row>
    <row r="1256" spans="5:6" x14ac:dyDescent="0.25">
      <c r="E1256" t="s">
        <v>123</v>
      </c>
    </row>
    <row r="1257" spans="5:6" x14ac:dyDescent="0.25">
      <c r="F1257" t="str">
        <f t="shared" ref="F1257:F1320" si="198">"factor = 1.3"</f>
        <v>factor = 1.3</v>
      </c>
    </row>
    <row r="1258" spans="5:6" x14ac:dyDescent="0.25">
      <c r="F1258" t="s">
        <v>132</v>
      </c>
    </row>
    <row r="1259" spans="5:6" x14ac:dyDescent="0.25">
      <c r="E1259" t="s">
        <v>1</v>
      </c>
    </row>
    <row r="1260" spans="5:6" x14ac:dyDescent="0.25">
      <c r="E1260" t="s">
        <v>123</v>
      </c>
    </row>
    <row r="1261" spans="5:6" x14ac:dyDescent="0.25">
      <c r="F1261" t="str">
        <f t="shared" ref="F1261:F1324" si="199">"factor = 1.5"</f>
        <v>factor = 1.5</v>
      </c>
    </row>
    <row r="1262" spans="5:6" x14ac:dyDescent="0.25">
      <c r="F1262" t="s">
        <v>133</v>
      </c>
    </row>
    <row r="1263" spans="5:6" x14ac:dyDescent="0.25">
      <c r="E1263" t="s">
        <v>1</v>
      </c>
    </row>
    <row r="1264" spans="5:6" x14ac:dyDescent="0.25">
      <c r="E1264" t="s">
        <v>123</v>
      </c>
    </row>
    <row r="1265" spans="4:6" x14ac:dyDescent="0.25">
      <c r="F1265" t="s">
        <v>165</v>
      </c>
    </row>
    <row r="1266" spans="4:6" x14ac:dyDescent="0.25">
      <c r="F1266" t="s">
        <v>135</v>
      </c>
    </row>
    <row r="1267" spans="4:6" x14ac:dyDescent="0.25">
      <c r="E1267" t="s">
        <v>1</v>
      </c>
    </row>
    <row r="1268" spans="4:6" x14ac:dyDescent="0.25">
      <c r="D1268" t="s">
        <v>1</v>
      </c>
    </row>
    <row r="1269" spans="4:6" x14ac:dyDescent="0.25">
      <c r="D1269" t="str">
        <f t="shared" ref="D1269:D1332" si="200">"5 = { # Crazy progress"</f>
        <v>5 = { # Crazy progress</v>
      </c>
    </row>
    <row r="1270" spans="4:6" x14ac:dyDescent="0.25">
      <c r="E1270" t="str">
        <f t="shared" ref="E1270:E1333" si="201">"change_variable = { which = hexaco_learning_"&amp;INDEX(S:S,2+TRUNC((ROW()-1)/$O$2))&amp;"_xp value = 3 }"</f>
        <v>change_variable = { which = hexaco_learning_etiquette_xp value = 3 }</v>
      </c>
    </row>
    <row r="1271" spans="4:6" x14ac:dyDescent="0.25">
      <c r="E1271" t="s">
        <v>122</v>
      </c>
    </row>
    <row r="1272" spans="4:6" x14ac:dyDescent="0.25">
      <c r="E1272" t="str">
        <f t="shared" ref="E1272:E1335" si="202">"set_character_flag = AVE_MARIA_hexaco_adolescence_"&amp;INDEX(S:S,2+TRUNC((ROW()-1)/$O$2))&amp;"_improvement_genius"</f>
        <v>set_character_flag = AVE_MARIA_hexaco_adolescence_etiquette_improvement_genius</v>
      </c>
    </row>
    <row r="1273" spans="4:6" x14ac:dyDescent="0.25">
      <c r="E1273" t="s">
        <v>123</v>
      </c>
    </row>
    <row r="1274" spans="4:6" x14ac:dyDescent="0.25">
      <c r="F1274" t="str">
        <f t="shared" ref="F1274:F1337" si="203">"factor = 2"</f>
        <v>factor = 2</v>
      </c>
    </row>
    <row r="1275" spans="4:6" x14ac:dyDescent="0.25">
      <c r="F1275" t="s">
        <v>135</v>
      </c>
    </row>
    <row r="1276" spans="4:6" x14ac:dyDescent="0.25">
      <c r="E1276" t="s">
        <v>1</v>
      </c>
    </row>
    <row r="1277" spans="4:6" x14ac:dyDescent="0.25">
      <c r="E1277" t="s">
        <v>123</v>
      </c>
    </row>
    <row r="1278" spans="4:6" x14ac:dyDescent="0.25">
      <c r="F1278" t="str">
        <f t="shared" ref="F1278:F1341" si="204">"factor = 5"</f>
        <v>factor = 5</v>
      </c>
    </row>
    <row r="1279" spans="4:6" x14ac:dyDescent="0.25">
      <c r="F1279" t="s">
        <v>137</v>
      </c>
    </row>
    <row r="1280" spans="4:6" x14ac:dyDescent="0.25">
      <c r="E1280" t="s">
        <v>1</v>
      </c>
    </row>
    <row r="1281" spans="1:4" x14ac:dyDescent="0.25">
      <c r="D1281" t="s">
        <v>1</v>
      </c>
    </row>
    <row r="1282" spans="1:4" x14ac:dyDescent="0.25">
      <c r="C1282" t="s">
        <v>1</v>
      </c>
    </row>
    <row r="1283" spans="1:4" x14ac:dyDescent="0.25">
      <c r="C1283" t="s">
        <v>138</v>
      </c>
    </row>
    <row r="1284" spans="1:4" x14ac:dyDescent="0.25">
      <c r="D1284" t="str">
        <f t="shared" ref="D1284" si="205">"educator = { character_event = { id = "&amp;"AVE_MARIA_hexaco_adolescence."&amp;INDEX($Y$2:$Z$57,MATCH(B1197,$Y$2:$Y$57,0)+6,2)&amp;" } }"</f>
        <v>educator = { character_event = { id = AVE_MARIA_hexaco_adolescence.22 } }</v>
      </c>
    </row>
    <row r="1285" spans="1:4" x14ac:dyDescent="0.25">
      <c r="C1285" t="s">
        <v>1</v>
      </c>
    </row>
    <row r="1286" spans="1:4" x14ac:dyDescent="0.25">
      <c r="C1286" t="s">
        <v>139</v>
      </c>
    </row>
    <row r="1287" spans="1:4" x14ac:dyDescent="0.25">
      <c r="D1287" t="s">
        <v>164</v>
      </c>
    </row>
    <row r="1288" spans="1:4" x14ac:dyDescent="0.25">
      <c r="C1288" t="s">
        <v>1</v>
      </c>
    </row>
    <row r="1289" spans="1:4" x14ac:dyDescent="0.25">
      <c r="B1289" t="s">
        <v>1</v>
      </c>
    </row>
    <row r="1290" spans="1:4" x14ac:dyDescent="0.25">
      <c r="A1290" t="s">
        <v>1</v>
      </c>
    </row>
    <row r="1291" spans="1:4" x14ac:dyDescent="0.25">
      <c r="A1291" t="str">
        <f t="shared" ref="A1291:A1354" si="206">"#"</f>
        <v>#</v>
      </c>
      <c r="B1291" t="str">
        <f t="shared" ref="B1291:B1354" si="207">INDEX(R:R,2+TRUNC((ROW()-1)/$O$2))&amp;" Random Improvement"</f>
        <v>Etiquette Random Improvement</v>
      </c>
    </row>
    <row r="1292" spans="1:4" x14ac:dyDescent="0.25">
      <c r="A1292" t="s">
        <v>0</v>
      </c>
    </row>
    <row r="1293" spans="1:4" x14ac:dyDescent="0.25">
      <c r="B1293" t="str">
        <f t="shared" ref="B1293" si="208">"id = "&amp;"AVE_MARIA_hexaco_adolescence."&amp;INDEX($Y$2:$Z$57,MATCH(B1197,$Y$2:$Y$57,0)+1,2)</f>
        <v>id = AVE_MARIA_hexaco_adolescence.17</v>
      </c>
    </row>
    <row r="1294" spans="1:4" x14ac:dyDescent="0.25">
      <c r="B1294" t="str">
        <f t="shared" ref="B1294:B1357" si="209">"desc = EVTDESC_"&amp;INDEX(N:N,3+TRUNC((ROW()-1)/$O$2))</f>
        <v>desc = EVTDESC_AVE_MARIA_hexaco_adolescence.5</v>
      </c>
    </row>
    <row r="1295" spans="1:4" x14ac:dyDescent="0.25">
      <c r="B1295" t="s">
        <v>115</v>
      </c>
    </row>
    <row r="1296" spans="1:4" x14ac:dyDescent="0.25">
      <c r="B1296" t="s">
        <v>114</v>
      </c>
    </row>
    <row r="1297" spans="2:5" x14ac:dyDescent="0.25">
      <c r="B1297" t="s">
        <v>116</v>
      </c>
    </row>
    <row r="1299" spans="2:5" x14ac:dyDescent="0.25">
      <c r="B1299" t="s">
        <v>5</v>
      </c>
    </row>
    <row r="1300" spans="2:5" x14ac:dyDescent="0.25">
      <c r="C1300" t="s">
        <v>117</v>
      </c>
    </row>
    <row r="1301" spans="2:5" x14ac:dyDescent="0.25">
      <c r="C1301" t="s">
        <v>118</v>
      </c>
    </row>
    <row r="1302" spans="2:5" x14ac:dyDescent="0.25">
      <c r="C1302" t="s">
        <v>119</v>
      </c>
    </row>
    <row r="1303" spans="2:5" x14ac:dyDescent="0.25">
      <c r="C1303" t="s">
        <v>120</v>
      </c>
    </row>
    <row r="1304" spans="2:5" x14ac:dyDescent="0.25">
      <c r="B1304" t="s">
        <v>1</v>
      </c>
    </row>
    <row r="1305" spans="2:5" x14ac:dyDescent="0.25">
      <c r="B1305" t="s">
        <v>9</v>
      </c>
    </row>
    <row r="1306" spans="2:5" x14ac:dyDescent="0.25">
      <c r="C1306" t="str">
        <f t="shared" ref="C1306" si="210">"name = EVTOPT_A_"&amp;"AVE_MARIA_hexaco_adolescence."&amp;INDEX($Y$2:$Z$57,MATCH(B1197,$Y$2:$Y$57,0)+1,2)</f>
        <v>name = EVTOPT_A_AVE_MARIA_hexaco_adolescence.17</v>
      </c>
    </row>
    <row r="1307" spans="2:5" x14ac:dyDescent="0.25">
      <c r="C1307" t="s">
        <v>121</v>
      </c>
    </row>
    <row r="1308" spans="2:5" x14ac:dyDescent="0.25">
      <c r="D1308" t="str">
        <f t="shared" ref="D1308:D1371" si="211">"60 = { # Normal progress"</f>
        <v>60 = { # Normal progress</v>
      </c>
    </row>
    <row r="1309" spans="2:5" x14ac:dyDescent="0.25">
      <c r="E1309" t="str">
        <f t="shared" ref="E1309:E1372" si="212">"change_variable = { which = hexaco_learning_"&amp;INDEX(S:S,2+TRUNC((ROW()-1)/$O$2))&amp;"_xp value = 1 }"</f>
        <v>change_variable = { which = hexaco_learning_etiquette_xp value = 1 }</v>
      </c>
    </row>
    <row r="1310" spans="2:5" x14ac:dyDescent="0.25">
      <c r="E1310" t="s">
        <v>122</v>
      </c>
    </row>
    <row r="1311" spans="2:5" x14ac:dyDescent="0.25">
      <c r="E1311" t="str">
        <f t="shared" ref="E1311:E1374" si="213">"set_character_flag = AVE_MARIA_hexaco_adolescence_"&amp;INDEX(S:S,2+TRUNC((ROW()-1)/$O$2))&amp;"_improvement_normal"</f>
        <v>set_character_flag = AVE_MARIA_hexaco_adolescence_etiquette_improvement_normal</v>
      </c>
    </row>
    <row r="1312" spans="2:5" x14ac:dyDescent="0.25">
      <c r="E1312" t="s">
        <v>123</v>
      </c>
    </row>
    <row r="1313" spans="5:6" x14ac:dyDescent="0.25">
      <c r="F1313" t="str">
        <f t="shared" ref="F1313:F1376" si="214">"factor = 1.05"</f>
        <v>factor = 1.05</v>
      </c>
    </row>
    <row r="1314" spans="5:6" x14ac:dyDescent="0.25">
      <c r="F1314" t="s">
        <v>124</v>
      </c>
    </row>
    <row r="1315" spans="5:6" x14ac:dyDescent="0.25">
      <c r="E1315" t="s">
        <v>1</v>
      </c>
    </row>
    <row r="1316" spans="5:6" x14ac:dyDescent="0.25">
      <c r="E1316" t="s">
        <v>123</v>
      </c>
    </row>
    <row r="1317" spans="5:6" x14ac:dyDescent="0.25">
      <c r="F1317" t="str">
        <f t="shared" ref="F1317:F1380" si="215">"factor = 1.1"</f>
        <v>factor = 1.1</v>
      </c>
    </row>
    <row r="1318" spans="5:6" x14ac:dyDescent="0.25">
      <c r="F1318" t="s">
        <v>125</v>
      </c>
    </row>
    <row r="1319" spans="5:6" x14ac:dyDescent="0.25">
      <c r="E1319" t="s">
        <v>1</v>
      </c>
    </row>
    <row r="1320" spans="5:6" x14ac:dyDescent="0.25">
      <c r="E1320" t="s">
        <v>123</v>
      </c>
    </row>
    <row r="1321" spans="5:6" x14ac:dyDescent="0.25">
      <c r="F1321" t="str">
        <f t="shared" ref="F1321:F1384" si="216">"factor = 1.2"</f>
        <v>factor = 1.2</v>
      </c>
    </row>
    <row r="1322" spans="5:6" x14ac:dyDescent="0.25">
      <c r="F1322" t="s">
        <v>126</v>
      </c>
    </row>
    <row r="1323" spans="5:6" x14ac:dyDescent="0.25">
      <c r="E1323" t="s">
        <v>1</v>
      </c>
    </row>
    <row r="1324" spans="5:6" x14ac:dyDescent="0.25">
      <c r="E1324" t="s">
        <v>123</v>
      </c>
    </row>
    <row r="1325" spans="5:6" x14ac:dyDescent="0.25">
      <c r="F1325" t="str">
        <f t="shared" ref="F1325:F1388" si="217">"factor = 1.3"</f>
        <v>factor = 1.3</v>
      </c>
    </row>
    <row r="1326" spans="5:6" x14ac:dyDescent="0.25">
      <c r="F1326" t="s">
        <v>127</v>
      </c>
    </row>
    <row r="1327" spans="5:6" x14ac:dyDescent="0.25">
      <c r="E1327" t="s">
        <v>1</v>
      </c>
    </row>
    <row r="1328" spans="5:6" x14ac:dyDescent="0.25">
      <c r="E1328" t="s">
        <v>123</v>
      </c>
    </row>
    <row r="1329" spans="4:6" x14ac:dyDescent="0.25">
      <c r="F1329" t="str">
        <f t="shared" ref="F1329:F1392" si="218">"factor = 1.5"</f>
        <v>factor = 1.5</v>
      </c>
    </row>
    <row r="1330" spans="4:6" x14ac:dyDescent="0.25">
      <c r="F1330" t="s">
        <v>128</v>
      </c>
    </row>
    <row r="1331" spans="4:6" x14ac:dyDescent="0.25">
      <c r="E1331" t="s">
        <v>1</v>
      </c>
    </row>
    <row r="1332" spans="4:6" x14ac:dyDescent="0.25">
      <c r="D1332" t="s">
        <v>1</v>
      </c>
    </row>
    <row r="1333" spans="4:6" x14ac:dyDescent="0.25">
      <c r="D1333" t="str">
        <f t="shared" ref="D1333:D1396" si="219">"35 = { # Gifted progress"</f>
        <v>35 = { # Gifted progress</v>
      </c>
    </row>
    <row r="1334" spans="4:6" x14ac:dyDescent="0.25">
      <c r="E1334" t="str">
        <f t="shared" ref="E1334:E1397" si="220">"change_variable = { which = hexaco_learning_"&amp;INDEX(S:S,2+TRUNC((ROW()-1)/$O$2))&amp;"_xp value = 2 }"</f>
        <v>change_variable = { which = hexaco_learning_etiquette_xp value = 2 }</v>
      </c>
    </row>
    <row r="1335" spans="4:6" x14ac:dyDescent="0.25">
      <c r="E1335" t="s">
        <v>122</v>
      </c>
    </row>
    <row r="1336" spans="4:6" x14ac:dyDescent="0.25">
      <c r="E1336" t="str">
        <f t="shared" ref="E1336:E1399" si="221">"set_character_flag = AVE_MARIA_hexaco_adolescence_"&amp;INDEX(S:S,2+TRUNC((ROW()-1)/$O$2))&amp;"_improvement_faster"</f>
        <v>set_character_flag = AVE_MARIA_hexaco_adolescence_etiquette_improvement_faster</v>
      </c>
    </row>
    <row r="1337" spans="4:6" x14ac:dyDescent="0.25">
      <c r="E1337" t="s">
        <v>123</v>
      </c>
    </row>
    <row r="1338" spans="4:6" x14ac:dyDescent="0.25">
      <c r="F1338" t="str">
        <f t="shared" ref="F1338:F1401" si="222">"factor = 1.05"</f>
        <v>factor = 1.05</v>
      </c>
    </row>
    <row r="1339" spans="4:6" x14ac:dyDescent="0.25">
      <c r="F1339" t="s">
        <v>129</v>
      </c>
    </row>
    <row r="1340" spans="4:6" x14ac:dyDescent="0.25">
      <c r="E1340" t="s">
        <v>1</v>
      </c>
    </row>
    <row r="1341" spans="4:6" x14ac:dyDescent="0.25">
      <c r="E1341" t="s">
        <v>123</v>
      </c>
    </row>
    <row r="1342" spans="4:6" x14ac:dyDescent="0.25">
      <c r="F1342" t="str">
        <f t="shared" ref="F1342:F1405" si="223">"factor = 1.1"</f>
        <v>factor = 1.1</v>
      </c>
    </row>
    <row r="1343" spans="4:6" x14ac:dyDescent="0.25">
      <c r="F1343" t="s">
        <v>130</v>
      </c>
    </row>
    <row r="1344" spans="4:6" x14ac:dyDescent="0.25">
      <c r="E1344" t="s">
        <v>1</v>
      </c>
    </row>
    <row r="1345" spans="5:6" x14ac:dyDescent="0.25">
      <c r="E1345" t="s">
        <v>123</v>
      </c>
    </row>
    <row r="1346" spans="5:6" x14ac:dyDescent="0.25">
      <c r="F1346" t="str">
        <f t="shared" ref="F1346:F1409" si="224">"factor = 1.2"</f>
        <v>factor = 1.2</v>
      </c>
    </row>
    <row r="1347" spans="5:6" x14ac:dyDescent="0.25">
      <c r="F1347" t="s">
        <v>131</v>
      </c>
    </row>
    <row r="1348" spans="5:6" x14ac:dyDescent="0.25">
      <c r="E1348" t="s">
        <v>1</v>
      </c>
    </row>
    <row r="1349" spans="5:6" x14ac:dyDescent="0.25">
      <c r="E1349" t="s">
        <v>123</v>
      </c>
    </row>
    <row r="1350" spans="5:6" x14ac:dyDescent="0.25">
      <c r="F1350" t="str">
        <f t="shared" ref="F1350:F1413" si="225">"factor = 1.3"</f>
        <v>factor = 1.3</v>
      </c>
    </row>
    <row r="1351" spans="5:6" x14ac:dyDescent="0.25">
      <c r="F1351" t="s">
        <v>132</v>
      </c>
    </row>
    <row r="1352" spans="5:6" x14ac:dyDescent="0.25">
      <c r="E1352" t="s">
        <v>1</v>
      </c>
    </row>
    <row r="1353" spans="5:6" x14ac:dyDescent="0.25">
      <c r="E1353" t="s">
        <v>123</v>
      </c>
    </row>
    <row r="1354" spans="5:6" x14ac:dyDescent="0.25">
      <c r="F1354" t="str">
        <f t="shared" ref="F1354:F1417" si="226">"factor = 1.5"</f>
        <v>factor = 1.5</v>
      </c>
    </row>
    <row r="1355" spans="5:6" x14ac:dyDescent="0.25">
      <c r="F1355" t="s">
        <v>133</v>
      </c>
    </row>
    <row r="1356" spans="5:6" x14ac:dyDescent="0.25">
      <c r="E1356" t="s">
        <v>1</v>
      </c>
    </row>
    <row r="1357" spans="5:6" x14ac:dyDescent="0.25">
      <c r="E1357" t="s">
        <v>123</v>
      </c>
    </row>
    <row r="1358" spans="5:6" x14ac:dyDescent="0.25">
      <c r="F1358" t="s">
        <v>165</v>
      </c>
    </row>
    <row r="1359" spans="5:6" x14ac:dyDescent="0.25">
      <c r="F1359" t="s">
        <v>135</v>
      </c>
    </row>
    <row r="1360" spans="5:6" x14ac:dyDescent="0.25">
      <c r="E1360" t="s">
        <v>1</v>
      </c>
    </row>
    <row r="1361" spans="3:6" x14ac:dyDescent="0.25">
      <c r="D1361" t="s">
        <v>1</v>
      </c>
    </row>
    <row r="1362" spans="3:6" x14ac:dyDescent="0.25">
      <c r="D1362" t="str">
        <f t="shared" ref="D1362:D1425" si="227">"5 = { # Crazy progress"</f>
        <v>5 = { # Crazy progress</v>
      </c>
    </row>
    <row r="1363" spans="3:6" x14ac:dyDescent="0.25">
      <c r="E1363" t="str">
        <f t="shared" ref="E1363:E1426" si="228">"change_variable = { which = hexaco_learning_"&amp;INDEX(S:S,2+TRUNC((ROW()-1)/$O$2))&amp;"_xp value = 3 }"</f>
        <v>change_variable = { which = hexaco_learning_etiquette_xp value = 3 }</v>
      </c>
    </row>
    <row r="1364" spans="3:6" x14ac:dyDescent="0.25">
      <c r="E1364" t="s">
        <v>122</v>
      </c>
    </row>
    <row r="1365" spans="3:6" x14ac:dyDescent="0.25">
      <c r="E1365" t="str">
        <f t="shared" ref="E1365:E1428" si="229">"set_character_flag = AVE_MARIA_hexaco_adolescence_"&amp;INDEX(S:S,2+TRUNC((ROW()-1)/$O$2))&amp;"_improvement_genius"</f>
        <v>set_character_flag = AVE_MARIA_hexaco_adolescence_etiquette_improvement_genius</v>
      </c>
    </row>
    <row r="1366" spans="3:6" x14ac:dyDescent="0.25">
      <c r="E1366" t="s">
        <v>123</v>
      </c>
    </row>
    <row r="1367" spans="3:6" x14ac:dyDescent="0.25">
      <c r="F1367" t="str">
        <f t="shared" ref="F1367:F1430" si="230">"factor = 2"</f>
        <v>factor = 2</v>
      </c>
    </row>
    <row r="1368" spans="3:6" x14ac:dyDescent="0.25">
      <c r="F1368" t="s">
        <v>135</v>
      </c>
    </row>
    <row r="1369" spans="3:6" x14ac:dyDescent="0.25">
      <c r="E1369" t="s">
        <v>1</v>
      </c>
    </row>
    <row r="1370" spans="3:6" x14ac:dyDescent="0.25">
      <c r="E1370" t="s">
        <v>123</v>
      </c>
    </row>
    <row r="1371" spans="3:6" x14ac:dyDescent="0.25">
      <c r="F1371" t="str">
        <f t="shared" ref="F1371:F1434" si="231">"factor = 5"</f>
        <v>factor = 5</v>
      </c>
    </row>
    <row r="1372" spans="3:6" x14ac:dyDescent="0.25">
      <c r="F1372" t="s">
        <v>137</v>
      </c>
    </row>
    <row r="1373" spans="3:6" x14ac:dyDescent="0.25">
      <c r="E1373" t="s">
        <v>1</v>
      </c>
    </row>
    <row r="1374" spans="3:6" x14ac:dyDescent="0.25">
      <c r="D1374" t="s">
        <v>1</v>
      </c>
    </row>
    <row r="1375" spans="3:6" x14ac:dyDescent="0.25">
      <c r="C1375" t="s">
        <v>1</v>
      </c>
    </row>
    <row r="1376" spans="3:6" x14ac:dyDescent="0.25">
      <c r="C1376" t="s">
        <v>138</v>
      </c>
    </row>
    <row r="1377" spans="1:4" x14ac:dyDescent="0.25">
      <c r="D1377" t="str">
        <f t="shared" ref="D1377" si="232">"educator = { character_event = { id = "&amp;"AVE_MARIA_hexaco_adolescence."&amp;INDEX($Y$2:$Z$57,MATCH(B1197,$Y$2:$Y$57,0)+6,2)&amp;" } }"</f>
        <v>educator = { character_event = { id = AVE_MARIA_hexaco_adolescence.22 } }</v>
      </c>
    </row>
    <row r="1378" spans="1:4" x14ac:dyDescent="0.25">
      <c r="C1378" t="s">
        <v>1</v>
      </c>
    </row>
    <row r="1379" spans="1:4" x14ac:dyDescent="0.25">
      <c r="C1379" t="s">
        <v>139</v>
      </c>
    </row>
    <row r="1380" spans="1:4" x14ac:dyDescent="0.25">
      <c r="D1380" t="s">
        <v>164</v>
      </c>
    </row>
    <row r="1381" spans="1:4" x14ac:dyDescent="0.25">
      <c r="C1381" t="s">
        <v>1</v>
      </c>
    </row>
    <row r="1382" spans="1:4" x14ac:dyDescent="0.25">
      <c r="B1382" t="s">
        <v>1</v>
      </c>
    </row>
    <row r="1383" spans="1:4" x14ac:dyDescent="0.25">
      <c r="A1383" t="s">
        <v>1</v>
      </c>
    </row>
    <row r="1384" spans="1:4" x14ac:dyDescent="0.25">
      <c r="A1384" t="str">
        <f t="shared" ref="A1384:A1447" si="233">"#"</f>
        <v>#</v>
      </c>
      <c r="B1384" t="str">
        <f t="shared" ref="B1384:B1447" si="234">INDEX(R:R,2+TRUNC((ROW()-1)/$O$2))&amp;" Random Improvement"</f>
        <v>Etiquette Random Improvement</v>
      </c>
    </row>
    <row r="1385" spans="1:4" x14ac:dyDescent="0.25">
      <c r="A1385" t="s">
        <v>0</v>
      </c>
    </row>
    <row r="1386" spans="1:4" x14ac:dyDescent="0.25">
      <c r="B1386" t="str">
        <f t="shared" ref="B1386" si="235">"id = "&amp;"AVE_MARIA_hexaco_adolescence."&amp;INDEX($Y$2:$Z$57,MATCH(B1197,$Y$2:$Y$57,0)+2,2)</f>
        <v>id = AVE_MARIA_hexaco_adolescence.18</v>
      </c>
    </row>
    <row r="1387" spans="1:4" x14ac:dyDescent="0.25">
      <c r="B1387" t="str">
        <f t="shared" ref="B1387" si="236">"desc = EVTDESC_"&amp;"AVE_MARIA_hexaco_adolescence."&amp;INDEX($Y$2:$Z$57,MATCH(B1197,$Y$2:$Y$57,0)+2,2)</f>
        <v>desc = EVTDESC_AVE_MARIA_hexaco_adolescence.18</v>
      </c>
    </row>
    <row r="1388" spans="1:4" x14ac:dyDescent="0.25">
      <c r="B1388" t="s">
        <v>115</v>
      </c>
    </row>
    <row r="1389" spans="1:4" x14ac:dyDescent="0.25">
      <c r="B1389" t="s">
        <v>114</v>
      </c>
    </row>
    <row r="1390" spans="1:4" x14ac:dyDescent="0.25">
      <c r="B1390" t="s">
        <v>116</v>
      </c>
    </row>
    <row r="1392" spans="1:4" x14ac:dyDescent="0.25">
      <c r="B1392" t="s">
        <v>5</v>
      </c>
    </row>
    <row r="1393" spans="2:6" x14ac:dyDescent="0.25">
      <c r="C1393" t="s">
        <v>117</v>
      </c>
    </row>
    <row r="1394" spans="2:6" x14ac:dyDescent="0.25">
      <c r="C1394" t="s">
        <v>118</v>
      </c>
    </row>
    <row r="1395" spans="2:6" x14ac:dyDescent="0.25">
      <c r="C1395" t="s">
        <v>119</v>
      </c>
    </row>
    <row r="1396" spans="2:6" x14ac:dyDescent="0.25">
      <c r="C1396" t="s">
        <v>120</v>
      </c>
    </row>
    <row r="1397" spans="2:6" x14ac:dyDescent="0.25">
      <c r="B1397" t="s">
        <v>1</v>
      </c>
    </row>
    <row r="1398" spans="2:6" x14ac:dyDescent="0.25">
      <c r="B1398" t="s">
        <v>9</v>
      </c>
    </row>
    <row r="1399" spans="2:6" x14ac:dyDescent="0.25">
      <c r="C1399" t="str">
        <f t="shared" ref="C1399" si="237">"name = EVTOPT_A_"&amp;"AVE_MARIA_hexaco_adolescence."&amp;INDEX($Y$2:$Z$57,MATCH(B1197,$Y$2:$Y$57,0)+2,2)</f>
        <v>name = EVTOPT_A_AVE_MARIA_hexaco_adolescence.18</v>
      </c>
    </row>
    <row r="1400" spans="2:6" x14ac:dyDescent="0.25">
      <c r="C1400" t="s">
        <v>121</v>
      </c>
    </row>
    <row r="1401" spans="2:6" x14ac:dyDescent="0.25">
      <c r="D1401" t="str">
        <f t="shared" ref="D1401:D1464" si="238">"60 = { # Normal progress"</f>
        <v>60 = { # Normal progress</v>
      </c>
    </row>
    <row r="1402" spans="2:6" x14ac:dyDescent="0.25">
      <c r="E1402" t="str">
        <f t="shared" ref="E1402:E1465" si="239">"change_variable = { which = hexaco_learning_"&amp;INDEX(S:S,2+TRUNC((ROW()-1)/$O$2))&amp;"_xp value = 1 }"</f>
        <v>change_variable = { which = hexaco_learning_etiquette_xp value = 1 }</v>
      </c>
    </row>
    <row r="1403" spans="2:6" x14ac:dyDescent="0.25">
      <c r="E1403" t="s">
        <v>122</v>
      </c>
    </row>
    <row r="1404" spans="2:6" x14ac:dyDescent="0.25">
      <c r="E1404" t="str">
        <f t="shared" ref="E1404:E1467" si="240">"set_character_flag = AVE_MARIA_hexaco_adolescence_"&amp;INDEX(S:S,2+TRUNC((ROW()-1)/$O$2))&amp;"_improvement_normal"</f>
        <v>set_character_flag = AVE_MARIA_hexaco_adolescence_etiquette_improvement_normal</v>
      </c>
    </row>
    <row r="1405" spans="2:6" x14ac:dyDescent="0.25">
      <c r="E1405" t="s">
        <v>123</v>
      </c>
    </row>
    <row r="1406" spans="2:6" x14ac:dyDescent="0.25">
      <c r="F1406" t="str">
        <f t="shared" ref="F1406:F1469" si="241">"factor = 1.05"</f>
        <v>factor = 1.05</v>
      </c>
    </row>
    <row r="1407" spans="2:6" x14ac:dyDescent="0.25">
      <c r="F1407" t="s">
        <v>124</v>
      </c>
    </row>
    <row r="1408" spans="2:6" x14ac:dyDescent="0.25">
      <c r="E1408" t="s">
        <v>1</v>
      </c>
    </row>
    <row r="1409" spans="5:6" x14ac:dyDescent="0.25">
      <c r="E1409" t="s">
        <v>123</v>
      </c>
    </row>
    <row r="1410" spans="5:6" x14ac:dyDescent="0.25">
      <c r="F1410" t="str">
        <f t="shared" ref="F1410:F1473" si="242">"factor = 1.1"</f>
        <v>factor = 1.1</v>
      </c>
    </row>
    <row r="1411" spans="5:6" x14ac:dyDescent="0.25">
      <c r="F1411" t="s">
        <v>125</v>
      </c>
    </row>
    <row r="1412" spans="5:6" x14ac:dyDescent="0.25">
      <c r="E1412" t="s">
        <v>1</v>
      </c>
    </row>
    <row r="1413" spans="5:6" x14ac:dyDescent="0.25">
      <c r="E1413" t="s">
        <v>123</v>
      </c>
    </row>
    <row r="1414" spans="5:6" x14ac:dyDescent="0.25">
      <c r="F1414" t="str">
        <f t="shared" ref="F1414:F1477" si="243">"factor = 1.2"</f>
        <v>factor = 1.2</v>
      </c>
    </row>
    <row r="1415" spans="5:6" x14ac:dyDescent="0.25">
      <c r="F1415" t="s">
        <v>126</v>
      </c>
    </row>
    <row r="1416" spans="5:6" x14ac:dyDescent="0.25">
      <c r="E1416" t="s">
        <v>1</v>
      </c>
    </row>
    <row r="1417" spans="5:6" x14ac:dyDescent="0.25">
      <c r="E1417" t="s">
        <v>123</v>
      </c>
    </row>
    <row r="1418" spans="5:6" x14ac:dyDescent="0.25">
      <c r="F1418" t="str">
        <f t="shared" ref="F1418:F1481" si="244">"factor = 1.3"</f>
        <v>factor = 1.3</v>
      </c>
    </row>
    <row r="1419" spans="5:6" x14ac:dyDescent="0.25">
      <c r="F1419" t="s">
        <v>127</v>
      </c>
    </row>
    <row r="1420" spans="5:6" x14ac:dyDescent="0.25">
      <c r="E1420" t="s">
        <v>1</v>
      </c>
    </row>
    <row r="1421" spans="5:6" x14ac:dyDescent="0.25">
      <c r="E1421" t="s">
        <v>123</v>
      </c>
    </row>
    <row r="1422" spans="5:6" x14ac:dyDescent="0.25">
      <c r="F1422" t="str">
        <f t="shared" ref="F1422:F1485" si="245">"factor = 1.5"</f>
        <v>factor = 1.5</v>
      </c>
    </row>
    <row r="1423" spans="5:6" x14ac:dyDescent="0.25">
      <c r="F1423" t="s">
        <v>128</v>
      </c>
    </row>
    <row r="1424" spans="5:6" x14ac:dyDescent="0.25">
      <c r="E1424" t="s">
        <v>1</v>
      </c>
    </row>
    <row r="1425" spans="4:6" x14ac:dyDescent="0.25">
      <c r="D1425" t="s">
        <v>1</v>
      </c>
    </row>
    <row r="1426" spans="4:6" x14ac:dyDescent="0.25">
      <c r="D1426" t="str">
        <f t="shared" ref="D1426:D1489" si="246">"35 = { # Gifted progress"</f>
        <v>35 = { # Gifted progress</v>
      </c>
    </row>
    <row r="1427" spans="4:6" x14ac:dyDescent="0.25">
      <c r="E1427" t="str">
        <f t="shared" ref="E1427:E1490" si="247">"change_variable = { which = hexaco_learning_"&amp;INDEX(S:S,2+TRUNC((ROW()-1)/$O$2))&amp;"_xp value = 2 }"</f>
        <v>change_variable = { which = hexaco_learning_etiquette_xp value = 2 }</v>
      </c>
    </row>
    <row r="1428" spans="4:6" x14ac:dyDescent="0.25">
      <c r="E1428" t="s">
        <v>122</v>
      </c>
    </row>
    <row r="1429" spans="4:6" x14ac:dyDescent="0.25">
      <c r="E1429" t="str">
        <f t="shared" ref="E1429:E1492" si="248">"set_character_flag = AVE_MARIA_hexaco_adolescence_"&amp;INDEX(S:S,2+TRUNC((ROW()-1)/$O$2))&amp;"_improvement_faster"</f>
        <v>set_character_flag = AVE_MARIA_hexaco_adolescence_etiquette_improvement_faster</v>
      </c>
    </row>
    <row r="1430" spans="4:6" x14ac:dyDescent="0.25">
      <c r="E1430" t="s">
        <v>123</v>
      </c>
    </row>
    <row r="1431" spans="4:6" x14ac:dyDescent="0.25">
      <c r="F1431" t="str">
        <f t="shared" ref="F1431:F1494" si="249">"factor = 1.05"</f>
        <v>factor = 1.05</v>
      </c>
    </row>
    <row r="1432" spans="4:6" x14ac:dyDescent="0.25">
      <c r="F1432" t="s">
        <v>129</v>
      </c>
    </row>
    <row r="1433" spans="4:6" x14ac:dyDescent="0.25">
      <c r="E1433" t="s">
        <v>1</v>
      </c>
    </row>
    <row r="1434" spans="4:6" x14ac:dyDescent="0.25">
      <c r="E1434" t="s">
        <v>123</v>
      </c>
    </row>
    <row r="1435" spans="4:6" x14ac:dyDescent="0.25">
      <c r="F1435" t="str">
        <f t="shared" ref="F1435:F1498" si="250">"factor = 1.1"</f>
        <v>factor = 1.1</v>
      </c>
    </row>
    <row r="1436" spans="4:6" x14ac:dyDescent="0.25">
      <c r="F1436" t="s">
        <v>130</v>
      </c>
    </row>
    <row r="1437" spans="4:6" x14ac:dyDescent="0.25">
      <c r="E1437" t="s">
        <v>1</v>
      </c>
    </row>
    <row r="1438" spans="4:6" x14ac:dyDescent="0.25">
      <c r="E1438" t="s">
        <v>123</v>
      </c>
    </row>
    <row r="1439" spans="4:6" x14ac:dyDescent="0.25">
      <c r="F1439" t="str">
        <f t="shared" ref="F1439:F1502" si="251">"factor = 1.2"</f>
        <v>factor = 1.2</v>
      </c>
    </row>
    <row r="1440" spans="4:6" x14ac:dyDescent="0.25">
      <c r="F1440" t="s">
        <v>131</v>
      </c>
    </row>
    <row r="1441" spans="4:6" x14ac:dyDescent="0.25">
      <c r="E1441" t="s">
        <v>1</v>
      </c>
    </row>
    <row r="1442" spans="4:6" x14ac:dyDescent="0.25">
      <c r="E1442" t="s">
        <v>123</v>
      </c>
    </row>
    <row r="1443" spans="4:6" x14ac:dyDescent="0.25">
      <c r="F1443" t="str">
        <f t="shared" ref="F1443:F1506" si="252">"factor = 1.3"</f>
        <v>factor = 1.3</v>
      </c>
    </row>
    <row r="1444" spans="4:6" x14ac:dyDescent="0.25">
      <c r="F1444" t="s">
        <v>132</v>
      </c>
    </row>
    <row r="1445" spans="4:6" x14ac:dyDescent="0.25">
      <c r="E1445" t="s">
        <v>1</v>
      </c>
    </row>
    <row r="1446" spans="4:6" x14ac:dyDescent="0.25">
      <c r="E1446" t="s">
        <v>123</v>
      </c>
    </row>
    <row r="1447" spans="4:6" x14ac:dyDescent="0.25">
      <c r="F1447" t="str">
        <f t="shared" ref="F1447:F1510" si="253">"factor = 1.5"</f>
        <v>factor = 1.5</v>
      </c>
    </row>
    <row r="1448" spans="4:6" x14ac:dyDescent="0.25">
      <c r="F1448" t="s">
        <v>133</v>
      </c>
    </row>
    <row r="1449" spans="4:6" x14ac:dyDescent="0.25">
      <c r="E1449" t="s">
        <v>1</v>
      </c>
    </row>
    <row r="1450" spans="4:6" x14ac:dyDescent="0.25">
      <c r="E1450" t="s">
        <v>123</v>
      </c>
    </row>
    <row r="1451" spans="4:6" x14ac:dyDescent="0.25">
      <c r="F1451" t="s">
        <v>165</v>
      </c>
    </row>
    <row r="1452" spans="4:6" x14ac:dyDescent="0.25">
      <c r="F1452" t="s">
        <v>135</v>
      </c>
    </row>
    <row r="1453" spans="4:6" x14ac:dyDescent="0.25">
      <c r="E1453" t="s">
        <v>1</v>
      </c>
    </row>
    <row r="1454" spans="4:6" x14ac:dyDescent="0.25">
      <c r="D1454" t="s">
        <v>1</v>
      </c>
    </row>
    <row r="1455" spans="4:6" x14ac:dyDescent="0.25">
      <c r="D1455" t="str">
        <f t="shared" ref="D1455:D1518" si="254">"5 = { # Crazy progress"</f>
        <v>5 = { # Crazy progress</v>
      </c>
    </row>
    <row r="1456" spans="4:6" x14ac:dyDescent="0.25">
      <c r="E1456" t="str">
        <f t="shared" ref="E1456:E1519" si="255">"change_variable = { which = hexaco_learning_"&amp;INDEX(S:S,2+TRUNC((ROW()-1)/$O$2))&amp;"_xp value = 3 }"</f>
        <v>change_variable = { which = hexaco_learning_etiquette_xp value = 3 }</v>
      </c>
    </row>
    <row r="1457" spans="3:6" x14ac:dyDescent="0.25">
      <c r="E1457" t="s">
        <v>122</v>
      </c>
    </row>
    <row r="1458" spans="3:6" x14ac:dyDescent="0.25">
      <c r="E1458" t="str">
        <f t="shared" ref="E1458:E1521" si="256">"set_character_flag = AVE_MARIA_hexaco_adolescence_"&amp;INDEX(S:S,2+TRUNC((ROW()-1)/$O$2))&amp;"_improvement_genius"</f>
        <v>set_character_flag = AVE_MARIA_hexaco_adolescence_etiquette_improvement_genius</v>
      </c>
    </row>
    <row r="1459" spans="3:6" x14ac:dyDescent="0.25">
      <c r="E1459" t="s">
        <v>123</v>
      </c>
    </row>
    <row r="1460" spans="3:6" x14ac:dyDescent="0.25">
      <c r="F1460" t="str">
        <f t="shared" ref="F1460:F1523" si="257">"factor = 2"</f>
        <v>factor = 2</v>
      </c>
    </row>
    <row r="1461" spans="3:6" x14ac:dyDescent="0.25">
      <c r="F1461" t="s">
        <v>135</v>
      </c>
    </row>
    <row r="1462" spans="3:6" x14ac:dyDescent="0.25">
      <c r="E1462" t="s">
        <v>1</v>
      </c>
    </row>
    <row r="1463" spans="3:6" x14ac:dyDescent="0.25">
      <c r="E1463" t="s">
        <v>123</v>
      </c>
    </row>
    <row r="1464" spans="3:6" x14ac:dyDescent="0.25">
      <c r="F1464" t="str">
        <f t="shared" ref="F1464:F1527" si="258">"factor = 5"</f>
        <v>factor = 5</v>
      </c>
    </row>
    <row r="1465" spans="3:6" x14ac:dyDescent="0.25">
      <c r="F1465" t="s">
        <v>137</v>
      </c>
    </row>
    <row r="1466" spans="3:6" x14ac:dyDescent="0.25">
      <c r="E1466" t="s">
        <v>1</v>
      </c>
    </row>
    <row r="1467" spans="3:6" x14ac:dyDescent="0.25">
      <c r="D1467" t="s">
        <v>1</v>
      </c>
    </row>
    <row r="1468" spans="3:6" x14ac:dyDescent="0.25">
      <c r="C1468" t="s">
        <v>1</v>
      </c>
    </row>
    <row r="1469" spans="3:6" x14ac:dyDescent="0.25">
      <c r="C1469" t="s">
        <v>138</v>
      </c>
    </row>
    <row r="1470" spans="3:6" x14ac:dyDescent="0.25">
      <c r="D1470" t="str">
        <f t="shared" ref="D1470" si="259">"educator = { character_event = { id = "&amp;"AVE_MARIA_hexaco_adolescence."&amp;INDEX($Y$2:$Z$57,MATCH(B1197,$Y$2:$Y$57,0)+6,2)&amp;" } }"</f>
        <v>educator = { character_event = { id = AVE_MARIA_hexaco_adolescence.22 } }</v>
      </c>
    </row>
    <row r="1471" spans="3:6" x14ac:dyDescent="0.25">
      <c r="C1471" t="s">
        <v>1</v>
      </c>
    </row>
    <row r="1472" spans="3:6" x14ac:dyDescent="0.25">
      <c r="C1472" t="s">
        <v>139</v>
      </c>
    </row>
    <row r="1473" spans="1:4" x14ac:dyDescent="0.25">
      <c r="D1473" t="s">
        <v>164</v>
      </c>
    </row>
    <row r="1474" spans="1:4" x14ac:dyDescent="0.25">
      <c r="C1474" t="s">
        <v>1</v>
      </c>
    </row>
    <row r="1475" spans="1:4" x14ac:dyDescent="0.25">
      <c r="B1475" t="s">
        <v>1</v>
      </c>
    </row>
    <row r="1476" spans="1:4" x14ac:dyDescent="0.25">
      <c r="A1476" t="s">
        <v>1</v>
      </c>
    </row>
    <row r="1477" spans="1:4" x14ac:dyDescent="0.25">
      <c r="A1477" t="str">
        <f t="shared" ref="A1477:A1540" si="260">"#"</f>
        <v>#</v>
      </c>
      <c r="B1477" t="str">
        <f t="shared" ref="B1477:B1540" si="261">INDEX(R:R,2+TRUNC((ROW()-1)/$O$2))&amp;" Random Improvement"</f>
        <v>Etiquette Random Improvement</v>
      </c>
    </row>
    <row r="1478" spans="1:4" x14ac:dyDescent="0.25">
      <c r="A1478" t="s">
        <v>0</v>
      </c>
    </row>
    <row r="1479" spans="1:4" x14ac:dyDescent="0.25">
      <c r="B1479" t="str">
        <f t="shared" ref="B1479" si="262">"id = "&amp;"AVE_MARIA_hexaco_adolescence."&amp;INDEX($Y$2:$Z$57,MATCH(B1197,$Y$2:$Y$57,0)+3,2)</f>
        <v>id = AVE_MARIA_hexaco_adolescence.19</v>
      </c>
    </row>
    <row r="1480" spans="1:4" x14ac:dyDescent="0.25">
      <c r="B1480" t="str">
        <f t="shared" ref="B1480" si="263">"desc = EVTDESC_"&amp;"AVE_MARIA_hexaco_adolescence."&amp;INDEX($Y$2:$Z$57,MATCH(B1197,$Y$2:$Y$57,0)+3,2)</f>
        <v>desc = EVTDESC_AVE_MARIA_hexaco_adolescence.19</v>
      </c>
    </row>
    <row r="1481" spans="1:4" x14ac:dyDescent="0.25">
      <c r="B1481" t="s">
        <v>115</v>
      </c>
    </row>
    <row r="1482" spans="1:4" x14ac:dyDescent="0.25">
      <c r="B1482" t="s">
        <v>114</v>
      </c>
    </row>
    <row r="1483" spans="1:4" x14ac:dyDescent="0.25">
      <c r="B1483" t="s">
        <v>116</v>
      </c>
    </row>
    <row r="1485" spans="1:4" x14ac:dyDescent="0.25">
      <c r="B1485" t="s">
        <v>5</v>
      </c>
    </row>
    <row r="1486" spans="1:4" x14ac:dyDescent="0.25">
      <c r="C1486" t="s">
        <v>117</v>
      </c>
    </row>
    <row r="1487" spans="1:4" x14ac:dyDescent="0.25">
      <c r="C1487" t="s">
        <v>118</v>
      </c>
    </row>
    <row r="1488" spans="1:4" x14ac:dyDescent="0.25">
      <c r="C1488" t="s">
        <v>119</v>
      </c>
    </row>
    <row r="1489" spans="2:6" x14ac:dyDescent="0.25">
      <c r="C1489" t="s">
        <v>120</v>
      </c>
    </row>
    <row r="1490" spans="2:6" x14ac:dyDescent="0.25">
      <c r="B1490" t="s">
        <v>1</v>
      </c>
    </row>
    <row r="1491" spans="2:6" x14ac:dyDescent="0.25">
      <c r="B1491" t="s">
        <v>9</v>
      </c>
    </row>
    <row r="1492" spans="2:6" x14ac:dyDescent="0.25">
      <c r="C1492" t="str">
        <f t="shared" ref="C1492" si="264">"name = EVTOPT_A_"&amp;"AVE_MARIA_hexaco_adolescence."&amp;INDEX($Y$2:$Z$57,MATCH(B1197,$Y$2:$Y$57,0)+3,2)</f>
        <v>name = EVTOPT_A_AVE_MARIA_hexaco_adolescence.19</v>
      </c>
    </row>
    <row r="1493" spans="2:6" x14ac:dyDescent="0.25">
      <c r="C1493" t="s">
        <v>121</v>
      </c>
    </row>
    <row r="1494" spans="2:6" x14ac:dyDescent="0.25">
      <c r="D1494" t="str">
        <f t="shared" ref="D1494:D1557" si="265">"60 = { # Normal progress"</f>
        <v>60 = { # Normal progress</v>
      </c>
    </row>
    <row r="1495" spans="2:6" x14ac:dyDescent="0.25">
      <c r="E1495" t="str">
        <f t="shared" ref="E1495:E1558" si="266">"change_variable = { which = hexaco_learning_"&amp;INDEX(S:S,2+TRUNC((ROW()-1)/$O$2))&amp;"_xp value = 1 }"</f>
        <v>change_variable = { which = hexaco_learning_etiquette_xp value = 1 }</v>
      </c>
    </row>
    <row r="1496" spans="2:6" x14ac:dyDescent="0.25">
      <c r="E1496" t="s">
        <v>122</v>
      </c>
    </row>
    <row r="1497" spans="2:6" x14ac:dyDescent="0.25">
      <c r="E1497" t="str">
        <f t="shared" ref="E1497:E1560" si="267">"set_character_flag = AVE_MARIA_hexaco_adolescence_"&amp;INDEX(S:S,2+TRUNC((ROW()-1)/$O$2))&amp;"_improvement_normal"</f>
        <v>set_character_flag = AVE_MARIA_hexaco_adolescence_etiquette_improvement_normal</v>
      </c>
    </row>
    <row r="1498" spans="2:6" x14ac:dyDescent="0.25">
      <c r="E1498" t="s">
        <v>123</v>
      </c>
    </row>
    <row r="1499" spans="2:6" x14ac:dyDescent="0.25">
      <c r="F1499" t="str">
        <f t="shared" ref="F1499:F1562" si="268">"factor = 1.05"</f>
        <v>factor = 1.05</v>
      </c>
    </row>
    <row r="1500" spans="2:6" x14ac:dyDescent="0.25">
      <c r="F1500" t="s">
        <v>124</v>
      </c>
    </row>
    <row r="1501" spans="2:6" x14ac:dyDescent="0.25">
      <c r="E1501" t="s">
        <v>1</v>
      </c>
    </row>
    <row r="1502" spans="2:6" x14ac:dyDescent="0.25">
      <c r="E1502" t="s">
        <v>123</v>
      </c>
    </row>
    <row r="1503" spans="2:6" x14ac:dyDescent="0.25">
      <c r="F1503" t="str">
        <f t="shared" ref="F1503:F1566" si="269">"factor = 1.1"</f>
        <v>factor = 1.1</v>
      </c>
    </row>
    <row r="1504" spans="2:6" x14ac:dyDescent="0.25">
      <c r="F1504" t="s">
        <v>125</v>
      </c>
    </row>
    <row r="1505" spans="4:6" x14ac:dyDescent="0.25">
      <c r="E1505" t="s">
        <v>1</v>
      </c>
    </row>
    <row r="1506" spans="4:6" x14ac:dyDescent="0.25">
      <c r="E1506" t="s">
        <v>123</v>
      </c>
    </row>
    <row r="1507" spans="4:6" x14ac:dyDescent="0.25">
      <c r="F1507" t="str">
        <f t="shared" ref="F1507:F1570" si="270">"factor = 1.2"</f>
        <v>factor = 1.2</v>
      </c>
    </row>
    <row r="1508" spans="4:6" x14ac:dyDescent="0.25">
      <c r="F1508" t="s">
        <v>126</v>
      </c>
    </row>
    <row r="1509" spans="4:6" x14ac:dyDescent="0.25">
      <c r="E1509" t="s">
        <v>1</v>
      </c>
    </row>
    <row r="1510" spans="4:6" x14ac:dyDescent="0.25">
      <c r="E1510" t="s">
        <v>123</v>
      </c>
    </row>
    <row r="1511" spans="4:6" x14ac:dyDescent="0.25">
      <c r="F1511" t="str">
        <f t="shared" ref="F1511:F1574" si="271">"factor = 1.3"</f>
        <v>factor = 1.3</v>
      </c>
    </row>
    <row r="1512" spans="4:6" x14ac:dyDescent="0.25">
      <c r="F1512" t="s">
        <v>127</v>
      </c>
    </row>
    <row r="1513" spans="4:6" x14ac:dyDescent="0.25">
      <c r="E1513" t="s">
        <v>1</v>
      </c>
    </row>
    <row r="1514" spans="4:6" x14ac:dyDescent="0.25">
      <c r="E1514" t="s">
        <v>123</v>
      </c>
    </row>
    <row r="1515" spans="4:6" x14ac:dyDescent="0.25">
      <c r="F1515" t="str">
        <f t="shared" ref="F1515:F1578" si="272">"factor = 1.5"</f>
        <v>factor = 1.5</v>
      </c>
    </row>
    <row r="1516" spans="4:6" x14ac:dyDescent="0.25">
      <c r="F1516" t="s">
        <v>128</v>
      </c>
    </row>
    <row r="1517" spans="4:6" x14ac:dyDescent="0.25">
      <c r="E1517" t="s">
        <v>1</v>
      </c>
    </row>
    <row r="1518" spans="4:6" x14ac:dyDescent="0.25">
      <c r="D1518" t="s">
        <v>1</v>
      </c>
    </row>
    <row r="1519" spans="4:6" x14ac:dyDescent="0.25">
      <c r="D1519" t="str">
        <f t="shared" ref="D1519:D1582" si="273">"35 = { # Gifted progress"</f>
        <v>35 = { # Gifted progress</v>
      </c>
    </row>
    <row r="1520" spans="4:6" x14ac:dyDescent="0.25">
      <c r="E1520" t="str">
        <f t="shared" ref="E1520:E1583" si="274">"change_variable = { which = hexaco_learning_"&amp;INDEX(S:S,2+TRUNC((ROW()-1)/$O$2))&amp;"_xp value = 2 }"</f>
        <v>change_variable = { which = hexaco_learning_etiquette_xp value = 2 }</v>
      </c>
    </row>
    <row r="1521" spans="5:6" x14ac:dyDescent="0.25">
      <c r="E1521" t="s">
        <v>122</v>
      </c>
    </row>
    <row r="1522" spans="5:6" x14ac:dyDescent="0.25">
      <c r="E1522" t="str">
        <f t="shared" ref="E1522:E1585" si="275">"set_character_flag = AVE_MARIA_hexaco_adolescence_"&amp;INDEX(S:S,2+TRUNC((ROW()-1)/$O$2))&amp;"_improvement_faster"</f>
        <v>set_character_flag = AVE_MARIA_hexaco_adolescence_etiquette_improvement_faster</v>
      </c>
    </row>
    <row r="1523" spans="5:6" x14ac:dyDescent="0.25">
      <c r="E1523" t="s">
        <v>123</v>
      </c>
    </row>
    <row r="1524" spans="5:6" x14ac:dyDescent="0.25">
      <c r="F1524" t="str">
        <f t="shared" ref="F1524:F1587" si="276">"factor = 1.05"</f>
        <v>factor = 1.05</v>
      </c>
    </row>
    <row r="1525" spans="5:6" x14ac:dyDescent="0.25">
      <c r="F1525" t="s">
        <v>129</v>
      </c>
    </row>
    <row r="1526" spans="5:6" x14ac:dyDescent="0.25">
      <c r="E1526" t="s">
        <v>1</v>
      </c>
    </row>
    <row r="1527" spans="5:6" x14ac:dyDescent="0.25">
      <c r="E1527" t="s">
        <v>123</v>
      </c>
    </row>
    <row r="1528" spans="5:6" x14ac:dyDescent="0.25">
      <c r="F1528" t="str">
        <f t="shared" ref="F1528:F1591" si="277">"factor = 1.1"</f>
        <v>factor = 1.1</v>
      </c>
    </row>
    <row r="1529" spans="5:6" x14ac:dyDescent="0.25">
      <c r="F1529" t="s">
        <v>130</v>
      </c>
    </row>
    <row r="1530" spans="5:6" x14ac:dyDescent="0.25">
      <c r="E1530" t="s">
        <v>1</v>
      </c>
    </row>
    <row r="1531" spans="5:6" x14ac:dyDescent="0.25">
      <c r="E1531" t="s">
        <v>123</v>
      </c>
    </row>
    <row r="1532" spans="5:6" x14ac:dyDescent="0.25">
      <c r="F1532" t="str">
        <f t="shared" ref="F1532:F1595" si="278">"factor = 1.2"</f>
        <v>factor = 1.2</v>
      </c>
    </row>
    <row r="1533" spans="5:6" x14ac:dyDescent="0.25">
      <c r="F1533" t="s">
        <v>131</v>
      </c>
    </row>
    <row r="1534" spans="5:6" x14ac:dyDescent="0.25">
      <c r="E1534" t="s">
        <v>1</v>
      </c>
    </row>
    <row r="1535" spans="5:6" x14ac:dyDescent="0.25">
      <c r="E1535" t="s">
        <v>123</v>
      </c>
    </row>
    <row r="1536" spans="5:6" x14ac:dyDescent="0.25">
      <c r="F1536" t="str">
        <f t="shared" ref="F1536:F1599" si="279">"factor = 1.3"</f>
        <v>factor = 1.3</v>
      </c>
    </row>
    <row r="1537" spans="4:6" x14ac:dyDescent="0.25">
      <c r="F1537" t="s">
        <v>132</v>
      </c>
    </row>
    <row r="1538" spans="4:6" x14ac:dyDescent="0.25">
      <c r="E1538" t="s">
        <v>1</v>
      </c>
    </row>
    <row r="1539" spans="4:6" x14ac:dyDescent="0.25">
      <c r="E1539" t="s">
        <v>123</v>
      </c>
    </row>
    <row r="1540" spans="4:6" x14ac:dyDescent="0.25">
      <c r="F1540" t="str">
        <f t="shared" ref="F1540:F1603" si="280">"factor = 1.5"</f>
        <v>factor = 1.5</v>
      </c>
    </row>
    <row r="1541" spans="4:6" x14ac:dyDescent="0.25">
      <c r="F1541" t="s">
        <v>133</v>
      </c>
    </row>
    <row r="1542" spans="4:6" x14ac:dyDescent="0.25">
      <c r="E1542" t="s">
        <v>1</v>
      </c>
    </row>
    <row r="1543" spans="4:6" x14ac:dyDescent="0.25">
      <c r="E1543" t="s">
        <v>123</v>
      </c>
    </row>
    <row r="1544" spans="4:6" x14ac:dyDescent="0.25">
      <c r="F1544" t="s">
        <v>165</v>
      </c>
    </row>
    <row r="1545" spans="4:6" x14ac:dyDescent="0.25">
      <c r="F1545" t="s">
        <v>135</v>
      </c>
    </row>
    <row r="1546" spans="4:6" x14ac:dyDescent="0.25">
      <c r="E1546" t="s">
        <v>1</v>
      </c>
    </row>
    <row r="1547" spans="4:6" x14ac:dyDescent="0.25">
      <c r="D1547" t="s">
        <v>1</v>
      </c>
    </row>
    <row r="1548" spans="4:6" x14ac:dyDescent="0.25">
      <c r="D1548" t="str">
        <f t="shared" ref="D1548:D1611" si="281">"5 = { # Crazy progress"</f>
        <v>5 = { # Crazy progress</v>
      </c>
    </row>
    <row r="1549" spans="4:6" x14ac:dyDescent="0.25">
      <c r="E1549" t="str">
        <f t="shared" ref="E1549:E1612" si="282">"change_variable = { which = hexaco_learning_"&amp;INDEX(S:S,2+TRUNC((ROW()-1)/$O$2))&amp;"_xp value = 3 }"</f>
        <v>change_variable = { which = hexaco_learning_etiquette_xp value = 3 }</v>
      </c>
    </row>
    <row r="1550" spans="4:6" x14ac:dyDescent="0.25">
      <c r="E1550" t="s">
        <v>122</v>
      </c>
    </row>
    <row r="1551" spans="4:6" x14ac:dyDescent="0.25">
      <c r="E1551" t="str">
        <f t="shared" ref="E1551:E1614" si="283">"set_character_flag = AVE_MARIA_hexaco_adolescence_"&amp;INDEX(S:S,2+TRUNC((ROW()-1)/$O$2))&amp;"_improvement_genius"</f>
        <v>set_character_flag = AVE_MARIA_hexaco_adolescence_etiquette_improvement_genius</v>
      </c>
    </row>
    <row r="1552" spans="4:6" x14ac:dyDescent="0.25">
      <c r="E1552" t="s">
        <v>123</v>
      </c>
    </row>
    <row r="1553" spans="2:6" x14ac:dyDescent="0.25">
      <c r="F1553" t="str">
        <f t="shared" ref="F1553:F1616" si="284">"factor = 2"</f>
        <v>factor = 2</v>
      </c>
    </row>
    <row r="1554" spans="2:6" x14ac:dyDescent="0.25">
      <c r="F1554" t="s">
        <v>135</v>
      </c>
    </row>
    <row r="1555" spans="2:6" x14ac:dyDescent="0.25">
      <c r="E1555" t="s">
        <v>1</v>
      </c>
    </row>
    <row r="1556" spans="2:6" x14ac:dyDescent="0.25">
      <c r="E1556" t="s">
        <v>123</v>
      </c>
    </row>
    <row r="1557" spans="2:6" x14ac:dyDescent="0.25">
      <c r="F1557" t="str">
        <f t="shared" ref="F1557:F1620" si="285">"factor = 5"</f>
        <v>factor = 5</v>
      </c>
    </row>
    <row r="1558" spans="2:6" x14ac:dyDescent="0.25">
      <c r="F1558" t="s">
        <v>137</v>
      </c>
    </row>
    <row r="1559" spans="2:6" x14ac:dyDescent="0.25">
      <c r="E1559" t="s">
        <v>1</v>
      </c>
    </row>
    <row r="1560" spans="2:6" x14ac:dyDescent="0.25">
      <c r="D1560" t="s">
        <v>1</v>
      </c>
    </row>
    <row r="1561" spans="2:6" x14ac:dyDescent="0.25">
      <c r="C1561" t="s">
        <v>1</v>
      </c>
    </row>
    <row r="1562" spans="2:6" x14ac:dyDescent="0.25">
      <c r="C1562" t="s">
        <v>138</v>
      </c>
    </row>
    <row r="1563" spans="2:6" x14ac:dyDescent="0.25">
      <c r="D1563" t="str">
        <f t="shared" ref="D1563" si="286">"educator = { character_event = { id = "&amp;"AVE_MARIA_hexaco_adolescence."&amp;INDEX($Y$2:$Z$57,MATCH(B1197,$Y$2:$Y$57,0),2)+6&amp;" } }"</f>
        <v>educator = { character_event = { id = AVE_MARIA_hexaco_adolescence.22 } }</v>
      </c>
    </row>
    <row r="1564" spans="2:6" x14ac:dyDescent="0.25">
      <c r="C1564" t="s">
        <v>1</v>
      </c>
    </row>
    <row r="1565" spans="2:6" x14ac:dyDescent="0.25">
      <c r="C1565" t="s">
        <v>139</v>
      </c>
    </row>
    <row r="1566" spans="2:6" x14ac:dyDescent="0.25">
      <c r="D1566" t="s">
        <v>164</v>
      </c>
    </row>
    <row r="1567" spans="2:6" x14ac:dyDescent="0.25">
      <c r="C1567" t="s">
        <v>1</v>
      </c>
    </row>
    <row r="1568" spans="2:6" x14ac:dyDescent="0.25">
      <c r="B1568" t="s">
        <v>1</v>
      </c>
    </row>
    <row r="1569" spans="1:3" x14ac:dyDescent="0.25">
      <c r="A1569" t="s">
        <v>1</v>
      </c>
    </row>
    <row r="1570" spans="1:3" x14ac:dyDescent="0.25">
      <c r="A1570" t="str">
        <f t="shared" ref="A1570:A1633" si="287">"#"</f>
        <v>#</v>
      </c>
      <c r="B1570" t="str">
        <f t="shared" ref="B1570:B1633" si="288">INDEX(R:R,2+TRUNC((ROW()-1)/$O$2))&amp;" Random Improvement"</f>
        <v>Etiquette Random Improvement</v>
      </c>
    </row>
    <row r="1571" spans="1:3" x14ac:dyDescent="0.25">
      <c r="A1571" t="s">
        <v>0</v>
      </c>
    </row>
    <row r="1572" spans="1:3" x14ac:dyDescent="0.25">
      <c r="B1572" t="str">
        <f t="shared" ref="B1572" si="289">"id = "&amp;"AVE_MARIA_hexaco_adolescence."&amp;INDEX($Y$2:$Z$57,MATCH(B1197,$Y$2:$Y$57,0)+4,2)</f>
        <v>id = AVE_MARIA_hexaco_adolescence.20</v>
      </c>
    </row>
    <row r="1573" spans="1:3" x14ac:dyDescent="0.25">
      <c r="B1573" t="str">
        <f t="shared" ref="B1573" si="290">"desc = EVTDESC_"&amp;"AVE_MARIA_hexaco_adolescence."&amp;INDEX($Y$2:$Z$57,MATCH(B1197,$Y$2:$Y$57,0)+4,2)</f>
        <v>desc = EVTDESC_AVE_MARIA_hexaco_adolescence.20</v>
      </c>
    </row>
    <row r="1574" spans="1:3" x14ac:dyDescent="0.25">
      <c r="B1574" t="s">
        <v>115</v>
      </c>
    </row>
    <row r="1575" spans="1:3" x14ac:dyDescent="0.25">
      <c r="B1575" t="s">
        <v>114</v>
      </c>
    </row>
    <row r="1576" spans="1:3" x14ac:dyDescent="0.25">
      <c r="B1576" t="s">
        <v>116</v>
      </c>
    </row>
    <row r="1578" spans="1:3" x14ac:dyDescent="0.25">
      <c r="B1578" t="s">
        <v>5</v>
      </c>
    </row>
    <row r="1579" spans="1:3" x14ac:dyDescent="0.25">
      <c r="C1579" t="s">
        <v>117</v>
      </c>
    </row>
    <row r="1580" spans="1:3" x14ac:dyDescent="0.25">
      <c r="C1580" t="s">
        <v>118</v>
      </c>
    </row>
    <row r="1581" spans="1:3" x14ac:dyDescent="0.25">
      <c r="C1581" t="s">
        <v>119</v>
      </c>
    </row>
    <row r="1582" spans="1:3" x14ac:dyDescent="0.25">
      <c r="C1582" t="s">
        <v>120</v>
      </c>
    </row>
    <row r="1583" spans="1:3" x14ac:dyDescent="0.25">
      <c r="B1583" t="s">
        <v>1</v>
      </c>
    </row>
    <row r="1584" spans="1:3" x14ac:dyDescent="0.25">
      <c r="B1584" t="s">
        <v>9</v>
      </c>
    </row>
    <row r="1585" spans="3:6" x14ac:dyDescent="0.25">
      <c r="C1585" t="str">
        <f t="shared" ref="C1585" si="291">"name = EVTOPT_A_"&amp;"AVE_MARIA_hexaco_adolescence."&amp;INDEX($Y$2:$Z$57,MATCH(B1197,$Y$2:$Y$57,0)+4,2)</f>
        <v>name = EVTOPT_A_AVE_MARIA_hexaco_adolescence.20</v>
      </c>
    </row>
    <row r="1586" spans="3:6" x14ac:dyDescent="0.25">
      <c r="C1586" t="s">
        <v>121</v>
      </c>
    </row>
    <row r="1587" spans="3:6" x14ac:dyDescent="0.25">
      <c r="D1587" t="str">
        <f t="shared" ref="D1587:D1650" si="292">"60 = { # Normal progress"</f>
        <v>60 = { # Normal progress</v>
      </c>
    </row>
    <row r="1588" spans="3:6" x14ac:dyDescent="0.25">
      <c r="E1588" t="str">
        <f t="shared" ref="E1588:E1651" si="293">"change_variable = { which = hexaco_learning_"&amp;INDEX(S:S,2+TRUNC((ROW()-1)/$O$2))&amp;"_xp value = 1 }"</f>
        <v>change_variable = { which = hexaco_learning_etiquette_xp value = 1 }</v>
      </c>
    </row>
    <row r="1589" spans="3:6" x14ac:dyDescent="0.25">
      <c r="E1589" t="s">
        <v>122</v>
      </c>
    </row>
    <row r="1590" spans="3:6" x14ac:dyDescent="0.25">
      <c r="E1590" t="str">
        <f t="shared" ref="E1590:E1653" si="294">"set_character_flag = AVE_MARIA_hexaco_adolescence_"&amp;INDEX(S:S,2+TRUNC((ROW()-1)/$O$2))&amp;"_improvement_normal"</f>
        <v>set_character_flag = AVE_MARIA_hexaco_adolescence_etiquette_improvement_normal</v>
      </c>
    </row>
    <row r="1591" spans="3:6" x14ac:dyDescent="0.25">
      <c r="E1591" t="s">
        <v>123</v>
      </c>
    </row>
    <row r="1592" spans="3:6" x14ac:dyDescent="0.25">
      <c r="F1592" t="str">
        <f t="shared" ref="F1592:F1655" si="295">"factor = 1.05"</f>
        <v>factor = 1.05</v>
      </c>
    </row>
    <row r="1593" spans="3:6" x14ac:dyDescent="0.25">
      <c r="F1593" t="s">
        <v>124</v>
      </c>
    </row>
    <row r="1594" spans="3:6" x14ac:dyDescent="0.25">
      <c r="E1594" t="s">
        <v>1</v>
      </c>
    </row>
    <row r="1595" spans="3:6" x14ac:dyDescent="0.25">
      <c r="E1595" t="s">
        <v>123</v>
      </c>
    </row>
    <row r="1596" spans="3:6" x14ac:dyDescent="0.25">
      <c r="F1596" t="str">
        <f t="shared" ref="F1596:F1659" si="296">"factor = 1.1"</f>
        <v>factor = 1.1</v>
      </c>
    </row>
    <row r="1597" spans="3:6" x14ac:dyDescent="0.25">
      <c r="F1597" t="s">
        <v>125</v>
      </c>
    </row>
    <row r="1598" spans="3:6" x14ac:dyDescent="0.25">
      <c r="E1598" t="s">
        <v>1</v>
      </c>
    </row>
    <row r="1599" spans="3:6" x14ac:dyDescent="0.25">
      <c r="E1599" t="s">
        <v>123</v>
      </c>
    </row>
    <row r="1600" spans="3:6" x14ac:dyDescent="0.25">
      <c r="F1600" t="str">
        <f t="shared" ref="F1600:F1663" si="297">"factor = 1.2"</f>
        <v>factor = 1.2</v>
      </c>
    </row>
    <row r="1601" spans="4:6" x14ac:dyDescent="0.25">
      <c r="F1601" t="s">
        <v>126</v>
      </c>
    </row>
    <row r="1602" spans="4:6" x14ac:dyDescent="0.25">
      <c r="E1602" t="s">
        <v>1</v>
      </c>
    </row>
    <row r="1603" spans="4:6" x14ac:dyDescent="0.25">
      <c r="E1603" t="s">
        <v>123</v>
      </c>
    </row>
    <row r="1604" spans="4:6" x14ac:dyDescent="0.25">
      <c r="F1604" t="str">
        <f t="shared" ref="F1604:F1667" si="298">"factor = 1.3"</f>
        <v>factor = 1.3</v>
      </c>
    </row>
    <row r="1605" spans="4:6" x14ac:dyDescent="0.25">
      <c r="F1605" t="s">
        <v>127</v>
      </c>
    </row>
    <row r="1606" spans="4:6" x14ac:dyDescent="0.25">
      <c r="E1606" t="s">
        <v>1</v>
      </c>
    </row>
    <row r="1607" spans="4:6" x14ac:dyDescent="0.25">
      <c r="E1607" t="s">
        <v>123</v>
      </c>
    </row>
    <row r="1608" spans="4:6" x14ac:dyDescent="0.25">
      <c r="F1608" t="str">
        <f t="shared" ref="F1608:F1671" si="299">"factor = 1.5"</f>
        <v>factor = 1.5</v>
      </c>
    </row>
    <row r="1609" spans="4:6" x14ac:dyDescent="0.25">
      <c r="F1609" t="s">
        <v>128</v>
      </c>
    </row>
    <row r="1610" spans="4:6" x14ac:dyDescent="0.25">
      <c r="E1610" t="s">
        <v>1</v>
      </c>
    </row>
    <row r="1611" spans="4:6" x14ac:dyDescent="0.25">
      <c r="D1611" t="s">
        <v>1</v>
      </c>
    </row>
    <row r="1612" spans="4:6" x14ac:dyDescent="0.25">
      <c r="D1612" t="str">
        <f t="shared" ref="D1612:D1675" si="300">"35 = { # Gifted progress"</f>
        <v>35 = { # Gifted progress</v>
      </c>
    </row>
    <row r="1613" spans="4:6" x14ac:dyDescent="0.25">
      <c r="E1613" t="str">
        <f t="shared" ref="E1613:E1676" si="301">"change_variable = { which = hexaco_learning_"&amp;INDEX(S:S,2+TRUNC((ROW()-1)/$O$2))&amp;"_xp value = 2 }"</f>
        <v>change_variable = { which = hexaco_learning_etiquette_xp value = 2 }</v>
      </c>
    </row>
    <row r="1614" spans="4:6" x14ac:dyDescent="0.25">
      <c r="E1614" t="s">
        <v>122</v>
      </c>
    </row>
    <row r="1615" spans="4:6" x14ac:dyDescent="0.25">
      <c r="E1615" t="str">
        <f t="shared" ref="E1615:E1678" si="302">"set_character_flag = AVE_MARIA_hexaco_adolescence_"&amp;INDEX(S:S,2+TRUNC((ROW()-1)/$O$2))&amp;"_improvement_faster"</f>
        <v>set_character_flag = AVE_MARIA_hexaco_adolescence_etiquette_improvement_faster</v>
      </c>
    </row>
    <row r="1616" spans="4:6" x14ac:dyDescent="0.25">
      <c r="E1616" t="s">
        <v>123</v>
      </c>
    </row>
    <row r="1617" spans="5:6" x14ac:dyDescent="0.25">
      <c r="F1617" t="str">
        <f t="shared" ref="F1617:F1680" si="303">"factor = 1.05"</f>
        <v>factor = 1.05</v>
      </c>
    </row>
    <row r="1618" spans="5:6" x14ac:dyDescent="0.25">
      <c r="F1618" t="s">
        <v>129</v>
      </c>
    </row>
    <row r="1619" spans="5:6" x14ac:dyDescent="0.25">
      <c r="E1619" t="s">
        <v>1</v>
      </c>
    </row>
    <row r="1620" spans="5:6" x14ac:dyDescent="0.25">
      <c r="E1620" t="s">
        <v>123</v>
      </c>
    </row>
    <row r="1621" spans="5:6" x14ac:dyDescent="0.25">
      <c r="F1621" t="str">
        <f t="shared" ref="F1621:F1684" si="304">"factor = 1.1"</f>
        <v>factor = 1.1</v>
      </c>
    </row>
    <row r="1622" spans="5:6" x14ac:dyDescent="0.25">
      <c r="F1622" t="s">
        <v>130</v>
      </c>
    </row>
    <row r="1623" spans="5:6" x14ac:dyDescent="0.25">
      <c r="E1623" t="s">
        <v>1</v>
      </c>
    </row>
    <row r="1624" spans="5:6" x14ac:dyDescent="0.25">
      <c r="E1624" t="s">
        <v>123</v>
      </c>
    </row>
    <row r="1625" spans="5:6" x14ac:dyDescent="0.25">
      <c r="F1625" t="str">
        <f t="shared" ref="F1625:F1688" si="305">"factor = 1.2"</f>
        <v>factor = 1.2</v>
      </c>
    </row>
    <row r="1626" spans="5:6" x14ac:dyDescent="0.25">
      <c r="F1626" t="s">
        <v>131</v>
      </c>
    </row>
    <row r="1627" spans="5:6" x14ac:dyDescent="0.25">
      <c r="E1627" t="s">
        <v>1</v>
      </c>
    </row>
    <row r="1628" spans="5:6" x14ac:dyDescent="0.25">
      <c r="E1628" t="s">
        <v>123</v>
      </c>
    </row>
    <row r="1629" spans="5:6" x14ac:dyDescent="0.25">
      <c r="F1629" t="str">
        <f t="shared" ref="F1629:F1692" si="306">"factor = 1.3"</f>
        <v>factor = 1.3</v>
      </c>
    </row>
    <row r="1630" spans="5:6" x14ac:dyDescent="0.25">
      <c r="F1630" t="s">
        <v>132</v>
      </c>
    </row>
    <row r="1631" spans="5:6" x14ac:dyDescent="0.25">
      <c r="E1631" t="s">
        <v>1</v>
      </c>
    </row>
    <row r="1632" spans="5:6" x14ac:dyDescent="0.25">
      <c r="E1632" t="s">
        <v>123</v>
      </c>
    </row>
    <row r="1633" spans="4:6" x14ac:dyDescent="0.25">
      <c r="F1633" t="str">
        <f t="shared" ref="F1633:F1696" si="307">"factor = 1.5"</f>
        <v>factor = 1.5</v>
      </c>
    </row>
    <row r="1634" spans="4:6" x14ac:dyDescent="0.25">
      <c r="F1634" t="s">
        <v>133</v>
      </c>
    </row>
    <row r="1635" spans="4:6" x14ac:dyDescent="0.25">
      <c r="E1635" t="s">
        <v>1</v>
      </c>
    </row>
    <row r="1636" spans="4:6" x14ac:dyDescent="0.25">
      <c r="E1636" t="s">
        <v>123</v>
      </c>
    </row>
    <row r="1637" spans="4:6" x14ac:dyDescent="0.25">
      <c r="F1637" t="s">
        <v>165</v>
      </c>
    </row>
    <row r="1638" spans="4:6" x14ac:dyDescent="0.25">
      <c r="F1638" t="s">
        <v>135</v>
      </c>
    </row>
    <row r="1639" spans="4:6" x14ac:dyDescent="0.25">
      <c r="E1639" t="s">
        <v>1</v>
      </c>
    </row>
    <row r="1640" spans="4:6" x14ac:dyDescent="0.25">
      <c r="D1640" t="s">
        <v>1</v>
      </c>
    </row>
    <row r="1641" spans="4:6" x14ac:dyDescent="0.25">
      <c r="D1641" t="str">
        <f t="shared" ref="D1641:D1704" si="308">"5 = { # Crazy progress"</f>
        <v>5 = { # Crazy progress</v>
      </c>
    </row>
    <row r="1642" spans="4:6" x14ac:dyDescent="0.25">
      <c r="E1642" t="str">
        <f t="shared" ref="E1642:E1705" si="309">"change_variable = { which = hexaco_learning_"&amp;INDEX(S:S,2+TRUNC((ROW()-1)/$O$2))&amp;"_xp value = 3 }"</f>
        <v>change_variable = { which = hexaco_learning_etiquette_xp value = 3 }</v>
      </c>
    </row>
    <row r="1643" spans="4:6" x14ac:dyDescent="0.25">
      <c r="E1643" t="s">
        <v>122</v>
      </c>
    </row>
    <row r="1644" spans="4:6" x14ac:dyDescent="0.25">
      <c r="E1644" t="str">
        <f t="shared" ref="E1644:E1707" si="310">"set_character_flag = AVE_MARIA_hexaco_adolescence_"&amp;INDEX(S:S,2+TRUNC((ROW()-1)/$O$2))&amp;"_improvement_genius"</f>
        <v>set_character_flag = AVE_MARIA_hexaco_adolescence_etiquette_improvement_genius</v>
      </c>
    </row>
    <row r="1645" spans="4:6" x14ac:dyDescent="0.25">
      <c r="E1645" t="s">
        <v>123</v>
      </c>
    </row>
    <row r="1646" spans="4:6" x14ac:dyDescent="0.25">
      <c r="F1646" t="str">
        <f t="shared" ref="F1646:F1709" si="311">"factor = 2"</f>
        <v>factor = 2</v>
      </c>
    </row>
    <row r="1647" spans="4:6" x14ac:dyDescent="0.25">
      <c r="F1647" t="s">
        <v>135</v>
      </c>
    </row>
    <row r="1648" spans="4:6" x14ac:dyDescent="0.25">
      <c r="E1648" t="s">
        <v>1</v>
      </c>
    </row>
    <row r="1649" spans="1:6" x14ac:dyDescent="0.25">
      <c r="E1649" t="s">
        <v>123</v>
      </c>
    </row>
    <row r="1650" spans="1:6" x14ac:dyDescent="0.25">
      <c r="F1650" t="str">
        <f t="shared" ref="F1650:F1713" si="312">"factor = 5"</f>
        <v>factor = 5</v>
      </c>
    </row>
    <row r="1651" spans="1:6" x14ac:dyDescent="0.25">
      <c r="F1651" t="s">
        <v>137</v>
      </c>
    </row>
    <row r="1652" spans="1:6" x14ac:dyDescent="0.25">
      <c r="E1652" t="s">
        <v>1</v>
      </c>
    </row>
    <row r="1653" spans="1:6" x14ac:dyDescent="0.25">
      <c r="D1653" t="s">
        <v>1</v>
      </c>
    </row>
    <row r="1654" spans="1:6" x14ac:dyDescent="0.25">
      <c r="C1654" t="s">
        <v>1</v>
      </c>
    </row>
    <row r="1655" spans="1:6" x14ac:dyDescent="0.25">
      <c r="C1655" t="s">
        <v>138</v>
      </c>
    </row>
    <row r="1656" spans="1:6" x14ac:dyDescent="0.25">
      <c r="D1656" t="str">
        <f t="shared" ref="D1656" si="313">"educator = { character_event = { id = "&amp;"AVE_MARIA_hexaco_adolescence."&amp;INDEX($Y$2:$Z$57,MATCH(B1197,$Y$2:$Y$57,0)+6,2)&amp;" } }"</f>
        <v>educator = { character_event = { id = AVE_MARIA_hexaco_adolescence.22 } }</v>
      </c>
    </row>
    <row r="1657" spans="1:6" x14ac:dyDescent="0.25">
      <c r="C1657" t="s">
        <v>1</v>
      </c>
    </row>
    <row r="1658" spans="1:6" x14ac:dyDescent="0.25">
      <c r="C1658" t="s">
        <v>139</v>
      </c>
    </row>
    <row r="1659" spans="1:6" x14ac:dyDescent="0.25">
      <c r="D1659" t="s">
        <v>164</v>
      </c>
    </row>
    <row r="1660" spans="1:6" x14ac:dyDescent="0.25">
      <c r="C1660" t="s">
        <v>1</v>
      </c>
    </row>
    <row r="1661" spans="1:6" x14ac:dyDescent="0.25">
      <c r="B1661" t="s">
        <v>1</v>
      </c>
    </row>
    <row r="1662" spans="1:6" x14ac:dyDescent="0.25">
      <c r="A1662" t="s">
        <v>1</v>
      </c>
    </row>
    <row r="1663" spans="1:6" x14ac:dyDescent="0.25">
      <c r="A1663" t="str">
        <f t="shared" ref="A1663:A1726" si="314">"#"</f>
        <v>#</v>
      </c>
      <c r="B1663" t="str">
        <f t="shared" ref="B1663:B1726" si="315">INDEX(R:R,2+TRUNC((ROW()-1)/$O$2))&amp;" Random Improvement"</f>
        <v>Etiquette Random Improvement</v>
      </c>
    </row>
    <row r="1664" spans="1:6" x14ac:dyDescent="0.25">
      <c r="A1664" t="s">
        <v>0</v>
      </c>
    </row>
    <row r="1665" spans="2:4" x14ac:dyDescent="0.25">
      <c r="B1665" t="str">
        <f t="shared" ref="B1665" si="316">"id = "&amp;"AVE_MARIA_hexaco_adolescence."&amp;INDEX($Y$2:$Z$57,MATCH(B1197,$Y$2:$Y$57,0)+5,2)</f>
        <v>id = AVE_MARIA_hexaco_adolescence.21</v>
      </c>
    </row>
    <row r="1666" spans="2:4" x14ac:dyDescent="0.25">
      <c r="B1666" t="str">
        <f t="shared" ref="B1666" si="317">"desc = EVTDESC_"&amp;"AVE_MARIA_hexaco_adolescence."&amp;INDEX($Y$2:$Z$57,MATCH(B1197,$Y$2:$Y$57,0)+5,2)</f>
        <v>desc = EVTDESC_AVE_MARIA_hexaco_adolescence.21</v>
      </c>
    </row>
    <row r="1667" spans="2:4" x14ac:dyDescent="0.25">
      <c r="B1667" t="s">
        <v>115</v>
      </c>
    </row>
    <row r="1668" spans="2:4" x14ac:dyDescent="0.25">
      <c r="B1668" t="s">
        <v>114</v>
      </c>
    </row>
    <row r="1669" spans="2:4" x14ac:dyDescent="0.25">
      <c r="B1669" t="s">
        <v>116</v>
      </c>
    </row>
    <row r="1671" spans="2:4" x14ac:dyDescent="0.25">
      <c r="B1671" t="s">
        <v>5</v>
      </c>
    </row>
    <row r="1672" spans="2:4" x14ac:dyDescent="0.25">
      <c r="C1672" t="s">
        <v>117</v>
      </c>
    </row>
    <row r="1673" spans="2:4" x14ac:dyDescent="0.25">
      <c r="C1673" t="s">
        <v>118</v>
      </c>
    </row>
    <row r="1674" spans="2:4" x14ac:dyDescent="0.25">
      <c r="C1674" t="s">
        <v>119</v>
      </c>
    </row>
    <row r="1675" spans="2:4" x14ac:dyDescent="0.25">
      <c r="C1675" t="s">
        <v>120</v>
      </c>
    </row>
    <row r="1676" spans="2:4" x14ac:dyDescent="0.25">
      <c r="B1676" t="s">
        <v>1</v>
      </c>
    </row>
    <row r="1677" spans="2:4" x14ac:dyDescent="0.25">
      <c r="B1677" t="s">
        <v>9</v>
      </c>
    </row>
    <row r="1678" spans="2:4" x14ac:dyDescent="0.25">
      <c r="C1678" t="str">
        <f t="shared" ref="C1678" si="318">"name = EVTOPT_A_"&amp;"AVE_MARIA_hexaco_adolescence."&amp;INDEX($Y$2:$Z$57,MATCH(B1197,$Y$2:$Y$57,0)+5,2)</f>
        <v>name = EVTOPT_A_AVE_MARIA_hexaco_adolescence.21</v>
      </c>
    </row>
    <row r="1679" spans="2:4" x14ac:dyDescent="0.25">
      <c r="C1679" t="s">
        <v>121</v>
      </c>
    </row>
    <row r="1680" spans="2:4" x14ac:dyDescent="0.25">
      <c r="D1680" t="str">
        <f t="shared" ref="D1680:D1743" si="319">"60 = { # Normal progress"</f>
        <v>60 = { # Normal progress</v>
      </c>
    </row>
    <row r="1681" spans="5:6" x14ac:dyDescent="0.25">
      <c r="E1681" t="str">
        <f t="shared" ref="E1681:E1744" si="320">"change_variable = { which = hexaco_learning_"&amp;INDEX(S:S,2+TRUNC((ROW()-1)/$O$2))&amp;"_xp value = 1 }"</f>
        <v>change_variable = { which = hexaco_learning_etiquette_xp value = 1 }</v>
      </c>
    </row>
    <row r="1682" spans="5:6" x14ac:dyDescent="0.25">
      <c r="E1682" t="s">
        <v>122</v>
      </c>
    </row>
    <row r="1683" spans="5:6" x14ac:dyDescent="0.25">
      <c r="E1683" t="str">
        <f t="shared" ref="E1683:E1746" si="321">"set_character_flag = AVE_MARIA_hexaco_adolescence_"&amp;INDEX(S:S,2+TRUNC((ROW()-1)/$O$2))&amp;"_improvement_normal"</f>
        <v>set_character_flag = AVE_MARIA_hexaco_adolescence_etiquette_improvement_normal</v>
      </c>
    </row>
    <row r="1684" spans="5:6" x14ac:dyDescent="0.25">
      <c r="E1684" t="s">
        <v>123</v>
      </c>
    </row>
    <row r="1685" spans="5:6" x14ac:dyDescent="0.25">
      <c r="F1685" t="str">
        <f t="shared" ref="F1685:F1748" si="322">"factor = 1.05"</f>
        <v>factor = 1.05</v>
      </c>
    </row>
    <row r="1686" spans="5:6" x14ac:dyDescent="0.25">
      <c r="F1686" t="s">
        <v>124</v>
      </c>
    </row>
    <row r="1687" spans="5:6" x14ac:dyDescent="0.25">
      <c r="E1687" t="s">
        <v>1</v>
      </c>
    </row>
    <row r="1688" spans="5:6" x14ac:dyDescent="0.25">
      <c r="E1688" t="s">
        <v>123</v>
      </c>
    </row>
    <row r="1689" spans="5:6" x14ac:dyDescent="0.25">
      <c r="F1689" t="str">
        <f t="shared" ref="F1689:F1752" si="323">"factor = 1.1"</f>
        <v>factor = 1.1</v>
      </c>
    </row>
    <row r="1690" spans="5:6" x14ac:dyDescent="0.25">
      <c r="F1690" t="s">
        <v>125</v>
      </c>
    </row>
    <row r="1691" spans="5:6" x14ac:dyDescent="0.25">
      <c r="E1691" t="s">
        <v>1</v>
      </c>
    </row>
    <row r="1692" spans="5:6" x14ac:dyDescent="0.25">
      <c r="E1692" t="s">
        <v>123</v>
      </c>
    </row>
    <row r="1693" spans="5:6" x14ac:dyDescent="0.25">
      <c r="F1693" t="str">
        <f t="shared" ref="F1693:F1756" si="324">"factor = 1.2"</f>
        <v>factor = 1.2</v>
      </c>
    </row>
    <row r="1694" spans="5:6" x14ac:dyDescent="0.25">
      <c r="F1694" t="s">
        <v>126</v>
      </c>
    </row>
    <row r="1695" spans="5:6" x14ac:dyDescent="0.25">
      <c r="E1695" t="s">
        <v>1</v>
      </c>
    </row>
    <row r="1696" spans="5:6" x14ac:dyDescent="0.25">
      <c r="E1696" t="s">
        <v>123</v>
      </c>
    </row>
    <row r="1697" spans="4:6" x14ac:dyDescent="0.25">
      <c r="F1697" t="str">
        <f t="shared" ref="F1697:F1760" si="325">"factor = 1.3"</f>
        <v>factor = 1.3</v>
      </c>
    </row>
    <row r="1698" spans="4:6" x14ac:dyDescent="0.25">
      <c r="F1698" t="s">
        <v>127</v>
      </c>
    </row>
    <row r="1699" spans="4:6" x14ac:dyDescent="0.25">
      <c r="E1699" t="s">
        <v>1</v>
      </c>
    </row>
    <row r="1700" spans="4:6" x14ac:dyDescent="0.25">
      <c r="E1700" t="s">
        <v>123</v>
      </c>
    </row>
    <row r="1701" spans="4:6" x14ac:dyDescent="0.25">
      <c r="F1701" t="str">
        <f t="shared" ref="F1701:F1764" si="326">"factor = 1.5"</f>
        <v>factor = 1.5</v>
      </c>
    </row>
    <row r="1702" spans="4:6" x14ac:dyDescent="0.25">
      <c r="F1702" t="s">
        <v>128</v>
      </c>
    </row>
    <row r="1703" spans="4:6" x14ac:dyDescent="0.25">
      <c r="E1703" t="s">
        <v>1</v>
      </c>
    </row>
    <row r="1704" spans="4:6" x14ac:dyDescent="0.25">
      <c r="D1704" t="s">
        <v>1</v>
      </c>
    </row>
    <row r="1705" spans="4:6" x14ac:dyDescent="0.25">
      <c r="D1705" t="str">
        <f t="shared" ref="D1705:D1768" si="327">"35 = { # Gifted progress"</f>
        <v>35 = { # Gifted progress</v>
      </c>
    </row>
    <row r="1706" spans="4:6" x14ac:dyDescent="0.25">
      <c r="E1706" t="str">
        <f t="shared" ref="E1706:E1769" si="328">"change_variable = { which = hexaco_learning_"&amp;INDEX(S:S,2+TRUNC((ROW()-1)/$O$2))&amp;"_xp value = 2 }"</f>
        <v>change_variable = { which = hexaco_learning_etiquette_xp value = 2 }</v>
      </c>
    </row>
    <row r="1707" spans="4:6" x14ac:dyDescent="0.25">
      <c r="E1707" t="s">
        <v>122</v>
      </c>
    </row>
    <row r="1708" spans="4:6" x14ac:dyDescent="0.25">
      <c r="E1708" t="str">
        <f t="shared" ref="E1708:E1771" si="329">"set_character_flag = AVE_MARIA_hexaco_adolescence_"&amp;INDEX(S:S,2+TRUNC((ROW()-1)/$O$2))&amp;"_improvement_faster"</f>
        <v>set_character_flag = AVE_MARIA_hexaco_adolescence_etiquette_improvement_faster</v>
      </c>
    </row>
    <row r="1709" spans="4:6" x14ac:dyDescent="0.25">
      <c r="E1709" t="s">
        <v>123</v>
      </c>
    </row>
    <row r="1710" spans="4:6" x14ac:dyDescent="0.25">
      <c r="F1710" t="str">
        <f t="shared" ref="F1710:F1773" si="330">"factor = 1.05"</f>
        <v>factor = 1.05</v>
      </c>
    </row>
    <row r="1711" spans="4:6" x14ac:dyDescent="0.25">
      <c r="F1711" t="s">
        <v>129</v>
      </c>
    </row>
    <row r="1712" spans="4:6" x14ac:dyDescent="0.25">
      <c r="E1712" t="s">
        <v>1</v>
      </c>
    </row>
    <row r="1713" spans="5:6" x14ac:dyDescent="0.25">
      <c r="E1713" t="s">
        <v>123</v>
      </c>
    </row>
    <row r="1714" spans="5:6" x14ac:dyDescent="0.25">
      <c r="F1714" t="str">
        <f t="shared" ref="F1714:F1777" si="331">"factor = 1.1"</f>
        <v>factor = 1.1</v>
      </c>
    </row>
    <row r="1715" spans="5:6" x14ac:dyDescent="0.25">
      <c r="F1715" t="s">
        <v>130</v>
      </c>
    </row>
    <row r="1716" spans="5:6" x14ac:dyDescent="0.25">
      <c r="E1716" t="s">
        <v>1</v>
      </c>
    </row>
    <row r="1717" spans="5:6" x14ac:dyDescent="0.25">
      <c r="E1717" t="s">
        <v>123</v>
      </c>
    </row>
    <row r="1718" spans="5:6" x14ac:dyDescent="0.25">
      <c r="F1718" t="str">
        <f t="shared" ref="F1718:F1781" si="332">"factor = 1.2"</f>
        <v>factor = 1.2</v>
      </c>
    </row>
    <row r="1719" spans="5:6" x14ac:dyDescent="0.25">
      <c r="F1719" t="s">
        <v>131</v>
      </c>
    </row>
    <row r="1720" spans="5:6" x14ac:dyDescent="0.25">
      <c r="E1720" t="s">
        <v>1</v>
      </c>
    </row>
    <row r="1721" spans="5:6" x14ac:dyDescent="0.25">
      <c r="E1721" t="s">
        <v>123</v>
      </c>
    </row>
    <row r="1722" spans="5:6" x14ac:dyDescent="0.25">
      <c r="F1722" t="str">
        <f t="shared" ref="F1722:F1785" si="333">"factor = 1.3"</f>
        <v>factor = 1.3</v>
      </c>
    </row>
    <row r="1723" spans="5:6" x14ac:dyDescent="0.25">
      <c r="F1723" t="s">
        <v>132</v>
      </c>
    </row>
    <row r="1724" spans="5:6" x14ac:dyDescent="0.25">
      <c r="E1724" t="s">
        <v>1</v>
      </c>
    </row>
    <row r="1725" spans="5:6" x14ac:dyDescent="0.25">
      <c r="E1725" t="s">
        <v>123</v>
      </c>
    </row>
    <row r="1726" spans="5:6" x14ac:dyDescent="0.25">
      <c r="F1726" t="str">
        <f t="shared" ref="F1726:F1789" si="334">"factor = 1.5"</f>
        <v>factor = 1.5</v>
      </c>
    </row>
    <row r="1727" spans="5:6" x14ac:dyDescent="0.25">
      <c r="F1727" t="s">
        <v>133</v>
      </c>
    </row>
    <row r="1728" spans="5:6" x14ac:dyDescent="0.25">
      <c r="E1728" t="s">
        <v>1</v>
      </c>
    </row>
    <row r="1729" spans="4:6" x14ac:dyDescent="0.25">
      <c r="E1729" t="s">
        <v>123</v>
      </c>
    </row>
    <row r="1730" spans="4:6" x14ac:dyDescent="0.25">
      <c r="F1730" t="s">
        <v>165</v>
      </c>
    </row>
    <row r="1731" spans="4:6" x14ac:dyDescent="0.25">
      <c r="F1731" t="s">
        <v>135</v>
      </c>
    </row>
    <row r="1732" spans="4:6" x14ac:dyDescent="0.25">
      <c r="E1732" t="s">
        <v>1</v>
      </c>
    </row>
    <row r="1733" spans="4:6" x14ac:dyDescent="0.25">
      <c r="D1733" t="s">
        <v>1</v>
      </c>
    </row>
    <row r="1734" spans="4:6" x14ac:dyDescent="0.25">
      <c r="D1734" t="str">
        <f t="shared" ref="D1734:D1797" si="335">"5 = { # Crazy progress"</f>
        <v>5 = { # Crazy progress</v>
      </c>
    </row>
    <row r="1735" spans="4:6" x14ac:dyDescent="0.25">
      <c r="E1735" t="str">
        <f t="shared" ref="E1735:E1798" si="336">"change_variable = { which = hexaco_learning_"&amp;INDEX(S:S,2+TRUNC((ROW()-1)/$O$2))&amp;"_xp value = 3 }"</f>
        <v>change_variable = { which = hexaco_learning_etiquette_xp value = 3 }</v>
      </c>
    </row>
    <row r="1736" spans="4:6" x14ac:dyDescent="0.25">
      <c r="E1736" t="s">
        <v>122</v>
      </c>
    </row>
    <row r="1737" spans="4:6" x14ac:dyDescent="0.25">
      <c r="E1737" t="str">
        <f t="shared" ref="E1737:E1800" si="337">"set_character_flag = AVE_MARIA_hexaco_adolescence_"&amp;INDEX(S:S,2+TRUNC((ROW()-1)/$O$2))&amp;"_improvement_genius"</f>
        <v>set_character_flag = AVE_MARIA_hexaco_adolescence_etiquette_improvement_genius</v>
      </c>
    </row>
    <row r="1738" spans="4:6" x14ac:dyDescent="0.25">
      <c r="E1738" t="s">
        <v>123</v>
      </c>
    </row>
    <row r="1739" spans="4:6" x14ac:dyDescent="0.25">
      <c r="F1739" t="str">
        <f t="shared" ref="F1739:F1802" si="338">"factor = 2"</f>
        <v>factor = 2</v>
      </c>
    </row>
    <row r="1740" spans="4:6" x14ac:dyDescent="0.25">
      <c r="F1740" t="s">
        <v>135</v>
      </c>
    </row>
    <row r="1741" spans="4:6" x14ac:dyDescent="0.25">
      <c r="E1741" t="s">
        <v>1</v>
      </c>
    </row>
    <row r="1742" spans="4:6" x14ac:dyDescent="0.25">
      <c r="E1742" t="s">
        <v>123</v>
      </c>
    </row>
    <row r="1743" spans="4:6" x14ac:dyDescent="0.25">
      <c r="F1743" t="str">
        <f t="shared" ref="F1743:F1806" si="339">"factor = 5"</f>
        <v>factor = 5</v>
      </c>
    </row>
    <row r="1744" spans="4:6" x14ac:dyDescent="0.25">
      <c r="F1744" t="s">
        <v>137</v>
      </c>
    </row>
    <row r="1745" spans="1:5" x14ac:dyDescent="0.25">
      <c r="E1745" t="s">
        <v>1</v>
      </c>
    </row>
    <row r="1746" spans="1:5" x14ac:dyDescent="0.25">
      <c r="D1746" t="s">
        <v>1</v>
      </c>
    </row>
    <row r="1747" spans="1:5" x14ac:dyDescent="0.25">
      <c r="C1747" t="s">
        <v>1</v>
      </c>
    </row>
    <row r="1748" spans="1:5" x14ac:dyDescent="0.25">
      <c r="C1748" t="s">
        <v>138</v>
      </c>
    </row>
    <row r="1749" spans="1:5" x14ac:dyDescent="0.25">
      <c r="D1749" t="str">
        <f t="shared" ref="D1749" si="340">"educator = { character_event = { id = "&amp;"AVE_MARIA_hexaco_adolescence."&amp;INDEX($Y$2:$Z$57,MATCH(B1197,$Y$2:$Y$57,0)+6,2)&amp;" } }"</f>
        <v>educator = { character_event = { id = AVE_MARIA_hexaco_adolescence.22 } }</v>
      </c>
    </row>
    <row r="1750" spans="1:5" x14ac:dyDescent="0.25">
      <c r="C1750" t="s">
        <v>1</v>
      </c>
    </row>
    <row r="1751" spans="1:5" x14ac:dyDescent="0.25">
      <c r="C1751" t="s">
        <v>139</v>
      </c>
    </row>
    <row r="1752" spans="1:5" x14ac:dyDescent="0.25">
      <c r="D1752" t="s">
        <v>164</v>
      </c>
    </row>
    <row r="1753" spans="1:5" x14ac:dyDescent="0.25">
      <c r="C1753" t="s">
        <v>1</v>
      </c>
    </row>
    <row r="1754" spans="1:5" x14ac:dyDescent="0.25">
      <c r="B1754" t="s">
        <v>1</v>
      </c>
    </row>
    <row r="1755" spans="1:5" x14ac:dyDescent="0.25">
      <c r="A1755" t="s">
        <v>1</v>
      </c>
    </row>
    <row r="1756" spans="1:5" x14ac:dyDescent="0.25">
      <c r="A1756" t="s">
        <v>141</v>
      </c>
    </row>
    <row r="1757" spans="1:5" x14ac:dyDescent="0.25">
      <c r="A1757" t="s">
        <v>0</v>
      </c>
    </row>
    <row r="1758" spans="1:5" x14ac:dyDescent="0.25">
      <c r="B1758" t="str">
        <f t="shared" ref="B1758" si="341">"id = "&amp;"AVE_MARIA_hexaco_adolescence."&amp;INDEX($Y$2:$Z$57,MATCH(B1197,$Y$2:$Y$57,0)+6,2)</f>
        <v>id = AVE_MARIA_hexaco_adolescence.22</v>
      </c>
    </row>
    <row r="1759" spans="1:5" x14ac:dyDescent="0.25">
      <c r="B1759" t="str">
        <f t="shared" ref="B1759" si="342">"desc = EVTDESC_"&amp;"AVE_MARIA_hexaco_adolescence."&amp;INDEX($Y$2:$Z$57,MATCH(B1197,$Y$2:$Y$57,0)+6,2)</f>
        <v>desc = EVTDESC_AVE_MARIA_hexaco_adolescence.22</v>
      </c>
    </row>
    <row r="1760" spans="1:5" x14ac:dyDescent="0.25">
      <c r="B1760" t="s">
        <v>115</v>
      </c>
    </row>
    <row r="1762" spans="2:4" x14ac:dyDescent="0.25">
      <c r="B1762" t="s">
        <v>114</v>
      </c>
    </row>
    <row r="1763" spans="2:4" x14ac:dyDescent="0.25">
      <c r="B1763" t="s">
        <v>163</v>
      </c>
    </row>
    <row r="1764" spans="2:4" x14ac:dyDescent="0.25">
      <c r="B1764" t="s">
        <v>116</v>
      </c>
    </row>
    <row r="1765" spans="2:4" x14ac:dyDescent="0.25">
      <c r="B1765" t="s">
        <v>142</v>
      </c>
    </row>
    <row r="1767" spans="2:4" x14ac:dyDescent="0.25">
      <c r="B1767" t="s">
        <v>143</v>
      </c>
    </row>
    <row r="1768" spans="2:4" x14ac:dyDescent="0.25">
      <c r="C1768" t="str">
        <f t="shared" ref="C1768" si="343">"name = EVTOPT_A_"&amp;"AVE_MARIA_hexaco_adolescence."&amp;INDEX($Y$2:$Z$57,MATCH(B1197,$Y$2:$Y$57,0)+6,2)</f>
        <v>name = EVTOPT_A_AVE_MARIA_hexaco_adolescence.22</v>
      </c>
    </row>
    <row r="1769" spans="2:4" x14ac:dyDescent="0.25">
      <c r="C1769" t="s">
        <v>5</v>
      </c>
    </row>
    <row r="1770" spans="2:4" x14ac:dyDescent="0.25">
      <c r="D1770" t="str">
        <f t="shared" ref="D1770:D1833" si="344">"FROM  = { NOT = { has_character_flag = AVE_MARIA_hexaco_adolescence_"&amp;INDEX(S:S,2+TRUNC((ROW()-1)/$O$2))&amp;"_improvement_genius } }"</f>
        <v>FROM  = { NOT = { has_character_flag = AVE_MARIA_hexaco_adolescence_etiquette_improvement_genius } }</v>
      </c>
    </row>
    <row r="1771" spans="2:4" x14ac:dyDescent="0.25">
      <c r="C1771" t="s">
        <v>1</v>
      </c>
    </row>
    <row r="1772" spans="2:4" x14ac:dyDescent="0.25">
      <c r="C1772" t="s">
        <v>138</v>
      </c>
    </row>
    <row r="1773" spans="2:4" x14ac:dyDescent="0.25">
      <c r="D1773" t="str">
        <f t="shared" ref="D1773:D1836" si="345">"set_character_flag = AVE_MARIA_hexaco_adolescence_"&amp;INDEX(S:S,2+TRUNC((ROW()-1)/$O$2))&amp;"_improvement_making_normal_progress"</f>
        <v>set_character_flag = AVE_MARIA_hexaco_adolescence_etiquette_improvement_making_normal_progress</v>
      </c>
    </row>
    <row r="1774" spans="2:4" x14ac:dyDescent="0.25">
      <c r="C1774" t="s">
        <v>1</v>
      </c>
    </row>
    <row r="1775" spans="2:4" x14ac:dyDescent="0.25">
      <c r="B1775" t="s">
        <v>1</v>
      </c>
    </row>
    <row r="1777" spans="2:5" x14ac:dyDescent="0.25">
      <c r="B1777" t="s">
        <v>144</v>
      </c>
    </row>
    <row r="1778" spans="2:5" x14ac:dyDescent="0.25">
      <c r="C1778" t="str">
        <f t="shared" ref="C1778" si="346">"name = EVTOPT_B_"&amp;"AVE_MARIA_hexaco_adolescence."&amp;INDEX($Y$2:$Z$57,MATCH(B1197,$Y$2:$Y$57,0)+6,2)</f>
        <v>name = EVTOPT_B_AVE_MARIA_hexaco_adolescence.22</v>
      </c>
    </row>
    <row r="1779" spans="2:5" x14ac:dyDescent="0.25">
      <c r="C1779" t="s">
        <v>5</v>
      </c>
    </row>
    <row r="1780" spans="2:5" x14ac:dyDescent="0.25">
      <c r="D1780" t="str">
        <f t="shared" ref="D1780:D1843" si="347">"FROM  = { has_character_flag = AVE_MARIA_hexaco_adolescence_"&amp;INDEX(S:S,2+TRUNC((ROW()-1)/$O$2))&amp;"_improvement_genius }"</f>
        <v>FROM  = { has_character_flag = AVE_MARIA_hexaco_adolescence_etiquette_improvement_genius }</v>
      </c>
    </row>
    <row r="1781" spans="2:5" x14ac:dyDescent="0.25">
      <c r="D1781" t="s">
        <v>145</v>
      </c>
    </row>
    <row r="1782" spans="2:5" x14ac:dyDescent="0.25">
      <c r="E1782" t="str">
        <f t="shared" ref="E1782:E1845" si="348">"trait = "&amp;INDEX(S:S,2+TRUNC((ROW()-1)/$O$2))&amp;"_4"</f>
        <v>trait = etiquette_4</v>
      </c>
    </row>
    <row r="1783" spans="2:5" x14ac:dyDescent="0.25">
      <c r="E1783" t="str">
        <f t="shared" ref="E1783:E1846" si="349">"trait = "&amp;INDEX(S:S,2+TRUNC((ROW()-1)/$O$2))&amp;"_5"</f>
        <v>trait = etiquette_5</v>
      </c>
    </row>
    <row r="1784" spans="2:5" x14ac:dyDescent="0.25">
      <c r="D1784" t="s">
        <v>1</v>
      </c>
    </row>
    <row r="1785" spans="2:5" x14ac:dyDescent="0.25">
      <c r="C1785" t="s">
        <v>1</v>
      </c>
    </row>
    <row r="1786" spans="2:5" x14ac:dyDescent="0.25">
      <c r="C1786" t="s">
        <v>138</v>
      </c>
    </row>
    <row r="1787" spans="2:5" x14ac:dyDescent="0.25">
      <c r="D1787" t="s">
        <v>146</v>
      </c>
    </row>
    <row r="1788" spans="2:5" x14ac:dyDescent="0.25">
      <c r="E1788" t="str">
        <f t="shared" ref="E1788:E1851" si="350">"set_character_flag = AVE_MARIA_hexaco_adolescence_"&amp;INDEX(S:S,2+TRUNC((ROW()-1)/$O$2))&amp;"_improvement_making_good_progress"</f>
        <v>set_character_flag = AVE_MARIA_hexaco_adolescence_etiquette_improvement_making_good_progress</v>
      </c>
    </row>
    <row r="1789" spans="2:5" x14ac:dyDescent="0.25">
      <c r="E1789" t="str">
        <f t="shared" ref="E1789:E1852" si="351">"change_variable = { which = hexaco_learning_"&amp;INDEX(S:S,2+TRUNC((ROW()-1)/$O$2))&amp;"_xp value = 1 }"</f>
        <v>change_variable = { which = hexaco_learning_etiquette_xp value = 1 }</v>
      </c>
    </row>
    <row r="1790" spans="2:5" x14ac:dyDescent="0.25">
      <c r="E1790" t="s">
        <v>122</v>
      </c>
    </row>
    <row r="1791" spans="2:5" x14ac:dyDescent="0.25">
      <c r="D1791" t="s">
        <v>1</v>
      </c>
    </row>
    <row r="1792" spans="2:5" x14ac:dyDescent="0.25">
      <c r="C1792" t="s">
        <v>1</v>
      </c>
    </row>
    <row r="1793" spans="1:3" x14ac:dyDescent="0.25">
      <c r="B1793" t="s">
        <v>1</v>
      </c>
    </row>
    <row r="1794" spans="1:3" x14ac:dyDescent="0.25">
      <c r="A1794" t="s">
        <v>1</v>
      </c>
    </row>
    <row r="1795" spans="1:3" x14ac:dyDescent="0.25">
      <c r="A1795" t="str">
        <f t="shared" ref="A1795:A1858" si="352">"##"</f>
        <v>##</v>
      </c>
      <c r="B1795" t="str">
        <f t="shared" ref="B1795:B1858" si="353">INDEX(R:R,2+TRUNC((ROW()-1)/$O$2))</f>
        <v>Read Write</v>
      </c>
    </row>
    <row r="1796" spans="1:3" x14ac:dyDescent="0.25">
      <c r="A1796" t="str">
        <f t="shared" ref="A1796:A1859" si="354">"#"</f>
        <v>#</v>
      </c>
      <c r="B1796" t="str">
        <f t="shared" ref="B1796:B1859" si="355">INDEX(R:R,2+TRUNC((ROW()-1)/$O$2))&amp;" Random Improvement"</f>
        <v>Read Write Random Improvement</v>
      </c>
    </row>
    <row r="1797" spans="1:3" x14ac:dyDescent="0.25">
      <c r="A1797" t="s">
        <v>0</v>
      </c>
    </row>
    <row r="1798" spans="1:3" x14ac:dyDescent="0.25">
      <c r="B1798" t="str">
        <f t="shared" ref="B1798" si="356">"id = AVE_MARIA_hexaco_adolescence."&amp;INDEX($Y$2:$Z$57,MATCH(B1795,$Y$2:$Y$57,0),2)</f>
        <v>id = AVE_MARIA_hexaco_adolescence.23</v>
      </c>
    </row>
    <row r="1799" spans="1:3" x14ac:dyDescent="0.25">
      <c r="B1799" t="str">
        <f t="shared" ref="B1799" si="357">"desc = EVTDESC_"&amp;"AVE_MARIA_hexaco_adolescence."&amp;INDEX($Y$2:$Z$57,MATCH(B1795,$Y$2:$Y$57,0),2)</f>
        <v>desc = EVTDESC_AVE_MARIA_hexaco_adolescence.23</v>
      </c>
    </row>
    <row r="1800" spans="1:3" x14ac:dyDescent="0.25">
      <c r="B1800" t="s">
        <v>115</v>
      </c>
    </row>
    <row r="1801" spans="1:3" x14ac:dyDescent="0.25">
      <c r="B1801" t="s">
        <v>114</v>
      </c>
    </row>
    <row r="1802" spans="1:3" x14ac:dyDescent="0.25">
      <c r="B1802" t="s">
        <v>116</v>
      </c>
    </row>
    <row r="1804" spans="1:3" x14ac:dyDescent="0.25">
      <c r="B1804" t="s">
        <v>5</v>
      </c>
    </row>
    <row r="1805" spans="1:3" x14ac:dyDescent="0.25">
      <c r="C1805" t="s">
        <v>117</v>
      </c>
    </row>
    <row r="1806" spans="1:3" x14ac:dyDescent="0.25">
      <c r="C1806" t="s">
        <v>118</v>
      </c>
    </row>
    <row r="1807" spans="1:3" x14ac:dyDescent="0.25">
      <c r="C1807" t="s">
        <v>119</v>
      </c>
    </row>
    <row r="1808" spans="1:3" x14ac:dyDescent="0.25">
      <c r="C1808" t="s">
        <v>120</v>
      </c>
    </row>
    <row r="1809" spans="2:6" x14ac:dyDescent="0.25">
      <c r="B1809" t="s">
        <v>1</v>
      </c>
    </row>
    <row r="1810" spans="2:6" x14ac:dyDescent="0.25">
      <c r="B1810" t="s">
        <v>9</v>
      </c>
    </row>
    <row r="1811" spans="2:6" x14ac:dyDescent="0.25">
      <c r="C1811" t="str">
        <f t="shared" ref="C1811" si="358">"name = EVTOPT_A_"&amp;"AVE_MARIA_hexaco_adolescence."&amp;INDEX($Y$2:$Z$57,MATCH(B1795,$Y$2:$Y$57,0),2)</f>
        <v>name = EVTOPT_A_AVE_MARIA_hexaco_adolescence.23</v>
      </c>
    </row>
    <row r="1812" spans="2:6" x14ac:dyDescent="0.25">
      <c r="C1812" t="s">
        <v>121</v>
      </c>
    </row>
    <row r="1813" spans="2:6" x14ac:dyDescent="0.25">
      <c r="D1813" t="str">
        <f t="shared" ref="D1813:D1876" si="359">"60 = { # Normal progress"</f>
        <v>60 = { # Normal progress</v>
      </c>
    </row>
    <row r="1814" spans="2:6" x14ac:dyDescent="0.25">
      <c r="E1814" t="str">
        <f t="shared" ref="E1814:E1877" si="360">"change_variable = { which = hexaco_learning_"&amp;INDEX(S:S,2+TRUNC((ROW()-1)/$O$2))&amp;"_xp value = 1 }"</f>
        <v>change_variable = { which = hexaco_learning_read_write_xp value = 1 }</v>
      </c>
    </row>
    <row r="1815" spans="2:6" x14ac:dyDescent="0.25">
      <c r="E1815" t="s">
        <v>122</v>
      </c>
    </row>
    <row r="1816" spans="2:6" x14ac:dyDescent="0.25">
      <c r="E1816" t="str">
        <f t="shared" ref="E1816:E1879" si="361">"# set_character_flag = AVE_MARIA_hexaco_adolescence_"&amp;INDEX(S:S,2+TRUNC((ROW()-1)/$O$2))&amp;"_improvement_normal"</f>
        <v># set_character_flag = AVE_MARIA_hexaco_adolescence_read_write_improvement_normal</v>
      </c>
    </row>
    <row r="1817" spans="2:6" x14ac:dyDescent="0.25">
      <c r="E1817" t="s">
        <v>123</v>
      </c>
    </row>
    <row r="1818" spans="2:6" x14ac:dyDescent="0.25">
      <c r="F1818" t="str">
        <f t="shared" ref="F1818:F1881" si="362">"factor = 1.05"</f>
        <v>factor = 1.05</v>
      </c>
    </row>
    <row r="1819" spans="2:6" x14ac:dyDescent="0.25">
      <c r="F1819" t="s">
        <v>124</v>
      </c>
    </row>
    <row r="1820" spans="2:6" x14ac:dyDescent="0.25">
      <c r="E1820" t="s">
        <v>1</v>
      </c>
    </row>
    <row r="1821" spans="2:6" x14ac:dyDescent="0.25">
      <c r="E1821" t="s">
        <v>123</v>
      </c>
    </row>
    <row r="1822" spans="2:6" x14ac:dyDescent="0.25">
      <c r="F1822" t="str">
        <f t="shared" ref="F1822:F1885" si="363">"factor = 1.1"</f>
        <v>factor = 1.1</v>
      </c>
    </row>
    <row r="1823" spans="2:6" x14ac:dyDescent="0.25">
      <c r="F1823" t="s">
        <v>125</v>
      </c>
    </row>
    <row r="1824" spans="2:6" x14ac:dyDescent="0.25">
      <c r="E1824" t="s">
        <v>1</v>
      </c>
    </row>
    <row r="1825" spans="4:6" x14ac:dyDescent="0.25">
      <c r="E1825" t="s">
        <v>123</v>
      </c>
    </row>
    <row r="1826" spans="4:6" x14ac:dyDescent="0.25">
      <c r="F1826" t="str">
        <f t="shared" ref="F1826:F1889" si="364">"factor = 1.2"</f>
        <v>factor = 1.2</v>
      </c>
    </row>
    <row r="1827" spans="4:6" x14ac:dyDescent="0.25">
      <c r="F1827" t="s">
        <v>126</v>
      </c>
    </row>
    <row r="1828" spans="4:6" x14ac:dyDescent="0.25">
      <c r="E1828" t="s">
        <v>1</v>
      </c>
    </row>
    <row r="1829" spans="4:6" x14ac:dyDescent="0.25">
      <c r="E1829" t="s">
        <v>123</v>
      </c>
    </row>
    <row r="1830" spans="4:6" x14ac:dyDescent="0.25">
      <c r="F1830" t="str">
        <f t="shared" ref="F1830:F1893" si="365">"factor = 1.3"</f>
        <v>factor = 1.3</v>
      </c>
    </row>
    <row r="1831" spans="4:6" x14ac:dyDescent="0.25">
      <c r="F1831" t="s">
        <v>127</v>
      </c>
    </row>
    <row r="1832" spans="4:6" x14ac:dyDescent="0.25">
      <c r="E1832" t="s">
        <v>1</v>
      </c>
    </row>
    <row r="1833" spans="4:6" x14ac:dyDescent="0.25">
      <c r="E1833" t="s">
        <v>123</v>
      </c>
    </row>
    <row r="1834" spans="4:6" x14ac:dyDescent="0.25">
      <c r="F1834" t="str">
        <f t="shared" ref="F1834:F1897" si="366">"factor = 1.5"</f>
        <v>factor = 1.5</v>
      </c>
    </row>
    <row r="1835" spans="4:6" x14ac:dyDescent="0.25">
      <c r="F1835" t="s">
        <v>128</v>
      </c>
    </row>
    <row r="1836" spans="4:6" x14ac:dyDescent="0.25">
      <c r="E1836" t="s">
        <v>1</v>
      </c>
    </row>
    <row r="1837" spans="4:6" x14ac:dyDescent="0.25">
      <c r="D1837" t="s">
        <v>1</v>
      </c>
    </row>
    <row r="1838" spans="4:6" x14ac:dyDescent="0.25">
      <c r="D1838" t="str">
        <f t="shared" ref="D1838:D1901" si="367">"35 = { # Gifted progress"</f>
        <v>35 = { # Gifted progress</v>
      </c>
    </row>
    <row r="1839" spans="4:6" x14ac:dyDescent="0.25">
      <c r="E1839" t="str">
        <f t="shared" ref="E1839:E1902" si="368">"change_variable = { which = hexaco_learning_"&amp;INDEX(S:S,2+TRUNC((ROW()-1)/$O$2))&amp;"_xp value = 2 }"</f>
        <v>change_variable = { which = hexaco_learning_read_write_xp value = 2 }</v>
      </c>
    </row>
    <row r="1840" spans="4:6" x14ac:dyDescent="0.25">
      <c r="E1840" t="s">
        <v>122</v>
      </c>
    </row>
    <row r="1841" spans="5:6" x14ac:dyDescent="0.25">
      <c r="E1841" t="str">
        <f t="shared" ref="E1841:E1904" si="369">"# set_character_flag = AVE_MARIA_hexaco_adolescence_"&amp;INDEX(S:S,2+TRUNC((ROW()-1)/$O$2))&amp;"_improvement_faster"</f>
        <v># set_character_flag = AVE_MARIA_hexaco_adolescence_read_write_improvement_faster</v>
      </c>
    </row>
    <row r="1842" spans="5:6" x14ac:dyDescent="0.25">
      <c r="E1842" t="s">
        <v>123</v>
      </c>
    </row>
    <row r="1843" spans="5:6" x14ac:dyDescent="0.25">
      <c r="F1843" t="str">
        <f t="shared" ref="F1843:F1906" si="370">"factor = 1.05"</f>
        <v>factor = 1.05</v>
      </c>
    </row>
    <row r="1844" spans="5:6" x14ac:dyDescent="0.25">
      <c r="F1844" t="s">
        <v>129</v>
      </c>
    </row>
    <row r="1845" spans="5:6" x14ac:dyDescent="0.25">
      <c r="E1845" t="s">
        <v>1</v>
      </c>
    </row>
    <row r="1846" spans="5:6" x14ac:dyDescent="0.25">
      <c r="E1846" t="s">
        <v>123</v>
      </c>
    </row>
    <row r="1847" spans="5:6" x14ac:dyDescent="0.25">
      <c r="F1847" t="str">
        <f t="shared" ref="F1847:F1910" si="371">"factor = 1.1"</f>
        <v>factor = 1.1</v>
      </c>
    </row>
    <row r="1848" spans="5:6" x14ac:dyDescent="0.25">
      <c r="F1848" t="s">
        <v>130</v>
      </c>
    </row>
    <row r="1849" spans="5:6" x14ac:dyDescent="0.25">
      <c r="E1849" t="s">
        <v>1</v>
      </c>
    </row>
    <row r="1850" spans="5:6" x14ac:dyDescent="0.25">
      <c r="E1850" t="s">
        <v>123</v>
      </c>
    </row>
    <row r="1851" spans="5:6" x14ac:dyDescent="0.25">
      <c r="F1851" t="str">
        <f t="shared" ref="F1851:F1914" si="372">"factor = 1.2"</f>
        <v>factor = 1.2</v>
      </c>
    </row>
    <row r="1852" spans="5:6" x14ac:dyDescent="0.25">
      <c r="F1852" t="s">
        <v>131</v>
      </c>
    </row>
    <row r="1853" spans="5:6" x14ac:dyDescent="0.25">
      <c r="E1853" t="s">
        <v>1</v>
      </c>
    </row>
    <row r="1854" spans="5:6" x14ac:dyDescent="0.25">
      <c r="E1854" t="s">
        <v>123</v>
      </c>
    </row>
    <row r="1855" spans="5:6" x14ac:dyDescent="0.25">
      <c r="F1855" t="str">
        <f t="shared" ref="F1855:F1918" si="373">"factor = 1.3"</f>
        <v>factor = 1.3</v>
      </c>
    </row>
    <row r="1856" spans="5:6" x14ac:dyDescent="0.25">
      <c r="F1856" t="s">
        <v>132</v>
      </c>
    </row>
    <row r="1857" spans="4:6" x14ac:dyDescent="0.25">
      <c r="E1857" t="s">
        <v>1</v>
      </c>
    </row>
    <row r="1858" spans="4:6" x14ac:dyDescent="0.25">
      <c r="E1858" t="s">
        <v>123</v>
      </c>
    </row>
    <row r="1859" spans="4:6" x14ac:dyDescent="0.25">
      <c r="F1859" t="str">
        <f t="shared" ref="F1859:F1922" si="374">"factor = 1.5"</f>
        <v>factor = 1.5</v>
      </c>
    </row>
    <row r="1860" spans="4:6" x14ac:dyDescent="0.25">
      <c r="F1860" t="s">
        <v>133</v>
      </c>
    </row>
    <row r="1861" spans="4:6" x14ac:dyDescent="0.25">
      <c r="E1861" t="s">
        <v>1</v>
      </c>
    </row>
    <row r="1862" spans="4:6" x14ac:dyDescent="0.25">
      <c r="E1862" t="s">
        <v>123</v>
      </c>
    </row>
    <row r="1863" spans="4:6" x14ac:dyDescent="0.25">
      <c r="F1863" t="s">
        <v>136</v>
      </c>
    </row>
    <row r="1864" spans="4:6" x14ac:dyDescent="0.25">
      <c r="F1864" t="s">
        <v>135</v>
      </c>
    </row>
    <row r="1865" spans="4:6" x14ac:dyDescent="0.25">
      <c r="E1865" t="s">
        <v>1</v>
      </c>
    </row>
    <row r="1866" spans="4:6" x14ac:dyDescent="0.25">
      <c r="D1866" t="s">
        <v>1</v>
      </c>
    </row>
    <row r="1867" spans="4:6" x14ac:dyDescent="0.25">
      <c r="D1867" t="str">
        <f t="shared" ref="D1867:D1930" si="375">"5 = { # Crazy progress"</f>
        <v>5 = { # Crazy progress</v>
      </c>
    </row>
    <row r="1868" spans="4:6" x14ac:dyDescent="0.25">
      <c r="E1868" t="str">
        <f t="shared" ref="E1868:E1931" si="376">"change_variable = { which = hexaco_learning_"&amp;INDEX(S:S,2+TRUNC((ROW()-1)/$O$2))&amp;"_xp value = 3 }"</f>
        <v>change_variable = { which = hexaco_learning_read_write_xp value = 3 }</v>
      </c>
    </row>
    <row r="1869" spans="4:6" x14ac:dyDescent="0.25">
      <c r="E1869" t="s">
        <v>122</v>
      </c>
    </row>
    <row r="1870" spans="4:6" x14ac:dyDescent="0.25">
      <c r="E1870" t="str">
        <f t="shared" ref="E1870:E1933" si="377">"set_character_flag = AVE_MARIA_hexaco_adolescence_"&amp;INDEX(S:S,2+TRUNC((ROW()-1)/$O$2))&amp;"_improvement_genius"</f>
        <v>set_character_flag = AVE_MARIA_hexaco_adolescence_read_write_improvement_genius</v>
      </c>
    </row>
    <row r="1871" spans="4:6" x14ac:dyDescent="0.25">
      <c r="E1871" t="s">
        <v>123</v>
      </c>
    </row>
    <row r="1872" spans="4:6" x14ac:dyDescent="0.25">
      <c r="F1872" t="str">
        <f t="shared" ref="F1872:F1935" si="378">"factor = 2"</f>
        <v>factor = 2</v>
      </c>
    </row>
    <row r="1873" spans="1:6" x14ac:dyDescent="0.25">
      <c r="F1873" t="s">
        <v>135</v>
      </c>
    </row>
    <row r="1874" spans="1:6" x14ac:dyDescent="0.25">
      <c r="E1874" t="s">
        <v>1</v>
      </c>
    </row>
    <row r="1875" spans="1:6" x14ac:dyDescent="0.25">
      <c r="E1875" t="s">
        <v>123</v>
      </c>
    </row>
    <row r="1876" spans="1:6" x14ac:dyDescent="0.25">
      <c r="F1876" t="str">
        <f t="shared" ref="F1876:F1939" si="379">"factor = 5"</f>
        <v>factor = 5</v>
      </c>
    </row>
    <row r="1877" spans="1:6" x14ac:dyDescent="0.25">
      <c r="F1877" t="s">
        <v>137</v>
      </c>
    </row>
    <row r="1878" spans="1:6" x14ac:dyDescent="0.25">
      <c r="E1878" t="s">
        <v>1</v>
      </c>
    </row>
    <row r="1879" spans="1:6" x14ac:dyDescent="0.25">
      <c r="D1879" t="s">
        <v>1</v>
      </c>
    </row>
    <row r="1880" spans="1:6" x14ac:dyDescent="0.25">
      <c r="C1880" t="s">
        <v>1</v>
      </c>
    </row>
    <row r="1881" spans="1:6" x14ac:dyDescent="0.25">
      <c r="C1881" t="s">
        <v>138</v>
      </c>
    </row>
    <row r="1882" spans="1:6" x14ac:dyDescent="0.25">
      <c r="D1882" t="str">
        <f t="shared" ref="D1882" si="380">"educator = { character_event = { id = "&amp;"AVE_MARIA_hexaco_adolescence."&amp;INDEX($Y$2:$Z$57,MATCH(B1795,$Y$2:$Y$57,0)+6,2)&amp;" } }"</f>
        <v>educator = { character_event = { id = AVE_MARIA_hexaco_adolescence.29 } }</v>
      </c>
    </row>
    <row r="1883" spans="1:6" x14ac:dyDescent="0.25">
      <c r="C1883" t="s">
        <v>1</v>
      </c>
    </row>
    <row r="1884" spans="1:6" x14ac:dyDescent="0.25">
      <c r="C1884" t="s">
        <v>139</v>
      </c>
    </row>
    <row r="1885" spans="1:6" x14ac:dyDescent="0.25">
      <c r="D1885" t="s">
        <v>165</v>
      </c>
    </row>
    <row r="1886" spans="1:6" x14ac:dyDescent="0.25">
      <c r="C1886" t="s">
        <v>1</v>
      </c>
    </row>
    <row r="1887" spans="1:6" x14ac:dyDescent="0.25">
      <c r="B1887" t="s">
        <v>1</v>
      </c>
    </row>
    <row r="1888" spans="1:6" x14ac:dyDescent="0.25">
      <c r="A1888" t="s">
        <v>1</v>
      </c>
    </row>
    <row r="1889" spans="1:3" x14ac:dyDescent="0.25">
      <c r="A1889" t="str">
        <f t="shared" ref="A1889:A1952" si="381">"#"</f>
        <v>#</v>
      </c>
      <c r="B1889" t="str">
        <f t="shared" ref="B1889:B1952" si="382">INDEX(R:R,2+TRUNC((ROW()-1)/$O$2))&amp;" Random Improvement"</f>
        <v>Read Write Random Improvement</v>
      </c>
    </row>
    <row r="1890" spans="1:3" x14ac:dyDescent="0.25">
      <c r="A1890" t="s">
        <v>0</v>
      </c>
    </row>
    <row r="1891" spans="1:3" x14ac:dyDescent="0.25">
      <c r="B1891" t="str">
        <f t="shared" ref="B1891" si="383">"id = "&amp;"AVE_MARIA_hexaco_adolescence."&amp;INDEX($Y$2:$Z$57,MATCH(B1795,$Y$2:$Y$57,0)+1,2)</f>
        <v>id = AVE_MARIA_hexaco_adolescence.24</v>
      </c>
    </row>
    <row r="1892" spans="1:3" x14ac:dyDescent="0.25">
      <c r="B1892" t="str">
        <f t="shared" ref="B1892:B1955" si="384">"desc = EVTDESC_"&amp;INDEX(N:N,3+TRUNC((ROW()-1)/$O$2))</f>
        <v>desc = EVTDESC_AVE_MARIA_hexaco_adolescence.6</v>
      </c>
    </row>
    <row r="1893" spans="1:3" x14ac:dyDescent="0.25">
      <c r="B1893" t="s">
        <v>115</v>
      </c>
    </row>
    <row r="1894" spans="1:3" x14ac:dyDescent="0.25">
      <c r="B1894" t="s">
        <v>114</v>
      </c>
    </row>
    <row r="1895" spans="1:3" x14ac:dyDescent="0.25">
      <c r="B1895" t="s">
        <v>116</v>
      </c>
    </row>
    <row r="1897" spans="1:3" x14ac:dyDescent="0.25">
      <c r="B1897" t="s">
        <v>5</v>
      </c>
    </row>
    <row r="1898" spans="1:3" x14ac:dyDescent="0.25">
      <c r="C1898" t="s">
        <v>117</v>
      </c>
    </row>
    <row r="1899" spans="1:3" x14ac:dyDescent="0.25">
      <c r="C1899" t="s">
        <v>118</v>
      </c>
    </row>
    <row r="1900" spans="1:3" x14ac:dyDescent="0.25">
      <c r="C1900" t="s">
        <v>119</v>
      </c>
    </row>
    <row r="1901" spans="1:3" x14ac:dyDescent="0.25">
      <c r="C1901" t="s">
        <v>120</v>
      </c>
    </row>
    <row r="1902" spans="1:3" x14ac:dyDescent="0.25">
      <c r="B1902" t="s">
        <v>1</v>
      </c>
    </row>
    <row r="1903" spans="1:3" x14ac:dyDescent="0.25">
      <c r="B1903" t="s">
        <v>9</v>
      </c>
    </row>
    <row r="1904" spans="1:3" x14ac:dyDescent="0.25">
      <c r="C1904" t="str">
        <f t="shared" ref="C1904" si="385">"name = EVTOPT_A_"&amp;"AVE_MARIA_hexaco_adolescence."&amp;INDEX($Y$2:$Z$57,MATCH(B1795,$Y$2:$Y$57,0)+1,2)</f>
        <v>name = EVTOPT_A_AVE_MARIA_hexaco_adolescence.24</v>
      </c>
    </row>
    <row r="1905" spans="3:6" x14ac:dyDescent="0.25">
      <c r="C1905" t="s">
        <v>121</v>
      </c>
    </row>
    <row r="1906" spans="3:6" x14ac:dyDescent="0.25">
      <c r="D1906" t="str">
        <f t="shared" ref="D1906:D1969" si="386">"60 = { # Normal progress"</f>
        <v>60 = { # Normal progress</v>
      </c>
    </row>
    <row r="1907" spans="3:6" x14ac:dyDescent="0.25">
      <c r="E1907" t="str">
        <f t="shared" ref="E1907:E1970" si="387">"change_variable = { which = hexaco_learning_"&amp;INDEX(S:S,2+TRUNC((ROW()-1)/$O$2))&amp;"_xp value = 1 }"</f>
        <v>change_variable = { which = hexaco_learning_read_write_xp value = 1 }</v>
      </c>
    </row>
    <row r="1908" spans="3:6" x14ac:dyDescent="0.25">
      <c r="E1908" t="s">
        <v>122</v>
      </c>
    </row>
    <row r="1909" spans="3:6" x14ac:dyDescent="0.25">
      <c r="E1909" t="str">
        <f t="shared" ref="E1909:E1972" si="388">"set_character_flag = AVE_MARIA_hexaco_adolescence_"&amp;INDEX(S:S,2+TRUNC((ROW()-1)/$O$2))&amp;"_improvement_normal"</f>
        <v>set_character_flag = AVE_MARIA_hexaco_adolescence_read_write_improvement_normal</v>
      </c>
    </row>
    <row r="1910" spans="3:6" x14ac:dyDescent="0.25">
      <c r="E1910" t="s">
        <v>123</v>
      </c>
    </row>
    <row r="1911" spans="3:6" x14ac:dyDescent="0.25">
      <c r="F1911" t="str">
        <f t="shared" ref="F1911:F1974" si="389">"factor = 1.05"</f>
        <v>factor = 1.05</v>
      </c>
    </row>
    <row r="1912" spans="3:6" x14ac:dyDescent="0.25">
      <c r="F1912" t="s">
        <v>124</v>
      </c>
    </row>
    <row r="1913" spans="3:6" x14ac:dyDescent="0.25">
      <c r="E1913" t="s">
        <v>1</v>
      </c>
    </row>
    <row r="1914" spans="3:6" x14ac:dyDescent="0.25">
      <c r="E1914" t="s">
        <v>123</v>
      </c>
    </row>
    <row r="1915" spans="3:6" x14ac:dyDescent="0.25">
      <c r="F1915" t="str">
        <f t="shared" ref="F1915:F1978" si="390">"factor = 1.1"</f>
        <v>factor = 1.1</v>
      </c>
    </row>
    <row r="1916" spans="3:6" x14ac:dyDescent="0.25">
      <c r="F1916" t="s">
        <v>125</v>
      </c>
    </row>
    <row r="1917" spans="3:6" x14ac:dyDescent="0.25">
      <c r="E1917" t="s">
        <v>1</v>
      </c>
    </row>
    <row r="1918" spans="3:6" x14ac:dyDescent="0.25">
      <c r="E1918" t="s">
        <v>123</v>
      </c>
    </row>
    <row r="1919" spans="3:6" x14ac:dyDescent="0.25">
      <c r="F1919" t="str">
        <f t="shared" ref="F1919:F1982" si="391">"factor = 1.2"</f>
        <v>factor = 1.2</v>
      </c>
    </row>
    <row r="1920" spans="3:6" x14ac:dyDescent="0.25">
      <c r="F1920" t="s">
        <v>126</v>
      </c>
    </row>
    <row r="1921" spans="4:6" x14ac:dyDescent="0.25">
      <c r="E1921" t="s">
        <v>1</v>
      </c>
    </row>
    <row r="1922" spans="4:6" x14ac:dyDescent="0.25">
      <c r="E1922" t="s">
        <v>123</v>
      </c>
    </row>
    <row r="1923" spans="4:6" x14ac:dyDescent="0.25">
      <c r="F1923" t="str">
        <f t="shared" ref="F1923:F1986" si="392">"factor = 1.3"</f>
        <v>factor = 1.3</v>
      </c>
    </row>
    <row r="1924" spans="4:6" x14ac:dyDescent="0.25">
      <c r="F1924" t="s">
        <v>127</v>
      </c>
    </row>
    <row r="1925" spans="4:6" x14ac:dyDescent="0.25">
      <c r="E1925" t="s">
        <v>1</v>
      </c>
    </row>
    <row r="1926" spans="4:6" x14ac:dyDescent="0.25">
      <c r="E1926" t="s">
        <v>123</v>
      </c>
    </row>
    <row r="1927" spans="4:6" x14ac:dyDescent="0.25">
      <c r="F1927" t="str">
        <f t="shared" ref="F1927:F1990" si="393">"factor = 1.5"</f>
        <v>factor = 1.5</v>
      </c>
    </row>
    <row r="1928" spans="4:6" x14ac:dyDescent="0.25">
      <c r="F1928" t="s">
        <v>128</v>
      </c>
    </row>
    <row r="1929" spans="4:6" x14ac:dyDescent="0.25">
      <c r="E1929" t="s">
        <v>1</v>
      </c>
    </row>
    <row r="1930" spans="4:6" x14ac:dyDescent="0.25">
      <c r="D1930" t="s">
        <v>1</v>
      </c>
    </row>
    <row r="1931" spans="4:6" x14ac:dyDescent="0.25">
      <c r="D1931" t="str">
        <f t="shared" ref="D1931:D1994" si="394">"35 = { # Gifted progress"</f>
        <v>35 = { # Gifted progress</v>
      </c>
    </row>
    <row r="1932" spans="4:6" x14ac:dyDescent="0.25">
      <c r="E1932" t="str">
        <f t="shared" ref="E1932:E1995" si="395">"change_variable = { which = hexaco_learning_"&amp;INDEX(S:S,2+TRUNC((ROW()-1)/$O$2))&amp;"_xp value = 2 }"</f>
        <v>change_variable = { which = hexaco_learning_read_write_xp value = 2 }</v>
      </c>
    </row>
    <row r="1933" spans="4:6" x14ac:dyDescent="0.25">
      <c r="E1933" t="s">
        <v>122</v>
      </c>
    </row>
    <row r="1934" spans="4:6" x14ac:dyDescent="0.25">
      <c r="E1934" t="str">
        <f t="shared" ref="E1934:E1997" si="396">"set_character_flag = AVE_MARIA_hexaco_adolescence_"&amp;INDEX(S:S,2+TRUNC((ROW()-1)/$O$2))&amp;"_improvement_faster"</f>
        <v>set_character_flag = AVE_MARIA_hexaco_adolescence_read_write_improvement_faster</v>
      </c>
    </row>
    <row r="1935" spans="4:6" x14ac:dyDescent="0.25">
      <c r="E1935" t="s">
        <v>123</v>
      </c>
    </row>
    <row r="1936" spans="4:6" x14ac:dyDescent="0.25">
      <c r="F1936" t="str">
        <f t="shared" ref="F1936:F1999" si="397">"factor = 1.05"</f>
        <v>factor = 1.05</v>
      </c>
    </row>
    <row r="1937" spans="5:6" x14ac:dyDescent="0.25">
      <c r="F1937" t="s">
        <v>129</v>
      </c>
    </row>
    <row r="1938" spans="5:6" x14ac:dyDescent="0.25">
      <c r="E1938" t="s">
        <v>1</v>
      </c>
    </row>
    <row r="1939" spans="5:6" x14ac:dyDescent="0.25">
      <c r="E1939" t="s">
        <v>123</v>
      </c>
    </row>
    <row r="1940" spans="5:6" x14ac:dyDescent="0.25">
      <c r="F1940" t="str">
        <f t="shared" ref="F1940:F2003" si="398">"factor = 1.1"</f>
        <v>factor = 1.1</v>
      </c>
    </row>
    <row r="1941" spans="5:6" x14ac:dyDescent="0.25">
      <c r="F1941" t="s">
        <v>130</v>
      </c>
    </row>
    <row r="1942" spans="5:6" x14ac:dyDescent="0.25">
      <c r="E1942" t="s">
        <v>1</v>
      </c>
    </row>
    <row r="1943" spans="5:6" x14ac:dyDescent="0.25">
      <c r="E1943" t="s">
        <v>123</v>
      </c>
    </row>
    <row r="1944" spans="5:6" x14ac:dyDescent="0.25">
      <c r="F1944" t="str">
        <f t="shared" ref="F1944:F2007" si="399">"factor = 1.2"</f>
        <v>factor = 1.2</v>
      </c>
    </row>
    <row r="1945" spans="5:6" x14ac:dyDescent="0.25">
      <c r="F1945" t="s">
        <v>131</v>
      </c>
    </row>
    <row r="1946" spans="5:6" x14ac:dyDescent="0.25">
      <c r="E1946" t="s">
        <v>1</v>
      </c>
    </row>
    <row r="1947" spans="5:6" x14ac:dyDescent="0.25">
      <c r="E1947" t="s">
        <v>123</v>
      </c>
    </row>
    <row r="1948" spans="5:6" x14ac:dyDescent="0.25">
      <c r="F1948" t="str">
        <f t="shared" ref="F1948:F2011" si="400">"factor = 1.3"</f>
        <v>factor = 1.3</v>
      </c>
    </row>
    <row r="1949" spans="5:6" x14ac:dyDescent="0.25">
      <c r="F1949" t="s">
        <v>132</v>
      </c>
    </row>
    <row r="1950" spans="5:6" x14ac:dyDescent="0.25">
      <c r="E1950" t="s">
        <v>1</v>
      </c>
    </row>
    <row r="1951" spans="5:6" x14ac:dyDescent="0.25">
      <c r="E1951" t="s">
        <v>123</v>
      </c>
    </row>
    <row r="1952" spans="5:6" x14ac:dyDescent="0.25">
      <c r="F1952" t="str">
        <f t="shared" ref="F1952:F2015" si="401">"factor = 1.5"</f>
        <v>factor = 1.5</v>
      </c>
    </row>
    <row r="1953" spans="4:6" x14ac:dyDescent="0.25">
      <c r="F1953" t="s">
        <v>133</v>
      </c>
    </row>
    <row r="1954" spans="4:6" x14ac:dyDescent="0.25">
      <c r="E1954" t="s">
        <v>1</v>
      </c>
    </row>
    <row r="1955" spans="4:6" x14ac:dyDescent="0.25">
      <c r="E1955" t="s">
        <v>123</v>
      </c>
    </row>
    <row r="1956" spans="4:6" x14ac:dyDescent="0.25">
      <c r="F1956" t="s">
        <v>136</v>
      </c>
    </row>
    <row r="1957" spans="4:6" x14ac:dyDescent="0.25">
      <c r="F1957" t="s">
        <v>135</v>
      </c>
    </row>
    <row r="1958" spans="4:6" x14ac:dyDescent="0.25">
      <c r="E1958" t="s">
        <v>1</v>
      </c>
    </row>
    <row r="1959" spans="4:6" x14ac:dyDescent="0.25">
      <c r="D1959" t="s">
        <v>1</v>
      </c>
    </row>
    <row r="1960" spans="4:6" x14ac:dyDescent="0.25">
      <c r="D1960" t="str">
        <f t="shared" ref="D1960:D2023" si="402">"5 = { # Crazy progress"</f>
        <v>5 = { # Crazy progress</v>
      </c>
    </row>
    <row r="1961" spans="4:6" x14ac:dyDescent="0.25">
      <c r="E1961" t="str">
        <f t="shared" ref="E1961:E2024" si="403">"change_variable = { which = hexaco_learning_"&amp;INDEX(S:S,2+TRUNC((ROW()-1)/$O$2))&amp;"_xp value = 3 }"</f>
        <v>change_variable = { which = hexaco_learning_read_write_xp value = 3 }</v>
      </c>
    </row>
    <row r="1962" spans="4:6" x14ac:dyDescent="0.25">
      <c r="E1962" t="s">
        <v>122</v>
      </c>
    </row>
    <row r="1963" spans="4:6" x14ac:dyDescent="0.25">
      <c r="E1963" t="str">
        <f t="shared" ref="E1963:E2026" si="404">"set_character_flag = AVE_MARIA_hexaco_adolescence_"&amp;INDEX(S:S,2+TRUNC((ROW()-1)/$O$2))&amp;"_improvement_genius"</f>
        <v>set_character_flag = AVE_MARIA_hexaco_adolescence_read_write_improvement_genius</v>
      </c>
    </row>
    <row r="1964" spans="4:6" x14ac:dyDescent="0.25">
      <c r="E1964" t="s">
        <v>123</v>
      </c>
    </row>
    <row r="1965" spans="4:6" x14ac:dyDescent="0.25">
      <c r="F1965" t="str">
        <f t="shared" ref="F1965:F2028" si="405">"factor = 2"</f>
        <v>factor = 2</v>
      </c>
    </row>
    <row r="1966" spans="4:6" x14ac:dyDescent="0.25">
      <c r="F1966" t="s">
        <v>135</v>
      </c>
    </row>
    <row r="1967" spans="4:6" x14ac:dyDescent="0.25">
      <c r="E1967" t="s">
        <v>1</v>
      </c>
    </row>
    <row r="1968" spans="4:6" x14ac:dyDescent="0.25">
      <c r="E1968" t="s">
        <v>123</v>
      </c>
    </row>
    <row r="1969" spans="1:6" x14ac:dyDescent="0.25">
      <c r="F1969" t="str">
        <f t="shared" ref="F1969:F2032" si="406">"factor = 5"</f>
        <v>factor = 5</v>
      </c>
    </row>
    <row r="1970" spans="1:6" x14ac:dyDescent="0.25">
      <c r="F1970" t="s">
        <v>137</v>
      </c>
    </row>
    <row r="1971" spans="1:6" x14ac:dyDescent="0.25">
      <c r="E1971" t="s">
        <v>1</v>
      </c>
    </row>
    <row r="1972" spans="1:6" x14ac:dyDescent="0.25">
      <c r="D1972" t="s">
        <v>1</v>
      </c>
    </row>
    <row r="1973" spans="1:6" x14ac:dyDescent="0.25">
      <c r="C1973" t="s">
        <v>1</v>
      </c>
    </row>
    <row r="1974" spans="1:6" x14ac:dyDescent="0.25">
      <c r="C1974" t="s">
        <v>138</v>
      </c>
    </row>
    <row r="1975" spans="1:6" x14ac:dyDescent="0.25">
      <c r="D1975" t="str">
        <f t="shared" ref="D1975" si="407">"educator = { character_event = { id = "&amp;"AVE_MARIA_hexaco_adolescence."&amp;INDEX($Y$2:$Z$57,MATCH(B1795,$Y$2:$Y$57,0)+6,2)&amp;" } }"</f>
        <v>educator = { character_event = { id = AVE_MARIA_hexaco_adolescence.29 } }</v>
      </c>
    </row>
    <row r="1976" spans="1:6" x14ac:dyDescent="0.25">
      <c r="C1976" t="s">
        <v>1</v>
      </c>
    </row>
    <row r="1977" spans="1:6" x14ac:dyDescent="0.25">
      <c r="C1977" t="s">
        <v>139</v>
      </c>
    </row>
    <row r="1978" spans="1:6" x14ac:dyDescent="0.25">
      <c r="D1978" t="s">
        <v>165</v>
      </c>
    </row>
    <row r="1979" spans="1:6" x14ac:dyDescent="0.25">
      <c r="C1979" t="s">
        <v>1</v>
      </c>
    </row>
    <row r="1980" spans="1:6" x14ac:dyDescent="0.25">
      <c r="B1980" t="s">
        <v>1</v>
      </c>
    </row>
    <row r="1981" spans="1:6" x14ac:dyDescent="0.25">
      <c r="A1981" t="s">
        <v>1</v>
      </c>
    </row>
    <row r="1982" spans="1:6" x14ac:dyDescent="0.25">
      <c r="A1982" t="str">
        <f t="shared" ref="A1982:A2045" si="408">"#"</f>
        <v>#</v>
      </c>
      <c r="B1982" t="str">
        <f t="shared" ref="B1982:B2045" si="409">INDEX(R:R,2+TRUNC((ROW()-1)/$O$2))&amp;" Random Improvement"</f>
        <v>Read Write Random Improvement</v>
      </c>
    </row>
    <row r="1983" spans="1:6" x14ac:dyDescent="0.25">
      <c r="A1983" t="s">
        <v>0</v>
      </c>
    </row>
    <row r="1984" spans="1:6" x14ac:dyDescent="0.25">
      <c r="B1984" t="str">
        <f t="shared" ref="B1984" si="410">"id = "&amp;"AVE_MARIA_hexaco_adolescence."&amp;INDEX($Y$2:$Z$57,MATCH(B1795,$Y$2:$Y$57,0)+2,2)</f>
        <v>id = AVE_MARIA_hexaco_adolescence.25</v>
      </c>
    </row>
    <row r="1985" spans="2:5" x14ac:dyDescent="0.25">
      <c r="B1985" t="str">
        <f t="shared" ref="B1985" si="411">"desc = EVTDESC_"&amp;"AVE_MARIA_hexaco_adolescence."&amp;INDEX($Y$2:$Z$57,MATCH(B1795,$Y$2:$Y$57,0)+2,2)</f>
        <v>desc = EVTDESC_AVE_MARIA_hexaco_adolescence.25</v>
      </c>
    </row>
    <row r="1986" spans="2:5" x14ac:dyDescent="0.25">
      <c r="B1986" t="s">
        <v>115</v>
      </c>
    </row>
    <row r="1987" spans="2:5" x14ac:dyDescent="0.25">
      <c r="B1987" t="s">
        <v>114</v>
      </c>
    </row>
    <row r="1988" spans="2:5" x14ac:dyDescent="0.25">
      <c r="B1988" t="s">
        <v>116</v>
      </c>
    </row>
    <row r="1990" spans="2:5" x14ac:dyDescent="0.25">
      <c r="B1990" t="s">
        <v>5</v>
      </c>
    </row>
    <row r="1991" spans="2:5" x14ac:dyDescent="0.25">
      <c r="C1991" t="s">
        <v>117</v>
      </c>
    </row>
    <row r="1992" spans="2:5" x14ac:dyDescent="0.25">
      <c r="C1992" t="s">
        <v>118</v>
      </c>
    </row>
    <row r="1993" spans="2:5" x14ac:dyDescent="0.25">
      <c r="C1993" t="s">
        <v>119</v>
      </c>
    </row>
    <row r="1994" spans="2:5" x14ac:dyDescent="0.25">
      <c r="C1994" t="s">
        <v>120</v>
      </c>
    </row>
    <row r="1995" spans="2:5" x14ac:dyDescent="0.25">
      <c r="B1995" t="s">
        <v>1</v>
      </c>
    </row>
    <row r="1996" spans="2:5" x14ac:dyDescent="0.25">
      <c r="B1996" t="s">
        <v>9</v>
      </c>
    </row>
    <row r="1997" spans="2:5" x14ac:dyDescent="0.25">
      <c r="C1997" t="str">
        <f t="shared" ref="C1997" si="412">"name = EVTOPT_A_"&amp;"AVE_MARIA_hexaco_adolescence."&amp;INDEX($Y$2:$Z$57,MATCH(B1795,$Y$2:$Y$57,0)+2,2)</f>
        <v>name = EVTOPT_A_AVE_MARIA_hexaco_adolescence.25</v>
      </c>
    </row>
    <row r="1998" spans="2:5" x14ac:dyDescent="0.25">
      <c r="C1998" t="s">
        <v>121</v>
      </c>
    </row>
    <row r="1999" spans="2:5" x14ac:dyDescent="0.25">
      <c r="D1999" t="str">
        <f t="shared" ref="D1999:D2062" si="413">"60 = { # Normal progress"</f>
        <v>60 = { # Normal progress</v>
      </c>
    </row>
    <row r="2000" spans="2:5" x14ac:dyDescent="0.25">
      <c r="E2000" t="str">
        <f t="shared" ref="E2000:E2063" si="414">"change_variable = { which = hexaco_learning_"&amp;INDEX(S:S,2+TRUNC((ROW()-1)/$O$2))&amp;"_xp value = 1 }"</f>
        <v>change_variable = { which = hexaco_learning_read_write_xp value = 1 }</v>
      </c>
    </row>
    <row r="2001" spans="5:6" x14ac:dyDescent="0.25">
      <c r="E2001" t="s">
        <v>122</v>
      </c>
    </row>
    <row r="2002" spans="5:6" x14ac:dyDescent="0.25">
      <c r="E2002" t="str">
        <f t="shared" ref="E2002:E2065" si="415">"set_character_flag = AVE_MARIA_hexaco_adolescence_"&amp;INDEX(S:S,2+TRUNC((ROW()-1)/$O$2))&amp;"_improvement_normal"</f>
        <v>set_character_flag = AVE_MARIA_hexaco_adolescence_read_write_improvement_normal</v>
      </c>
    </row>
    <row r="2003" spans="5:6" x14ac:dyDescent="0.25">
      <c r="E2003" t="s">
        <v>123</v>
      </c>
    </row>
    <row r="2004" spans="5:6" x14ac:dyDescent="0.25">
      <c r="F2004" t="str">
        <f t="shared" ref="F2004:F2067" si="416">"factor = 1.05"</f>
        <v>factor = 1.05</v>
      </c>
    </row>
    <row r="2005" spans="5:6" x14ac:dyDescent="0.25">
      <c r="F2005" t="s">
        <v>124</v>
      </c>
    </row>
    <row r="2006" spans="5:6" x14ac:dyDescent="0.25">
      <c r="E2006" t="s">
        <v>1</v>
      </c>
    </row>
    <row r="2007" spans="5:6" x14ac:dyDescent="0.25">
      <c r="E2007" t="s">
        <v>123</v>
      </c>
    </row>
    <row r="2008" spans="5:6" x14ac:dyDescent="0.25">
      <c r="F2008" t="str">
        <f t="shared" ref="F2008:F2071" si="417">"factor = 1.1"</f>
        <v>factor = 1.1</v>
      </c>
    </row>
    <row r="2009" spans="5:6" x14ac:dyDescent="0.25">
      <c r="F2009" t="s">
        <v>125</v>
      </c>
    </row>
    <row r="2010" spans="5:6" x14ac:dyDescent="0.25">
      <c r="E2010" t="s">
        <v>1</v>
      </c>
    </row>
    <row r="2011" spans="5:6" x14ac:dyDescent="0.25">
      <c r="E2011" t="s">
        <v>123</v>
      </c>
    </row>
    <row r="2012" spans="5:6" x14ac:dyDescent="0.25">
      <c r="F2012" t="str">
        <f t="shared" ref="F2012:F2075" si="418">"factor = 1.2"</f>
        <v>factor = 1.2</v>
      </c>
    </row>
    <row r="2013" spans="5:6" x14ac:dyDescent="0.25">
      <c r="F2013" t="s">
        <v>126</v>
      </c>
    </row>
    <row r="2014" spans="5:6" x14ac:dyDescent="0.25">
      <c r="E2014" t="s">
        <v>1</v>
      </c>
    </row>
    <row r="2015" spans="5:6" x14ac:dyDescent="0.25">
      <c r="E2015" t="s">
        <v>123</v>
      </c>
    </row>
    <row r="2016" spans="5:6" x14ac:dyDescent="0.25">
      <c r="F2016" t="str">
        <f t="shared" ref="F2016:F2079" si="419">"factor = 1.3"</f>
        <v>factor = 1.3</v>
      </c>
    </row>
    <row r="2017" spans="4:6" x14ac:dyDescent="0.25">
      <c r="F2017" t="s">
        <v>127</v>
      </c>
    </row>
    <row r="2018" spans="4:6" x14ac:dyDescent="0.25">
      <c r="E2018" t="s">
        <v>1</v>
      </c>
    </row>
    <row r="2019" spans="4:6" x14ac:dyDescent="0.25">
      <c r="E2019" t="s">
        <v>123</v>
      </c>
    </row>
    <row r="2020" spans="4:6" x14ac:dyDescent="0.25">
      <c r="F2020" t="str">
        <f t="shared" ref="F2020:F2083" si="420">"factor = 1.5"</f>
        <v>factor = 1.5</v>
      </c>
    </row>
    <row r="2021" spans="4:6" x14ac:dyDescent="0.25">
      <c r="F2021" t="s">
        <v>128</v>
      </c>
    </row>
    <row r="2022" spans="4:6" x14ac:dyDescent="0.25">
      <c r="E2022" t="s">
        <v>1</v>
      </c>
    </row>
    <row r="2023" spans="4:6" x14ac:dyDescent="0.25">
      <c r="D2023" t="s">
        <v>1</v>
      </c>
    </row>
    <row r="2024" spans="4:6" x14ac:dyDescent="0.25">
      <c r="D2024" t="str">
        <f t="shared" ref="D2024:D2087" si="421">"35 = { # Gifted progress"</f>
        <v>35 = { # Gifted progress</v>
      </c>
    </row>
    <row r="2025" spans="4:6" x14ac:dyDescent="0.25">
      <c r="E2025" t="str">
        <f t="shared" ref="E2025:E2088" si="422">"change_variable = { which = hexaco_learning_"&amp;INDEX(S:S,2+TRUNC((ROW()-1)/$O$2))&amp;"_xp value = 2 }"</f>
        <v>change_variable = { which = hexaco_learning_read_write_xp value = 2 }</v>
      </c>
    </row>
    <row r="2026" spans="4:6" x14ac:dyDescent="0.25">
      <c r="E2026" t="s">
        <v>122</v>
      </c>
    </row>
    <row r="2027" spans="4:6" x14ac:dyDescent="0.25">
      <c r="E2027" t="str">
        <f t="shared" ref="E2027:E2090" si="423">"set_character_flag = AVE_MARIA_hexaco_adolescence_"&amp;INDEX(S:S,2+TRUNC((ROW()-1)/$O$2))&amp;"_improvement_faster"</f>
        <v>set_character_flag = AVE_MARIA_hexaco_adolescence_read_write_improvement_faster</v>
      </c>
    </row>
    <row r="2028" spans="4:6" x14ac:dyDescent="0.25">
      <c r="E2028" t="s">
        <v>123</v>
      </c>
    </row>
    <row r="2029" spans="4:6" x14ac:dyDescent="0.25">
      <c r="F2029" t="str">
        <f t="shared" ref="F2029:F2092" si="424">"factor = 1.05"</f>
        <v>factor = 1.05</v>
      </c>
    </row>
    <row r="2030" spans="4:6" x14ac:dyDescent="0.25">
      <c r="F2030" t="s">
        <v>129</v>
      </c>
    </row>
    <row r="2031" spans="4:6" x14ac:dyDescent="0.25">
      <c r="E2031" t="s">
        <v>1</v>
      </c>
    </row>
    <row r="2032" spans="4:6" x14ac:dyDescent="0.25">
      <c r="E2032" t="s">
        <v>123</v>
      </c>
    </row>
    <row r="2033" spans="5:6" x14ac:dyDescent="0.25">
      <c r="F2033" t="str">
        <f t="shared" ref="F2033:F2096" si="425">"factor = 1.1"</f>
        <v>factor = 1.1</v>
      </c>
    </row>
    <row r="2034" spans="5:6" x14ac:dyDescent="0.25">
      <c r="F2034" t="s">
        <v>130</v>
      </c>
    </row>
    <row r="2035" spans="5:6" x14ac:dyDescent="0.25">
      <c r="E2035" t="s">
        <v>1</v>
      </c>
    </row>
    <row r="2036" spans="5:6" x14ac:dyDescent="0.25">
      <c r="E2036" t="s">
        <v>123</v>
      </c>
    </row>
    <row r="2037" spans="5:6" x14ac:dyDescent="0.25">
      <c r="F2037" t="str">
        <f t="shared" ref="F2037:F2100" si="426">"factor = 1.2"</f>
        <v>factor = 1.2</v>
      </c>
    </row>
    <row r="2038" spans="5:6" x14ac:dyDescent="0.25">
      <c r="F2038" t="s">
        <v>131</v>
      </c>
    </row>
    <row r="2039" spans="5:6" x14ac:dyDescent="0.25">
      <c r="E2039" t="s">
        <v>1</v>
      </c>
    </row>
    <row r="2040" spans="5:6" x14ac:dyDescent="0.25">
      <c r="E2040" t="s">
        <v>123</v>
      </c>
    </row>
    <row r="2041" spans="5:6" x14ac:dyDescent="0.25">
      <c r="F2041" t="str">
        <f t="shared" ref="F2041:F2104" si="427">"factor = 1.3"</f>
        <v>factor = 1.3</v>
      </c>
    </row>
    <row r="2042" spans="5:6" x14ac:dyDescent="0.25">
      <c r="F2042" t="s">
        <v>132</v>
      </c>
    </row>
    <row r="2043" spans="5:6" x14ac:dyDescent="0.25">
      <c r="E2043" t="s">
        <v>1</v>
      </c>
    </row>
    <row r="2044" spans="5:6" x14ac:dyDescent="0.25">
      <c r="E2044" t="s">
        <v>123</v>
      </c>
    </row>
    <row r="2045" spans="5:6" x14ac:dyDescent="0.25">
      <c r="F2045" t="str">
        <f t="shared" ref="F2045:F2108" si="428">"factor = 1.5"</f>
        <v>factor = 1.5</v>
      </c>
    </row>
    <row r="2046" spans="5:6" x14ac:dyDescent="0.25">
      <c r="F2046" t="s">
        <v>133</v>
      </c>
    </row>
    <row r="2047" spans="5:6" x14ac:dyDescent="0.25">
      <c r="E2047" t="s">
        <v>1</v>
      </c>
    </row>
    <row r="2048" spans="5:6" x14ac:dyDescent="0.25">
      <c r="E2048" t="s">
        <v>123</v>
      </c>
    </row>
    <row r="2049" spans="4:6" x14ac:dyDescent="0.25">
      <c r="F2049" t="s">
        <v>136</v>
      </c>
    </row>
    <row r="2050" spans="4:6" x14ac:dyDescent="0.25">
      <c r="F2050" t="s">
        <v>135</v>
      </c>
    </row>
    <row r="2051" spans="4:6" x14ac:dyDescent="0.25">
      <c r="E2051" t="s">
        <v>1</v>
      </c>
    </row>
    <row r="2052" spans="4:6" x14ac:dyDescent="0.25">
      <c r="D2052" t="s">
        <v>1</v>
      </c>
    </row>
    <row r="2053" spans="4:6" x14ac:dyDescent="0.25">
      <c r="D2053" t="str">
        <f t="shared" ref="D2053:D2116" si="429">"5 = { # Crazy progress"</f>
        <v>5 = { # Crazy progress</v>
      </c>
    </row>
    <row r="2054" spans="4:6" x14ac:dyDescent="0.25">
      <c r="E2054" t="str">
        <f t="shared" ref="E2054:E2117" si="430">"change_variable = { which = hexaco_learning_"&amp;INDEX(S:S,2+TRUNC((ROW()-1)/$O$2))&amp;"_xp value = 3 }"</f>
        <v>change_variable = { which = hexaco_learning_read_write_xp value = 3 }</v>
      </c>
    </row>
    <row r="2055" spans="4:6" x14ac:dyDescent="0.25">
      <c r="E2055" t="s">
        <v>122</v>
      </c>
    </row>
    <row r="2056" spans="4:6" x14ac:dyDescent="0.25">
      <c r="E2056" t="str">
        <f t="shared" ref="E2056:E2119" si="431">"set_character_flag = AVE_MARIA_hexaco_adolescence_"&amp;INDEX(S:S,2+TRUNC((ROW()-1)/$O$2))&amp;"_improvement_genius"</f>
        <v>set_character_flag = AVE_MARIA_hexaco_adolescence_read_write_improvement_genius</v>
      </c>
    </row>
    <row r="2057" spans="4:6" x14ac:dyDescent="0.25">
      <c r="E2057" t="s">
        <v>123</v>
      </c>
    </row>
    <row r="2058" spans="4:6" x14ac:dyDescent="0.25">
      <c r="F2058" t="str">
        <f t="shared" ref="F2058:F2121" si="432">"factor = 2"</f>
        <v>factor = 2</v>
      </c>
    </row>
    <row r="2059" spans="4:6" x14ac:dyDescent="0.25">
      <c r="F2059" t="s">
        <v>135</v>
      </c>
    </row>
    <row r="2060" spans="4:6" x14ac:dyDescent="0.25">
      <c r="E2060" t="s">
        <v>1</v>
      </c>
    </row>
    <row r="2061" spans="4:6" x14ac:dyDescent="0.25">
      <c r="E2061" t="s">
        <v>123</v>
      </c>
    </row>
    <row r="2062" spans="4:6" x14ac:dyDescent="0.25">
      <c r="F2062" t="str">
        <f t="shared" ref="F2062:F2125" si="433">"factor = 5"</f>
        <v>factor = 5</v>
      </c>
    </row>
    <row r="2063" spans="4:6" x14ac:dyDescent="0.25">
      <c r="F2063" t="s">
        <v>137</v>
      </c>
    </row>
    <row r="2064" spans="4:6" x14ac:dyDescent="0.25">
      <c r="E2064" t="s">
        <v>1</v>
      </c>
    </row>
    <row r="2065" spans="1:4" x14ac:dyDescent="0.25">
      <c r="D2065" t="s">
        <v>1</v>
      </c>
    </row>
    <row r="2066" spans="1:4" x14ac:dyDescent="0.25">
      <c r="C2066" t="s">
        <v>1</v>
      </c>
    </row>
    <row r="2067" spans="1:4" x14ac:dyDescent="0.25">
      <c r="C2067" t="s">
        <v>138</v>
      </c>
    </row>
    <row r="2068" spans="1:4" x14ac:dyDescent="0.25">
      <c r="D2068" t="str">
        <f t="shared" ref="D2068" si="434">"educator = { character_event = { id = "&amp;"AVE_MARIA_hexaco_adolescence."&amp;INDEX($Y$2:$Z$57,MATCH(B1795,$Y$2:$Y$57,0)+6,2)&amp;" } }"</f>
        <v>educator = { character_event = { id = AVE_MARIA_hexaco_adolescence.29 } }</v>
      </c>
    </row>
    <row r="2069" spans="1:4" x14ac:dyDescent="0.25">
      <c r="C2069" t="s">
        <v>1</v>
      </c>
    </row>
    <row r="2070" spans="1:4" x14ac:dyDescent="0.25">
      <c r="C2070" t="s">
        <v>139</v>
      </c>
    </row>
    <row r="2071" spans="1:4" x14ac:dyDescent="0.25">
      <c r="D2071" t="s">
        <v>165</v>
      </c>
    </row>
    <row r="2072" spans="1:4" x14ac:dyDescent="0.25">
      <c r="C2072" t="s">
        <v>1</v>
      </c>
    </row>
    <row r="2073" spans="1:4" x14ac:dyDescent="0.25">
      <c r="B2073" t="s">
        <v>1</v>
      </c>
    </row>
    <row r="2074" spans="1:4" x14ac:dyDescent="0.25">
      <c r="A2074" t="s">
        <v>1</v>
      </c>
    </row>
    <row r="2075" spans="1:4" x14ac:dyDescent="0.25">
      <c r="A2075" t="str">
        <f t="shared" ref="A2075:A2138" si="435">"#"</f>
        <v>#</v>
      </c>
      <c r="B2075" t="str">
        <f t="shared" ref="B2075:B2138" si="436">INDEX(R:R,2+TRUNC((ROW()-1)/$O$2))&amp;" Random Improvement"</f>
        <v>Read Write Random Improvement</v>
      </c>
    </row>
    <row r="2076" spans="1:4" x14ac:dyDescent="0.25">
      <c r="A2076" t="s">
        <v>0</v>
      </c>
    </row>
    <row r="2077" spans="1:4" x14ac:dyDescent="0.25">
      <c r="B2077" t="str">
        <f t="shared" ref="B2077" si="437">"id = "&amp;"AVE_MARIA_hexaco_adolescence."&amp;INDEX($Y$2:$Z$57,MATCH(B1795,$Y$2:$Y$57,0)+3,2)</f>
        <v>id = AVE_MARIA_hexaco_adolescence.26</v>
      </c>
    </row>
    <row r="2078" spans="1:4" x14ac:dyDescent="0.25">
      <c r="B2078" t="str">
        <f t="shared" ref="B2078" si="438">"desc = EVTDESC_"&amp;"AVE_MARIA_hexaco_adolescence."&amp;INDEX($Y$2:$Z$57,MATCH(B1795,$Y$2:$Y$57,0)+3,2)</f>
        <v>desc = EVTDESC_AVE_MARIA_hexaco_adolescence.26</v>
      </c>
    </row>
    <row r="2079" spans="1:4" x14ac:dyDescent="0.25">
      <c r="B2079" t="s">
        <v>115</v>
      </c>
    </row>
    <row r="2080" spans="1:4" x14ac:dyDescent="0.25">
      <c r="B2080" t="s">
        <v>114</v>
      </c>
    </row>
    <row r="2081" spans="2:5" x14ac:dyDescent="0.25">
      <c r="B2081" t="s">
        <v>116</v>
      </c>
    </row>
    <row r="2083" spans="2:5" x14ac:dyDescent="0.25">
      <c r="B2083" t="s">
        <v>5</v>
      </c>
    </row>
    <row r="2084" spans="2:5" x14ac:dyDescent="0.25">
      <c r="C2084" t="s">
        <v>117</v>
      </c>
    </row>
    <row r="2085" spans="2:5" x14ac:dyDescent="0.25">
      <c r="C2085" t="s">
        <v>118</v>
      </c>
    </row>
    <row r="2086" spans="2:5" x14ac:dyDescent="0.25">
      <c r="C2086" t="s">
        <v>119</v>
      </c>
    </row>
    <row r="2087" spans="2:5" x14ac:dyDescent="0.25">
      <c r="C2087" t="s">
        <v>120</v>
      </c>
    </row>
    <row r="2088" spans="2:5" x14ac:dyDescent="0.25">
      <c r="B2088" t="s">
        <v>1</v>
      </c>
    </row>
    <row r="2089" spans="2:5" x14ac:dyDescent="0.25">
      <c r="B2089" t="s">
        <v>9</v>
      </c>
    </row>
    <row r="2090" spans="2:5" x14ac:dyDescent="0.25">
      <c r="C2090" t="str">
        <f t="shared" ref="C2090" si="439">"name = EVTOPT_A_"&amp;"AVE_MARIA_hexaco_adolescence."&amp;INDEX($Y$2:$Z$57,MATCH(B1795,$Y$2:$Y$57,0)+3,2)</f>
        <v>name = EVTOPT_A_AVE_MARIA_hexaco_adolescence.26</v>
      </c>
    </row>
    <row r="2091" spans="2:5" x14ac:dyDescent="0.25">
      <c r="C2091" t="s">
        <v>121</v>
      </c>
    </row>
    <row r="2092" spans="2:5" x14ac:dyDescent="0.25">
      <c r="D2092" t="str">
        <f t="shared" ref="D2092:D2155" si="440">"60 = { # Normal progress"</f>
        <v>60 = { # Normal progress</v>
      </c>
    </row>
    <row r="2093" spans="2:5" x14ac:dyDescent="0.25">
      <c r="E2093" t="str">
        <f t="shared" ref="E2093:E2156" si="441">"change_variable = { which = hexaco_learning_"&amp;INDEX(S:S,2+TRUNC((ROW()-1)/$O$2))&amp;"_xp value = 1 }"</f>
        <v>change_variable = { which = hexaco_learning_read_write_xp value = 1 }</v>
      </c>
    </row>
    <row r="2094" spans="2:5" x14ac:dyDescent="0.25">
      <c r="E2094" t="s">
        <v>122</v>
      </c>
    </row>
    <row r="2095" spans="2:5" x14ac:dyDescent="0.25">
      <c r="E2095" t="str">
        <f t="shared" ref="E2095:E2158" si="442">"set_character_flag = AVE_MARIA_hexaco_adolescence_"&amp;INDEX(S:S,2+TRUNC((ROW()-1)/$O$2))&amp;"_improvement_normal"</f>
        <v>set_character_flag = AVE_MARIA_hexaco_adolescence_read_write_improvement_normal</v>
      </c>
    </row>
    <row r="2096" spans="2:5" x14ac:dyDescent="0.25">
      <c r="E2096" t="s">
        <v>123</v>
      </c>
    </row>
    <row r="2097" spans="5:6" x14ac:dyDescent="0.25">
      <c r="F2097" t="str">
        <f t="shared" ref="F2097:F2160" si="443">"factor = 1.05"</f>
        <v>factor = 1.05</v>
      </c>
    </row>
    <row r="2098" spans="5:6" x14ac:dyDescent="0.25">
      <c r="F2098" t="s">
        <v>124</v>
      </c>
    </row>
    <row r="2099" spans="5:6" x14ac:dyDescent="0.25">
      <c r="E2099" t="s">
        <v>1</v>
      </c>
    </row>
    <row r="2100" spans="5:6" x14ac:dyDescent="0.25">
      <c r="E2100" t="s">
        <v>123</v>
      </c>
    </row>
    <row r="2101" spans="5:6" x14ac:dyDescent="0.25">
      <c r="F2101" t="str">
        <f t="shared" ref="F2101:F2164" si="444">"factor = 1.1"</f>
        <v>factor = 1.1</v>
      </c>
    </row>
    <row r="2102" spans="5:6" x14ac:dyDescent="0.25">
      <c r="F2102" t="s">
        <v>125</v>
      </c>
    </row>
    <row r="2103" spans="5:6" x14ac:dyDescent="0.25">
      <c r="E2103" t="s">
        <v>1</v>
      </c>
    </row>
    <row r="2104" spans="5:6" x14ac:dyDescent="0.25">
      <c r="E2104" t="s">
        <v>123</v>
      </c>
    </row>
    <row r="2105" spans="5:6" x14ac:dyDescent="0.25">
      <c r="F2105" t="str">
        <f t="shared" ref="F2105:F2168" si="445">"factor = 1.2"</f>
        <v>factor = 1.2</v>
      </c>
    </row>
    <row r="2106" spans="5:6" x14ac:dyDescent="0.25">
      <c r="F2106" t="s">
        <v>126</v>
      </c>
    </row>
    <row r="2107" spans="5:6" x14ac:dyDescent="0.25">
      <c r="E2107" t="s">
        <v>1</v>
      </c>
    </row>
    <row r="2108" spans="5:6" x14ac:dyDescent="0.25">
      <c r="E2108" t="s">
        <v>123</v>
      </c>
    </row>
    <row r="2109" spans="5:6" x14ac:dyDescent="0.25">
      <c r="F2109" t="str">
        <f t="shared" ref="F2109:F2172" si="446">"factor = 1.3"</f>
        <v>factor = 1.3</v>
      </c>
    </row>
    <row r="2110" spans="5:6" x14ac:dyDescent="0.25">
      <c r="F2110" t="s">
        <v>127</v>
      </c>
    </row>
    <row r="2111" spans="5:6" x14ac:dyDescent="0.25">
      <c r="E2111" t="s">
        <v>1</v>
      </c>
    </row>
    <row r="2112" spans="5:6" x14ac:dyDescent="0.25">
      <c r="E2112" t="s">
        <v>123</v>
      </c>
    </row>
    <row r="2113" spans="4:6" x14ac:dyDescent="0.25">
      <c r="F2113" t="str">
        <f t="shared" ref="F2113:F2176" si="447">"factor = 1.5"</f>
        <v>factor = 1.5</v>
      </c>
    </row>
    <row r="2114" spans="4:6" x14ac:dyDescent="0.25">
      <c r="F2114" t="s">
        <v>128</v>
      </c>
    </row>
    <row r="2115" spans="4:6" x14ac:dyDescent="0.25">
      <c r="E2115" t="s">
        <v>1</v>
      </c>
    </row>
    <row r="2116" spans="4:6" x14ac:dyDescent="0.25">
      <c r="D2116" t="s">
        <v>1</v>
      </c>
    </row>
    <row r="2117" spans="4:6" x14ac:dyDescent="0.25">
      <c r="D2117" t="str">
        <f t="shared" ref="D2117:D2180" si="448">"35 = { # Gifted progress"</f>
        <v>35 = { # Gifted progress</v>
      </c>
    </row>
    <row r="2118" spans="4:6" x14ac:dyDescent="0.25">
      <c r="E2118" t="str">
        <f t="shared" ref="E2118:E2181" si="449">"change_variable = { which = hexaco_learning_"&amp;INDEX(S:S,2+TRUNC((ROW()-1)/$O$2))&amp;"_xp value = 2 }"</f>
        <v>change_variable = { which = hexaco_learning_read_write_xp value = 2 }</v>
      </c>
    </row>
    <row r="2119" spans="4:6" x14ac:dyDescent="0.25">
      <c r="E2119" t="s">
        <v>122</v>
      </c>
    </row>
    <row r="2120" spans="4:6" x14ac:dyDescent="0.25">
      <c r="E2120" t="str">
        <f t="shared" ref="E2120:E2183" si="450">"set_character_flag = AVE_MARIA_hexaco_adolescence_"&amp;INDEX(S:S,2+TRUNC((ROW()-1)/$O$2))&amp;"_improvement_faster"</f>
        <v>set_character_flag = AVE_MARIA_hexaco_adolescence_read_write_improvement_faster</v>
      </c>
    </row>
    <row r="2121" spans="4:6" x14ac:dyDescent="0.25">
      <c r="E2121" t="s">
        <v>123</v>
      </c>
    </row>
    <row r="2122" spans="4:6" x14ac:dyDescent="0.25">
      <c r="F2122" t="str">
        <f t="shared" ref="F2122:F2185" si="451">"factor = 1.05"</f>
        <v>factor = 1.05</v>
      </c>
    </row>
    <row r="2123" spans="4:6" x14ac:dyDescent="0.25">
      <c r="F2123" t="s">
        <v>129</v>
      </c>
    </row>
    <row r="2124" spans="4:6" x14ac:dyDescent="0.25">
      <c r="E2124" t="s">
        <v>1</v>
      </c>
    </row>
    <row r="2125" spans="4:6" x14ac:dyDescent="0.25">
      <c r="E2125" t="s">
        <v>123</v>
      </c>
    </row>
    <row r="2126" spans="4:6" x14ac:dyDescent="0.25">
      <c r="F2126" t="str">
        <f t="shared" ref="F2126:F2189" si="452">"factor = 1.1"</f>
        <v>factor = 1.1</v>
      </c>
    </row>
    <row r="2127" spans="4:6" x14ac:dyDescent="0.25">
      <c r="F2127" t="s">
        <v>130</v>
      </c>
    </row>
    <row r="2128" spans="4:6" x14ac:dyDescent="0.25">
      <c r="E2128" t="s">
        <v>1</v>
      </c>
    </row>
    <row r="2129" spans="5:6" x14ac:dyDescent="0.25">
      <c r="E2129" t="s">
        <v>123</v>
      </c>
    </row>
    <row r="2130" spans="5:6" x14ac:dyDescent="0.25">
      <c r="F2130" t="str">
        <f t="shared" ref="F2130:F2193" si="453">"factor = 1.2"</f>
        <v>factor = 1.2</v>
      </c>
    </row>
    <row r="2131" spans="5:6" x14ac:dyDescent="0.25">
      <c r="F2131" t="s">
        <v>131</v>
      </c>
    </row>
    <row r="2132" spans="5:6" x14ac:dyDescent="0.25">
      <c r="E2132" t="s">
        <v>1</v>
      </c>
    </row>
    <row r="2133" spans="5:6" x14ac:dyDescent="0.25">
      <c r="E2133" t="s">
        <v>123</v>
      </c>
    </row>
    <row r="2134" spans="5:6" x14ac:dyDescent="0.25">
      <c r="F2134" t="str">
        <f t="shared" ref="F2134:F2197" si="454">"factor = 1.3"</f>
        <v>factor = 1.3</v>
      </c>
    </row>
    <row r="2135" spans="5:6" x14ac:dyDescent="0.25">
      <c r="F2135" t="s">
        <v>132</v>
      </c>
    </row>
    <row r="2136" spans="5:6" x14ac:dyDescent="0.25">
      <c r="E2136" t="s">
        <v>1</v>
      </c>
    </row>
    <row r="2137" spans="5:6" x14ac:dyDescent="0.25">
      <c r="E2137" t="s">
        <v>123</v>
      </c>
    </row>
    <row r="2138" spans="5:6" x14ac:dyDescent="0.25">
      <c r="F2138" t="str">
        <f t="shared" ref="F2138:F2201" si="455">"factor = 1.5"</f>
        <v>factor = 1.5</v>
      </c>
    </row>
    <row r="2139" spans="5:6" x14ac:dyDescent="0.25">
      <c r="F2139" t="s">
        <v>133</v>
      </c>
    </row>
    <row r="2140" spans="5:6" x14ac:dyDescent="0.25">
      <c r="E2140" t="s">
        <v>1</v>
      </c>
    </row>
    <row r="2141" spans="5:6" x14ac:dyDescent="0.25">
      <c r="E2141" t="s">
        <v>123</v>
      </c>
    </row>
    <row r="2142" spans="5:6" x14ac:dyDescent="0.25">
      <c r="F2142" t="s">
        <v>136</v>
      </c>
    </row>
    <row r="2143" spans="5:6" x14ac:dyDescent="0.25">
      <c r="F2143" t="s">
        <v>135</v>
      </c>
    </row>
    <row r="2144" spans="5:6" x14ac:dyDescent="0.25">
      <c r="E2144" t="s">
        <v>1</v>
      </c>
    </row>
    <row r="2145" spans="3:6" x14ac:dyDescent="0.25">
      <c r="D2145" t="s">
        <v>1</v>
      </c>
    </row>
    <row r="2146" spans="3:6" x14ac:dyDescent="0.25">
      <c r="D2146" t="str">
        <f t="shared" ref="D2146:D2209" si="456">"5 = { # Crazy progress"</f>
        <v>5 = { # Crazy progress</v>
      </c>
    </row>
    <row r="2147" spans="3:6" x14ac:dyDescent="0.25">
      <c r="E2147" t="str">
        <f t="shared" ref="E2147:E2210" si="457">"change_variable = { which = hexaco_learning_"&amp;INDEX(S:S,2+TRUNC((ROW()-1)/$O$2))&amp;"_xp value = 3 }"</f>
        <v>change_variable = { which = hexaco_learning_read_write_xp value = 3 }</v>
      </c>
    </row>
    <row r="2148" spans="3:6" x14ac:dyDescent="0.25">
      <c r="E2148" t="s">
        <v>122</v>
      </c>
    </row>
    <row r="2149" spans="3:6" x14ac:dyDescent="0.25">
      <c r="E2149" t="str">
        <f t="shared" ref="E2149:E2212" si="458">"set_character_flag = AVE_MARIA_hexaco_adolescence_"&amp;INDEX(S:S,2+TRUNC((ROW()-1)/$O$2))&amp;"_improvement_genius"</f>
        <v>set_character_flag = AVE_MARIA_hexaco_adolescence_read_write_improvement_genius</v>
      </c>
    </row>
    <row r="2150" spans="3:6" x14ac:dyDescent="0.25">
      <c r="E2150" t="s">
        <v>123</v>
      </c>
    </row>
    <row r="2151" spans="3:6" x14ac:dyDescent="0.25">
      <c r="F2151" t="str">
        <f t="shared" ref="F2151:F2214" si="459">"factor = 2"</f>
        <v>factor = 2</v>
      </c>
    </row>
    <row r="2152" spans="3:6" x14ac:dyDescent="0.25">
      <c r="F2152" t="s">
        <v>135</v>
      </c>
    </row>
    <row r="2153" spans="3:6" x14ac:dyDescent="0.25">
      <c r="E2153" t="s">
        <v>1</v>
      </c>
    </row>
    <row r="2154" spans="3:6" x14ac:dyDescent="0.25">
      <c r="E2154" t="s">
        <v>123</v>
      </c>
    </row>
    <row r="2155" spans="3:6" x14ac:dyDescent="0.25">
      <c r="F2155" t="str">
        <f t="shared" ref="F2155:F2218" si="460">"factor = 5"</f>
        <v>factor = 5</v>
      </c>
    </row>
    <row r="2156" spans="3:6" x14ac:dyDescent="0.25">
      <c r="F2156" t="s">
        <v>137</v>
      </c>
    </row>
    <row r="2157" spans="3:6" x14ac:dyDescent="0.25">
      <c r="E2157" t="s">
        <v>1</v>
      </c>
    </row>
    <row r="2158" spans="3:6" x14ac:dyDescent="0.25">
      <c r="D2158" t="s">
        <v>1</v>
      </c>
    </row>
    <row r="2159" spans="3:6" x14ac:dyDescent="0.25">
      <c r="C2159" t="s">
        <v>1</v>
      </c>
    </row>
    <row r="2160" spans="3:6" x14ac:dyDescent="0.25">
      <c r="C2160" t="s">
        <v>138</v>
      </c>
    </row>
    <row r="2161" spans="1:4" x14ac:dyDescent="0.25">
      <c r="D2161" t="str">
        <f t="shared" ref="D2161" si="461">"educator = { character_event = { id = "&amp;"AVE_MARIA_hexaco_adolescence."&amp;INDEX($Y$2:$Z$57,MATCH(B1795,$Y$2:$Y$57,0),2)+6&amp;" } }"</f>
        <v>educator = { character_event = { id = AVE_MARIA_hexaco_adolescence.29 } }</v>
      </c>
    </row>
    <row r="2162" spans="1:4" x14ac:dyDescent="0.25">
      <c r="C2162" t="s">
        <v>1</v>
      </c>
    </row>
    <row r="2163" spans="1:4" x14ac:dyDescent="0.25">
      <c r="C2163" t="s">
        <v>139</v>
      </c>
    </row>
    <row r="2164" spans="1:4" x14ac:dyDescent="0.25">
      <c r="D2164" t="s">
        <v>165</v>
      </c>
    </row>
    <row r="2165" spans="1:4" x14ac:dyDescent="0.25">
      <c r="C2165" t="s">
        <v>1</v>
      </c>
    </row>
    <row r="2166" spans="1:4" x14ac:dyDescent="0.25">
      <c r="B2166" t="s">
        <v>1</v>
      </c>
    </row>
    <row r="2167" spans="1:4" x14ac:dyDescent="0.25">
      <c r="A2167" t="s">
        <v>1</v>
      </c>
    </row>
    <row r="2168" spans="1:4" x14ac:dyDescent="0.25">
      <c r="A2168" t="str">
        <f t="shared" ref="A2168:A2231" si="462">"#"</f>
        <v>#</v>
      </c>
      <c r="B2168" t="str">
        <f t="shared" ref="B2168:B2231" si="463">INDEX(R:R,2+TRUNC((ROW()-1)/$O$2))&amp;" Random Improvement"</f>
        <v>Read Write Random Improvement</v>
      </c>
    </row>
    <row r="2169" spans="1:4" x14ac:dyDescent="0.25">
      <c r="A2169" t="s">
        <v>0</v>
      </c>
    </row>
    <row r="2170" spans="1:4" x14ac:dyDescent="0.25">
      <c r="B2170" t="str">
        <f t="shared" ref="B2170" si="464">"id = "&amp;"AVE_MARIA_hexaco_adolescence."&amp;INDEX($Y$2:$Z$57,MATCH(B1795,$Y$2:$Y$57,0)+4,2)</f>
        <v>id = AVE_MARIA_hexaco_adolescence.27</v>
      </c>
    </row>
    <row r="2171" spans="1:4" x14ac:dyDescent="0.25">
      <c r="B2171" t="str">
        <f t="shared" ref="B2171" si="465">"desc = EVTDESC_"&amp;"AVE_MARIA_hexaco_adolescence."&amp;INDEX($Y$2:$Z$57,MATCH(B1795,$Y$2:$Y$57,0)+4,2)</f>
        <v>desc = EVTDESC_AVE_MARIA_hexaco_adolescence.27</v>
      </c>
    </row>
    <row r="2172" spans="1:4" x14ac:dyDescent="0.25">
      <c r="B2172" t="s">
        <v>115</v>
      </c>
    </row>
    <row r="2173" spans="1:4" x14ac:dyDescent="0.25">
      <c r="B2173" t="s">
        <v>114</v>
      </c>
    </row>
    <row r="2174" spans="1:4" x14ac:dyDescent="0.25">
      <c r="B2174" t="s">
        <v>116</v>
      </c>
    </row>
    <row r="2176" spans="1:4" x14ac:dyDescent="0.25">
      <c r="B2176" t="s">
        <v>5</v>
      </c>
    </row>
    <row r="2177" spans="2:6" x14ac:dyDescent="0.25">
      <c r="C2177" t="s">
        <v>117</v>
      </c>
    </row>
    <row r="2178" spans="2:6" x14ac:dyDescent="0.25">
      <c r="C2178" t="s">
        <v>118</v>
      </c>
    </row>
    <row r="2179" spans="2:6" x14ac:dyDescent="0.25">
      <c r="C2179" t="s">
        <v>119</v>
      </c>
    </row>
    <row r="2180" spans="2:6" x14ac:dyDescent="0.25">
      <c r="C2180" t="s">
        <v>120</v>
      </c>
    </row>
    <row r="2181" spans="2:6" x14ac:dyDescent="0.25">
      <c r="B2181" t="s">
        <v>1</v>
      </c>
    </row>
    <row r="2182" spans="2:6" x14ac:dyDescent="0.25">
      <c r="B2182" t="s">
        <v>9</v>
      </c>
    </row>
    <row r="2183" spans="2:6" x14ac:dyDescent="0.25">
      <c r="C2183" t="str">
        <f t="shared" ref="C2183" si="466">"name = EVTOPT_A_"&amp;"AVE_MARIA_hexaco_adolescence."&amp;INDEX($Y$2:$Z$57,MATCH(B1795,$Y$2:$Y$57,0)+4,2)</f>
        <v>name = EVTOPT_A_AVE_MARIA_hexaco_adolescence.27</v>
      </c>
    </row>
    <row r="2184" spans="2:6" x14ac:dyDescent="0.25">
      <c r="C2184" t="s">
        <v>121</v>
      </c>
    </row>
    <row r="2185" spans="2:6" x14ac:dyDescent="0.25">
      <c r="D2185" t="str">
        <f t="shared" ref="D2185:D2248" si="467">"60 = { # Normal progress"</f>
        <v>60 = { # Normal progress</v>
      </c>
    </row>
    <row r="2186" spans="2:6" x14ac:dyDescent="0.25">
      <c r="E2186" t="str">
        <f t="shared" ref="E2186:E2249" si="468">"change_variable = { which = hexaco_learning_"&amp;INDEX(S:S,2+TRUNC((ROW()-1)/$O$2))&amp;"_xp value = 1 }"</f>
        <v>change_variable = { which = hexaco_learning_read_write_xp value = 1 }</v>
      </c>
    </row>
    <row r="2187" spans="2:6" x14ac:dyDescent="0.25">
      <c r="E2187" t="s">
        <v>122</v>
      </c>
    </row>
    <row r="2188" spans="2:6" x14ac:dyDescent="0.25">
      <c r="E2188" t="str">
        <f t="shared" ref="E2188:E2251" si="469">"set_character_flag = AVE_MARIA_hexaco_adolescence_"&amp;INDEX(S:S,2+TRUNC((ROW()-1)/$O$2))&amp;"_improvement_normal"</f>
        <v>set_character_flag = AVE_MARIA_hexaco_adolescence_read_write_improvement_normal</v>
      </c>
    </row>
    <row r="2189" spans="2:6" x14ac:dyDescent="0.25">
      <c r="E2189" t="s">
        <v>123</v>
      </c>
    </row>
    <row r="2190" spans="2:6" x14ac:dyDescent="0.25">
      <c r="F2190" t="str">
        <f t="shared" ref="F2190:F2253" si="470">"factor = 1.05"</f>
        <v>factor = 1.05</v>
      </c>
    </row>
    <row r="2191" spans="2:6" x14ac:dyDescent="0.25">
      <c r="F2191" t="s">
        <v>124</v>
      </c>
    </row>
    <row r="2192" spans="2:6" x14ac:dyDescent="0.25">
      <c r="E2192" t="s">
        <v>1</v>
      </c>
    </row>
    <row r="2193" spans="5:6" x14ac:dyDescent="0.25">
      <c r="E2193" t="s">
        <v>123</v>
      </c>
    </row>
    <row r="2194" spans="5:6" x14ac:dyDescent="0.25">
      <c r="F2194" t="str">
        <f t="shared" ref="F2194:F2257" si="471">"factor = 1.1"</f>
        <v>factor = 1.1</v>
      </c>
    </row>
    <row r="2195" spans="5:6" x14ac:dyDescent="0.25">
      <c r="F2195" t="s">
        <v>125</v>
      </c>
    </row>
    <row r="2196" spans="5:6" x14ac:dyDescent="0.25">
      <c r="E2196" t="s">
        <v>1</v>
      </c>
    </row>
    <row r="2197" spans="5:6" x14ac:dyDescent="0.25">
      <c r="E2197" t="s">
        <v>123</v>
      </c>
    </row>
    <row r="2198" spans="5:6" x14ac:dyDescent="0.25">
      <c r="F2198" t="str">
        <f t="shared" ref="F2198:F2261" si="472">"factor = 1.2"</f>
        <v>factor = 1.2</v>
      </c>
    </row>
    <row r="2199" spans="5:6" x14ac:dyDescent="0.25">
      <c r="F2199" t="s">
        <v>126</v>
      </c>
    </row>
    <row r="2200" spans="5:6" x14ac:dyDescent="0.25">
      <c r="E2200" t="s">
        <v>1</v>
      </c>
    </row>
    <row r="2201" spans="5:6" x14ac:dyDescent="0.25">
      <c r="E2201" t="s">
        <v>123</v>
      </c>
    </row>
    <row r="2202" spans="5:6" x14ac:dyDescent="0.25">
      <c r="F2202" t="str">
        <f t="shared" ref="F2202:F2265" si="473">"factor = 1.3"</f>
        <v>factor = 1.3</v>
      </c>
    </row>
    <row r="2203" spans="5:6" x14ac:dyDescent="0.25">
      <c r="F2203" t="s">
        <v>127</v>
      </c>
    </row>
    <row r="2204" spans="5:6" x14ac:dyDescent="0.25">
      <c r="E2204" t="s">
        <v>1</v>
      </c>
    </row>
    <row r="2205" spans="5:6" x14ac:dyDescent="0.25">
      <c r="E2205" t="s">
        <v>123</v>
      </c>
    </row>
    <row r="2206" spans="5:6" x14ac:dyDescent="0.25">
      <c r="F2206" t="str">
        <f t="shared" ref="F2206:F2269" si="474">"factor = 1.5"</f>
        <v>factor = 1.5</v>
      </c>
    </row>
    <row r="2207" spans="5:6" x14ac:dyDescent="0.25">
      <c r="F2207" t="s">
        <v>128</v>
      </c>
    </row>
    <row r="2208" spans="5:6" x14ac:dyDescent="0.25">
      <c r="E2208" t="s">
        <v>1</v>
      </c>
    </row>
    <row r="2209" spans="4:6" x14ac:dyDescent="0.25">
      <c r="D2209" t="s">
        <v>1</v>
      </c>
    </row>
    <row r="2210" spans="4:6" x14ac:dyDescent="0.25">
      <c r="D2210" t="str">
        <f t="shared" ref="D2210:D2273" si="475">"35 = { # Gifted progress"</f>
        <v>35 = { # Gifted progress</v>
      </c>
    </row>
    <row r="2211" spans="4:6" x14ac:dyDescent="0.25">
      <c r="E2211" t="str">
        <f t="shared" ref="E2211:E2274" si="476">"change_variable = { which = hexaco_learning_"&amp;INDEX(S:S,2+TRUNC((ROW()-1)/$O$2))&amp;"_xp value = 2 }"</f>
        <v>change_variable = { which = hexaco_learning_read_write_xp value = 2 }</v>
      </c>
    </row>
    <row r="2212" spans="4:6" x14ac:dyDescent="0.25">
      <c r="E2212" t="s">
        <v>122</v>
      </c>
    </row>
    <row r="2213" spans="4:6" x14ac:dyDescent="0.25">
      <c r="E2213" t="str">
        <f t="shared" ref="E2213:E2276" si="477">"set_character_flag = AVE_MARIA_hexaco_adolescence_"&amp;INDEX(S:S,2+TRUNC((ROW()-1)/$O$2))&amp;"_improvement_faster"</f>
        <v>set_character_flag = AVE_MARIA_hexaco_adolescence_read_write_improvement_faster</v>
      </c>
    </row>
    <row r="2214" spans="4:6" x14ac:dyDescent="0.25">
      <c r="E2214" t="s">
        <v>123</v>
      </c>
    </row>
    <row r="2215" spans="4:6" x14ac:dyDescent="0.25">
      <c r="F2215" t="str">
        <f t="shared" ref="F2215:F2278" si="478">"factor = 1.05"</f>
        <v>factor = 1.05</v>
      </c>
    </row>
    <row r="2216" spans="4:6" x14ac:dyDescent="0.25">
      <c r="F2216" t="s">
        <v>129</v>
      </c>
    </row>
    <row r="2217" spans="4:6" x14ac:dyDescent="0.25">
      <c r="E2217" t="s">
        <v>1</v>
      </c>
    </row>
    <row r="2218" spans="4:6" x14ac:dyDescent="0.25">
      <c r="E2218" t="s">
        <v>123</v>
      </c>
    </row>
    <row r="2219" spans="4:6" x14ac:dyDescent="0.25">
      <c r="F2219" t="str">
        <f t="shared" ref="F2219:F2282" si="479">"factor = 1.1"</f>
        <v>factor = 1.1</v>
      </c>
    </row>
    <row r="2220" spans="4:6" x14ac:dyDescent="0.25">
      <c r="F2220" t="s">
        <v>130</v>
      </c>
    </row>
    <row r="2221" spans="4:6" x14ac:dyDescent="0.25">
      <c r="E2221" t="s">
        <v>1</v>
      </c>
    </row>
    <row r="2222" spans="4:6" x14ac:dyDescent="0.25">
      <c r="E2222" t="s">
        <v>123</v>
      </c>
    </row>
    <row r="2223" spans="4:6" x14ac:dyDescent="0.25">
      <c r="F2223" t="str">
        <f t="shared" ref="F2223:F2286" si="480">"factor = 1.2"</f>
        <v>factor = 1.2</v>
      </c>
    </row>
    <row r="2224" spans="4:6" x14ac:dyDescent="0.25">
      <c r="F2224" t="s">
        <v>131</v>
      </c>
    </row>
    <row r="2225" spans="4:6" x14ac:dyDescent="0.25">
      <c r="E2225" t="s">
        <v>1</v>
      </c>
    </row>
    <row r="2226" spans="4:6" x14ac:dyDescent="0.25">
      <c r="E2226" t="s">
        <v>123</v>
      </c>
    </row>
    <row r="2227" spans="4:6" x14ac:dyDescent="0.25">
      <c r="F2227" t="str">
        <f t="shared" ref="F2227:F2290" si="481">"factor = 1.3"</f>
        <v>factor = 1.3</v>
      </c>
    </row>
    <row r="2228" spans="4:6" x14ac:dyDescent="0.25">
      <c r="F2228" t="s">
        <v>132</v>
      </c>
    </row>
    <row r="2229" spans="4:6" x14ac:dyDescent="0.25">
      <c r="E2229" t="s">
        <v>1</v>
      </c>
    </row>
    <row r="2230" spans="4:6" x14ac:dyDescent="0.25">
      <c r="E2230" t="s">
        <v>123</v>
      </c>
    </row>
    <row r="2231" spans="4:6" x14ac:dyDescent="0.25">
      <c r="F2231" t="str">
        <f t="shared" ref="F2231:F2294" si="482">"factor = 1.5"</f>
        <v>factor = 1.5</v>
      </c>
    </row>
    <row r="2232" spans="4:6" x14ac:dyDescent="0.25">
      <c r="F2232" t="s">
        <v>133</v>
      </c>
    </row>
    <row r="2233" spans="4:6" x14ac:dyDescent="0.25">
      <c r="E2233" t="s">
        <v>1</v>
      </c>
    </row>
    <row r="2234" spans="4:6" x14ac:dyDescent="0.25">
      <c r="E2234" t="s">
        <v>123</v>
      </c>
    </row>
    <row r="2235" spans="4:6" x14ac:dyDescent="0.25">
      <c r="F2235" t="s">
        <v>136</v>
      </c>
    </row>
    <row r="2236" spans="4:6" x14ac:dyDescent="0.25">
      <c r="F2236" t="s">
        <v>135</v>
      </c>
    </row>
    <row r="2237" spans="4:6" x14ac:dyDescent="0.25">
      <c r="E2237" t="s">
        <v>1</v>
      </c>
    </row>
    <row r="2238" spans="4:6" x14ac:dyDescent="0.25">
      <c r="D2238" t="s">
        <v>1</v>
      </c>
    </row>
    <row r="2239" spans="4:6" x14ac:dyDescent="0.25">
      <c r="D2239" t="str">
        <f t="shared" ref="D2239:D2302" si="483">"5 = { # Crazy progress"</f>
        <v>5 = { # Crazy progress</v>
      </c>
    </row>
    <row r="2240" spans="4:6" x14ac:dyDescent="0.25">
      <c r="E2240" t="str">
        <f t="shared" ref="E2240:E2303" si="484">"change_variable = { which = hexaco_learning_"&amp;INDEX(S:S,2+TRUNC((ROW()-1)/$O$2))&amp;"_xp value = 3 }"</f>
        <v>change_variable = { which = hexaco_learning_read_write_xp value = 3 }</v>
      </c>
    </row>
    <row r="2241" spans="3:6" x14ac:dyDescent="0.25">
      <c r="E2241" t="s">
        <v>122</v>
      </c>
    </row>
    <row r="2242" spans="3:6" x14ac:dyDescent="0.25">
      <c r="E2242" t="str">
        <f t="shared" ref="E2242:E2305" si="485">"set_character_flag = AVE_MARIA_hexaco_adolescence_"&amp;INDEX(S:S,2+TRUNC((ROW()-1)/$O$2))&amp;"_improvement_genius"</f>
        <v>set_character_flag = AVE_MARIA_hexaco_adolescence_read_write_improvement_genius</v>
      </c>
    </row>
    <row r="2243" spans="3:6" x14ac:dyDescent="0.25">
      <c r="E2243" t="s">
        <v>123</v>
      </c>
    </row>
    <row r="2244" spans="3:6" x14ac:dyDescent="0.25">
      <c r="F2244" t="str">
        <f t="shared" ref="F2244:F2307" si="486">"factor = 2"</f>
        <v>factor = 2</v>
      </c>
    </row>
    <row r="2245" spans="3:6" x14ac:dyDescent="0.25">
      <c r="F2245" t="s">
        <v>135</v>
      </c>
    </row>
    <row r="2246" spans="3:6" x14ac:dyDescent="0.25">
      <c r="E2246" t="s">
        <v>1</v>
      </c>
    </row>
    <row r="2247" spans="3:6" x14ac:dyDescent="0.25">
      <c r="E2247" t="s">
        <v>123</v>
      </c>
    </row>
    <row r="2248" spans="3:6" x14ac:dyDescent="0.25">
      <c r="F2248" t="str">
        <f t="shared" ref="F2248:F2311" si="487">"factor = 5"</f>
        <v>factor = 5</v>
      </c>
    </row>
    <row r="2249" spans="3:6" x14ac:dyDescent="0.25">
      <c r="F2249" t="s">
        <v>137</v>
      </c>
    </row>
    <row r="2250" spans="3:6" x14ac:dyDescent="0.25">
      <c r="E2250" t="s">
        <v>1</v>
      </c>
    </row>
    <row r="2251" spans="3:6" x14ac:dyDescent="0.25">
      <c r="D2251" t="s">
        <v>1</v>
      </c>
    </row>
    <row r="2252" spans="3:6" x14ac:dyDescent="0.25">
      <c r="C2252" t="s">
        <v>1</v>
      </c>
    </row>
    <row r="2253" spans="3:6" x14ac:dyDescent="0.25">
      <c r="C2253" t="s">
        <v>138</v>
      </c>
    </row>
    <row r="2254" spans="3:6" x14ac:dyDescent="0.25">
      <c r="D2254" t="str">
        <f t="shared" ref="D2254" si="488">"educator = { character_event = { id = "&amp;"AVE_MARIA_hexaco_adolescence."&amp;INDEX($Y$2:$Z$57,MATCH(B1795,$Y$2:$Y$57,0)+6,2)&amp;" } }"</f>
        <v>educator = { character_event = { id = AVE_MARIA_hexaco_adolescence.29 } }</v>
      </c>
    </row>
    <row r="2255" spans="3:6" x14ac:dyDescent="0.25">
      <c r="C2255" t="s">
        <v>1</v>
      </c>
    </row>
    <row r="2256" spans="3:6" x14ac:dyDescent="0.25">
      <c r="C2256" t="s">
        <v>139</v>
      </c>
    </row>
    <row r="2257" spans="1:4" x14ac:dyDescent="0.25">
      <c r="D2257" t="s">
        <v>165</v>
      </c>
    </row>
    <row r="2258" spans="1:4" x14ac:dyDescent="0.25">
      <c r="C2258" t="s">
        <v>1</v>
      </c>
    </row>
    <row r="2259" spans="1:4" x14ac:dyDescent="0.25">
      <c r="B2259" t="s">
        <v>1</v>
      </c>
    </row>
    <row r="2260" spans="1:4" x14ac:dyDescent="0.25">
      <c r="A2260" t="s">
        <v>1</v>
      </c>
    </row>
    <row r="2261" spans="1:4" x14ac:dyDescent="0.25">
      <c r="A2261" t="str">
        <f t="shared" ref="A2261:A2324" si="489">"#"</f>
        <v>#</v>
      </c>
      <c r="B2261" t="str">
        <f t="shared" ref="B2261:B2324" si="490">INDEX(R:R,2+TRUNC((ROW()-1)/$O$2))&amp;" Random Improvement"</f>
        <v>Read Write Random Improvement</v>
      </c>
    </row>
    <row r="2262" spans="1:4" x14ac:dyDescent="0.25">
      <c r="A2262" t="s">
        <v>0</v>
      </c>
    </row>
    <row r="2263" spans="1:4" x14ac:dyDescent="0.25">
      <c r="B2263" t="str">
        <f t="shared" ref="B2263" si="491">"id = "&amp;"AVE_MARIA_hexaco_adolescence."&amp;INDEX($Y$2:$Z$57,MATCH(B1795,$Y$2:$Y$57,0)+5,2)</f>
        <v>id = AVE_MARIA_hexaco_adolescence.28</v>
      </c>
    </row>
    <row r="2264" spans="1:4" x14ac:dyDescent="0.25">
      <c r="B2264" t="str">
        <f t="shared" ref="B2264" si="492">"desc = EVTDESC_"&amp;"AVE_MARIA_hexaco_adolescence."&amp;INDEX($Y$2:$Z$57,MATCH(B1795,$Y$2:$Y$57,0)+5,2)</f>
        <v>desc = EVTDESC_AVE_MARIA_hexaco_adolescence.28</v>
      </c>
    </row>
    <row r="2265" spans="1:4" x14ac:dyDescent="0.25">
      <c r="B2265" t="s">
        <v>115</v>
      </c>
    </row>
    <row r="2266" spans="1:4" x14ac:dyDescent="0.25">
      <c r="B2266" t="s">
        <v>114</v>
      </c>
    </row>
    <row r="2267" spans="1:4" x14ac:dyDescent="0.25">
      <c r="B2267" t="s">
        <v>116</v>
      </c>
    </row>
    <row r="2269" spans="1:4" x14ac:dyDescent="0.25">
      <c r="B2269" t="s">
        <v>5</v>
      </c>
    </row>
    <row r="2270" spans="1:4" x14ac:dyDescent="0.25">
      <c r="C2270" t="s">
        <v>117</v>
      </c>
    </row>
    <row r="2271" spans="1:4" x14ac:dyDescent="0.25">
      <c r="C2271" t="s">
        <v>118</v>
      </c>
    </row>
    <row r="2272" spans="1:4" x14ac:dyDescent="0.25">
      <c r="C2272" t="s">
        <v>119</v>
      </c>
    </row>
    <row r="2273" spans="2:6" x14ac:dyDescent="0.25">
      <c r="C2273" t="s">
        <v>120</v>
      </c>
    </row>
    <row r="2274" spans="2:6" x14ac:dyDescent="0.25">
      <c r="B2274" t="s">
        <v>1</v>
      </c>
    </row>
    <row r="2275" spans="2:6" x14ac:dyDescent="0.25">
      <c r="B2275" t="s">
        <v>9</v>
      </c>
    </row>
    <row r="2276" spans="2:6" x14ac:dyDescent="0.25">
      <c r="C2276" t="str">
        <f t="shared" ref="C2276" si="493">"name = EVTOPT_A_"&amp;"AVE_MARIA_hexaco_adolescence."&amp;INDEX($Y$2:$Z$57,MATCH(B1795,$Y$2:$Y$57,0)+5,2)</f>
        <v>name = EVTOPT_A_AVE_MARIA_hexaco_adolescence.28</v>
      </c>
    </row>
    <row r="2277" spans="2:6" x14ac:dyDescent="0.25">
      <c r="C2277" t="s">
        <v>121</v>
      </c>
    </row>
    <row r="2278" spans="2:6" x14ac:dyDescent="0.25">
      <c r="D2278" t="str">
        <f t="shared" ref="D2278:D2341" si="494">"60 = { # Normal progress"</f>
        <v>60 = { # Normal progress</v>
      </c>
    </row>
    <row r="2279" spans="2:6" x14ac:dyDescent="0.25">
      <c r="E2279" t="str">
        <f t="shared" ref="E2279:E2342" si="495">"change_variable = { which = hexaco_learning_"&amp;INDEX(S:S,2+TRUNC((ROW()-1)/$O$2))&amp;"_xp value = 1 }"</f>
        <v>change_variable = { which = hexaco_learning_read_write_xp value = 1 }</v>
      </c>
    </row>
    <row r="2280" spans="2:6" x14ac:dyDescent="0.25">
      <c r="E2280" t="s">
        <v>122</v>
      </c>
    </row>
    <row r="2281" spans="2:6" x14ac:dyDescent="0.25">
      <c r="E2281" t="str">
        <f t="shared" ref="E2281:E2344" si="496">"set_character_flag = AVE_MARIA_hexaco_adolescence_"&amp;INDEX(S:S,2+TRUNC((ROW()-1)/$O$2))&amp;"_improvement_normal"</f>
        <v>set_character_flag = AVE_MARIA_hexaco_adolescence_read_write_improvement_normal</v>
      </c>
    </row>
    <row r="2282" spans="2:6" x14ac:dyDescent="0.25">
      <c r="E2282" t="s">
        <v>123</v>
      </c>
    </row>
    <row r="2283" spans="2:6" x14ac:dyDescent="0.25">
      <c r="F2283" t="str">
        <f t="shared" ref="F2283:F2346" si="497">"factor = 1.05"</f>
        <v>factor = 1.05</v>
      </c>
    </row>
    <row r="2284" spans="2:6" x14ac:dyDescent="0.25">
      <c r="F2284" t="s">
        <v>124</v>
      </c>
    </row>
    <row r="2285" spans="2:6" x14ac:dyDescent="0.25">
      <c r="E2285" t="s">
        <v>1</v>
      </c>
    </row>
    <row r="2286" spans="2:6" x14ac:dyDescent="0.25">
      <c r="E2286" t="s">
        <v>123</v>
      </c>
    </row>
    <row r="2287" spans="2:6" x14ac:dyDescent="0.25">
      <c r="F2287" t="str">
        <f t="shared" ref="F2287:F2350" si="498">"factor = 1.1"</f>
        <v>factor = 1.1</v>
      </c>
    </row>
    <row r="2288" spans="2:6" x14ac:dyDescent="0.25">
      <c r="F2288" t="s">
        <v>125</v>
      </c>
    </row>
    <row r="2289" spans="4:6" x14ac:dyDescent="0.25">
      <c r="E2289" t="s">
        <v>1</v>
      </c>
    </row>
    <row r="2290" spans="4:6" x14ac:dyDescent="0.25">
      <c r="E2290" t="s">
        <v>123</v>
      </c>
    </row>
    <row r="2291" spans="4:6" x14ac:dyDescent="0.25">
      <c r="F2291" t="str">
        <f t="shared" ref="F2291:F2354" si="499">"factor = 1.2"</f>
        <v>factor = 1.2</v>
      </c>
    </row>
    <row r="2292" spans="4:6" x14ac:dyDescent="0.25">
      <c r="F2292" t="s">
        <v>126</v>
      </c>
    </row>
    <row r="2293" spans="4:6" x14ac:dyDescent="0.25">
      <c r="E2293" t="s">
        <v>1</v>
      </c>
    </row>
    <row r="2294" spans="4:6" x14ac:dyDescent="0.25">
      <c r="E2294" t="s">
        <v>123</v>
      </c>
    </row>
    <row r="2295" spans="4:6" x14ac:dyDescent="0.25">
      <c r="F2295" t="str">
        <f t="shared" ref="F2295:F2358" si="500">"factor = 1.3"</f>
        <v>factor = 1.3</v>
      </c>
    </row>
    <row r="2296" spans="4:6" x14ac:dyDescent="0.25">
      <c r="F2296" t="s">
        <v>127</v>
      </c>
    </row>
    <row r="2297" spans="4:6" x14ac:dyDescent="0.25">
      <c r="E2297" t="s">
        <v>1</v>
      </c>
    </row>
    <row r="2298" spans="4:6" x14ac:dyDescent="0.25">
      <c r="E2298" t="s">
        <v>123</v>
      </c>
    </row>
    <row r="2299" spans="4:6" x14ac:dyDescent="0.25">
      <c r="F2299" t="str">
        <f t="shared" ref="F2299:F2362" si="501">"factor = 1.5"</f>
        <v>factor = 1.5</v>
      </c>
    </row>
    <row r="2300" spans="4:6" x14ac:dyDescent="0.25">
      <c r="F2300" t="s">
        <v>128</v>
      </c>
    </row>
    <row r="2301" spans="4:6" x14ac:dyDescent="0.25">
      <c r="E2301" t="s">
        <v>1</v>
      </c>
    </row>
    <row r="2302" spans="4:6" x14ac:dyDescent="0.25">
      <c r="D2302" t="s">
        <v>1</v>
      </c>
    </row>
    <row r="2303" spans="4:6" x14ac:dyDescent="0.25">
      <c r="D2303" t="str">
        <f t="shared" ref="D2303:D2366" si="502">"35 = { # Gifted progress"</f>
        <v>35 = { # Gifted progress</v>
      </c>
    </row>
    <row r="2304" spans="4:6" x14ac:dyDescent="0.25">
      <c r="E2304" t="str">
        <f t="shared" ref="E2304:E2367" si="503">"change_variable = { which = hexaco_learning_"&amp;INDEX(S:S,2+TRUNC((ROW()-1)/$O$2))&amp;"_xp value = 2 }"</f>
        <v>change_variable = { which = hexaco_learning_read_write_xp value = 2 }</v>
      </c>
    </row>
    <row r="2305" spans="5:6" x14ac:dyDescent="0.25">
      <c r="E2305" t="s">
        <v>122</v>
      </c>
    </row>
    <row r="2306" spans="5:6" x14ac:dyDescent="0.25">
      <c r="E2306" t="str">
        <f t="shared" ref="E2306:E2369" si="504">"set_character_flag = AVE_MARIA_hexaco_adolescence_"&amp;INDEX(S:S,2+TRUNC((ROW()-1)/$O$2))&amp;"_improvement_faster"</f>
        <v>set_character_flag = AVE_MARIA_hexaco_adolescence_read_write_improvement_faster</v>
      </c>
    </row>
    <row r="2307" spans="5:6" x14ac:dyDescent="0.25">
      <c r="E2307" t="s">
        <v>123</v>
      </c>
    </row>
    <row r="2308" spans="5:6" x14ac:dyDescent="0.25">
      <c r="F2308" t="str">
        <f t="shared" ref="F2308:F2371" si="505">"factor = 1.05"</f>
        <v>factor = 1.05</v>
      </c>
    </row>
    <row r="2309" spans="5:6" x14ac:dyDescent="0.25">
      <c r="F2309" t="s">
        <v>129</v>
      </c>
    </row>
    <row r="2310" spans="5:6" x14ac:dyDescent="0.25">
      <c r="E2310" t="s">
        <v>1</v>
      </c>
    </row>
    <row r="2311" spans="5:6" x14ac:dyDescent="0.25">
      <c r="E2311" t="s">
        <v>123</v>
      </c>
    </row>
    <row r="2312" spans="5:6" x14ac:dyDescent="0.25">
      <c r="F2312" t="str">
        <f t="shared" ref="F2312:F2375" si="506">"factor = 1.1"</f>
        <v>factor = 1.1</v>
      </c>
    </row>
    <row r="2313" spans="5:6" x14ac:dyDescent="0.25">
      <c r="F2313" t="s">
        <v>130</v>
      </c>
    </row>
    <row r="2314" spans="5:6" x14ac:dyDescent="0.25">
      <c r="E2314" t="s">
        <v>1</v>
      </c>
    </row>
    <row r="2315" spans="5:6" x14ac:dyDescent="0.25">
      <c r="E2315" t="s">
        <v>123</v>
      </c>
    </row>
    <row r="2316" spans="5:6" x14ac:dyDescent="0.25">
      <c r="F2316" t="str">
        <f t="shared" ref="F2316:F2379" si="507">"factor = 1.2"</f>
        <v>factor = 1.2</v>
      </c>
    </row>
    <row r="2317" spans="5:6" x14ac:dyDescent="0.25">
      <c r="F2317" t="s">
        <v>131</v>
      </c>
    </row>
    <row r="2318" spans="5:6" x14ac:dyDescent="0.25">
      <c r="E2318" t="s">
        <v>1</v>
      </c>
    </row>
    <row r="2319" spans="5:6" x14ac:dyDescent="0.25">
      <c r="E2319" t="s">
        <v>123</v>
      </c>
    </row>
    <row r="2320" spans="5:6" x14ac:dyDescent="0.25">
      <c r="F2320" t="str">
        <f t="shared" ref="F2320:F2383" si="508">"factor = 1.3"</f>
        <v>factor = 1.3</v>
      </c>
    </row>
    <row r="2321" spans="4:6" x14ac:dyDescent="0.25">
      <c r="F2321" t="s">
        <v>132</v>
      </c>
    </row>
    <row r="2322" spans="4:6" x14ac:dyDescent="0.25">
      <c r="E2322" t="s">
        <v>1</v>
      </c>
    </row>
    <row r="2323" spans="4:6" x14ac:dyDescent="0.25">
      <c r="E2323" t="s">
        <v>123</v>
      </c>
    </row>
    <row r="2324" spans="4:6" x14ac:dyDescent="0.25">
      <c r="F2324" t="str">
        <f t="shared" ref="F2324:F2387" si="509">"factor = 1.5"</f>
        <v>factor = 1.5</v>
      </c>
    </row>
    <row r="2325" spans="4:6" x14ac:dyDescent="0.25">
      <c r="F2325" t="s">
        <v>133</v>
      </c>
    </row>
    <row r="2326" spans="4:6" x14ac:dyDescent="0.25">
      <c r="E2326" t="s">
        <v>1</v>
      </c>
    </row>
    <row r="2327" spans="4:6" x14ac:dyDescent="0.25">
      <c r="E2327" t="s">
        <v>123</v>
      </c>
    </row>
    <row r="2328" spans="4:6" x14ac:dyDescent="0.25">
      <c r="F2328" t="s">
        <v>136</v>
      </c>
    </row>
    <row r="2329" spans="4:6" x14ac:dyDescent="0.25">
      <c r="F2329" t="s">
        <v>135</v>
      </c>
    </row>
    <row r="2330" spans="4:6" x14ac:dyDescent="0.25">
      <c r="E2330" t="s">
        <v>1</v>
      </c>
    </row>
    <row r="2331" spans="4:6" x14ac:dyDescent="0.25">
      <c r="D2331" t="s">
        <v>1</v>
      </c>
    </row>
    <row r="2332" spans="4:6" x14ac:dyDescent="0.25">
      <c r="D2332" t="str">
        <f t="shared" ref="D2332:D2395" si="510">"5 = { # Crazy progress"</f>
        <v>5 = { # Crazy progress</v>
      </c>
    </row>
    <row r="2333" spans="4:6" x14ac:dyDescent="0.25">
      <c r="E2333" t="str">
        <f t="shared" ref="E2333:E2396" si="511">"change_variable = { which = hexaco_learning_"&amp;INDEX(S:S,2+TRUNC((ROW()-1)/$O$2))&amp;"_xp value = 3 }"</f>
        <v>change_variable = { which = hexaco_learning_read_write_xp value = 3 }</v>
      </c>
    </row>
    <row r="2334" spans="4:6" x14ac:dyDescent="0.25">
      <c r="E2334" t="s">
        <v>122</v>
      </c>
    </row>
    <row r="2335" spans="4:6" x14ac:dyDescent="0.25">
      <c r="E2335" t="str">
        <f t="shared" ref="E2335:E2398" si="512">"set_character_flag = AVE_MARIA_hexaco_adolescence_"&amp;INDEX(S:S,2+TRUNC((ROW()-1)/$O$2))&amp;"_improvement_genius"</f>
        <v>set_character_flag = AVE_MARIA_hexaco_adolescence_read_write_improvement_genius</v>
      </c>
    </row>
    <row r="2336" spans="4:6" x14ac:dyDescent="0.25">
      <c r="E2336" t="s">
        <v>123</v>
      </c>
    </row>
    <row r="2337" spans="2:6" x14ac:dyDescent="0.25">
      <c r="F2337" t="str">
        <f t="shared" ref="F2337:F2400" si="513">"factor = 2"</f>
        <v>factor = 2</v>
      </c>
    </row>
    <row r="2338" spans="2:6" x14ac:dyDescent="0.25">
      <c r="F2338" t="s">
        <v>135</v>
      </c>
    </row>
    <row r="2339" spans="2:6" x14ac:dyDescent="0.25">
      <c r="E2339" t="s">
        <v>1</v>
      </c>
    </row>
    <row r="2340" spans="2:6" x14ac:dyDescent="0.25">
      <c r="E2340" t="s">
        <v>123</v>
      </c>
    </row>
    <row r="2341" spans="2:6" x14ac:dyDescent="0.25">
      <c r="F2341" t="str">
        <f t="shared" ref="F2341:F2404" si="514">"factor = 5"</f>
        <v>factor = 5</v>
      </c>
    </row>
    <row r="2342" spans="2:6" x14ac:dyDescent="0.25">
      <c r="F2342" t="s">
        <v>137</v>
      </c>
    </row>
    <row r="2343" spans="2:6" x14ac:dyDescent="0.25">
      <c r="E2343" t="s">
        <v>1</v>
      </c>
    </row>
    <row r="2344" spans="2:6" x14ac:dyDescent="0.25">
      <c r="D2344" t="s">
        <v>1</v>
      </c>
    </row>
    <row r="2345" spans="2:6" x14ac:dyDescent="0.25">
      <c r="C2345" t="s">
        <v>1</v>
      </c>
    </row>
    <row r="2346" spans="2:6" x14ac:dyDescent="0.25">
      <c r="C2346" t="s">
        <v>138</v>
      </c>
    </row>
    <row r="2347" spans="2:6" x14ac:dyDescent="0.25">
      <c r="D2347" t="str">
        <f t="shared" ref="D2347" si="515">"educator = { character_event = { id = "&amp;"AVE_MARIA_hexaco_adolescence."&amp;INDEX($Y$2:$Z$57,MATCH(B1795,$Y$2:$Y$57,0)+6,2)&amp;" } }"</f>
        <v>educator = { character_event = { id = AVE_MARIA_hexaco_adolescence.29 } }</v>
      </c>
    </row>
    <row r="2348" spans="2:6" x14ac:dyDescent="0.25">
      <c r="C2348" t="s">
        <v>1</v>
      </c>
    </row>
    <row r="2349" spans="2:6" x14ac:dyDescent="0.25">
      <c r="C2349" t="s">
        <v>139</v>
      </c>
    </row>
    <row r="2350" spans="2:6" x14ac:dyDescent="0.25">
      <c r="D2350" t="s">
        <v>165</v>
      </c>
    </row>
    <row r="2351" spans="2:6" x14ac:dyDescent="0.25">
      <c r="C2351" t="s">
        <v>1</v>
      </c>
    </row>
    <row r="2352" spans="2:6" x14ac:dyDescent="0.25">
      <c r="B2352" t="s">
        <v>1</v>
      </c>
    </row>
    <row r="2353" spans="1:4" x14ac:dyDescent="0.25">
      <c r="A2353" t="s">
        <v>1</v>
      </c>
    </row>
    <row r="2354" spans="1:4" x14ac:dyDescent="0.25">
      <c r="A2354" t="s">
        <v>141</v>
      </c>
    </row>
    <row r="2355" spans="1:4" x14ac:dyDescent="0.25">
      <c r="A2355" t="s">
        <v>0</v>
      </c>
    </row>
    <row r="2356" spans="1:4" x14ac:dyDescent="0.25">
      <c r="B2356" t="str">
        <f t="shared" ref="B2356" si="516">"id = "&amp;"AVE_MARIA_hexaco_adolescence."&amp;INDEX($Y$2:$Z$57,MATCH(B1795,$Y$2:$Y$57,0)+6,2)</f>
        <v>id = AVE_MARIA_hexaco_adolescence.29</v>
      </c>
    </row>
    <row r="2357" spans="1:4" x14ac:dyDescent="0.25">
      <c r="B2357" t="str">
        <f t="shared" ref="B2357" si="517">"desc = EVTDESC_"&amp;"AVE_MARIA_hexaco_adolescence."&amp;INDEX($Y$2:$Z$57,MATCH(B1795,$Y$2:$Y$57,0)+6,2)</f>
        <v>desc = EVTDESC_AVE_MARIA_hexaco_adolescence.29</v>
      </c>
    </row>
    <row r="2358" spans="1:4" x14ac:dyDescent="0.25">
      <c r="B2358" t="s">
        <v>115</v>
      </c>
    </row>
    <row r="2360" spans="1:4" x14ac:dyDescent="0.25">
      <c r="B2360" t="s">
        <v>114</v>
      </c>
    </row>
    <row r="2361" spans="1:4" x14ac:dyDescent="0.25">
      <c r="B2361" t="s">
        <v>163</v>
      </c>
    </row>
    <row r="2362" spans="1:4" x14ac:dyDescent="0.25">
      <c r="B2362" t="s">
        <v>116</v>
      </c>
    </row>
    <row r="2363" spans="1:4" x14ac:dyDescent="0.25">
      <c r="B2363" t="s">
        <v>142</v>
      </c>
    </row>
    <row r="2365" spans="1:4" x14ac:dyDescent="0.25">
      <c r="B2365" t="s">
        <v>143</v>
      </c>
    </row>
    <row r="2366" spans="1:4" x14ac:dyDescent="0.25">
      <c r="C2366" t="str">
        <f t="shared" ref="C2366" si="518">"name = EVTOPT_A_"&amp;"AVE_MARIA_hexaco_adolescence."&amp;INDEX($Y$2:$Z$57,MATCH(B1795,$Y$2:$Y$57,0)+6,2)</f>
        <v>name = EVTOPT_A_AVE_MARIA_hexaco_adolescence.29</v>
      </c>
    </row>
    <row r="2367" spans="1:4" x14ac:dyDescent="0.25">
      <c r="C2367" t="s">
        <v>5</v>
      </c>
    </row>
    <row r="2368" spans="1:4" x14ac:dyDescent="0.25">
      <c r="D2368" t="str">
        <f t="shared" ref="D2368:D2431" si="519">"FROM  = { NOT = { has_character_flag = AVE_MARIA_hexaco_adolescence_"&amp;INDEX(S:S,2+TRUNC((ROW()-1)/$O$2))&amp;"_improvement_genius } }"</f>
        <v>FROM  = { NOT = { has_character_flag = AVE_MARIA_hexaco_adolescence_read_write_improvement_genius } }</v>
      </c>
    </row>
    <row r="2369" spans="2:5" x14ac:dyDescent="0.25">
      <c r="C2369" t="s">
        <v>1</v>
      </c>
    </row>
    <row r="2370" spans="2:5" x14ac:dyDescent="0.25">
      <c r="C2370" t="s">
        <v>138</v>
      </c>
    </row>
    <row r="2371" spans="2:5" x14ac:dyDescent="0.25">
      <c r="D2371" t="str">
        <f t="shared" ref="D2371:D2434" si="520">"set_character_flag = AVE_MARIA_hexaco_adolescence_"&amp;INDEX(S:S,2+TRUNC((ROW()-1)/$O$2))&amp;"_improvement_making_normal_progress"</f>
        <v>set_character_flag = AVE_MARIA_hexaco_adolescence_read_write_improvement_making_normal_progress</v>
      </c>
    </row>
    <row r="2372" spans="2:5" x14ac:dyDescent="0.25">
      <c r="C2372" t="s">
        <v>1</v>
      </c>
    </row>
    <row r="2373" spans="2:5" x14ac:dyDescent="0.25">
      <c r="B2373" t="s">
        <v>1</v>
      </c>
    </row>
    <row r="2375" spans="2:5" x14ac:dyDescent="0.25">
      <c r="B2375" t="s">
        <v>144</v>
      </c>
    </row>
    <row r="2376" spans="2:5" x14ac:dyDescent="0.25">
      <c r="C2376" t="str">
        <f t="shared" ref="C2376" si="521">"name = EVTOPT_B_"&amp;"AVE_MARIA_hexaco_adolescence."&amp;INDEX($Y$2:$Z$57,MATCH(B1795,$Y$2:$Y$57,0)+6,2)</f>
        <v>name = EVTOPT_B_AVE_MARIA_hexaco_adolescence.29</v>
      </c>
    </row>
    <row r="2377" spans="2:5" x14ac:dyDescent="0.25">
      <c r="C2377" t="s">
        <v>5</v>
      </c>
    </row>
    <row r="2378" spans="2:5" x14ac:dyDescent="0.25">
      <c r="D2378" t="str">
        <f t="shared" ref="D2378:D2441" si="522">"FROM  = { has_character_flag = AVE_MARIA_hexaco_adolescence_"&amp;INDEX(S:S,2+TRUNC((ROW()-1)/$O$2))&amp;"_improvement_genius }"</f>
        <v>FROM  = { has_character_flag = AVE_MARIA_hexaco_adolescence_read_write_improvement_genius }</v>
      </c>
    </row>
    <row r="2379" spans="2:5" x14ac:dyDescent="0.25">
      <c r="D2379" t="s">
        <v>145</v>
      </c>
    </row>
    <row r="2380" spans="2:5" x14ac:dyDescent="0.25">
      <c r="E2380" t="str">
        <f t="shared" ref="E2380:E2443" si="523">"trait = "&amp;INDEX(S:S,2+TRUNC((ROW()-1)/$O$2))&amp;"_4"</f>
        <v>trait = read_write_4</v>
      </c>
    </row>
    <row r="2381" spans="2:5" x14ac:dyDescent="0.25">
      <c r="E2381" t="str">
        <f t="shared" ref="E2381:E2444" si="524">"trait = "&amp;INDEX(S:S,2+TRUNC((ROW()-1)/$O$2))&amp;"_5"</f>
        <v>trait = read_write_5</v>
      </c>
    </row>
    <row r="2382" spans="2:5" x14ac:dyDescent="0.25">
      <c r="D2382" t="s">
        <v>1</v>
      </c>
    </row>
    <row r="2383" spans="2:5" x14ac:dyDescent="0.25">
      <c r="C2383" t="s">
        <v>1</v>
      </c>
    </row>
    <row r="2384" spans="2:5" x14ac:dyDescent="0.25">
      <c r="C2384" t="s">
        <v>138</v>
      </c>
    </row>
    <row r="2385" spans="1:5" x14ac:dyDescent="0.25">
      <c r="D2385" t="s">
        <v>146</v>
      </c>
    </row>
    <row r="2386" spans="1:5" x14ac:dyDescent="0.25">
      <c r="E2386" t="str">
        <f t="shared" ref="E2386:E2449" si="525">"set_character_flag = AVE_MARIA_hexaco_adolescence_"&amp;INDEX(S:S,2+TRUNC((ROW()-1)/$O$2))&amp;"_improvement_making_good_progress"</f>
        <v>set_character_flag = AVE_MARIA_hexaco_adolescence_read_write_improvement_making_good_progress</v>
      </c>
    </row>
    <row r="2387" spans="1:5" x14ac:dyDescent="0.25">
      <c r="E2387" t="str">
        <f t="shared" ref="E2387:E2450" si="526">"change_variable = { which = hexaco_learning_"&amp;INDEX(S:S,2+TRUNC((ROW()-1)/$O$2))&amp;"_xp value = 1 }"</f>
        <v>change_variable = { which = hexaco_learning_read_write_xp value = 1 }</v>
      </c>
    </row>
    <row r="2388" spans="1:5" x14ac:dyDescent="0.25">
      <c r="E2388" t="s">
        <v>122</v>
      </c>
    </row>
    <row r="2389" spans="1:5" x14ac:dyDescent="0.25">
      <c r="D2389" t="s">
        <v>1</v>
      </c>
    </row>
    <row r="2390" spans="1:5" x14ac:dyDescent="0.25">
      <c r="C2390" t="s">
        <v>1</v>
      </c>
    </row>
    <row r="2391" spans="1:5" x14ac:dyDescent="0.25">
      <c r="B2391" t="s">
        <v>1</v>
      </c>
    </row>
    <row r="2392" spans="1:5" x14ac:dyDescent="0.25">
      <c r="A2392" t="s">
        <v>1</v>
      </c>
    </row>
    <row r="2393" spans="1:5" x14ac:dyDescent="0.25">
      <c r="A2393" t="str">
        <f t="shared" ref="A2393:A2456" si="527">"##"</f>
        <v>##</v>
      </c>
      <c r="B2393" t="str">
        <f t="shared" ref="B2393:B2456" si="528">INDEX(R:R,2+TRUNC((ROW()-1)/$O$2))</f>
        <v>Mathematics</v>
      </c>
    </row>
    <row r="2394" spans="1:5" x14ac:dyDescent="0.25">
      <c r="A2394" t="str">
        <f t="shared" ref="A2394:A2457" si="529">"#"</f>
        <v>#</v>
      </c>
      <c r="B2394" t="str">
        <f t="shared" ref="B2394:B2457" si="530">INDEX(R:R,2+TRUNC((ROW()-1)/$O$2))&amp;" Random Improvement"</f>
        <v>Mathematics Random Improvement</v>
      </c>
    </row>
    <row r="2395" spans="1:5" x14ac:dyDescent="0.25">
      <c r="A2395" t="s">
        <v>0</v>
      </c>
    </row>
    <row r="2396" spans="1:5" x14ac:dyDescent="0.25">
      <c r="B2396" t="str">
        <f t="shared" ref="B2396" si="531">"id = AVE_MARIA_hexaco_adolescence."&amp;INDEX($Y$2:$Z$57,MATCH(B2393,$Y$2:$Y$57,0),2)</f>
        <v>id = AVE_MARIA_hexaco_adolescence.30</v>
      </c>
    </row>
    <row r="2397" spans="1:5" x14ac:dyDescent="0.25">
      <c r="B2397" t="str">
        <f t="shared" ref="B2397" si="532">"desc = EVTDESC_"&amp;"AVE_MARIA_hexaco_adolescence."&amp;INDEX($Y$2:$Z$57,MATCH(B2393,$Y$2:$Y$57,0),2)</f>
        <v>desc = EVTDESC_AVE_MARIA_hexaco_adolescence.30</v>
      </c>
    </row>
    <row r="2398" spans="1:5" x14ac:dyDescent="0.25">
      <c r="B2398" t="s">
        <v>115</v>
      </c>
    </row>
    <row r="2399" spans="1:5" x14ac:dyDescent="0.25">
      <c r="B2399" t="s">
        <v>114</v>
      </c>
    </row>
    <row r="2400" spans="1:5" x14ac:dyDescent="0.25">
      <c r="B2400" t="s">
        <v>116</v>
      </c>
    </row>
    <row r="2402" spans="2:6" x14ac:dyDescent="0.25">
      <c r="B2402" t="s">
        <v>5</v>
      </c>
    </row>
    <row r="2403" spans="2:6" x14ac:dyDescent="0.25">
      <c r="C2403" t="s">
        <v>117</v>
      </c>
    </row>
    <row r="2404" spans="2:6" x14ac:dyDescent="0.25">
      <c r="C2404" t="s">
        <v>118</v>
      </c>
    </row>
    <row r="2405" spans="2:6" x14ac:dyDescent="0.25">
      <c r="C2405" t="s">
        <v>119</v>
      </c>
    </row>
    <row r="2406" spans="2:6" x14ac:dyDescent="0.25">
      <c r="C2406" t="s">
        <v>120</v>
      </c>
    </row>
    <row r="2407" spans="2:6" x14ac:dyDescent="0.25">
      <c r="B2407" t="s">
        <v>1</v>
      </c>
    </row>
    <row r="2408" spans="2:6" x14ac:dyDescent="0.25">
      <c r="B2408" t="s">
        <v>9</v>
      </c>
    </row>
    <row r="2409" spans="2:6" x14ac:dyDescent="0.25">
      <c r="C2409" t="str">
        <f t="shared" ref="C2409" si="533">"name = EVTOPT_A_"&amp;"AVE_MARIA_hexaco_adolescence."&amp;INDEX($Y$2:$Z$57,MATCH(B2393,$Y$2:$Y$57,0),2)</f>
        <v>name = EVTOPT_A_AVE_MARIA_hexaco_adolescence.30</v>
      </c>
    </row>
    <row r="2410" spans="2:6" x14ac:dyDescent="0.25">
      <c r="C2410" t="s">
        <v>121</v>
      </c>
    </row>
    <row r="2411" spans="2:6" x14ac:dyDescent="0.25">
      <c r="D2411" t="str">
        <f t="shared" ref="D2411:D2474" si="534">"60 = { # Normal progress"</f>
        <v>60 = { # Normal progress</v>
      </c>
    </row>
    <row r="2412" spans="2:6" x14ac:dyDescent="0.25">
      <c r="E2412" t="str">
        <f t="shared" ref="E2412:E2475" si="535">"change_variable = { which = hexaco_learning_"&amp;INDEX(S:S,2+TRUNC((ROW()-1)/$O$2))&amp;"_xp value = 1 }"</f>
        <v>change_variable = { which = hexaco_learning_mathematics_xp value = 1 }</v>
      </c>
    </row>
    <row r="2413" spans="2:6" x14ac:dyDescent="0.25">
      <c r="E2413" t="s">
        <v>122</v>
      </c>
    </row>
    <row r="2414" spans="2:6" x14ac:dyDescent="0.25">
      <c r="E2414" t="str">
        <f t="shared" ref="E2414:E2477" si="536">"# set_character_flag = AVE_MARIA_hexaco_adolescence_"&amp;INDEX(S:S,2+TRUNC((ROW()-1)/$O$2))&amp;"_improvement_normal"</f>
        <v># set_character_flag = AVE_MARIA_hexaco_adolescence_mathematics_improvement_normal</v>
      </c>
    </row>
    <row r="2415" spans="2:6" x14ac:dyDescent="0.25">
      <c r="E2415" t="s">
        <v>123</v>
      </c>
    </row>
    <row r="2416" spans="2:6" x14ac:dyDescent="0.25">
      <c r="F2416" t="str">
        <f t="shared" ref="F2416:F2479" si="537">"factor = 1.05"</f>
        <v>factor = 1.05</v>
      </c>
    </row>
    <row r="2417" spans="5:6" x14ac:dyDescent="0.25">
      <c r="F2417" t="s">
        <v>124</v>
      </c>
    </row>
    <row r="2418" spans="5:6" x14ac:dyDescent="0.25">
      <c r="E2418" t="s">
        <v>1</v>
      </c>
    </row>
    <row r="2419" spans="5:6" x14ac:dyDescent="0.25">
      <c r="E2419" t="s">
        <v>123</v>
      </c>
    </row>
    <row r="2420" spans="5:6" x14ac:dyDescent="0.25">
      <c r="F2420" t="str">
        <f t="shared" ref="F2420:F2483" si="538">"factor = 1.1"</f>
        <v>factor = 1.1</v>
      </c>
    </row>
    <row r="2421" spans="5:6" x14ac:dyDescent="0.25">
      <c r="F2421" t="s">
        <v>125</v>
      </c>
    </row>
    <row r="2422" spans="5:6" x14ac:dyDescent="0.25">
      <c r="E2422" t="s">
        <v>1</v>
      </c>
    </row>
    <row r="2423" spans="5:6" x14ac:dyDescent="0.25">
      <c r="E2423" t="s">
        <v>123</v>
      </c>
    </row>
    <row r="2424" spans="5:6" x14ac:dyDescent="0.25">
      <c r="F2424" t="str">
        <f t="shared" ref="F2424:F2487" si="539">"factor = 1.2"</f>
        <v>factor = 1.2</v>
      </c>
    </row>
    <row r="2425" spans="5:6" x14ac:dyDescent="0.25">
      <c r="F2425" t="s">
        <v>126</v>
      </c>
    </row>
    <row r="2426" spans="5:6" x14ac:dyDescent="0.25">
      <c r="E2426" t="s">
        <v>1</v>
      </c>
    </row>
    <row r="2427" spans="5:6" x14ac:dyDescent="0.25">
      <c r="E2427" t="s">
        <v>123</v>
      </c>
    </row>
    <row r="2428" spans="5:6" x14ac:dyDescent="0.25">
      <c r="F2428" t="str">
        <f t="shared" ref="F2428:F2491" si="540">"factor = 1.3"</f>
        <v>factor = 1.3</v>
      </c>
    </row>
    <row r="2429" spans="5:6" x14ac:dyDescent="0.25">
      <c r="F2429" t="s">
        <v>127</v>
      </c>
    </row>
    <row r="2430" spans="5:6" x14ac:dyDescent="0.25">
      <c r="E2430" t="s">
        <v>1</v>
      </c>
    </row>
    <row r="2431" spans="5:6" x14ac:dyDescent="0.25">
      <c r="E2431" t="s">
        <v>123</v>
      </c>
    </row>
    <row r="2432" spans="5:6" x14ac:dyDescent="0.25">
      <c r="F2432" t="str">
        <f t="shared" ref="F2432:F2495" si="541">"factor = 1.5"</f>
        <v>factor = 1.5</v>
      </c>
    </row>
    <row r="2433" spans="4:6" x14ac:dyDescent="0.25">
      <c r="F2433" t="s">
        <v>128</v>
      </c>
    </row>
    <row r="2434" spans="4:6" x14ac:dyDescent="0.25">
      <c r="E2434" t="s">
        <v>1</v>
      </c>
    </row>
    <row r="2435" spans="4:6" x14ac:dyDescent="0.25">
      <c r="D2435" t="s">
        <v>1</v>
      </c>
    </row>
    <row r="2436" spans="4:6" x14ac:dyDescent="0.25">
      <c r="D2436" t="str">
        <f t="shared" ref="D2436:D2499" si="542">"35 = { # Gifted progress"</f>
        <v>35 = { # Gifted progress</v>
      </c>
    </row>
    <row r="2437" spans="4:6" x14ac:dyDescent="0.25">
      <c r="E2437" t="str">
        <f t="shared" ref="E2437:E2500" si="543">"change_variable = { which = hexaco_learning_"&amp;INDEX(S:S,2+TRUNC((ROW()-1)/$O$2))&amp;"_xp value = 2 }"</f>
        <v>change_variable = { which = hexaco_learning_mathematics_xp value = 2 }</v>
      </c>
    </row>
    <row r="2438" spans="4:6" x14ac:dyDescent="0.25">
      <c r="E2438" t="s">
        <v>122</v>
      </c>
    </row>
    <row r="2439" spans="4:6" x14ac:dyDescent="0.25">
      <c r="E2439" t="str">
        <f t="shared" ref="E2439:E2502" si="544">"# set_character_flag = AVE_MARIA_hexaco_adolescence_"&amp;INDEX(S:S,2+TRUNC((ROW()-1)/$O$2))&amp;"_improvement_faster"</f>
        <v># set_character_flag = AVE_MARIA_hexaco_adolescence_mathematics_improvement_faster</v>
      </c>
    </row>
    <row r="2440" spans="4:6" x14ac:dyDescent="0.25">
      <c r="E2440" t="s">
        <v>123</v>
      </c>
    </row>
    <row r="2441" spans="4:6" x14ac:dyDescent="0.25">
      <c r="F2441" t="str">
        <f t="shared" ref="F2441:F2504" si="545">"factor = 1.05"</f>
        <v>factor = 1.05</v>
      </c>
    </row>
    <row r="2442" spans="4:6" x14ac:dyDescent="0.25">
      <c r="F2442" t="s">
        <v>129</v>
      </c>
    </row>
    <row r="2443" spans="4:6" x14ac:dyDescent="0.25">
      <c r="E2443" t="s">
        <v>1</v>
      </c>
    </row>
    <row r="2444" spans="4:6" x14ac:dyDescent="0.25">
      <c r="E2444" t="s">
        <v>123</v>
      </c>
    </row>
    <row r="2445" spans="4:6" x14ac:dyDescent="0.25">
      <c r="F2445" t="str">
        <f t="shared" ref="F2445:F2508" si="546">"factor = 1.1"</f>
        <v>factor = 1.1</v>
      </c>
    </row>
    <row r="2446" spans="4:6" x14ac:dyDescent="0.25">
      <c r="F2446" t="s">
        <v>130</v>
      </c>
    </row>
    <row r="2447" spans="4:6" x14ac:dyDescent="0.25">
      <c r="E2447" t="s">
        <v>1</v>
      </c>
    </row>
    <row r="2448" spans="4:6" x14ac:dyDescent="0.25">
      <c r="E2448" t="s">
        <v>123</v>
      </c>
    </row>
    <row r="2449" spans="4:6" x14ac:dyDescent="0.25">
      <c r="F2449" t="str">
        <f t="shared" ref="F2449:F2512" si="547">"factor = 1.2"</f>
        <v>factor = 1.2</v>
      </c>
    </row>
    <row r="2450" spans="4:6" x14ac:dyDescent="0.25">
      <c r="F2450" t="s">
        <v>131</v>
      </c>
    </row>
    <row r="2451" spans="4:6" x14ac:dyDescent="0.25">
      <c r="E2451" t="s">
        <v>1</v>
      </c>
    </row>
    <row r="2452" spans="4:6" x14ac:dyDescent="0.25">
      <c r="E2452" t="s">
        <v>123</v>
      </c>
    </row>
    <row r="2453" spans="4:6" x14ac:dyDescent="0.25">
      <c r="F2453" t="str">
        <f t="shared" ref="F2453:F2516" si="548">"factor = 1.3"</f>
        <v>factor = 1.3</v>
      </c>
    </row>
    <row r="2454" spans="4:6" x14ac:dyDescent="0.25">
      <c r="F2454" t="s">
        <v>132</v>
      </c>
    </row>
    <row r="2455" spans="4:6" x14ac:dyDescent="0.25">
      <c r="E2455" t="s">
        <v>1</v>
      </c>
    </row>
    <row r="2456" spans="4:6" x14ac:dyDescent="0.25">
      <c r="E2456" t="s">
        <v>123</v>
      </c>
    </row>
    <row r="2457" spans="4:6" x14ac:dyDescent="0.25">
      <c r="F2457" t="str">
        <f t="shared" ref="F2457:F2520" si="549">"factor = 1.5"</f>
        <v>factor = 1.5</v>
      </c>
    </row>
    <row r="2458" spans="4:6" x14ac:dyDescent="0.25">
      <c r="F2458" t="s">
        <v>133</v>
      </c>
    </row>
    <row r="2459" spans="4:6" x14ac:dyDescent="0.25">
      <c r="E2459" t="s">
        <v>1</v>
      </c>
    </row>
    <row r="2460" spans="4:6" x14ac:dyDescent="0.25">
      <c r="E2460" t="s">
        <v>123</v>
      </c>
    </row>
    <row r="2461" spans="4:6" x14ac:dyDescent="0.25">
      <c r="F2461" t="s">
        <v>166</v>
      </c>
    </row>
    <row r="2462" spans="4:6" x14ac:dyDescent="0.25">
      <c r="F2462" t="s">
        <v>135</v>
      </c>
    </row>
    <row r="2463" spans="4:6" x14ac:dyDescent="0.25">
      <c r="E2463" t="s">
        <v>1</v>
      </c>
    </row>
    <row r="2464" spans="4:6" x14ac:dyDescent="0.25">
      <c r="D2464" t="s">
        <v>1</v>
      </c>
    </row>
    <row r="2465" spans="3:6" x14ac:dyDescent="0.25">
      <c r="D2465" t="str">
        <f t="shared" ref="D2465:D2528" si="550">"5 = { # Crazy progress"</f>
        <v>5 = { # Crazy progress</v>
      </c>
    </row>
    <row r="2466" spans="3:6" x14ac:dyDescent="0.25">
      <c r="E2466" t="str">
        <f t="shared" ref="E2466:E2529" si="551">"change_variable = { which = hexaco_learning_"&amp;INDEX(S:S,2+TRUNC((ROW()-1)/$O$2))&amp;"_xp value = 3 }"</f>
        <v>change_variable = { which = hexaco_learning_mathematics_xp value = 3 }</v>
      </c>
    </row>
    <row r="2467" spans="3:6" x14ac:dyDescent="0.25">
      <c r="E2467" t="s">
        <v>122</v>
      </c>
    </row>
    <row r="2468" spans="3:6" x14ac:dyDescent="0.25">
      <c r="E2468" t="str">
        <f t="shared" ref="E2468:E2531" si="552">"set_character_flag = AVE_MARIA_hexaco_adolescence_"&amp;INDEX(S:S,2+TRUNC((ROW()-1)/$O$2))&amp;"_improvement_genius"</f>
        <v>set_character_flag = AVE_MARIA_hexaco_adolescence_mathematics_improvement_genius</v>
      </c>
    </row>
    <row r="2469" spans="3:6" x14ac:dyDescent="0.25">
      <c r="E2469" t="s">
        <v>123</v>
      </c>
    </row>
    <row r="2470" spans="3:6" x14ac:dyDescent="0.25">
      <c r="F2470" t="str">
        <f t="shared" ref="F2470:F2533" si="553">"factor = 2"</f>
        <v>factor = 2</v>
      </c>
    </row>
    <row r="2471" spans="3:6" x14ac:dyDescent="0.25">
      <c r="F2471" t="s">
        <v>135</v>
      </c>
    </row>
    <row r="2472" spans="3:6" x14ac:dyDescent="0.25">
      <c r="E2472" t="s">
        <v>1</v>
      </c>
    </row>
    <row r="2473" spans="3:6" x14ac:dyDescent="0.25">
      <c r="E2473" t="s">
        <v>123</v>
      </c>
    </row>
    <row r="2474" spans="3:6" x14ac:dyDescent="0.25">
      <c r="F2474" t="str">
        <f t="shared" ref="F2474:F2537" si="554">"factor = 5"</f>
        <v>factor = 5</v>
      </c>
    </row>
    <row r="2475" spans="3:6" x14ac:dyDescent="0.25">
      <c r="F2475" t="s">
        <v>137</v>
      </c>
    </row>
    <row r="2476" spans="3:6" x14ac:dyDescent="0.25">
      <c r="E2476" t="s">
        <v>1</v>
      </c>
    </row>
    <row r="2477" spans="3:6" x14ac:dyDescent="0.25">
      <c r="D2477" t="s">
        <v>1</v>
      </c>
    </row>
    <row r="2478" spans="3:6" x14ac:dyDescent="0.25">
      <c r="C2478" t="s">
        <v>1</v>
      </c>
    </row>
    <row r="2479" spans="3:6" x14ac:dyDescent="0.25">
      <c r="C2479" t="s">
        <v>138</v>
      </c>
    </row>
    <row r="2480" spans="3:6" x14ac:dyDescent="0.25">
      <c r="D2480" t="str">
        <f t="shared" ref="D2480" si="555">"educator = { character_event = { id = "&amp;"AVE_MARIA_hexaco_adolescence."&amp;INDEX($Y$2:$Z$57,MATCH(B2393,$Y$2:$Y$57,0)+6,2)&amp;" } }"</f>
        <v>educator = { character_event = { id = AVE_MARIA_hexaco_adolescence.36 } }</v>
      </c>
    </row>
    <row r="2481" spans="1:4" x14ac:dyDescent="0.25">
      <c r="C2481" t="s">
        <v>1</v>
      </c>
    </row>
    <row r="2482" spans="1:4" x14ac:dyDescent="0.25">
      <c r="C2482" t="s">
        <v>139</v>
      </c>
    </row>
    <row r="2483" spans="1:4" x14ac:dyDescent="0.25">
      <c r="D2483" t="s">
        <v>136</v>
      </c>
    </row>
    <row r="2484" spans="1:4" x14ac:dyDescent="0.25">
      <c r="C2484" t="s">
        <v>1</v>
      </c>
    </row>
    <row r="2485" spans="1:4" x14ac:dyDescent="0.25">
      <c r="B2485" t="s">
        <v>1</v>
      </c>
    </row>
    <row r="2486" spans="1:4" x14ac:dyDescent="0.25">
      <c r="A2486" t="s">
        <v>1</v>
      </c>
    </row>
    <row r="2487" spans="1:4" x14ac:dyDescent="0.25">
      <c r="A2487" t="str">
        <f t="shared" ref="A2487:A2550" si="556">"#"</f>
        <v>#</v>
      </c>
      <c r="B2487" t="str">
        <f t="shared" ref="B2487:B2550" si="557">INDEX(R:R,2+TRUNC((ROW()-1)/$O$2))&amp;" Random Improvement"</f>
        <v>Mathematics Random Improvement</v>
      </c>
    </row>
    <row r="2488" spans="1:4" x14ac:dyDescent="0.25">
      <c r="A2488" t="s">
        <v>0</v>
      </c>
    </row>
    <row r="2489" spans="1:4" x14ac:dyDescent="0.25">
      <c r="B2489" t="str">
        <f t="shared" ref="B2489" si="558">"id = "&amp;"AVE_MARIA_hexaco_adolescence."&amp;INDEX($Y$2:$Z$57,MATCH(B2393,$Y$2:$Y$57,0)+1,2)</f>
        <v>id = AVE_MARIA_hexaco_adolescence.31</v>
      </c>
    </row>
    <row r="2490" spans="1:4" x14ac:dyDescent="0.25">
      <c r="B2490" t="str">
        <f t="shared" ref="B2490:B2553" si="559">"desc = EVTDESC_"&amp;INDEX(N:N,3+TRUNC((ROW()-1)/$O$2))</f>
        <v>desc = EVTDESC_AVE_MARIA_hexaco_adolescence.7</v>
      </c>
    </row>
    <row r="2491" spans="1:4" x14ac:dyDescent="0.25">
      <c r="B2491" t="s">
        <v>115</v>
      </c>
    </row>
    <row r="2492" spans="1:4" x14ac:dyDescent="0.25">
      <c r="B2492" t="s">
        <v>114</v>
      </c>
    </row>
    <row r="2493" spans="1:4" x14ac:dyDescent="0.25">
      <c r="B2493" t="s">
        <v>116</v>
      </c>
    </row>
    <row r="2495" spans="1:4" x14ac:dyDescent="0.25">
      <c r="B2495" t="s">
        <v>5</v>
      </c>
    </row>
    <row r="2496" spans="1:4" x14ac:dyDescent="0.25">
      <c r="C2496" t="s">
        <v>117</v>
      </c>
    </row>
    <row r="2497" spans="2:6" x14ac:dyDescent="0.25">
      <c r="C2497" t="s">
        <v>118</v>
      </c>
    </row>
    <row r="2498" spans="2:6" x14ac:dyDescent="0.25">
      <c r="C2498" t="s">
        <v>119</v>
      </c>
    </row>
    <row r="2499" spans="2:6" x14ac:dyDescent="0.25">
      <c r="C2499" t="s">
        <v>120</v>
      </c>
    </row>
    <row r="2500" spans="2:6" x14ac:dyDescent="0.25">
      <c r="B2500" t="s">
        <v>1</v>
      </c>
    </row>
    <row r="2501" spans="2:6" x14ac:dyDescent="0.25">
      <c r="B2501" t="s">
        <v>9</v>
      </c>
    </row>
    <row r="2502" spans="2:6" x14ac:dyDescent="0.25">
      <c r="C2502" t="str">
        <f t="shared" ref="C2502" si="560">"name = EVTOPT_A_"&amp;"AVE_MARIA_hexaco_adolescence."&amp;INDEX($Y$2:$Z$57,MATCH(B2393,$Y$2:$Y$57,0)+1,2)</f>
        <v>name = EVTOPT_A_AVE_MARIA_hexaco_adolescence.31</v>
      </c>
    </row>
    <row r="2503" spans="2:6" x14ac:dyDescent="0.25">
      <c r="C2503" t="s">
        <v>121</v>
      </c>
    </row>
    <row r="2504" spans="2:6" x14ac:dyDescent="0.25">
      <c r="D2504" t="str">
        <f t="shared" ref="D2504:D2567" si="561">"60 = { # Normal progress"</f>
        <v>60 = { # Normal progress</v>
      </c>
    </row>
    <row r="2505" spans="2:6" x14ac:dyDescent="0.25">
      <c r="E2505" t="str">
        <f t="shared" ref="E2505:E2568" si="562">"change_variable = { which = hexaco_learning_"&amp;INDEX(S:S,2+TRUNC((ROW()-1)/$O$2))&amp;"_xp value = 1 }"</f>
        <v>change_variable = { which = hexaco_learning_mathematics_xp value = 1 }</v>
      </c>
    </row>
    <row r="2506" spans="2:6" x14ac:dyDescent="0.25">
      <c r="E2506" t="s">
        <v>122</v>
      </c>
    </row>
    <row r="2507" spans="2:6" x14ac:dyDescent="0.25">
      <c r="E2507" t="str">
        <f t="shared" ref="E2507:E2570" si="563">"set_character_flag = AVE_MARIA_hexaco_adolescence_"&amp;INDEX(S:S,2+TRUNC((ROW()-1)/$O$2))&amp;"_improvement_normal"</f>
        <v>set_character_flag = AVE_MARIA_hexaco_adolescence_mathematics_improvement_normal</v>
      </c>
    </row>
    <row r="2508" spans="2:6" x14ac:dyDescent="0.25">
      <c r="E2508" t="s">
        <v>123</v>
      </c>
    </row>
    <row r="2509" spans="2:6" x14ac:dyDescent="0.25">
      <c r="F2509" t="str">
        <f t="shared" ref="F2509:F2572" si="564">"factor = 1.05"</f>
        <v>factor = 1.05</v>
      </c>
    </row>
    <row r="2510" spans="2:6" x14ac:dyDescent="0.25">
      <c r="F2510" t="s">
        <v>124</v>
      </c>
    </row>
    <row r="2511" spans="2:6" x14ac:dyDescent="0.25">
      <c r="E2511" t="s">
        <v>1</v>
      </c>
    </row>
    <row r="2512" spans="2:6" x14ac:dyDescent="0.25">
      <c r="E2512" t="s">
        <v>123</v>
      </c>
    </row>
    <row r="2513" spans="4:6" x14ac:dyDescent="0.25">
      <c r="F2513" t="str">
        <f t="shared" ref="F2513:F2576" si="565">"factor = 1.1"</f>
        <v>factor = 1.1</v>
      </c>
    </row>
    <row r="2514" spans="4:6" x14ac:dyDescent="0.25">
      <c r="F2514" t="s">
        <v>125</v>
      </c>
    </row>
    <row r="2515" spans="4:6" x14ac:dyDescent="0.25">
      <c r="E2515" t="s">
        <v>1</v>
      </c>
    </row>
    <row r="2516" spans="4:6" x14ac:dyDescent="0.25">
      <c r="E2516" t="s">
        <v>123</v>
      </c>
    </row>
    <row r="2517" spans="4:6" x14ac:dyDescent="0.25">
      <c r="F2517" t="str">
        <f t="shared" ref="F2517:F2580" si="566">"factor = 1.2"</f>
        <v>factor = 1.2</v>
      </c>
    </row>
    <row r="2518" spans="4:6" x14ac:dyDescent="0.25">
      <c r="F2518" t="s">
        <v>126</v>
      </c>
    </row>
    <row r="2519" spans="4:6" x14ac:dyDescent="0.25">
      <c r="E2519" t="s">
        <v>1</v>
      </c>
    </row>
    <row r="2520" spans="4:6" x14ac:dyDescent="0.25">
      <c r="E2520" t="s">
        <v>123</v>
      </c>
    </row>
    <row r="2521" spans="4:6" x14ac:dyDescent="0.25">
      <c r="F2521" t="str">
        <f t="shared" ref="F2521:F2584" si="567">"factor = 1.3"</f>
        <v>factor = 1.3</v>
      </c>
    </row>
    <row r="2522" spans="4:6" x14ac:dyDescent="0.25">
      <c r="F2522" t="s">
        <v>127</v>
      </c>
    </row>
    <row r="2523" spans="4:6" x14ac:dyDescent="0.25">
      <c r="E2523" t="s">
        <v>1</v>
      </c>
    </row>
    <row r="2524" spans="4:6" x14ac:dyDescent="0.25">
      <c r="E2524" t="s">
        <v>123</v>
      </c>
    </row>
    <row r="2525" spans="4:6" x14ac:dyDescent="0.25">
      <c r="F2525" t="str">
        <f t="shared" ref="F2525:F2588" si="568">"factor = 1.5"</f>
        <v>factor = 1.5</v>
      </c>
    </row>
    <row r="2526" spans="4:6" x14ac:dyDescent="0.25">
      <c r="F2526" t="s">
        <v>128</v>
      </c>
    </row>
    <row r="2527" spans="4:6" x14ac:dyDescent="0.25">
      <c r="E2527" t="s">
        <v>1</v>
      </c>
    </row>
    <row r="2528" spans="4:6" x14ac:dyDescent="0.25">
      <c r="D2528" t="s">
        <v>1</v>
      </c>
    </row>
    <row r="2529" spans="4:6" x14ac:dyDescent="0.25">
      <c r="D2529" t="str">
        <f t="shared" ref="D2529:D2592" si="569">"35 = { # Gifted progress"</f>
        <v>35 = { # Gifted progress</v>
      </c>
    </row>
    <row r="2530" spans="4:6" x14ac:dyDescent="0.25">
      <c r="E2530" t="str">
        <f t="shared" ref="E2530:E2593" si="570">"change_variable = { which = hexaco_learning_"&amp;INDEX(S:S,2+TRUNC((ROW()-1)/$O$2))&amp;"_xp value = 2 }"</f>
        <v>change_variable = { which = hexaco_learning_mathematics_xp value = 2 }</v>
      </c>
    </row>
    <row r="2531" spans="4:6" x14ac:dyDescent="0.25">
      <c r="E2531" t="s">
        <v>122</v>
      </c>
    </row>
    <row r="2532" spans="4:6" x14ac:dyDescent="0.25">
      <c r="E2532" t="str">
        <f t="shared" ref="E2532:E2595" si="571">"set_character_flag = AVE_MARIA_hexaco_adolescence_"&amp;INDEX(S:S,2+TRUNC((ROW()-1)/$O$2))&amp;"_improvement_faster"</f>
        <v>set_character_flag = AVE_MARIA_hexaco_adolescence_mathematics_improvement_faster</v>
      </c>
    </row>
    <row r="2533" spans="4:6" x14ac:dyDescent="0.25">
      <c r="E2533" t="s">
        <v>123</v>
      </c>
    </row>
    <row r="2534" spans="4:6" x14ac:dyDescent="0.25">
      <c r="F2534" t="str">
        <f t="shared" ref="F2534:F2597" si="572">"factor = 1.05"</f>
        <v>factor = 1.05</v>
      </c>
    </row>
    <row r="2535" spans="4:6" x14ac:dyDescent="0.25">
      <c r="F2535" t="s">
        <v>129</v>
      </c>
    </row>
    <row r="2536" spans="4:6" x14ac:dyDescent="0.25">
      <c r="E2536" t="s">
        <v>1</v>
      </c>
    </row>
    <row r="2537" spans="4:6" x14ac:dyDescent="0.25">
      <c r="E2537" t="s">
        <v>123</v>
      </c>
    </row>
    <row r="2538" spans="4:6" x14ac:dyDescent="0.25">
      <c r="F2538" t="str">
        <f t="shared" ref="F2538:F2601" si="573">"factor = 1.1"</f>
        <v>factor = 1.1</v>
      </c>
    </row>
    <row r="2539" spans="4:6" x14ac:dyDescent="0.25">
      <c r="F2539" t="s">
        <v>130</v>
      </c>
    </row>
    <row r="2540" spans="4:6" x14ac:dyDescent="0.25">
      <c r="E2540" t="s">
        <v>1</v>
      </c>
    </row>
    <row r="2541" spans="4:6" x14ac:dyDescent="0.25">
      <c r="E2541" t="s">
        <v>123</v>
      </c>
    </row>
    <row r="2542" spans="4:6" x14ac:dyDescent="0.25">
      <c r="F2542" t="str">
        <f t="shared" ref="F2542:F2605" si="574">"factor = 1.2"</f>
        <v>factor = 1.2</v>
      </c>
    </row>
    <row r="2543" spans="4:6" x14ac:dyDescent="0.25">
      <c r="F2543" t="s">
        <v>131</v>
      </c>
    </row>
    <row r="2544" spans="4:6" x14ac:dyDescent="0.25">
      <c r="E2544" t="s">
        <v>1</v>
      </c>
    </row>
    <row r="2545" spans="4:6" x14ac:dyDescent="0.25">
      <c r="E2545" t="s">
        <v>123</v>
      </c>
    </row>
    <row r="2546" spans="4:6" x14ac:dyDescent="0.25">
      <c r="F2546" t="str">
        <f t="shared" ref="F2546:F2609" si="575">"factor = 1.3"</f>
        <v>factor = 1.3</v>
      </c>
    </row>
    <row r="2547" spans="4:6" x14ac:dyDescent="0.25">
      <c r="F2547" t="s">
        <v>132</v>
      </c>
    </row>
    <row r="2548" spans="4:6" x14ac:dyDescent="0.25">
      <c r="E2548" t="s">
        <v>1</v>
      </c>
    </row>
    <row r="2549" spans="4:6" x14ac:dyDescent="0.25">
      <c r="E2549" t="s">
        <v>123</v>
      </c>
    </row>
    <row r="2550" spans="4:6" x14ac:dyDescent="0.25">
      <c r="F2550" t="str">
        <f t="shared" ref="F2550:F2613" si="576">"factor = 1.5"</f>
        <v>factor = 1.5</v>
      </c>
    </row>
    <row r="2551" spans="4:6" x14ac:dyDescent="0.25">
      <c r="F2551" t="s">
        <v>133</v>
      </c>
    </row>
    <row r="2552" spans="4:6" x14ac:dyDescent="0.25">
      <c r="E2552" t="s">
        <v>1</v>
      </c>
    </row>
    <row r="2553" spans="4:6" x14ac:dyDescent="0.25">
      <c r="E2553" t="s">
        <v>123</v>
      </c>
    </row>
    <row r="2554" spans="4:6" x14ac:dyDescent="0.25">
      <c r="F2554" t="s">
        <v>166</v>
      </c>
    </row>
    <row r="2555" spans="4:6" x14ac:dyDescent="0.25">
      <c r="F2555" t="s">
        <v>135</v>
      </c>
    </row>
    <row r="2556" spans="4:6" x14ac:dyDescent="0.25">
      <c r="E2556" t="s">
        <v>1</v>
      </c>
    </row>
    <row r="2557" spans="4:6" x14ac:dyDescent="0.25">
      <c r="D2557" t="s">
        <v>1</v>
      </c>
    </row>
    <row r="2558" spans="4:6" x14ac:dyDescent="0.25">
      <c r="D2558" t="str">
        <f t="shared" ref="D2558:D2621" si="577">"5 = { # Crazy progress"</f>
        <v>5 = { # Crazy progress</v>
      </c>
    </row>
    <row r="2559" spans="4:6" x14ac:dyDescent="0.25">
      <c r="E2559" t="str">
        <f t="shared" ref="E2559:E2622" si="578">"change_variable = { which = hexaco_learning_"&amp;INDEX(S:S,2+TRUNC((ROW()-1)/$O$2))&amp;"_xp value = 3 }"</f>
        <v>change_variable = { which = hexaco_learning_mathematics_xp value = 3 }</v>
      </c>
    </row>
    <row r="2560" spans="4:6" x14ac:dyDescent="0.25">
      <c r="E2560" t="s">
        <v>122</v>
      </c>
    </row>
    <row r="2561" spans="3:6" x14ac:dyDescent="0.25">
      <c r="E2561" t="str">
        <f t="shared" ref="E2561:E2624" si="579">"set_character_flag = AVE_MARIA_hexaco_adolescence_"&amp;INDEX(S:S,2+TRUNC((ROW()-1)/$O$2))&amp;"_improvement_genius"</f>
        <v>set_character_flag = AVE_MARIA_hexaco_adolescence_mathematics_improvement_genius</v>
      </c>
    </row>
    <row r="2562" spans="3:6" x14ac:dyDescent="0.25">
      <c r="E2562" t="s">
        <v>123</v>
      </c>
    </row>
    <row r="2563" spans="3:6" x14ac:dyDescent="0.25">
      <c r="F2563" t="str">
        <f t="shared" ref="F2563:F2626" si="580">"factor = 2"</f>
        <v>factor = 2</v>
      </c>
    </row>
    <row r="2564" spans="3:6" x14ac:dyDescent="0.25">
      <c r="F2564" t="s">
        <v>135</v>
      </c>
    </row>
    <row r="2565" spans="3:6" x14ac:dyDescent="0.25">
      <c r="E2565" t="s">
        <v>1</v>
      </c>
    </row>
    <row r="2566" spans="3:6" x14ac:dyDescent="0.25">
      <c r="E2566" t="s">
        <v>123</v>
      </c>
    </row>
    <row r="2567" spans="3:6" x14ac:dyDescent="0.25">
      <c r="F2567" t="str">
        <f t="shared" ref="F2567:F2630" si="581">"factor = 5"</f>
        <v>factor = 5</v>
      </c>
    </row>
    <row r="2568" spans="3:6" x14ac:dyDescent="0.25">
      <c r="F2568" t="s">
        <v>137</v>
      </c>
    </row>
    <row r="2569" spans="3:6" x14ac:dyDescent="0.25">
      <c r="E2569" t="s">
        <v>1</v>
      </c>
    </row>
    <row r="2570" spans="3:6" x14ac:dyDescent="0.25">
      <c r="D2570" t="s">
        <v>1</v>
      </c>
    </row>
    <row r="2571" spans="3:6" x14ac:dyDescent="0.25">
      <c r="C2571" t="s">
        <v>1</v>
      </c>
    </row>
    <row r="2572" spans="3:6" x14ac:dyDescent="0.25">
      <c r="C2572" t="s">
        <v>138</v>
      </c>
    </row>
    <row r="2573" spans="3:6" x14ac:dyDescent="0.25">
      <c r="D2573" t="str">
        <f t="shared" ref="D2573" si="582">"educator = { character_event = { id = "&amp;"AVE_MARIA_hexaco_adolescence."&amp;INDEX($Y$2:$Z$57,MATCH(B2393,$Y$2:$Y$57,0)+6,2)&amp;" } }"</f>
        <v>educator = { character_event = { id = AVE_MARIA_hexaco_adolescence.36 } }</v>
      </c>
    </row>
    <row r="2574" spans="3:6" x14ac:dyDescent="0.25">
      <c r="C2574" t="s">
        <v>1</v>
      </c>
    </row>
    <row r="2575" spans="3:6" x14ac:dyDescent="0.25">
      <c r="C2575" t="s">
        <v>139</v>
      </c>
    </row>
    <row r="2576" spans="3:6" x14ac:dyDescent="0.25">
      <c r="D2576" t="s">
        <v>136</v>
      </c>
    </row>
    <row r="2577" spans="1:3" x14ac:dyDescent="0.25">
      <c r="C2577" t="s">
        <v>1</v>
      </c>
    </row>
    <row r="2578" spans="1:3" x14ac:dyDescent="0.25">
      <c r="B2578" t="s">
        <v>1</v>
      </c>
    </row>
    <row r="2579" spans="1:3" x14ac:dyDescent="0.25">
      <c r="A2579" t="s">
        <v>1</v>
      </c>
    </row>
    <row r="2580" spans="1:3" x14ac:dyDescent="0.25">
      <c r="A2580" t="str">
        <f t="shared" ref="A2580:A2643" si="583">"#"</f>
        <v>#</v>
      </c>
      <c r="B2580" t="str">
        <f t="shared" ref="B2580:B2643" si="584">INDEX(R:R,2+TRUNC((ROW()-1)/$O$2))&amp;" Random Improvement"</f>
        <v>Mathematics Random Improvement</v>
      </c>
    </row>
    <row r="2581" spans="1:3" x14ac:dyDescent="0.25">
      <c r="A2581" t="s">
        <v>0</v>
      </c>
    </row>
    <row r="2582" spans="1:3" x14ac:dyDescent="0.25">
      <c r="B2582" t="str">
        <f t="shared" ref="B2582" si="585">"id = "&amp;"AVE_MARIA_hexaco_adolescence."&amp;INDEX($Y$2:$Z$57,MATCH(B2393,$Y$2:$Y$57,0)+2,2)</f>
        <v>id = AVE_MARIA_hexaco_adolescence.32</v>
      </c>
    </row>
    <row r="2583" spans="1:3" x14ac:dyDescent="0.25">
      <c r="B2583" t="str">
        <f t="shared" ref="B2583" si="586">"desc = EVTDESC_"&amp;"AVE_MARIA_hexaco_adolescence."&amp;INDEX($Y$2:$Z$57,MATCH(B2393,$Y$2:$Y$57,0)+2,2)</f>
        <v>desc = EVTDESC_AVE_MARIA_hexaco_adolescence.32</v>
      </c>
    </row>
    <row r="2584" spans="1:3" x14ac:dyDescent="0.25">
      <c r="B2584" t="s">
        <v>115</v>
      </c>
    </row>
    <row r="2585" spans="1:3" x14ac:dyDescent="0.25">
      <c r="B2585" t="s">
        <v>114</v>
      </c>
    </row>
    <row r="2586" spans="1:3" x14ac:dyDescent="0.25">
      <c r="B2586" t="s">
        <v>116</v>
      </c>
    </row>
    <row r="2588" spans="1:3" x14ac:dyDescent="0.25">
      <c r="B2588" t="s">
        <v>5</v>
      </c>
    </row>
    <row r="2589" spans="1:3" x14ac:dyDescent="0.25">
      <c r="C2589" t="s">
        <v>117</v>
      </c>
    </row>
    <row r="2590" spans="1:3" x14ac:dyDescent="0.25">
      <c r="C2590" t="s">
        <v>118</v>
      </c>
    </row>
    <row r="2591" spans="1:3" x14ac:dyDescent="0.25">
      <c r="C2591" t="s">
        <v>119</v>
      </c>
    </row>
    <row r="2592" spans="1:3" x14ac:dyDescent="0.25">
      <c r="C2592" t="s">
        <v>120</v>
      </c>
    </row>
    <row r="2593" spans="2:6" x14ac:dyDescent="0.25">
      <c r="B2593" t="s">
        <v>1</v>
      </c>
    </row>
    <row r="2594" spans="2:6" x14ac:dyDescent="0.25">
      <c r="B2594" t="s">
        <v>9</v>
      </c>
    </row>
    <row r="2595" spans="2:6" x14ac:dyDescent="0.25">
      <c r="C2595" t="str">
        <f t="shared" ref="C2595" si="587">"name = EVTOPT_A_"&amp;"AVE_MARIA_hexaco_adolescence."&amp;INDEX($Y$2:$Z$57,MATCH(B2393,$Y$2:$Y$57,0)+2,2)</f>
        <v>name = EVTOPT_A_AVE_MARIA_hexaco_adolescence.32</v>
      </c>
    </row>
    <row r="2596" spans="2:6" x14ac:dyDescent="0.25">
      <c r="C2596" t="s">
        <v>121</v>
      </c>
    </row>
    <row r="2597" spans="2:6" x14ac:dyDescent="0.25">
      <c r="D2597" t="str">
        <f t="shared" ref="D2597:D2660" si="588">"60 = { # Normal progress"</f>
        <v>60 = { # Normal progress</v>
      </c>
    </row>
    <row r="2598" spans="2:6" x14ac:dyDescent="0.25">
      <c r="E2598" t="str">
        <f t="shared" ref="E2598:E2661" si="589">"change_variable = { which = hexaco_learning_"&amp;INDEX(S:S,2+TRUNC((ROW()-1)/$O$2))&amp;"_xp value = 1 }"</f>
        <v>change_variable = { which = hexaco_learning_mathematics_xp value = 1 }</v>
      </c>
    </row>
    <row r="2599" spans="2:6" x14ac:dyDescent="0.25">
      <c r="E2599" t="s">
        <v>122</v>
      </c>
    </row>
    <row r="2600" spans="2:6" x14ac:dyDescent="0.25">
      <c r="E2600" t="str">
        <f t="shared" ref="E2600:E2663" si="590">"set_character_flag = AVE_MARIA_hexaco_adolescence_"&amp;INDEX(S:S,2+TRUNC((ROW()-1)/$O$2))&amp;"_improvement_normal"</f>
        <v>set_character_flag = AVE_MARIA_hexaco_adolescence_mathematics_improvement_normal</v>
      </c>
    </row>
    <row r="2601" spans="2:6" x14ac:dyDescent="0.25">
      <c r="E2601" t="s">
        <v>123</v>
      </c>
    </row>
    <row r="2602" spans="2:6" x14ac:dyDescent="0.25">
      <c r="F2602" t="str">
        <f t="shared" ref="F2602:F2665" si="591">"factor = 1.05"</f>
        <v>factor = 1.05</v>
      </c>
    </row>
    <row r="2603" spans="2:6" x14ac:dyDescent="0.25">
      <c r="F2603" t="s">
        <v>124</v>
      </c>
    </row>
    <row r="2604" spans="2:6" x14ac:dyDescent="0.25">
      <c r="E2604" t="s">
        <v>1</v>
      </c>
    </row>
    <row r="2605" spans="2:6" x14ac:dyDescent="0.25">
      <c r="E2605" t="s">
        <v>123</v>
      </c>
    </row>
    <row r="2606" spans="2:6" x14ac:dyDescent="0.25">
      <c r="F2606" t="str">
        <f t="shared" ref="F2606:F2669" si="592">"factor = 1.1"</f>
        <v>factor = 1.1</v>
      </c>
    </row>
    <row r="2607" spans="2:6" x14ac:dyDescent="0.25">
      <c r="F2607" t="s">
        <v>125</v>
      </c>
    </row>
    <row r="2608" spans="2:6" x14ac:dyDescent="0.25">
      <c r="E2608" t="s">
        <v>1</v>
      </c>
    </row>
    <row r="2609" spans="4:6" x14ac:dyDescent="0.25">
      <c r="E2609" t="s">
        <v>123</v>
      </c>
    </row>
    <row r="2610" spans="4:6" x14ac:dyDescent="0.25">
      <c r="F2610" t="str">
        <f t="shared" ref="F2610:F2673" si="593">"factor = 1.2"</f>
        <v>factor = 1.2</v>
      </c>
    </row>
    <row r="2611" spans="4:6" x14ac:dyDescent="0.25">
      <c r="F2611" t="s">
        <v>126</v>
      </c>
    </row>
    <row r="2612" spans="4:6" x14ac:dyDescent="0.25">
      <c r="E2612" t="s">
        <v>1</v>
      </c>
    </row>
    <row r="2613" spans="4:6" x14ac:dyDescent="0.25">
      <c r="E2613" t="s">
        <v>123</v>
      </c>
    </row>
    <row r="2614" spans="4:6" x14ac:dyDescent="0.25">
      <c r="F2614" t="str">
        <f t="shared" ref="F2614:F2677" si="594">"factor = 1.3"</f>
        <v>factor = 1.3</v>
      </c>
    </row>
    <row r="2615" spans="4:6" x14ac:dyDescent="0.25">
      <c r="F2615" t="s">
        <v>127</v>
      </c>
    </row>
    <row r="2616" spans="4:6" x14ac:dyDescent="0.25">
      <c r="E2616" t="s">
        <v>1</v>
      </c>
    </row>
    <row r="2617" spans="4:6" x14ac:dyDescent="0.25">
      <c r="E2617" t="s">
        <v>123</v>
      </c>
    </row>
    <row r="2618" spans="4:6" x14ac:dyDescent="0.25">
      <c r="F2618" t="str">
        <f t="shared" ref="F2618:F2681" si="595">"factor = 1.5"</f>
        <v>factor = 1.5</v>
      </c>
    </row>
    <row r="2619" spans="4:6" x14ac:dyDescent="0.25">
      <c r="F2619" t="s">
        <v>128</v>
      </c>
    </row>
    <row r="2620" spans="4:6" x14ac:dyDescent="0.25">
      <c r="E2620" t="s">
        <v>1</v>
      </c>
    </row>
    <row r="2621" spans="4:6" x14ac:dyDescent="0.25">
      <c r="D2621" t="s">
        <v>1</v>
      </c>
    </row>
    <row r="2622" spans="4:6" x14ac:dyDescent="0.25">
      <c r="D2622" t="str">
        <f t="shared" ref="D2622:D2685" si="596">"35 = { # Gifted progress"</f>
        <v>35 = { # Gifted progress</v>
      </c>
    </row>
    <row r="2623" spans="4:6" x14ac:dyDescent="0.25">
      <c r="E2623" t="str">
        <f t="shared" ref="E2623:E2686" si="597">"change_variable = { which = hexaco_learning_"&amp;INDEX(S:S,2+TRUNC((ROW()-1)/$O$2))&amp;"_xp value = 2 }"</f>
        <v>change_variable = { which = hexaco_learning_mathematics_xp value = 2 }</v>
      </c>
    </row>
    <row r="2624" spans="4:6" x14ac:dyDescent="0.25">
      <c r="E2624" t="s">
        <v>122</v>
      </c>
    </row>
    <row r="2625" spans="5:6" x14ac:dyDescent="0.25">
      <c r="E2625" t="str">
        <f t="shared" ref="E2625:E2688" si="598">"set_character_flag = AVE_MARIA_hexaco_adolescence_"&amp;INDEX(S:S,2+TRUNC((ROW()-1)/$O$2))&amp;"_improvement_faster"</f>
        <v>set_character_flag = AVE_MARIA_hexaco_adolescence_mathematics_improvement_faster</v>
      </c>
    </row>
    <row r="2626" spans="5:6" x14ac:dyDescent="0.25">
      <c r="E2626" t="s">
        <v>123</v>
      </c>
    </row>
    <row r="2627" spans="5:6" x14ac:dyDescent="0.25">
      <c r="F2627" t="str">
        <f t="shared" ref="F2627:F2690" si="599">"factor = 1.05"</f>
        <v>factor = 1.05</v>
      </c>
    </row>
    <row r="2628" spans="5:6" x14ac:dyDescent="0.25">
      <c r="F2628" t="s">
        <v>129</v>
      </c>
    </row>
    <row r="2629" spans="5:6" x14ac:dyDescent="0.25">
      <c r="E2629" t="s">
        <v>1</v>
      </c>
    </row>
    <row r="2630" spans="5:6" x14ac:dyDescent="0.25">
      <c r="E2630" t="s">
        <v>123</v>
      </c>
    </row>
    <row r="2631" spans="5:6" x14ac:dyDescent="0.25">
      <c r="F2631" t="str">
        <f t="shared" ref="F2631:F2694" si="600">"factor = 1.1"</f>
        <v>factor = 1.1</v>
      </c>
    </row>
    <row r="2632" spans="5:6" x14ac:dyDescent="0.25">
      <c r="F2632" t="s">
        <v>130</v>
      </c>
    </row>
    <row r="2633" spans="5:6" x14ac:dyDescent="0.25">
      <c r="E2633" t="s">
        <v>1</v>
      </c>
    </row>
    <row r="2634" spans="5:6" x14ac:dyDescent="0.25">
      <c r="E2634" t="s">
        <v>123</v>
      </c>
    </row>
    <row r="2635" spans="5:6" x14ac:dyDescent="0.25">
      <c r="F2635" t="str">
        <f t="shared" ref="F2635:F2698" si="601">"factor = 1.2"</f>
        <v>factor = 1.2</v>
      </c>
    </row>
    <row r="2636" spans="5:6" x14ac:dyDescent="0.25">
      <c r="F2636" t="s">
        <v>131</v>
      </c>
    </row>
    <row r="2637" spans="5:6" x14ac:dyDescent="0.25">
      <c r="E2637" t="s">
        <v>1</v>
      </c>
    </row>
    <row r="2638" spans="5:6" x14ac:dyDescent="0.25">
      <c r="E2638" t="s">
        <v>123</v>
      </c>
    </row>
    <row r="2639" spans="5:6" x14ac:dyDescent="0.25">
      <c r="F2639" t="str">
        <f t="shared" ref="F2639:F2702" si="602">"factor = 1.3"</f>
        <v>factor = 1.3</v>
      </c>
    </row>
    <row r="2640" spans="5:6" x14ac:dyDescent="0.25">
      <c r="F2640" t="s">
        <v>132</v>
      </c>
    </row>
    <row r="2641" spans="4:6" x14ac:dyDescent="0.25">
      <c r="E2641" t="s">
        <v>1</v>
      </c>
    </row>
    <row r="2642" spans="4:6" x14ac:dyDescent="0.25">
      <c r="E2642" t="s">
        <v>123</v>
      </c>
    </row>
    <row r="2643" spans="4:6" x14ac:dyDescent="0.25">
      <c r="F2643" t="str">
        <f t="shared" ref="F2643:F2706" si="603">"factor = 1.5"</f>
        <v>factor = 1.5</v>
      </c>
    </row>
    <row r="2644" spans="4:6" x14ac:dyDescent="0.25">
      <c r="F2644" t="s">
        <v>133</v>
      </c>
    </row>
    <row r="2645" spans="4:6" x14ac:dyDescent="0.25">
      <c r="E2645" t="s">
        <v>1</v>
      </c>
    </row>
    <row r="2646" spans="4:6" x14ac:dyDescent="0.25">
      <c r="E2646" t="s">
        <v>123</v>
      </c>
    </row>
    <row r="2647" spans="4:6" x14ac:dyDescent="0.25">
      <c r="F2647" t="s">
        <v>166</v>
      </c>
    </row>
    <row r="2648" spans="4:6" x14ac:dyDescent="0.25">
      <c r="F2648" t="s">
        <v>135</v>
      </c>
    </row>
    <row r="2649" spans="4:6" x14ac:dyDescent="0.25">
      <c r="E2649" t="s">
        <v>1</v>
      </c>
    </row>
    <row r="2650" spans="4:6" x14ac:dyDescent="0.25">
      <c r="D2650" t="s">
        <v>1</v>
      </c>
    </row>
    <row r="2651" spans="4:6" x14ac:dyDescent="0.25">
      <c r="D2651" t="str">
        <f t="shared" ref="D2651:D2714" si="604">"5 = { # Crazy progress"</f>
        <v>5 = { # Crazy progress</v>
      </c>
    </row>
    <row r="2652" spans="4:6" x14ac:dyDescent="0.25">
      <c r="E2652" t="str">
        <f t="shared" ref="E2652:E2715" si="605">"change_variable = { which = hexaco_learning_"&amp;INDEX(S:S,2+TRUNC((ROW()-1)/$O$2))&amp;"_xp value = 3 }"</f>
        <v>change_variable = { which = hexaco_learning_mathematics_xp value = 3 }</v>
      </c>
    </row>
    <row r="2653" spans="4:6" x14ac:dyDescent="0.25">
      <c r="E2653" t="s">
        <v>122</v>
      </c>
    </row>
    <row r="2654" spans="4:6" x14ac:dyDescent="0.25">
      <c r="E2654" t="str">
        <f t="shared" ref="E2654:E2717" si="606">"set_character_flag = AVE_MARIA_hexaco_adolescence_"&amp;INDEX(S:S,2+TRUNC((ROW()-1)/$O$2))&amp;"_improvement_genius"</f>
        <v>set_character_flag = AVE_MARIA_hexaco_adolescence_mathematics_improvement_genius</v>
      </c>
    </row>
    <row r="2655" spans="4:6" x14ac:dyDescent="0.25">
      <c r="E2655" t="s">
        <v>123</v>
      </c>
    </row>
    <row r="2656" spans="4:6" x14ac:dyDescent="0.25">
      <c r="F2656" t="str">
        <f t="shared" ref="F2656:F2719" si="607">"factor = 2"</f>
        <v>factor = 2</v>
      </c>
    </row>
    <row r="2657" spans="1:6" x14ac:dyDescent="0.25">
      <c r="F2657" t="s">
        <v>135</v>
      </c>
    </row>
    <row r="2658" spans="1:6" x14ac:dyDescent="0.25">
      <c r="E2658" t="s">
        <v>1</v>
      </c>
    </row>
    <row r="2659" spans="1:6" x14ac:dyDescent="0.25">
      <c r="E2659" t="s">
        <v>123</v>
      </c>
    </row>
    <row r="2660" spans="1:6" x14ac:dyDescent="0.25">
      <c r="F2660" t="str">
        <f t="shared" ref="F2660:F2723" si="608">"factor = 5"</f>
        <v>factor = 5</v>
      </c>
    </row>
    <row r="2661" spans="1:6" x14ac:dyDescent="0.25">
      <c r="F2661" t="s">
        <v>137</v>
      </c>
    </row>
    <row r="2662" spans="1:6" x14ac:dyDescent="0.25">
      <c r="E2662" t="s">
        <v>1</v>
      </c>
    </row>
    <row r="2663" spans="1:6" x14ac:dyDescent="0.25">
      <c r="D2663" t="s">
        <v>1</v>
      </c>
    </row>
    <row r="2664" spans="1:6" x14ac:dyDescent="0.25">
      <c r="C2664" t="s">
        <v>1</v>
      </c>
    </row>
    <row r="2665" spans="1:6" x14ac:dyDescent="0.25">
      <c r="C2665" t="s">
        <v>138</v>
      </c>
    </row>
    <row r="2666" spans="1:6" x14ac:dyDescent="0.25">
      <c r="D2666" t="str">
        <f t="shared" ref="D2666" si="609">"educator = { character_event = { id = "&amp;"AVE_MARIA_hexaco_adolescence."&amp;INDEX($Y$2:$Z$57,MATCH(B2393,$Y$2:$Y$57,0)+6,2)&amp;" } }"</f>
        <v>educator = { character_event = { id = AVE_MARIA_hexaco_adolescence.36 } }</v>
      </c>
    </row>
    <row r="2667" spans="1:6" x14ac:dyDescent="0.25">
      <c r="C2667" t="s">
        <v>1</v>
      </c>
    </row>
    <row r="2668" spans="1:6" x14ac:dyDescent="0.25">
      <c r="C2668" t="s">
        <v>139</v>
      </c>
    </row>
    <row r="2669" spans="1:6" x14ac:dyDescent="0.25">
      <c r="D2669" t="s">
        <v>136</v>
      </c>
    </row>
    <row r="2670" spans="1:6" x14ac:dyDescent="0.25">
      <c r="C2670" t="s">
        <v>1</v>
      </c>
    </row>
    <row r="2671" spans="1:6" x14ac:dyDescent="0.25">
      <c r="B2671" t="s">
        <v>1</v>
      </c>
    </row>
    <row r="2672" spans="1:6" x14ac:dyDescent="0.25">
      <c r="A2672" t="s">
        <v>1</v>
      </c>
    </row>
    <row r="2673" spans="1:3" x14ac:dyDescent="0.25">
      <c r="A2673" t="str">
        <f t="shared" ref="A2673:A2736" si="610">"#"</f>
        <v>#</v>
      </c>
      <c r="B2673" t="str">
        <f t="shared" ref="B2673:B2736" si="611">INDEX(R:R,2+TRUNC((ROW()-1)/$O$2))&amp;" Random Improvement"</f>
        <v>Mathematics Random Improvement</v>
      </c>
    </row>
    <row r="2674" spans="1:3" x14ac:dyDescent="0.25">
      <c r="A2674" t="s">
        <v>0</v>
      </c>
    </row>
    <row r="2675" spans="1:3" x14ac:dyDescent="0.25">
      <c r="B2675" t="str">
        <f t="shared" ref="B2675" si="612">"id = "&amp;"AVE_MARIA_hexaco_adolescence."&amp;INDEX($Y$2:$Z$57,MATCH(B2393,$Y$2:$Y$57,0)+3,2)</f>
        <v>id = AVE_MARIA_hexaco_adolescence.33</v>
      </c>
    </row>
    <row r="2676" spans="1:3" x14ac:dyDescent="0.25">
      <c r="B2676" t="str">
        <f t="shared" ref="B2676" si="613">"desc = EVTDESC_"&amp;"AVE_MARIA_hexaco_adolescence."&amp;INDEX($Y$2:$Z$57,MATCH(B2393,$Y$2:$Y$57,0)+3,2)</f>
        <v>desc = EVTDESC_AVE_MARIA_hexaco_adolescence.33</v>
      </c>
    </row>
    <row r="2677" spans="1:3" x14ac:dyDescent="0.25">
      <c r="B2677" t="s">
        <v>115</v>
      </c>
    </row>
    <row r="2678" spans="1:3" x14ac:dyDescent="0.25">
      <c r="B2678" t="s">
        <v>114</v>
      </c>
    </row>
    <row r="2679" spans="1:3" x14ac:dyDescent="0.25">
      <c r="B2679" t="s">
        <v>116</v>
      </c>
    </row>
    <row r="2681" spans="1:3" x14ac:dyDescent="0.25">
      <c r="B2681" t="s">
        <v>5</v>
      </c>
    </row>
    <row r="2682" spans="1:3" x14ac:dyDescent="0.25">
      <c r="C2682" t="s">
        <v>117</v>
      </c>
    </row>
    <row r="2683" spans="1:3" x14ac:dyDescent="0.25">
      <c r="C2683" t="s">
        <v>118</v>
      </c>
    </row>
    <row r="2684" spans="1:3" x14ac:dyDescent="0.25">
      <c r="C2684" t="s">
        <v>119</v>
      </c>
    </row>
    <row r="2685" spans="1:3" x14ac:dyDescent="0.25">
      <c r="C2685" t="s">
        <v>120</v>
      </c>
    </row>
    <row r="2686" spans="1:3" x14ac:dyDescent="0.25">
      <c r="B2686" t="s">
        <v>1</v>
      </c>
    </row>
    <row r="2687" spans="1:3" x14ac:dyDescent="0.25">
      <c r="B2687" t="s">
        <v>9</v>
      </c>
    </row>
    <row r="2688" spans="1:3" x14ac:dyDescent="0.25">
      <c r="C2688" t="str">
        <f t="shared" ref="C2688" si="614">"name = EVTOPT_A_"&amp;"AVE_MARIA_hexaco_adolescence."&amp;INDEX($Y$2:$Z$57,MATCH(B2393,$Y$2:$Y$57,0)+3,2)</f>
        <v>name = EVTOPT_A_AVE_MARIA_hexaco_adolescence.33</v>
      </c>
    </row>
    <row r="2689" spans="3:6" x14ac:dyDescent="0.25">
      <c r="C2689" t="s">
        <v>121</v>
      </c>
    </row>
    <row r="2690" spans="3:6" x14ac:dyDescent="0.25">
      <c r="D2690" t="str">
        <f t="shared" ref="D2690:D2753" si="615">"60 = { # Normal progress"</f>
        <v>60 = { # Normal progress</v>
      </c>
    </row>
    <row r="2691" spans="3:6" x14ac:dyDescent="0.25">
      <c r="E2691" t="str">
        <f t="shared" ref="E2691:E2754" si="616">"change_variable = { which = hexaco_learning_"&amp;INDEX(S:S,2+TRUNC((ROW()-1)/$O$2))&amp;"_xp value = 1 }"</f>
        <v>change_variable = { which = hexaco_learning_mathematics_xp value = 1 }</v>
      </c>
    </row>
    <row r="2692" spans="3:6" x14ac:dyDescent="0.25">
      <c r="E2692" t="s">
        <v>122</v>
      </c>
    </row>
    <row r="2693" spans="3:6" x14ac:dyDescent="0.25">
      <c r="E2693" t="str">
        <f t="shared" ref="E2693:E2756" si="617">"set_character_flag = AVE_MARIA_hexaco_adolescence_"&amp;INDEX(S:S,2+TRUNC((ROW()-1)/$O$2))&amp;"_improvement_normal"</f>
        <v>set_character_flag = AVE_MARIA_hexaco_adolescence_mathematics_improvement_normal</v>
      </c>
    </row>
    <row r="2694" spans="3:6" x14ac:dyDescent="0.25">
      <c r="E2694" t="s">
        <v>123</v>
      </c>
    </row>
    <row r="2695" spans="3:6" x14ac:dyDescent="0.25">
      <c r="F2695" t="str">
        <f t="shared" ref="F2695:F2758" si="618">"factor = 1.05"</f>
        <v>factor = 1.05</v>
      </c>
    </row>
    <row r="2696" spans="3:6" x14ac:dyDescent="0.25">
      <c r="F2696" t="s">
        <v>124</v>
      </c>
    </row>
    <row r="2697" spans="3:6" x14ac:dyDescent="0.25">
      <c r="E2697" t="s">
        <v>1</v>
      </c>
    </row>
    <row r="2698" spans="3:6" x14ac:dyDescent="0.25">
      <c r="E2698" t="s">
        <v>123</v>
      </c>
    </row>
    <row r="2699" spans="3:6" x14ac:dyDescent="0.25">
      <c r="F2699" t="str">
        <f t="shared" ref="F2699:F2762" si="619">"factor = 1.1"</f>
        <v>factor = 1.1</v>
      </c>
    </row>
    <row r="2700" spans="3:6" x14ac:dyDescent="0.25">
      <c r="F2700" t="s">
        <v>125</v>
      </c>
    </row>
    <row r="2701" spans="3:6" x14ac:dyDescent="0.25">
      <c r="E2701" t="s">
        <v>1</v>
      </c>
    </row>
    <row r="2702" spans="3:6" x14ac:dyDescent="0.25">
      <c r="E2702" t="s">
        <v>123</v>
      </c>
    </row>
    <row r="2703" spans="3:6" x14ac:dyDescent="0.25">
      <c r="F2703" t="str">
        <f t="shared" ref="F2703:F2766" si="620">"factor = 1.2"</f>
        <v>factor = 1.2</v>
      </c>
    </row>
    <row r="2704" spans="3:6" x14ac:dyDescent="0.25">
      <c r="F2704" t="s">
        <v>126</v>
      </c>
    </row>
    <row r="2705" spans="4:6" x14ac:dyDescent="0.25">
      <c r="E2705" t="s">
        <v>1</v>
      </c>
    </row>
    <row r="2706" spans="4:6" x14ac:dyDescent="0.25">
      <c r="E2706" t="s">
        <v>123</v>
      </c>
    </row>
    <row r="2707" spans="4:6" x14ac:dyDescent="0.25">
      <c r="F2707" t="str">
        <f t="shared" ref="F2707:F2770" si="621">"factor = 1.3"</f>
        <v>factor = 1.3</v>
      </c>
    </row>
    <row r="2708" spans="4:6" x14ac:dyDescent="0.25">
      <c r="F2708" t="s">
        <v>127</v>
      </c>
    </row>
    <row r="2709" spans="4:6" x14ac:dyDescent="0.25">
      <c r="E2709" t="s">
        <v>1</v>
      </c>
    </row>
    <row r="2710" spans="4:6" x14ac:dyDescent="0.25">
      <c r="E2710" t="s">
        <v>123</v>
      </c>
    </row>
    <row r="2711" spans="4:6" x14ac:dyDescent="0.25">
      <c r="F2711" t="str">
        <f t="shared" ref="F2711:F2774" si="622">"factor = 1.5"</f>
        <v>factor = 1.5</v>
      </c>
    </row>
    <row r="2712" spans="4:6" x14ac:dyDescent="0.25">
      <c r="F2712" t="s">
        <v>128</v>
      </c>
    </row>
    <row r="2713" spans="4:6" x14ac:dyDescent="0.25">
      <c r="E2713" t="s">
        <v>1</v>
      </c>
    </row>
    <row r="2714" spans="4:6" x14ac:dyDescent="0.25">
      <c r="D2714" t="s">
        <v>1</v>
      </c>
    </row>
    <row r="2715" spans="4:6" x14ac:dyDescent="0.25">
      <c r="D2715" t="str">
        <f t="shared" ref="D2715:D2778" si="623">"35 = { # Gifted progress"</f>
        <v>35 = { # Gifted progress</v>
      </c>
    </row>
    <row r="2716" spans="4:6" x14ac:dyDescent="0.25">
      <c r="E2716" t="str">
        <f t="shared" ref="E2716:E2779" si="624">"change_variable = { which = hexaco_learning_"&amp;INDEX(S:S,2+TRUNC((ROW()-1)/$O$2))&amp;"_xp value = 2 }"</f>
        <v>change_variable = { which = hexaco_learning_mathematics_xp value = 2 }</v>
      </c>
    </row>
    <row r="2717" spans="4:6" x14ac:dyDescent="0.25">
      <c r="E2717" t="s">
        <v>122</v>
      </c>
    </row>
    <row r="2718" spans="4:6" x14ac:dyDescent="0.25">
      <c r="E2718" t="str">
        <f t="shared" ref="E2718:E2781" si="625">"set_character_flag = AVE_MARIA_hexaco_adolescence_"&amp;INDEX(S:S,2+TRUNC((ROW()-1)/$O$2))&amp;"_improvement_faster"</f>
        <v>set_character_flag = AVE_MARIA_hexaco_adolescence_mathematics_improvement_faster</v>
      </c>
    </row>
    <row r="2719" spans="4:6" x14ac:dyDescent="0.25">
      <c r="E2719" t="s">
        <v>123</v>
      </c>
    </row>
    <row r="2720" spans="4:6" x14ac:dyDescent="0.25">
      <c r="F2720" t="str">
        <f t="shared" ref="F2720:F2783" si="626">"factor = 1.05"</f>
        <v>factor = 1.05</v>
      </c>
    </row>
    <row r="2721" spans="5:6" x14ac:dyDescent="0.25">
      <c r="F2721" t="s">
        <v>129</v>
      </c>
    </row>
    <row r="2722" spans="5:6" x14ac:dyDescent="0.25">
      <c r="E2722" t="s">
        <v>1</v>
      </c>
    </row>
    <row r="2723" spans="5:6" x14ac:dyDescent="0.25">
      <c r="E2723" t="s">
        <v>123</v>
      </c>
    </row>
    <row r="2724" spans="5:6" x14ac:dyDescent="0.25">
      <c r="F2724" t="str">
        <f t="shared" ref="F2724:F2787" si="627">"factor = 1.1"</f>
        <v>factor = 1.1</v>
      </c>
    </row>
    <row r="2725" spans="5:6" x14ac:dyDescent="0.25">
      <c r="F2725" t="s">
        <v>130</v>
      </c>
    </row>
    <row r="2726" spans="5:6" x14ac:dyDescent="0.25">
      <c r="E2726" t="s">
        <v>1</v>
      </c>
    </row>
    <row r="2727" spans="5:6" x14ac:dyDescent="0.25">
      <c r="E2727" t="s">
        <v>123</v>
      </c>
    </row>
    <row r="2728" spans="5:6" x14ac:dyDescent="0.25">
      <c r="F2728" t="str">
        <f t="shared" ref="F2728:F2791" si="628">"factor = 1.2"</f>
        <v>factor = 1.2</v>
      </c>
    </row>
    <row r="2729" spans="5:6" x14ac:dyDescent="0.25">
      <c r="F2729" t="s">
        <v>131</v>
      </c>
    </row>
    <row r="2730" spans="5:6" x14ac:dyDescent="0.25">
      <c r="E2730" t="s">
        <v>1</v>
      </c>
    </row>
    <row r="2731" spans="5:6" x14ac:dyDescent="0.25">
      <c r="E2731" t="s">
        <v>123</v>
      </c>
    </row>
    <row r="2732" spans="5:6" x14ac:dyDescent="0.25">
      <c r="F2732" t="str">
        <f t="shared" ref="F2732:F2795" si="629">"factor = 1.3"</f>
        <v>factor = 1.3</v>
      </c>
    </row>
    <row r="2733" spans="5:6" x14ac:dyDescent="0.25">
      <c r="F2733" t="s">
        <v>132</v>
      </c>
    </row>
    <row r="2734" spans="5:6" x14ac:dyDescent="0.25">
      <c r="E2734" t="s">
        <v>1</v>
      </c>
    </row>
    <row r="2735" spans="5:6" x14ac:dyDescent="0.25">
      <c r="E2735" t="s">
        <v>123</v>
      </c>
    </row>
    <row r="2736" spans="5:6" x14ac:dyDescent="0.25">
      <c r="F2736" t="str">
        <f t="shared" ref="F2736:F2799" si="630">"factor = 1.5"</f>
        <v>factor = 1.5</v>
      </c>
    </row>
    <row r="2737" spans="4:6" x14ac:dyDescent="0.25">
      <c r="F2737" t="s">
        <v>133</v>
      </c>
    </row>
    <row r="2738" spans="4:6" x14ac:dyDescent="0.25">
      <c r="E2738" t="s">
        <v>1</v>
      </c>
    </row>
    <row r="2739" spans="4:6" x14ac:dyDescent="0.25">
      <c r="E2739" t="s">
        <v>123</v>
      </c>
    </row>
    <row r="2740" spans="4:6" x14ac:dyDescent="0.25">
      <c r="F2740" t="s">
        <v>166</v>
      </c>
    </row>
    <row r="2741" spans="4:6" x14ac:dyDescent="0.25">
      <c r="F2741" t="s">
        <v>135</v>
      </c>
    </row>
    <row r="2742" spans="4:6" x14ac:dyDescent="0.25">
      <c r="E2742" t="s">
        <v>1</v>
      </c>
    </row>
    <row r="2743" spans="4:6" x14ac:dyDescent="0.25">
      <c r="D2743" t="s">
        <v>1</v>
      </c>
    </row>
    <row r="2744" spans="4:6" x14ac:dyDescent="0.25">
      <c r="D2744" t="str">
        <f t="shared" ref="D2744:D2807" si="631">"5 = { # Crazy progress"</f>
        <v>5 = { # Crazy progress</v>
      </c>
    </row>
    <row r="2745" spans="4:6" x14ac:dyDescent="0.25">
      <c r="E2745" t="str">
        <f t="shared" ref="E2745:E2808" si="632">"change_variable = { which = hexaco_learning_"&amp;INDEX(S:S,2+TRUNC((ROW()-1)/$O$2))&amp;"_xp value = 3 }"</f>
        <v>change_variable = { which = hexaco_learning_mathematics_xp value = 3 }</v>
      </c>
    </row>
    <row r="2746" spans="4:6" x14ac:dyDescent="0.25">
      <c r="E2746" t="s">
        <v>122</v>
      </c>
    </row>
    <row r="2747" spans="4:6" x14ac:dyDescent="0.25">
      <c r="E2747" t="str">
        <f t="shared" ref="E2747:E2810" si="633">"set_character_flag = AVE_MARIA_hexaco_adolescence_"&amp;INDEX(S:S,2+TRUNC((ROW()-1)/$O$2))&amp;"_improvement_genius"</f>
        <v>set_character_flag = AVE_MARIA_hexaco_adolescence_mathematics_improvement_genius</v>
      </c>
    </row>
    <row r="2748" spans="4:6" x14ac:dyDescent="0.25">
      <c r="E2748" t="s">
        <v>123</v>
      </c>
    </row>
    <row r="2749" spans="4:6" x14ac:dyDescent="0.25">
      <c r="F2749" t="str">
        <f t="shared" ref="F2749:F2812" si="634">"factor = 2"</f>
        <v>factor = 2</v>
      </c>
    </row>
    <row r="2750" spans="4:6" x14ac:dyDescent="0.25">
      <c r="F2750" t="s">
        <v>135</v>
      </c>
    </row>
    <row r="2751" spans="4:6" x14ac:dyDescent="0.25">
      <c r="E2751" t="s">
        <v>1</v>
      </c>
    </row>
    <row r="2752" spans="4:6" x14ac:dyDescent="0.25">
      <c r="E2752" t="s">
        <v>123</v>
      </c>
    </row>
    <row r="2753" spans="1:6" x14ac:dyDescent="0.25">
      <c r="F2753" t="str">
        <f t="shared" ref="F2753:F2816" si="635">"factor = 5"</f>
        <v>factor = 5</v>
      </c>
    </row>
    <row r="2754" spans="1:6" x14ac:dyDescent="0.25">
      <c r="F2754" t="s">
        <v>137</v>
      </c>
    </row>
    <row r="2755" spans="1:6" x14ac:dyDescent="0.25">
      <c r="E2755" t="s">
        <v>1</v>
      </c>
    </row>
    <row r="2756" spans="1:6" x14ac:dyDescent="0.25">
      <c r="D2756" t="s">
        <v>1</v>
      </c>
    </row>
    <row r="2757" spans="1:6" x14ac:dyDescent="0.25">
      <c r="C2757" t="s">
        <v>1</v>
      </c>
    </row>
    <row r="2758" spans="1:6" x14ac:dyDescent="0.25">
      <c r="C2758" t="s">
        <v>138</v>
      </c>
    </row>
    <row r="2759" spans="1:6" x14ac:dyDescent="0.25">
      <c r="D2759" t="str">
        <f t="shared" ref="D2759" si="636">"educator = { character_event = { id = "&amp;"AVE_MARIA_hexaco_adolescence."&amp;INDEX($Y$2:$Z$57,MATCH(B2393,$Y$2:$Y$57,0),2)+6&amp;" } }"</f>
        <v>educator = { character_event = { id = AVE_MARIA_hexaco_adolescence.36 } }</v>
      </c>
    </row>
    <row r="2760" spans="1:6" x14ac:dyDescent="0.25">
      <c r="C2760" t="s">
        <v>1</v>
      </c>
    </row>
    <row r="2761" spans="1:6" x14ac:dyDescent="0.25">
      <c r="C2761" t="s">
        <v>139</v>
      </c>
    </row>
    <row r="2762" spans="1:6" x14ac:dyDescent="0.25">
      <c r="D2762" t="s">
        <v>136</v>
      </c>
    </row>
    <row r="2763" spans="1:6" x14ac:dyDescent="0.25">
      <c r="C2763" t="s">
        <v>1</v>
      </c>
    </row>
    <row r="2764" spans="1:6" x14ac:dyDescent="0.25">
      <c r="B2764" t="s">
        <v>1</v>
      </c>
    </row>
    <row r="2765" spans="1:6" x14ac:dyDescent="0.25">
      <c r="A2765" t="s">
        <v>1</v>
      </c>
    </row>
    <row r="2766" spans="1:6" x14ac:dyDescent="0.25">
      <c r="A2766" t="str">
        <f t="shared" ref="A2766:A2829" si="637">"#"</f>
        <v>#</v>
      </c>
      <c r="B2766" t="str">
        <f t="shared" ref="B2766:B2829" si="638">INDEX(R:R,2+TRUNC((ROW()-1)/$O$2))&amp;" Random Improvement"</f>
        <v>Mathematics Random Improvement</v>
      </c>
    </row>
    <row r="2767" spans="1:6" x14ac:dyDescent="0.25">
      <c r="A2767" t="s">
        <v>0</v>
      </c>
    </row>
    <row r="2768" spans="1:6" x14ac:dyDescent="0.25">
      <c r="B2768" t="str">
        <f t="shared" ref="B2768" si="639">"id = "&amp;"AVE_MARIA_hexaco_adolescence."&amp;INDEX($Y$2:$Z$57,MATCH(B2393,$Y$2:$Y$57,0)+4,2)</f>
        <v>id = AVE_MARIA_hexaco_adolescence.34</v>
      </c>
    </row>
    <row r="2769" spans="2:5" x14ac:dyDescent="0.25">
      <c r="B2769" t="str">
        <f t="shared" ref="B2769" si="640">"desc = EVTDESC_"&amp;"AVE_MARIA_hexaco_adolescence."&amp;INDEX($Y$2:$Z$57,MATCH(B2393,$Y$2:$Y$57,0)+4,2)</f>
        <v>desc = EVTDESC_AVE_MARIA_hexaco_adolescence.34</v>
      </c>
    </row>
    <row r="2770" spans="2:5" x14ac:dyDescent="0.25">
      <c r="B2770" t="s">
        <v>115</v>
      </c>
    </row>
    <row r="2771" spans="2:5" x14ac:dyDescent="0.25">
      <c r="B2771" t="s">
        <v>114</v>
      </c>
    </row>
    <row r="2772" spans="2:5" x14ac:dyDescent="0.25">
      <c r="B2772" t="s">
        <v>116</v>
      </c>
    </row>
    <row r="2774" spans="2:5" x14ac:dyDescent="0.25">
      <c r="B2774" t="s">
        <v>5</v>
      </c>
    </row>
    <row r="2775" spans="2:5" x14ac:dyDescent="0.25">
      <c r="C2775" t="s">
        <v>117</v>
      </c>
    </row>
    <row r="2776" spans="2:5" x14ac:dyDescent="0.25">
      <c r="C2776" t="s">
        <v>118</v>
      </c>
    </row>
    <row r="2777" spans="2:5" x14ac:dyDescent="0.25">
      <c r="C2777" t="s">
        <v>119</v>
      </c>
    </row>
    <row r="2778" spans="2:5" x14ac:dyDescent="0.25">
      <c r="C2778" t="s">
        <v>120</v>
      </c>
    </row>
    <row r="2779" spans="2:5" x14ac:dyDescent="0.25">
      <c r="B2779" t="s">
        <v>1</v>
      </c>
    </row>
    <row r="2780" spans="2:5" x14ac:dyDescent="0.25">
      <c r="B2780" t="s">
        <v>9</v>
      </c>
    </row>
    <row r="2781" spans="2:5" x14ac:dyDescent="0.25">
      <c r="C2781" t="str">
        <f t="shared" ref="C2781" si="641">"name = EVTOPT_A_"&amp;"AVE_MARIA_hexaco_adolescence."&amp;INDEX($Y$2:$Z$57,MATCH(B2393,$Y$2:$Y$57,0)+4,2)</f>
        <v>name = EVTOPT_A_AVE_MARIA_hexaco_adolescence.34</v>
      </c>
    </row>
    <row r="2782" spans="2:5" x14ac:dyDescent="0.25">
      <c r="C2782" t="s">
        <v>121</v>
      </c>
    </row>
    <row r="2783" spans="2:5" x14ac:dyDescent="0.25">
      <c r="D2783" t="str">
        <f t="shared" ref="D2783:D2846" si="642">"60 = { # Normal progress"</f>
        <v>60 = { # Normal progress</v>
      </c>
    </row>
    <row r="2784" spans="2:5" x14ac:dyDescent="0.25">
      <c r="E2784" t="str">
        <f t="shared" ref="E2784:E2847" si="643">"change_variable = { which = hexaco_learning_"&amp;INDEX(S:S,2+TRUNC((ROW()-1)/$O$2))&amp;"_xp value = 1 }"</f>
        <v>change_variable = { which = hexaco_learning_mathematics_xp value = 1 }</v>
      </c>
    </row>
    <row r="2785" spans="5:6" x14ac:dyDescent="0.25">
      <c r="E2785" t="s">
        <v>122</v>
      </c>
    </row>
    <row r="2786" spans="5:6" x14ac:dyDescent="0.25">
      <c r="E2786" t="str">
        <f t="shared" ref="E2786:E2849" si="644">"set_character_flag = AVE_MARIA_hexaco_adolescence_"&amp;INDEX(S:S,2+TRUNC((ROW()-1)/$O$2))&amp;"_improvement_normal"</f>
        <v>set_character_flag = AVE_MARIA_hexaco_adolescence_mathematics_improvement_normal</v>
      </c>
    </row>
    <row r="2787" spans="5:6" x14ac:dyDescent="0.25">
      <c r="E2787" t="s">
        <v>123</v>
      </c>
    </row>
    <row r="2788" spans="5:6" x14ac:dyDescent="0.25">
      <c r="F2788" t="str">
        <f t="shared" ref="F2788:F2851" si="645">"factor = 1.05"</f>
        <v>factor = 1.05</v>
      </c>
    </row>
    <row r="2789" spans="5:6" x14ac:dyDescent="0.25">
      <c r="F2789" t="s">
        <v>124</v>
      </c>
    </row>
    <row r="2790" spans="5:6" x14ac:dyDescent="0.25">
      <c r="E2790" t="s">
        <v>1</v>
      </c>
    </row>
    <row r="2791" spans="5:6" x14ac:dyDescent="0.25">
      <c r="E2791" t="s">
        <v>123</v>
      </c>
    </row>
    <row r="2792" spans="5:6" x14ac:dyDescent="0.25">
      <c r="F2792" t="str">
        <f t="shared" ref="F2792:F2855" si="646">"factor = 1.1"</f>
        <v>factor = 1.1</v>
      </c>
    </row>
    <row r="2793" spans="5:6" x14ac:dyDescent="0.25">
      <c r="F2793" t="s">
        <v>125</v>
      </c>
    </row>
    <row r="2794" spans="5:6" x14ac:dyDescent="0.25">
      <c r="E2794" t="s">
        <v>1</v>
      </c>
    </row>
    <row r="2795" spans="5:6" x14ac:dyDescent="0.25">
      <c r="E2795" t="s">
        <v>123</v>
      </c>
    </row>
    <row r="2796" spans="5:6" x14ac:dyDescent="0.25">
      <c r="F2796" t="str">
        <f t="shared" ref="F2796:F2859" si="647">"factor = 1.2"</f>
        <v>factor = 1.2</v>
      </c>
    </row>
    <row r="2797" spans="5:6" x14ac:dyDescent="0.25">
      <c r="F2797" t="s">
        <v>126</v>
      </c>
    </row>
    <row r="2798" spans="5:6" x14ac:dyDescent="0.25">
      <c r="E2798" t="s">
        <v>1</v>
      </c>
    </row>
    <row r="2799" spans="5:6" x14ac:dyDescent="0.25">
      <c r="E2799" t="s">
        <v>123</v>
      </c>
    </row>
    <row r="2800" spans="5:6" x14ac:dyDescent="0.25">
      <c r="F2800" t="str">
        <f t="shared" ref="F2800:F2863" si="648">"factor = 1.3"</f>
        <v>factor = 1.3</v>
      </c>
    </row>
    <row r="2801" spans="4:6" x14ac:dyDescent="0.25">
      <c r="F2801" t="s">
        <v>127</v>
      </c>
    </row>
    <row r="2802" spans="4:6" x14ac:dyDescent="0.25">
      <c r="E2802" t="s">
        <v>1</v>
      </c>
    </row>
    <row r="2803" spans="4:6" x14ac:dyDescent="0.25">
      <c r="E2803" t="s">
        <v>123</v>
      </c>
    </row>
    <row r="2804" spans="4:6" x14ac:dyDescent="0.25">
      <c r="F2804" t="str">
        <f t="shared" ref="F2804:F2867" si="649">"factor = 1.5"</f>
        <v>factor = 1.5</v>
      </c>
    </row>
    <row r="2805" spans="4:6" x14ac:dyDescent="0.25">
      <c r="F2805" t="s">
        <v>128</v>
      </c>
    </row>
    <row r="2806" spans="4:6" x14ac:dyDescent="0.25">
      <c r="E2806" t="s">
        <v>1</v>
      </c>
    </row>
    <row r="2807" spans="4:6" x14ac:dyDescent="0.25">
      <c r="D2807" t="s">
        <v>1</v>
      </c>
    </row>
    <row r="2808" spans="4:6" x14ac:dyDescent="0.25">
      <c r="D2808" t="str">
        <f t="shared" ref="D2808:D2871" si="650">"35 = { # Gifted progress"</f>
        <v>35 = { # Gifted progress</v>
      </c>
    </row>
    <row r="2809" spans="4:6" x14ac:dyDescent="0.25">
      <c r="E2809" t="str">
        <f t="shared" ref="E2809:E2872" si="651">"change_variable = { which = hexaco_learning_"&amp;INDEX(S:S,2+TRUNC((ROW()-1)/$O$2))&amp;"_xp value = 2 }"</f>
        <v>change_variable = { which = hexaco_learning_mathematics_xp value = 2 }</v>
      </c>
    </row>
    <row r="2810" spans="4:6" x14ac:dyDescent="0.25">
      <c r="E2810" t="s">
        <v>122</v>
      </c>
    </row>
    <row r="2811" spans="4:6" x14ac:dyDescent="0.25">
      <c r="E2811" t="str">
        <f t="shared" ref="E2811:E2874" si="652">"set_character_flag = AVE_MARIA_hexaco_adolescence_"&amp;INDEX(S:S,2+TRUNC((ROW()-1)/$O$2))&amp;"_improvement_faster"</f>
        <v>set_character_flag = AVE_MARIA_hexaco_adolescence_mathematics_improvement_faster</v>
      </c>
    </row>
    <row r="2812" spans="4:6" x14ac:dyDescent="0.25">
      <c r="E2812" t="s">
        <v>123</v>
      </c>
    </row>
    <row r="2813" spans="4:6" x14ac:dyDescent="0.25">
      <c r="F2813" t="str">
        <f t="shared" ref="F2813:F2876" si="653">"factor = 1.05"</f>
        <v>factor = 1.05</v>
      </c>
    </row>
    <row r="2814" spans="4:6" x14ac:dyDescent="0.25">
      <c r="F2814" t="s">
        <v>129</v>
      </c>
    </row>
    <row r="2815" spans="4:6" x14ac:dyDescent="0.25">
      <c r="E2815" t="s">
        <v>1</v>
      </c>
    </row>
    <row r="2816" spans="4:6" x14ac:dyDescent="0.25">
      <c r="E2816" t="s">
        <v>123</v>
      </c>
    </row>
    <row r="2817" spans="5:6" x14ac:dyDescent="0.25">
      <c r="F2817" t="str">
        <f t="shared" ref="F2817:F2880" si="654">"factor = 1.1"</f>
        <v>factor = 1.1</v>
      </c>
    </row>
    <row r="2818" spans="5:6" x14ac:dyDescent="0.25">
      <c r="F2818" t="s">
        <v>130</v>
      </c>
    </row>
    <row r="2819" spans="5:6" x14ac:dyDescent="0.25">
      <c r="E2819" t="s">
        <v>1</v>
      </c>
    </row>
    <row r="2820" spans="5:6" x14ac:dyDescent="0.25">
      <c r="E2820" t="s">
        <v>123</v>
      </c>
    </row>
    <row r="2821" spans="5:6" x14ac:dyDescent="0.25">
      <c r="F2821" t="str">
        <f t="shared" ref="F2821:F2884" si="655">"factor = 1.2"</f>
        <v>factor = 1.2</v>
      </c>
    </row>
    <row r="2822" spans="5:6" x14ac:dyDescent="0.25">
      <c r="F2822" t="s">
        <v>131</v>
      </c>
    </row>
    <row r="2823" spans="5:6" x14ac:dyDescent="0.25">
      <c r="E2823" t="s">
        <v>1</v>
      </c>
    </row>
    <row r="2824" spans="5:6" x14ac:dyDescent="0.25">
      <c r="E2824" t="s">
        <v>123</v>
      </c>
    </row>
    <row r="2825" spans="5:6" x14ac:dyDescent="0.25">
      <c r="F2825" t="str">
        <f t="shared" ref="F2825:F2888" si="656">"factor = 1.3"</f>
        <v>factor = 1.3</v>
      </c>
    </row>
    <row r="2826" spans="5:6" x14ac:dyDescent="0.25">
      <c r="F2826" t="s">
        <v>132</v>
      </c>
    </row>
    <row r="2827" spans="5:6" x14ac:dyDescent="0.25">
      <c r="E2827" t="s">
        <v>1</v>
      </c>
    </row>
    <row r="2828" spans="5:6" x14ac:dyDescent="0.25">
      <c r="E2828" t="s">
        <v>123</v>
      </c>
    </row>
    <row r="2829" spans="5:6" x14ac:dyDescent="0.25">
      <c r="F2829" t="str">
        <f t="shared" ref="F2829:F2892" si="657">"factor = 1.5"</f>
        <v>factor = 1.5</v>
      </c>
    </row>
    <row r="2830" spans="5:6" x14ac:dyDescent="0.25">
      <c r="F2830" t="s">
        <v>133</v>
      </c>
    </row>
    <row r="2831" spans="5:6" x14ac:dyDescent="0.25">
      <c r="E2831" t="s">
        <v>1</v>
      </c>
    </row>
    <row r="2832" spans="5:6" x14ac:dyDescent="0.25">
      <c r="E2832" t="s">
        <v>123</v>
      </c>
    </row>
    <row r="2833" spans="4:6" x14ac:dyDescent="0.25">
      <c r="F2833" t="s">
        <v>166</v>
      </c>
    </row>
    <row r="2834" spans="4:6" x14ac:dyDescent="0.25">
      <c r="F2834" t="s">
        <v>135</v>
      </c>
    </row>
    <row r="2835" spans="4:6" x14ac:dyDescent="0.25">
      <c r="E2835" t="s">
        <v>1</v>
      </c>
    </row>
    <row r="2836" spans="4:6" x14ac:dyDescent="0.25">
      <c r="D2836" t="s">
        <v>1</v>
      </c>
    </row>
    <row r="2837" spans="4:6" x14ac:dyDescent="0.25">
      <c r="D2837" t="str">
        <f t="shared" ref="D2837:D2900" si="658">"5 = { # Crazy progress"</f>
        <v>5 = { # Crazy progress</v>
      </c>
    </row>
    <row r="2838" spans="4:6" x14ac:dyDescent="0.25">
      <c r="E2838" t="str">
        <f t="shared" ref="E2838:E2901" si="659">"change_variable = { which = hexaco_learning_"&amp;INDEX(S:S,2+TRUNC((ROW()-1)/$O$2))&amp;"_xp value = 3 }"</f>
        <v>change_variable = { which = hexaco_learning_mathematics_xp value = 3 }</v>
      </c>
    </row>
    <row r="2839" spans="4:6" x14ac:dyDescent="0.25">
      <c r="E2839" t="s">
        <v>122</v>
      </c>
    </row>
    <row r="2840" spans="4:6" x14ac:dyDescent="0.25">
      <c r="E2840" t="str">
        <f t="shared" ref="E2840:E2903" si="660">"set_character_flag = AVE_MARIA_hexaco_adolescence_"&amp;INDEX(S:S,2+TRUNC((ROW()-1)/$O$2))&amp;"_improvement_genius"</f>
        <v>set_character_flag = AVE_MARIA_hexaco_adolescence_mathematics_improvement_genius</v>
      </c>
    </row>
    <row r="2841" spans="4:6" x14ac:dyDescent="0.25">
      <c r="E2841" t="s">
        <v>123</v>
      </c>
    </row>
    <row r="2842" spans="4:6" x14ac:dyDescent="0.25">
      <c r="F2842" t="str">
        <f t="shared" ref="F2842:F2905" si="661">"factor = 2"</f>
        <v>factor = 2</v>
      </c>
    </row>
    <row r="2843" spans="4:6" x14ac:dyDescent="0.25">
      <c r="F2843" t="s">
        <v>135</v>
      </c>
    </row>
    <row r="2844" spans="4:6" x14ac:dyDescent="0.25">
      <c r="E2844" t="s">
        <v>1</v>
      </c>
    </row>
    <row r="2845" spans="4:6" x14ac:dyDescent="0.25">
      <c r="E2845" t="s">
        <v>123</v>
      </c>
    </row>
    <row r="2846" spans="4:6" x14ac:dyDescent="0.25">
      <c r="F2846" t="str">
        <f t="shared" ref="F2846:F2909" si="662">"factor = 5"</f>
        <v>factor = 5</v>
      </c>
    </row>
    <row r="2847" spans="4:6" x14ac:dyDescent="0.25">
      <c r="F2847" t="s">
        <v>137</v>
      </c>
    </row>
    <row r="2848" spans="4:6" x14ac:dyDescent="0.25">
      <c r="E2848" t="s">
        <v>1</v>
      </c>
    </row>
    <row r="2849" spans="1:4" x14ac:dyDescent="0.25">
      <c r="D2849" t="s">
        <v>1</v>
      </c>
    </row>
    <row r="2850" spans="1:4" x14ac:dyDescent="0.25">
      <c r="C2850" t="s">
        <v>1</v>
      </c>
    </row>
    <row r="2851" spans="1:4" x14ac:dyDescent="0.25">
      <c r="C2851" t="s">
        <v>138</v>
      </c>
    </row>
    <row r="2852" spans="1:4" x14ac:dyDescent="0.25">
      <c r="D2852" t="str">
        <f t="shared" ref="D2852" si="663">"educator = { character_event = { id = "&amp;"AVE_MARIA_hexaco_adolescence."&amp;INDEX($Y$2:$Z$57,MATCH(B2393,$Y$2:$Y$57,0)+6,2)&amp;" } }"</f>
        <v>educator = { character_event = { id = AVE_MARIA_hexaco_adolescence.36 } }</v>
      </c>
    </row>
    <row r="2853" spans="1:4" x14ac:dyDescent="0.25">
      <c r="C2853" t="s">
        <v>1</v>
      </c>
    </row>
    <row r="2854" spans="1:4" x14ac:dyDescent="0.25">
      <c r="C2854" t="s">
        <v>139</v>
      </c>
    </row>
    <row r="2855" spans="1:4" x14ac:dyDescent="0.25">
      <c r="D2855" t="s">
        <v>136</v>
      </c>
    </row>
    <row r="2856" spans="1:4" x14ac:dyDescent="0.25">
      <c r="C2856" t="s">
        <v>1</v>
      </c>
    </row>
    <row r="2857" spans="1:4" x14ac:dyDescent="0.25">
      <c r="B2857" t="s">
        <v>1</v>
      </c>
    </row>
    <row r="2858" spans="1:4" x14ac:dyDescent="0.25">
      <c r="A2858" t="s">
        <v>1</v>
      </c>
    </row>
    <row r="2859" spans="1:4" x14ac:dyDescent="0.25">
      <c r="A2859" t="str">
        <f t="shared" ref="A2859:A2922" si="664">"#"</f>
        <v>#</v>
      </c>
      <c r="B2859" t="str">
        <f t="shared" ref="B2859:B2922" si="665">INDEX(R:R,2+TRUNC((ROW()-1)/$O$2))&amp;" Random Improvement"</f>
        <v>Mathematics Random Improvement</v>
      </c>
    </row>
    <row r="2860" spans="1:4" x14ac:dyDescent="0.25">
      <c r="A2860" t="s">
        <v>0</v>
      </c>
    </row>
    <row r="2861" spans="1:4" x14ac:dyDescent="0.25">
      <c r="B2861" t="str">
        <f t="shared" ref="B2861" si="666">"id = "&amp;"AVE_MARIA_hexaco_adolescence."&amp;INDEX($Y$2:$Z$57,MATCH(B2393,$Y$2:$Y$57,0)+5,2)</f>
        <v>id = AVE_MARIA_hexaco_adolescence.35</v>
      </c>
    </row>
    <row r="2862" spans="1:4" x14ac:dyDescent="0.25">
      <c r="B2862" t="str">
        <f t="shared" ref="B2862" si="667">"desc = EVTDESC_"&amp;"AVE_MARIA_hexaco_adolescence."&amp;INDEX($Y$2:$Z$57,MATCH(B2393,$Y$2:$Y$57,0)+5,2)</f>
        <v>desc = EVTDESC_AVE_MARIA_hexaco_adolescence.35</v>
      </c>
    </row>
    <row r="2863" spans="1:4" x14ac:dyDescent="0.25">
      <c r="B2863" t="s">
        <v>115</v>
      </c>
    </row>
    <row r="2864" spans="1:4" x14ac:dyDescent="0.25">
      <c r="B2864" t="s">
        <v>114</v>
      </c>
    </row>
    <row r="2865" spans="2:5" x14ac:dyDescent="0.25">
      <c r="B2865" t="s">
        <v>116</v>
      </c>
    </row>
    <row r="2867" spans="2:5" x14ac:dyDescent="0.25">
      <c r="B2867" t="s">
        <v>5</v>
      </c>
    </row>
    <row r="2868" spans="2:5" x14ac:dyDescent="0.25">
      <c r="C2868" t="s">
        <v>117</v>
      </c>
    </row>
    <row r="2869" spans="2:5" x14ac:dyDescent="0.25">
      <c r="C2869" t="s">
        <v>118</v>
      </c>
    </row>
    <row r="2870" spans="2:5" x14ac:dyDescent="0.25">
      <c r="C2870" t="s">
        <v>119</v>
      </c>
    </row>
    <row r="2871" spans="2:5" x14ac:dyDescent="0.25">
      <c r="C2871" t="s">
        <v>120</v>
      </c>
    </row>
    <row r="2872" spans="2:5" x14ac:dyDescent="0.25">
      <c r="B2872" t="s">
        <v>1</v>
      </c>
    </row>
    <row r="2873" spans="2:5" x14ac:dyDescent="0.25">
      <c r="B2873" t="s">
        <v>9</v>
      </c>
    </row>
    <row r="2874" spans="2:5" x14ac:dyDescent="0.25">
      <c r="C2874" t="str">
        <f t="shared" ref="C2874" si="668">"name = EVTOPT_A_"&amp;"AVE_MARIA_hexaco_adolescence."&amp;INDEX($Y$2:$Z$57,MATCH(B2393,$Y$2:$Y$57,0)+5,2)</f>
        <v>name = EVTOPT_A_AVE_MARIA_hexaco_adolescence.35</v>
      </c>
    </row>
    <row r="2875" spans="2:5" x14ac:dyDescent="0.25">
      <c r="C2875" t="s">
        <v>121</v>
      </c>
    </row>
    <row r="2876" spans="2:5" x14ac:dyDescent="0.25">
      <c r="D2876" t="str">
        <f t="shared" ref="D2876:D2939" si="669">"60 = { # Normal progress"</f>
        <v>60 = { # Normal progress</v>
      </c>
    </row>
    <row r="2877" spans="2:5" x14ac:dyDescent="0.25">
      <c r="E2877" t="str">
        <f t="shared" ref="E2877:E2940" si="670">"change_variable = { which = hexaco_learning_"&amp;INDEX(S:S,2+TRUNC((ROW()-1)/$O$2))&amp;"_xp value = 1 }"</f>
        <v>change_variable = { which = hexaco_learning_mathematics_xp value = 1 }</v>
      </c>
    </row>
    <row r="2878" spans="2:5" x14ac:dyDescent="0.25">
      <c r="E2878" t="s">
        <v>122</v>
      </c>
    </row>
    <row r="2879" spans="2:5" x14ac:dyDescent="0.25">
      <c r="E2879" t="str">
        <f t="shared" ref="E2879:E2942" si="671">"set_character_flag = AVE_MARIA_hexaco_adolescence_"&amp;INDEX(S:S,2+TRUNC((ROW()-1)/$O$2))&amp;"_improvement_normal"</f>
        <v>set_character_flag = AVE_MARIA_hexaco_adolescence_mathematics_improvement_normal</v>
      </c>
    </row>
    <row r="2880" spans="2:5" x14ac:dyDescent="0.25">
      <c r="E2880" t="s">
        <v>123</v>
      </c>
    </row>
    <row r="2881" spans="5:6" x14ac:dyDescent="0.25">
      <c r="F2881" t="str">
        <f t="shared" ref="F2881:F2944" si="672">"factor = 1.05"</f>
        <v>factor = 1.05</v>
      </c>
    </row>
    <row r="2882" spans="5:6" x14ac:dyDescent="0.25">
      <c r="F2882" t="s">
        <v>124</v>
      </c>
    </row>
    <row r="2883" spans="5:6" x14ac:dyDescent="0.25">
      <c r="E2883" t="s">
        <v>1</v>
      </c>
    </row>
    <row r="2884" spans="5:6" x14ac:dyDescent="0.25">
      <c r="E2884" t="s">
        <v>123</v>
      </c>
    </row>
    <row r="2885" spans="5:6" x14ac:dyDescent="0.25">
      <c r="F2885" t="str">
        <f t="shared" ref="F2885:F2948" si="673">"factor = 1.1"</f>
        <v>factor = 1.1</v>
      </c>
    </row>
    <row r="2886" spans="5:6" x14ac:dyDescent="0.25">
      <c r="F2886" t="s">
        <v>125</v>
      </c>
    </row>
    <row r="2887" spans="5:6" x14ac:dyDescent="0.25">
      <c r="E2887" t="s">
        <v>1</v>
      </c>
    </row>
    <row r="2888" spans="5:6" x14ac:dyDescent="0.25">
      <c r="E2888" t="s">
        <v>123</v>
      </c>
    </row>
    <row r="2889" spans="5:6" x14ac:dyDescent="0.25">
      <c r="F2889" t="str">
        <f t="shared" ref="F2889:F2952" si="674">"factor = 1.2"</f>
        <v>factor = 1.2</v>
      </c>
    </row>
    <row r="2890" spans="5:6" x14ac:dyDescent="0.25">
      <c r="F2890" t="s">
        <v>126</v>
      </c>
    </row>
    <row r="2891" spans="5:6" x14ac:dyDescent="0.25">
      <c r="E2891" t="s">
        <v>1</v>
      </c>
    </row>
    <row r="2892" spans="5:6" x14ac:dyDescent="0.25">
      <c r="E2892" t="s">
        <v>123</v>
      </c>
    </row>
    <row r="2893" spans="5:6" x14ac:dyDescent="0.25">
      <c r="F2893" t="str">
        <f t="shared" ref="F2893:F2956" si="675">"factor = 1.3"</f>
        <v>factor = 1.3</v>
      </c>
    </row>
    <row r="2894" spans="5:6" x14ac:dyDescent="0.25">
      <c r="F2894" t="s">
        <v>127</v>
      </c>
    </row>
    <row r="2895" spans="5:6" x14ac:dyDescent="0.25">
      <c r="E2895" t="s">
        <v>1</v>
      </c>
    </row>
    <row r="2896" spans="5:6" x14ac:dyDescent="0.25">
      <c r="E2896" t="s">
        <v>123</v>
      </c>
    </row>
    <row r="2897" spans="4:6" x14ac:dyDescent="0.25">
      <c r="F2897" t="str">
        <f t="shared" ref="F2897:F2960" si="676">"factor = 1.5"</f>
        <v>factor = 1.5</v>
      </c>
    </row>
    <row r="2898" spans="4:6" x14ac:dyDescent="0.25">
      <c r="F2898" t="s">
        <v>128</v>
      </c>
    </row>
    <row r="2899" spans="4:6" x14ac:dyDescent="0.25">
      <c r="E2899" t="s">
        <v>1</v>
      </c>
    </row>
    <row r="2900" spans="4:6" x14ac:dyDescent="0.25">
      <c r="D2900" t="s">
        <v>1</v>
      </c>
    </row>
    <row r="2901" spans="4:6" x14ac:dyDescent="0.25">
      <c r="D2901" t="str">
        <f t="shared" ref="D2901:D2964" si="677">"35 = { # Gifted progress"</f>
        <v>35 = { # Gifted progress</v>
      </c>
    </row>
    <row r="2902" spans="4:6" x14ac:dyDescent="0.25">
      <c r="E2902" t="str">
        <f t="shared" ref="E2902:E2965" si="678">"change_variable = { which = hexaco_learning_"&amp;INDEX(S:S,2+TRUNC((ROW()-1)/$O$2))&amp;"_xp value = 2 }"</f>
        <v>change_variable = { which = hexaco_learning_mathematics_xp value = 2 }</v>
      </c>
    </row>
    <row r="2903" spans="4:6" x14ac:dyDescent="0.25">
      <c r="E2903" t="s">
        <v>122</v>
      </c>
    </row>
    <row r="2904" spans="4:6" x14ac:dyDescent="0.25">
      <c r="E2904" t="str">
        <f t="shared" ref="E2904:E2967" si="679">"set_character_flag = AVE_MARIA_hexaco_adolescence_"&amp;INDEX(S:S,2+TRUNC((ROW()-1)/$O$2))&amp;"_improvement_faster"</f>
        <v>set_character_flag = AVE_MARIA_hexaco_adolescence_mathematics_improvement_faster</v>
      </c>
    </row>
    <row r="2905" spans="4:6" x14ac:dyDescent="0.25">
      <c r="E2905" t="s">
        <v>123</v>
      </c>
    </row>
    <row r="2906" spans="4:6" x14ac:dyDescent="0.25">
      <c r="F2906" t="str">
        <f t="shared" ref="F2906:F2969" si="680">"factor = 1.05"</f>
        <v>factor = 1.05</v>
      </c>
    </row>
    <row r="2907" spans="4:6" x14ac:dyDescent="0.25">
      <c r="F2907" t="s">
        <v>129</v>
      </c>
    </row>
    <row r="2908" spans="4:6" x14ac:dyDescent="0.25">
      <c r="E2908" t="s">
        <v>1</v>
      </c>
    </row>
    <row r="2909" spans="4:6" x14ac:dyDescent="0.25">
      <c r="E2909" t="s">
        <v>123</v>
      </c>
    </row>
    <row r="2910" spans="4:6" x14ac:dyDescent="0.25">
      <c r="F2910" t="str">
        <f t="shared" ref="F2910:F2973" si="681">"factor = 1.1"</f>
        <v>factor = 1.1</v>
      </c>
    </row>
    <row r="2911" spans="4:6" x14ac:dyDescent="0.25">
      <c r="F2911" t="s">
        <v>130</v>
      </c>
    </row>
    <row r="2912" spans="4:6" x14ac:dyDescent="0.25">
      <c r="E2912" t="s">
        <v>1</v>
      </c>
    </row>
    <row r="2913" spans="5:6" x14ac:dyDescent="0.25">
      <c r="E2913" t="s">
        <v>123</v>
      </c>
    </row>
    <row r="2914" spans="5:6" x14ac:dyDescent="0.25">
      <c r="F2914" t="str">
        <f t="shared" ref="F2914:F2977" si="682">"factor = 1.2"</f>
        <v>factor = 1.2</v>
      </c>
    </row>
    <row r="2915" spans="5:6" x14ac:dyDescent="0.25">
      <c r="F2915" t="s">
        <v>131</v>
      </c>
    </row>
    <row r="2916" spans="5:6" x14ac:dyDescent="0.25">
      <c r="E2916" t="s">
        <v>1</v>
      </c>
    </row>
    <row r="2917" spans="5:6" x14ac:dyDescent="0.25">
      <c r="E2917" t="s">
        <v>123</v>
      </c>
    </row>
    <row r="2918" spans="5:6" x14ac:dyDescent="0.25">
      <c r="F2918" t="str">
        <f t="shared" ref="F2918:F2981" si="683">"factor = 1.3"</f>
        <v>factor = 1.3</v>
      </c>
    </row>
    <row r="2919" spans="5:6" x14ac:dyDescent="0.25">
      <c r="F2919" t="s">
        <v>132</v>
      </c>
    </row>
    <row r="2920" spans="5:6" x14ac:dyDescent="0.25">
      <c r="E2920" t="s">
        <v>1</v>
      </c>
    </row>
    <row r="2921" spans="5:6" x14ac:dyDescent="0.25">
      <c r="E2921" t="s">
        <v>123</v>
      </c>
    </row>
    <row r="2922" spans="5:6" x14ac:dyDescent="0.25">
      <c r="F2922" t="str">
        <f t="shared" ref="F2922:F2985" si="684">"factor = 1.5"</f>
        <v>factor = 1.5</v>
      </c>
    </row>
    <row r="2923" spans="5:6" x14ac:dyDescent="0.25">
      <c r="F2923" t="s">
        <v>133</v>
      </c>
    </row>
    <row r="2924" spans="5:6" x14ac:dyDescent="0.25">
      <c r="E2924" t="s">
        <v>1</v>
      </c>
    </row>
    <row r="2925" spans="5:6" x14ac:dyDescent="0.25">
      <c r="E2925" t="s">
        <v>123</v>
      </c>
    </row>
    <row r="2926" spans="5:6" x14ac:dyDescent="0.25">
      <c r="F2926" t="s">
        <v>166</v>
      </c>
    </row>
    <row r="2927" spans="5:6" x14ac:dyDescent="0.25">
      <c r="F2927" t="s">
        <v>135</v>
      </c>
    </row>
    <row r="2928" spans="5:6" x14ac:dyDescent="0.25">
      <c r="E2928" t="s">
        <v>1</v>
      </c>
    </row>
    <row r="2929" spans="3:6" x14ac:dyDescent="0.25">
      <c r="D2929" t="s">
        <v>1</v>
      </c>
    </row>
    <row r="2930" spans="3:6" x14ac:dyDescent="0.25">
      <c r="D2930" t="str">
        <f t="shared" ref="D2930:D2993" si="685">"5 = { # Crazy progress"</f>
        <v>5 = { # Crazy progress</v>
      </c>
    </row>
    <row r="2931" spans="3:6" x14ac:dyDescent="0.25">
      <c r="E2931" t="str">
        <f t="shared" ref="E2931:E2994" si="686">"change_variable = { which = hexaco_learning_"&amp;INDEX(S:S,2+TRUNC((ROW()-1)/$O$2))&amp;"_xp value = 3 }"</f>
        <v>change_variable = { which = hexaco_learning_mathematics_xp value = 3 }</v>
      </c>
    </row>
    <row r="2932" spans="3:6" x14ac:dyDescent="0.25">
      <c r="E2932" t="s">
        <v>122</v>
      </c>
    </row>
    <row r="2933" spans="3:6" x14ac:dyDescent="0.25">
      <c r="E2933" t="str">
        <f t="shared" ref="E2933:E2996" si="687">"set_character_flag = AVE_MARIA_hexaco_adolescence_"&amp;INDEX(S:S,2+TRUNC((ROW()-1)/$O$2))&amp;"_improvement_genius"</f>
        <v>set_character_flag = AVE_MARIA_hexaco_adolescence_mathematics_improvement_genius</v>
      </c>
    </row>
    <row r="2934" spans="3:6" x14ac:dyDescent="0.25">
      <c r="E2934" t="s">
        <v>123</v>
      </c>
    </row>
    <row r="2935" spans="3:6" x14ac:dyDescent="0.25">
      <c r="F2935" t="str">
        <f t="shared" ref="F2935:F2998" si="688">"factor = 2"</f>
        <v>factor = 2</v>
      </c>
    </row>
    <row r="2936" spans="3:6" x14ac:dyDescent="0.25">
      <c r="F2936" t="s">
        <v>135</v>
      </c>
    </row>
    <row r="2937" spans="3:6" x14ac:dyDescent="0.25">
      <c r="E2937" t="s">
        <v>1</v>
      </c>
    </row>
    <row r="2938" spans="3:6" x14ac:dyDescent="0.25">
      <c r="E2938" t="s">
        <v>123</v>
      </c>
    </row>
    <row r="2939" spans="3:6" x14ac:dyDescent="0.25">
      <c r="F2939" t="str">
        <f t="shared" ref="F2939:F3002" si="689">"factor = 5"</f>
        <v>factor = 5</v>
      </c>
    </row>
    <row r="2940" spans="3:6" x14ac:dyDescent="0.25">
      <c r="F2940" t="s">
        <v>137</v>
      </c>
    </row>
    <row r="2941" spans="3:6" x14ac:dyDescent="0.25">
      <c r="E2941" t="s">
        <v>1</v>
      </c>
    </row>
    <row r="2942" spans="3:6" x14ac:dyDescent="0.25">
      <c r="D2942" t="s">
        <v>1</v>
      </c>
    </row>
    <row r="2943" spans="3:6" x14ac:dyDescent="0.25">
      <c r="C2943" t="s">
        <v>1</v>
      </c>
    </row>
    <row r="2944" spans="3:6" x14ac:dyDescent="0.25">
      <c r="C2944" t="s">
        <v>138</v>
      </c>
    </row>
    <row r="2945" spans="1:4" x14ac:dyDescent="0.25">
      <c r="D2945" t="str">
        <f t="shared" ref="D2945" si="690">"educator = { character_event = { id = "&amp;"AVE_MARIA_hexaco_adolescence."&amp;INDEX($Y$2:$Z$57,MATCH(B2393,$Y$2:$Y$57,0)+6,2)&amp;" } }"</f>
        <v>educator = { character_event = { id = AVE_MARIA_hexaco_adolescence.36 } }</v>
      </c>
    </row>
    <row r="2946" spans="1:4" x14ac:dyDescent="0.25">
      <c r="C2946" t="s">
        <v>1</v>
      </c>
    </row>
    <row r="2947" spans="1:4" x14ac:dyDescent="0.25">
      <c r="C2947" t="s">
        <v>139</v>
      </c>
    </row>
    <row r="2948" spans="1:4" x14ac:dyDescent="0.25">
      <c r="D2948" t="s">
        <v>136</v>
      </c>
    </row>
    <row r="2949" spans="1:4" x14ac:dyDescent="0.25">
      <c r="C2949" t="s">
        <v>1</v>
      </c>
    </row>
    <row r="2950" spans="1:4" x14ac:dyDescent="0.25">
      <c r="B2950" t="s">
        <v>1</v>
      </c>
    </row>
    <row r="2951" spans="1:4" x14ac:dyDescent="0.25">
      <c r="A2951" t="s">
        <v>1</v>
      </c>
    </row>
    <row r="2952" spans="1:4" x14ac:dyDescent="0.25">
      <c r="A2952" t="s">
        <v>141</v>
      </c>
    </row>
    <row r="2953" spans="1:4" x14ac:dyDescent="0.25">
      <c r="A2953" t="s">
        <v>0</v>
      </c>
    </row>
    <row r="2954" spans="1:4" x14ac:dyDescent="0.25">
      <c r="B2954" t="str">
        <f t="shared" ref="B2954" si="691">"id = "&amp;"AVE_MARIA_hexaco_adolescence."&amp;INDEX($Y$2:$Z$57,MATCH(B2393,$Y$2:$Y$57,0)+6,2)</f>
        <v>id = AVE_MARIA_hexaco_adolescence.36</v>
      </c>
    </row>
    <row r="2955" spans="1:4" x14ac:dyDescent="0.25">
      <c r="B2955" t="str">
        <f t="shared" ref="B2955" si="692">"desc = EVTDESC_"&amp;"AVE_MARIA_hexaco_adolescence."&amp;INDEX($Y$2:$Z$57,MATCH(B2393,$Y$2:$Y$57,0)+6,2)</f>
        <v>desc = EVTDESC_AVE_MARIA_hexaco_adolescence.36</v>
      </c>
    </row>
    <row r="2956" spans="1:4" x14ac:dyDescent="0.25">
      <c r="B2956" t="s">
        <v>115</v>
      </c>
    </row>
    <row r="2958" spans="1:4" x14ac:dyDescent="0.25">
      <c r="B2958" t="s">
        <v>114</v>
      </c>
    </row>
    <row r="2959" spans="1:4" x14ac:dyDescent="0.25">
      <c r="B2959" t="s">
        <v>163</v>
      </c>
    </row>
    <row r="2960" spans="1:4" x14ac:dyDescent="0.25">
      <c r="B2960" t="s">
        <v>116</v>
      </c>
    </row>
    <row r="2961" spans="2:4" x14ac:dyDescent="0.25">
      <c r="B2961" t="s">
        <v>142</v>
      </c>
    </row>
    <row r="2963" spans="2:4" x14ac:dyDescent="0.25">
      <c r="B2963" t="s">
        <v>143</v>
      </c>
    </row>
    <row r="2964" spans="2:4" x14ac:dyDescent="0.25">
      <c r="C2964" t="str">
        <f t="shared" ref="C2964" si="693">"name = EVTOPT_A_"&amp;"AVE_MARIA_hexaco_adolescence."&amp;INDEX($Y$2:$Z$57,MATCH(B2393,$Y$2:$Y$57,0)+6,2)</f>
        <v>name = EVTOPT_A_AVE_MARIA_hexaco_adolescence.36</v>
      </c>
    </row>
    <row r="2965" spans="2:4" x14ac:dyDescent="0.25">
      <c r="C2965" t="s">
        <v>5</v>
      </c>
    </row>
    <row r="2966" spans="2:4" x14ac:dyDescent="0.25">
      <c r="D2966" t="str">
        <f t="shared" ref="D2966:D3029" si="694">"FROM  = { NOT = { has_character_flag = AVE_MARIA_hexaco_adolescence_"&amp;INDEX(S:S,2+TRUNC((ROW()-1)/$O$2))&amp;"_improvement_genius } }"</f>
        <v>FROM  = { NOT = { has_character_flag = AVE_MARIA_hexaco_adolescence_mathematics_improvement_genius } }</v>
      </c>
    </row>
    <row r="2967" spans="2:4" x14ac:dyDescent="0.25">
      <c r="C2967" t="s">
        <v>1</v>
      </c>
    </row>
    <row r="2968" spans="2:4" x14ac:dyDescent="0.25">
      <c r="C2968" t="s">
        <v>138</v>
      </c>
    </row>
    <row r="2969" spans="2:4" x14ac:dyDescent="0.25">
      <c r="D2969" t="str">
        <f t="shared" ref="D2969:D3032" si="695">"set_character_flag = AVE_MARIA_hexaco_adolescence_"&amp;INDEX(S:S,2+TRUNC((ROW()-1)/$O$2))&amp;"_improvement_making_normal_progress"</f>
        <v>set_character_flag = AVE_MARIA_hexaco_adolescence_mathematics_improvement_making_normal_progress</v>
      </c>
    </row>
    <row r="2970" spans="2:4" x14ac:dyDescent="0.25">
      <c r="C2970" t="s">
        <v>1</v>
      </c>
    </row>
    <row r="2971" spans="2:4" x14ac:dyDescent="0.25">
      <c r="B2971" t="s">
        <v>1</v>
      </c>
    </row>
    <row r="2973" spans="2:4" x14ac:dyDescent="0.25">
      <c r="B2973" t="s">
        <v>144</v>
      </c>
    </row>
    <row r="2974" spans="2:4" x14ac:dyDescent="0.25">
      <c r="C2974" t="str">
        <f t="shared" ref="C2974" si="696">"name = EVTOPT_B_"&amp;"AVE_MARIA_hexaco_adolescence."&amp;INDEX($Y$2:$Z$57,MATCH(B2393,$Y$2:$Y$57,0)+6,2)</f>
        <v>name = EVTOPT_B_AVE_MARIA_hexaco_adolescence.36</v>
      </c>
    </row>
    <row r="2975" spans="2:4" x14ac:dyDescent="0.25">
      <c r="C2975" t="s">
        <v>5</v>
      </c>
    </row>
    <row r="2976" spans="2:4" x14ac:dyDescent="0.25">
      <c r="D2976" t="str">
        <f t="shared" ref="D2976:D3039" si="697">"FROM  = { has_character_flag = AVE_MARIA_hexaco_adolescence_"&amp;INDEX(S:S,2+TRUNC((ROW()-1)/$O$2))&amp;"_improvement_genius }"</f>
        <v>FROM  = { has_character_flag = AVE_MARIA_hexaco_adolescence_mathematics_improvement_genius }</v>
      </c>
    </row>
    <row r="2977" spans="1:5" x14ac:dyDescent="0.25">
      <c r="D2977" t="s">
        <v>145</v>
      </c>
    </row>
    <row r="2978" spans="1:5" x14ac:dyDescent="0.25">
      <c r="E2978" t="str">
        <f t="shared" ref="E2978:E3041" si="698">"trait = "&amp;INDEX(S:S,2+TRUNC((ROW()-1)/$O$2))&amp;"_4"</f>
        <v>trait = mathematics_4</v>
      </c>
    </row>
    <row r="2979" spans="1:5" x14ac:dyDescent="0.25">
      <c r="E2979" t="str">
        <f t="shared" ref="E2979:E3042" si="699">"trait = "&amp;INDEX(S:S,2+TRUNC((ROW()-1)/$O$2))&amp;"_5"</f>
        <v>trait = mathematics_5</v>
      </c>
    </row>
    <row r="2980" spans="1:5" x14ac:dyDescent="0.25">
      <c r="D2980" t="s">
        <v>1</v>
      </c>
    </row>
    <row r="2981" spans="1:5" x14ac:dyDescent="0.25">
      <c r="C2981" t="s">
        <v>1</v>
      </c>
    </row>
    <row r="2982" spans="1:5" x14ac:dyDescent="0.25">
      <c r="C2982" t="s">
        <v>138</v>
      </c>
    </row>
    <row r="2983" spans="1:5" x14ac:dyDescent="0.25">
      <c r="D2983" t="s">
        <v>146</v>
      </c>
    </row>
    <row r="2984" spans="1:5" x14ac:dyDescent="0.25">
      <c r="E2984" t="str">
        <f t="shared" ref="E2984:E3047" si="700">"set_character_flag = AVE_MARIA_hexaco_adolescence_"&amp;INDEX(S:S,2+TRUNC((ROW()-1)/$O$2))&amp;"_improvement_making_good_progress"</f>
        <v>set_character_flag = AVE_MARIA_hexaco_adolescence_mathematics_improvement_making_good_progress</v>
      </c>
    </row>
    <row r="2985" spans="1:5" x14ac:dyDescent="0.25">
      <c r="E2985" t="str">
        <f t="shared" ref="E2985:E3048" si="701">"change_variable = { which = hexaco_learning_"&amp;INDEX(S:S,2+TRUNC((ROW()-1)/$O$2))&amp;"_xp value = 1 }"</f>
        <v>change_variable = { which = hexaco_learning_mathematics_xp value = 1 }</v>
      </c>
    </row>
    <row r="2986" spans="1:5" x14ac:dyDescent="0.25">
      <c r="E2986" t="s">
        <v>122</v>
      </c>
    </row>
    <row r="2987" spans="1:5" x14ac:dyDescent="0.25">
      <c r="D2987" t="s">
        <v>1</v>
      </c>
    </row>
    <row r="2988" spans="1:5" x14ac:dyDescent="0.25">
      <c r="C2988" t="s">
        <v>1</v>
      </c>
    </row>
    <row r="2989" spans="1:5" x14ac:dyDescent="0.25">
      <c r="B2989" t="s">
        <v>1</v>
      </c>
    </row>
    <row r="2990" spans="1:5" x14ac:dyDescent="0.25">
      <c r="A2990" t="s">
        <v>1</v>
      </c>
    </row>
    <row r="2991" spans="1:5" x14ac:dyDescent="0.25">
      <c r="A2991" t="str">
        <f t="shared" ref="A2991:A3054" si="702">"##"</f>
        <v>##</v>
      </c>
      <c r="B2991" t="str">
        <f t="shared" ref="B2991:B3054" si="703">INDEX(R:R,2+TRUNC((ROW()-1)/$O$2))</f>
        <v>Philosophy</v>
      </c>
    </row>
    <row r="2992" spans="1:5" x14ac:dyDescent="0.25">
      <c r="A2992" t="str">
        <f t="shared" ref="A2992:A3055" si="704">"#"</f>
        <v>#</v>
      </c>
      <c r="B2992" t="str">
        <f t="shared" ref="B2992:B3055" si="705">INDEX(R:R,2+TRUNC((ROW()-1)/$O$2))&amp;" Random Improvement"</f>
        <v>Philosophy Random Improvement</v>
      </c>
    </row>
    <row r="2993" spans="1:3" x14ac:dyDescent="0.25">
      <c r="A2993" t="s">
        <v>0</v>
      </c>
    </row>
    <row r="2994" spans="1:3" x14ac:dyDescent="0.25">
      <c r="B2994" t="str">
        <f t="shared" ref="B2994" si="706">"id = AVE_MARIA_hexaco_adolescence."&amp;INDEX($Y$2:$Z$57,MATCH(B2991,$Y$2:$Y$57,0),2)</f>
        <v>id = AVE_MARIA_hexaco_adolescence.37</v>
      </c>
    </row>
    <row r="2995" spans="1:3" x14ac:dyDescent="0.25">
      <c r="B2995" t="str">
        <f t="shared" ref="B2995" si="707">"desc = EVTDESC_"&amp;"AVE_MARIA_hexaco_adolescence."&amp;INDEX($Y$2:$Z$57,MATCH(B2991,$Y$2:$Y$57,0),2)</f>
        <v>desc = EVTDESC_AVE_MARIA_hexaco_adolescence.37</v>
      </c>
    </row>
    <row r="2996" spans="1:3" x14ac:dyDescent="0.25">
      <c r="B2996" t="s">
        <v>115</v>
      </c>
    </row>
    <row r="2997" spans="1:3" x14ac:dyDescent="0.25">
      <c r="B2997" t="s">
        <v>114</v>
      </c>
    </row>
    <row r="2998" spans="1:3" x14ac:dyDescent="0.25">
      <c r="B2998" t="s">
        <v>116</v>
      </c>
    </row>
    <row r="3000" spans="1:3" x14ac:dyDescent="0.25">
      <c r="B3000" t="s">
        <v>5</v>
      </c>
    </row>
    <row r="3001" spans="1:3" x14ac:dyDescent="0.25">
      <c r="C3001" t="s">
        <v>117</v>
      </c>
    </row>
    <row r="3002" spans="1:3" x14ac:dyDescent="0.25">
      <c r="C3002" t="s">
        <v>118</v>
      </c>
    </row>
    <row r="3003" spans="1:3" x14ac:dyDescent="0.25">
      <c r="C3003" t="s">
        <v>119</v>
      </c>
    </row>
    <row r="3004" spans="1:3" x14ac:dyDescent="0.25">
      <c r="C3004" t="s">
        <v>120</v>
      </c>
    </row>
    <row r="3005" spans="1:3" x14ac:dyDescent="0.25">
      <c r="B3005" t="s">
        <v>1</v>
      </c>
    </row>
    <row r="3006" spans="1:3" x14ac:dyDescent="0.25">
      <c r="B3006" t="s">
        <v>9</v>
      </c>
    </row>
    <row r="3007" spans="1:3" x14ac:dyDescent="0.25">
      <c r="C3007" t="str">
        <f t="shared" ref="C3007" si="708">"name = EVTOPT_A_"&amp;"AVE_MARIA_hexaco_adolescence."&amp;INDEX($Y$2:$Z$57,MATCH(B2991,$Y$2:$Y$57,0),2)</f>
        <v>name = EVTOPT_A_AVE_MARIA_hexaco_adolescence.37</v>
      </c>
    </row>
    <row r="3008" spans="1:3" x14ac:dyDescent="0.25">
      <c r="C3008" t="s">
        <v>121</v>
      </c>
    </row>
    <row r="3009" spans="4:6" x14ac:dyDescent="0.25">
      <c r="D3009" t="str">
        <f t="shared" ref="D3009:D3072" si="709">"60 = { # Normal progress"</f>
        <v>60 = { # Normal progress</v>
      </c>
    </row>
    <row r="3010" spans="4:6" x14ac:dyDescent="0.25">
      <c r="E3010" t="str">
        <f t="shared" ref="E3010:E3073" si="710">"change_variable = { which = hexaco_learning_"&amp;INDEX(S:S,2+TRUNC((ROW()-1)/$O$2))&amp;"_xp value = 1 }"</f>
        <v>change_variable = { which = hexaco_learning_philosophy_xp value = 1 }</v>
      </c>
    </row>
    <row r="3011" spans="4:6" x14ac:dyDescent="0.25">
      <c r="E3011" t="s">
        <v>122</v>
      </c>
    </row>
    <row r="3012" spans="4:6" x14ac:dyDescent="0.25">
      <c r="E3012" t="str">
        <f t="shared" ref="E3012:E3075" si="711">"# set_character_flag = AVE_MARIA_hexaco_adolescence_"&amp;INDEX(S:S,2+TRUNC((ROW()-1)/$O$2))&amp;"_improvement_normal"</f>
        <v># set_character_flag = AVE_MARIA_hexaco_adolescence_philosophy_improvement_normal</v>
      </c>
    </row>
    <row r="3013" spans="4:6" x14ac:dyDescent="0.25">
      <c r="E3013" t="s">
        <v>123</v>
      </c>
    </row>
    <row r="3014" spans="4:6" x14ac:dyDescent="0.25">
      <c r="F3014" t="str">
        <f t="shared" ref="F3014:F3077" si="712">"factor = 1.05"</f>
        <v>factor = 1.05</v>
      </c>
    </row>
    <row r="3015" spans="4:6" x14ac:dyDescent="0.25">
      <c r="F3015" t="s">
        <v>124</v>
      </c>
    </row>
    <row r="3016" spans="4:6" x14ac:dyDescent="0.25">
      <c r="E3016" t="s">
        <v>1</v>
      </c>
    </row>
    <row r="3017" spans="4:6" x14ac:dyDescent="0.25">
      <c r="E3017" t="s">
        <v>123</v>
      </c>
    </row>
    <row r="3018" spans="4:6" x14ac:dyDescent="0.25">
      <c r="F3018" t="str">
        <f t="shared" ref="F3018:F3081" si="713">"factor = 1.1"</f>
        <v>factor = 1.1</v>
      </c>
    </row>
    <row r="3019" spans="4:6" x14ac:dyDescent="0.25">
      <c r="F3019" t="s">
        <v>125</v>
      </c>
    </row>
    <row r="3020" spans="4:6" x14ac:dyDescent="0.25">
      <c r="E3020" t="s">
        <v>1</v>
      </c>
    </row>
    <row r="3021" spans="4:6" x14ac:dyDescent="0.25">
      <c r="E3021" t="s">
        <v>123</v>
      </c>
    </row>
    <row r="3022" spans="4:6" x14ac:dyDescent="0.25">
      <c r="F3022" t="str">
        <f t="shared" ref="F3022:F3085" si="714">"factor = 1.2"</f>
        <v>factor = 1.2</v>
      </c>
    </row>
    <row r="3023" spans="4:6" x14ac:dyDescent="0.25">
      <c r="F3023" t="s">
        <v>126</v>
      </c>
    </row>
    <row r="3024" spans="4:6" x14ac:dyDescent="0.25">
      <c r="E3024" t="s">
        <v>1</v>
      </c>
    </row>
    <row r="3025" spans="4:6" x14ac:dyDescent="0.25">
      <c r="E3025" t="s">
        <v>123</v>
      </c>
    </row>
    <row r="3026" spans="4:6" x14ac:dyDescent="0.25">
      <c r="F3026" t="str">
        <f t="shared" ref="F3026:F3089" si="715">"factor = 1.3"</f>
        <v>factor = 1.3</v>
      </c>
    </row>
    <row r="3027" spans="4:6" x14ac:dyDescent="0.25">
      <c r="F3027" t="s">
        <v>127</v>
      </c>
    </row>
    <row r="3028" spans="4:6" x14ac:dyDescent="0.25">
      <c r="E3028" t="s">
        <v>1</v>
      </c>
    </row>
    <row r="3029" spans="4:6" x14ac:dyDescent="0.25">
      <c r="E3029" t="s">
        <v>123</v>
      </c>
    </row>
    <row r="3030" spans="4:6" x14ac:dyDescent="0.25">
      <c r="F3030" t="str">
        <f t="shared" ref="F3030:F3093" si="716">"factor = 1.5"</f>
        <v>factor = 1.5</v>
      </c>
    </row>
    <row r="3031" spans="4:6" x14ac:dyDescent="0.25">
      <c r="F3031" t="s">
        <v>128</v>
      </c>
    </row>
    <row r="3032" spans="4:6" x14ac:dyDescent="0.25">
      <c r="E3032" t="s">
        <v>1</v>
      </c>
    </row>
    <row r="3033" spans="4:6" x14ac:dyDescent="0.25">
      <c r="D3033" t="s">
        <v>1</v>
      </c>
    </row>
    <row r="3034" spans="4:6" x14ac:dyDescent="0.25">
      <c r="D3034" t="str">
        <f t="shared" ref="D3034:D3097" si="717">"35 = { # Gifted progress"</f>
        <v>35 = { # Gifted progress</v>
      </c>
    </row>
    <row r="3035" spans="4:6" x14ac:dyDescent="0.25">
      <c r="E3035" t="str">
        <f t="shared" ref="E3035:E3098" si="718">"change_variable = { which = hexaco_learning_"&amp;INDEX(S:S,2+TRUNC((ROW()-1)/$O$2))&amp;"_xp value = 2 }"</f>
        <v>change_variable = { which = hexaco_learning_philosophy_xp value = 2 }</v>
      </c>
    </row>
    <row r="3036" spans="4:6" x14ac:dyDescent="0.25">
      <c r="E3036" t="s">
        <v>122</v>
      </c>
    </row>
    <row r="3037" spans="4:6" x14ac:dyDescent="0.25">
      <c r="E3037" t="str">
        <f t="shared" ref="E3037:E3100" si="719">"# set_character_flag = AVE_MARIA_hexaco_adolescence_"&amp;INDEX(S:S,2+TRUNC((ROW()-1)/$O$2))&amp;"_improvement_faster"</f>
        <v># set_character_flag = AVE_MARIA_hexaco_adolescence_philosophy_improvement_faster</v>
      </c>
    </row>
    <row r="3038" spans="4:6" x14ac:dyDescent="0.25">
      <c r="E3038" t="s">
        <v>123</v>
      </c>
    </row>
    <row r="3039" spans="4:6" x14ac:dyDescent="0.25">
      <c r="F3039" t="str">
        <f t="shared" ref="F3039:F3102" si="720">"factor = 1.05"</f>
        <v>factor = 1.05</v>
      </c>
    </row>
    <row r="3040" spans="4:6" x14ac:dyDescent="0.25">
      <c r="F3040" t="s">
        <v>129</v>
      </c>
    </row>
    <row r="3041" spans="5:6" x14ac:dyDescent="0.25">
      <c r="E3041" t="s">
        <v>1</v>
      </c>
    </row>
    <row r="3042" spans="5:6" x14ac:dyDescent="0.25">
      <c r="E3042" t="s">
        <v>123</v>
      </c>
    </row>
    <row r="3043" spans="5:6" x14ac:dyDescent="0.25">
      <c r="F3043" t="str">
        <f t="shared" ref="F3043:F3106" si="721">"factor = 1.1"</f>
        <v>factor = 1.1</v>
      </c>
    </row>
    <row r="3044" spans="5:6" x14ac:dyDescent="0.25">
      <c r="F3044" t="s">
        <v>130</v>
      </c>
    </row>
    <row r="3045" spans="5:6" x14ac:dyDescent="0.25">
      <c r="E3045" t="s">
        <v>1</v>
      </c>
    </row>
    <row r="3046" spans="5:6" x14ac:dyDescent="0.25">
      <c r="E3046" t="s">
        <v>123</v>
      </c>
    </row>
    <row r="3047" spans="5:6" x14ac:dyDescent="0.25">
      <c r="F3047" t="str">
        <f t="shared" ref="F3047:F3110" si="722">"factor = 1.2"</f>
        <v>factor = 1.2</v>
      </c>
    </row>
    <row r="3048" spans="5:6" x14ac:dyDescent="0.25">
      <c r="F3048" t="s">
        <v>131</v>
      </c>
    </row>
    <row r="3049" spans="5:6" x14ac:dyDescent="0.25">
      <c r="E3049" t="s">
        <v>1</v>
      </c>
    </row>
    <row r="3050" spans="5:6" x14ac:dyDescent="0.25">
      <c r="E3050" t="s">
        <v>123</v>
      </c>
    </row>
    <row r="3051" spans="5:6" x14ac:dyDescent="0.25">
      <c r="F3051" t="str">
        <f t="shared" ref="F3051:F3114" si="723">"factor = 1.3"</f>
        <v>factor = 1.3</v>
      </c>
    </row>
    <row r="3052" spans="5:6" x14ac:dyDescent="0.25">
      <c r="F3052" t="s">
        <v>132</v>
      </c>
    </row>
    <row r="3053" spans="5:6" x14ac:dyDescent="0.25">
      <c r="E3053" t="s">
        <v>1</v>
      </c>
    </row>
    <row r="3054" spans="5:6" x14ac:dyDescent="0.25">
      <c r="E3054" t="s">
        <v>123</v>
      </c>
    </row>
    <row r="3055" spans="5:6" x14ac:dyDescent="0.25">
      <c r="F3055" t="str">
        <f t="shared" ref="F3055:F3118" si="724">"factor = 1.5"</f>
        <v>factor = 1.5</v>
      </c>
    </row>
    <row r="3056" spans="5:6" x14ac:dyDescent="0.25">
      <c r="F3056" t="s">
        <v>133</v>
      </c>
    </row>
    <row r="3057" spans="4:6" x14ac:dyDescent="0.25">
      <c r="E3057" t="s">
        <v>1</v>
      </c>
    </row>
    <row r="3058" spans="4:6" x14ac:dyDescent="0.25">
      <c r="E3058" t="s">
        <v>123</v>
      </c>
    </row>
    <row r="3059" spans="4:6" x14ac:dyDescent="0.25">
      <c r="F3059" t="s">
        <v>167</v>
      </c>
    </row>
    <row r="3060" spans="4:6" x14ac:dyDescent="0.25">
      <c r="F3060" t="s">
        <v>135</v>
      </c>
    </row>
    <row r="3061" spans="4:6" x14ac:dyDescent="0.25">
      <c r="E3061" t="s">
        <v>1</v>
      </c>
    </row>
    <row r="3062" spans="4:6" x14ac:dyDescent="0.25">
      <c r="D3062" t="s">
        <v>1</v>
      </c>
    </row>
    <row r="3063" spans="4:6" x14ac:dyDescent="0.25">
      <c r="D3063" t="str">
        <f t="shared" ref="D3063:D3126" si="725">"5 = { # Crazy progress"</f>
        <v>5 = { # Crazy progress</v>
      </c>
    </row>
    <row r="3064" spans="4:6" x14ac:dyDescent="0.25">
      <c r="E3064" t="str">
        <f t="shared" ref="E3064:E3127" si="726">"change_variable = { which = hexaco_learning_"&amp;INDEX(S:S,2+TRUNC((ROW()-1)/$O$2))&amp;"_xp value = 3 }"</f>
        <v>change_variable = { which = hexaco_learning_philosophy_xp value = 3 }</v>
      </c>
    </row>
    <row r="3065" spans="4:6" x14ac:dyDescent="0.25">
      <c r="E3065" t="s">
        <v>122</v>
      </c>
    </row>
    <row r="3066" spans="4:6" x14ac:dyDescent="0.25">
      <c r="E3066" t="str">
        <f t="shared" ref="E3066:E3129" si="727">"set_character_flag = AVE_MARIA_hexaco_adolescence_"&amp;INDEX(S:S,2+TRUNC((ROW()-1)/$O$2))&amp;"_improvement_genius"</f>
        <v>set_character_flag = AVE_MARIA_hexaco_adolescence_philosophy_improvement_genius</v>
      </c>
    </row>
    <row r="3067" spans="4:6" x14ac:dyDescent="0.25">
      <c r="E3067" t="s">
        <v>123</v>
      </c>
    </row>
    <row r="3068" spans="4:6" x14ac:dyDescent="0.25">
      <c r="F3068" t="str">
        <f t="shared" ref="F3068:F3131" si="728">"factor = 2"</f>
        <v>factor = 2</v>
      </c>
    </row>
    <row r="3069" spans="4:6" x14ac:dyDescent="0.25">
      <c r="F3069" t="s">
        <v>135</v>
      </c>
    </row>
    <row r="3070" spans="4:6" x14ac:dyDescent="0.25">
      <c r="E3070" t="s">
        <v>1</v>
      </c>
    </row>
    <row r="3071" spans="4:6" x14ac:dyDescent="0.25">
      <c r="E3071" t="s">
        <v>123</v>
      </c>
    </row>
    <row r="3072" spans="4:6" x14ac:dyDescent="0.25">
      <c r="F3072" t="str">
        <f t="shared" ref="F3072:F3135" si="729">"factor = 5"</f>
        <v>factor = 5</v>
      </c>
    </row>
    <row r="3073" spans="1:6" x14ac:dyDescent="0.25">
      <c r="F3073" t="s">
        <v>137</v>
      </c>
    </row>
    <row r="3074" spans="1:6" x14ac:dyDescent="0.25">
      <c r="E3074" t="s">
        <v>1</v>
      </c>
    </row>
    <row r="3075" spans="1:6" x14ac:dyDescent="0.25">
      <c r="D3075" t="s">
        <v>1</v>
      </c>
    </row>
    <row r="3076" spans="1:6" x14ac:dyDescent="0.25">
      <c r="C3076" t="s">
        <v>1</v>
      </c>
    </row>
    <row r="3077" spans="1:6" x14ac:dyDescent="0.25">
      <c r="C3077" t="s">
        <v>138</v>
      </c>
    </row>
    <row r="3078" spans="1:6" x14ac:dyDescent="0.25">
      <c r="D3078" t="str">
        <f t="shared" ref="D3078" si="730">"educator = { character_event = { id = "&amp;"AVE_MARIA_hexaco_adolescence."&amp;INDEX($Y$2:$Z$57,MATCH(B2991,$Y$2:$Y$57,0)+6,2)&amp;" } }"</f>
        <v>educator = { character_event = { id = AVE_MARIA_hexaco_adolescence.43 } }</v>
      </c>
    </row>
    <row r="3079" spans="1:6" x14ac:dyDescent="0.25">
      <c r="C3079" t="s">
        <v>1</v>
      </c>
    </row>
    <row r="3080" spans="1:6" x14ac:dyDescent="0.25">
      <c r="C3080" t="s">
        <v>139</v>
      </c>
    </row>
    <row r="3081" spans="1:6" x14ac:dyDescent="0.25">
      <c r="D3081" t="s">
        <v>166</v>
      </c>
    </row>
    <row r="3082" spans="1:6" x14ac:dyDescent="0.25">
      <c r="C3082" t="s">
        <v>1</v>
      </c>
    </row>
    <row r="3083" spans="1:6" x14ac:dyDescent="0.25">
      <c r="B3083" t="s">
        <v>1</v>
      </c>
    </row>
    <row r="3084" spans="1:6" x14ac:dyDescent="0.25">
      <c r="A3084" t="s">
        <v>1</v>
      </c>
    </row>
    <row r="3085" spans="1:6" x14ac:dyDescent="0.25">
      <c r="A3085" t="str">
        <f t="shared" ref="A3085:A3148" si="731">"#"</f>
        <v>#</v>
      </c>
      <c r="B3085" t="str">
        <f t="shared" ref="B3085:B3148" si="732">INDEX(R:R,2+TRUNC((ROW()-1)/$O$2))&amp;" Random Improvement"</f>
        <v>Philosophy Random Improvement</v>
      </c>
    </row>
    <row r="3086" spans="1:6" x14ac:dyDescent="0.25">
      <c r="A3086" t="s">
        <v>0</v>
      </c>
    </row>
    <row r="3087" spans="1:6" x14ac:dyDescent="0.25">
      <c r="B3087" t="str">
        <f t="shared" ref="B3087" si="733">"id = "&amp;"AVE_MARIA_hexaco_adolescence."&amp;INDEX($Y$2:$Z$57,MATCH(B2991,$Y$2:$Y$57,0)+1,2)</f>
        <v>id = AVE_MARIA_hexaco_adolescence.38</v>
      </c>
    </row>
    <row r="3088" spans="1:6" x14ac:dyDescent="0.25">
      <c r="B3088" t="str">
        <f t="shared" ref="B3088:B3151" si="734">"desc = EVTDESC_"&amp;INDEX(N:N,3+TRUNC((ROW()-1)/$O$2))</f>
        <v>desc = EVTDESC_AVE_MARIA_hexaco_adolescence.8</v>
      </c>
    </row>
    <row r="3089" spans="2:5" x14ac:dyDescent="0.25">
      <c r="B3089" t="s">
        <v>115</v>
      </c>
    </row>
    <row r="3090" spans="2:5" x14ac:dyDescent="0.25">
      <c r="B3090" t="s">
        <v>114</v>
      </c>
    </row>
    <row r="3091" spans="2:5" x14ac:dyDescent="0.25">
      <c r="B3091" t="s">
        <v>116</v>
      </c>
    </row>
    <row r="3093" spans="2:5" x14ac:dyDescent="0.25">
      <c r="B3093" t="s">
        <v>5</v>
      </c>
    </row>
    <row r="3094" spans="2:5" x14ac:dyDescent="0.25">
      <c r="C3094" t="s">
        <v>117</v>
      </c>
    </row>
    <row r="3095" spans="2:5" x14ac:dyDescent="0.25">
      <c r="C3095" t="s">
        <v>118</v>
      </c>
    </row>
    <row r="3096" spans="2:5" x14ac:dyDescent="0.25">
      <c r="C3096" t="s">
        <v>119</v>
      </c>
    </row>
    <row r="3097" spans="2:5" x14ac:dyDescent="0.25">
      <c r="C3097" t="s">
        <v>120</v>
      </c>
    </row>
    <row r="3098" spans="2:5" x14ac:dyDescent="0.25">
      <c r="B3098" t="s">
        <v>1</v>
      </c>
    </row>
    <row r="3099" spans="2:5" x14ac:dyDescent="0.25">
      <c r="B3099" t="s">
        <v>9</v>
      </c>
    </row>
    <row r="3100" spans="2:5" x14ac:dyDescent="0.25">
      <c r="C3100" t="str">
        <f t="shared" ref="C3100" si="735">"name = EVTOPT_A_"&amp;"AVE_MARIA_hexaco_adolescence."&amp;INDEX($Y$2:$Z$57,MATCH(B2991,$Y$2:$Y$57,0)+1,2)</f>
        <v>name = EVTOPT_A_AVE_MARIA_hexaco_adolescence.38</v>
      </c>
    </row>
    <row r="3101" spans="2:5" x14ac:dyDescent="0.25">
      <c r="C3101" t="s">
        <v>121</v>
      </c>
    </row>
    <row r="3102" spans="2:5" x14ac:dyDescent="0.25">
      <c r="D3102" t="str">
        <f t="shared" ref="D3102:D3165" si="736">"60 = { # Normal progress"</f>
        <v>60 = { # Normal progress</v>
      </c>
    </row>
    <row r="3103" spans="2:5" x14ac:dyDescent="0.25">
      <c r="E3103" t="str">
        <f t="shared" ref="E3103:E3166" si="737">"change_variable = { which = hexaco_learning_"&amp;INDEX(S:S,2+TRUNC((ROW()-1)/$O$2))&amp;"_xp value = 1 }"</f>
        <v>change_variable = { which = hexaco_learning_philosophy_xp value = 1 }</v>
      </c>
    </row>
    <row r="3104" spans="2:5" x14ac:dyDescent="0.25">
      <c r="E3104" t="s">
        <v>122</v>
      </c>
    </row>
    <row r="3105" spans="5:6" x14ac:dyDescent="0.25">
      <c r="E3105" t="str">
        <f t="shared" ref="E3105:E3168" si="738">"set_character_flag = AVE_MARIA_hexaco_adolescence_"&amp;INDEX(S:S,2+TRUNC((ROW()-1)/$O$2))&amp;"_improvement_normal"</f>
        <v>set_character_flag = AVE_MARIA_hexaco_adolescence_philosophy_improvement_normal</v>
      </c>
    </row>
    <row r="3106" spans="5:6" x14ac:dyDescent="0.25">
      <c r="E3106" t="s">
        <v>123</v>
      </c>
    </row>
    <row r="3107" spans="5:6" x14ac:dyDescent="0.25">
      <c r="F3107" t="str">
        <f t="shared" ref="F3107:F3170" si="739">"factor = 1.05"</f>
        <v>factor = 1.05</v>
      </c>
    </row>
    <row r="3108" spans="5:6" x14ac:dyDescent="0.25">
      <c r="F3108" t="s">
        <v>124</v>
      </c>
    </row>
    <row r="3109" spans="5:6" x14ac:dyDescent="0.25">
      <c r="E3109" t="s">
        <v>1</v>
      </c>
    </row>
    <row r="3110" spans="5:6" x14ac:dyDescent="0.25">
      <c r="E3110" t="s">
        <v>123</v>
      </c>
    </row>
    <row r="3111" spans="5:6" x14ac:dyDescent="0.25">
      <c r="F3111" t="str">
        <f t="shared" ref="F3111:F3174" si="740">"factor = 1.1"</f>
        <v>factor = 1.1</v>
      </c>
    </row>
    <row r="3112" spans="5:6" x14ac:dyDescent="0.25">
      <c r="F3112" t="s">
        <v>125</v>
      </c>
    </row>
    <row r="3113" spans="5:6" x14ac:dyDescent="0.25">
      <c r="E3113" t="s">
        <v>1</v>
      </c>
    </row>
    <row r="3114" spans="5:6" x14ac:dyDescent="0.25">
      <c r="E3114" t="s">
        <v>123</v>
      </c>
    </row>
    <row r="3115" spans="5:6" x14ac:dyDescent="0.25">
      <c r="F3115" t="str">
        <f t="shared" ref="F3115:F3178" si="741">"factor = 1.2"</f>
        <v>factor = 1.2</v>
      </c>
    </row>
    <row r="3116" spans="5:6" x14ac:dyDescent="0.25">
      <c r="F3116" t="s">
        <v>126</v>
      </c>
    </row>
    <row r="3117" spans="5:6" x14ac:dyDescent="0.25">
      <c r="E3117" t="s">
        <v>1</v>
      </c>
    </row>
    <row r="3118" spans="5:6" x14ac:dyDescent="0.25">
      <c r="E3118" t="s">
        <v>123</v>
      </c>
    </row>
    <row r="3119" spans="5:6" x14ac:dyDescent="0.25">
      <c r="F3119" t="str">
        <f t="shared" ref="F3119:F3182" si="742">"factor = 1.3"</f>
        <v>factor = 1.3</v>
      </c>
    </row>
    <row r="3120" spans="5:6" x14ac:dyDescent="0.25">
      <c r="F3120" t="s">
        <v>127</v>
      </c>
    </row>
    <row r="3121" spans="4:6" x14ac:dyDescent="0.25">
      <c r="E3121" t="s">
        <v>1</v>
      </c>
    </row>
    <row r="3122" spans="4:6" x14ac:dyDescent="0.25">
      <c r="E3122" t="s">
        <v>123</v>
      </c>
    </row>
    <row r="3123" spans="4:6" x14ac:dyDescent="0.25">
      <c r="F3123" t="str">
        <f t="shared" ref="F3123:F3186" si="743">"factor = 1.5"</f>
        <v>factor = 1.5</v>
      </c>
    </row>
    <row r="3124" spans="4:6" x14ac:dyDescent="0.25">
      <c r="F3124" t="s">
        <v>128</v>
      </c>
    </row>
    <row r="3125" spans="4:6" x14ac:dyDescent="0.25">
      <c r="E3125" t="s">
        <v>1</v>
      </c>
    </row>
    <row r="3126" spans="4:6" x14ac:dyDescent="0.25">
      <c r="D3126" t="s">
        <v>1</v>
      </c>
    </row>
    <row r="3127" spans="4:6" x14ac:dyDescent="0.25">
      <c r="D3127" t="str">
        <f t="shared" ref="D3127:D3190" si="744">"35 = { # Gifted progress"</f>
        <v>35 = { # Gifted progress</v>
      </c>
    </row>
    <row r="3128" spans="4:6" x14ac:dyDescent="0.25">
      <c r="E3128" t="str">
        <f t="shared" ref="E3128:E3191" si="745">"change_variable = { which = hexaco_learning_"&amp;INDEX(S:S,2+TRUNC((ROW()-1)/$O$2))&amp;"_xp value = 2 }"</f>
        <v>change_variable = { which = hexaco_learning_philosophy_xp value = 2 }</v>
      </c>
    </row>
    <row r="3129" spans="4:6" x14ac:dyDescent="0.25">
      <c r="E3129" t="s">
        <v>122</v>
      </c>
    </row>
    <row r="3130" spans="4:6" x14ac:dyDescent="0.25">
      <c r="E3130" t="str">
        <f t="shared" ref="E3130:E3193" si="746">"set_character_flag = AVE_MARIA_hexaco_adolescence_"&amp;INDEX(S:S,2+TRUNC((ROW()-1)/$O$2))&amp;"_improvement_faster"</f>
        <v>set_character_flag = AVE_MARIA_hexaco_adolescence_philosophy_improvement_faster</v>
      </c>
    </row>
    <row r="3131" spans="4:6" x14ac:dyDescent="0.25">
      <c r="E3131" t="s">
        <v>123</v>
      </c>
    </row>
    <row r="3132" spans="4:6" x14ac:dyDescent="0.25">
      <c r="F3132" t="str">
        <f t="shared" ref="F3132:F3195" si="747">"factor = 1.05"</f>
        <v>factor = 1.05</v>
      </c>
    </row>
    <row r="3133" spans="4:6" x14ac:dyDescent="0.25">
      <c r="F3133" t="s">
        <v>129</v>
      </c>
    </row>
    <row r="3134" spans="4:6" x14ac:dyDescent="0.25">
      <c r="E3134" t="s">
        <v>1</v>
      </c>
    </row>
    <row r="3135" spans="4:6" x14ac:dyDescent="0.25">
      <c r="E3135" t="s">
        <v>123</v>
      </c>
    </row>
    <row r="3136" spans="4:6" x14ac:dyDescent="0.25">
      <c r="F3136" t="str">
        <f t="shared" ref="F3136:F3199" si="748">"factor = 1.1"</f>
        <v>factor = 1.1</v>
      </c>
    </row>
    <row r="3137" spans="5:6" x14ac:dyDescent="0.25">
      <c r="F3137" t="s">
        <v>130</v>
      </c>
    </row>
    <row r="3138" spans="5:6" x14ac:dyDescent="0.25">
      <c r="E3138" t="s">
        <v>1</v>
      </c>
    </row>
    <row r="3139" spans="5:6" x14ac:dyDescent="0.25">
      <c r="E3139" t="s">
        <v>123</v>
      </c>
    </row>
    <row r="3140" spans="5:6" x14ac:dyDescent="0.25">
      <c r="F3140" t="str">
        <f t="shared" ref="F3140:F3203" si="749">"factor = 1.2"</f>
        <v>factor = 1.2</v>
      </c>
    </row>
    <row r="3141" spans="5:6" x14ac:dyDescent="0.25">
      <c r="F3141" t="s">
        <v>131</v>
      </c>
    </row>
    <row r="3142" spans="5:6" x14ac:dyDescent="0.25">
      <c r="E3142" t="s">
        <v>1</v>
      </c>
    </row>
    <row r="3143" spans="5:6" x14ac:dyDescent="0.25">
      <c r="E3143" t="s">
        <v>123</v>
      </c>
    </row>
    <row r="3144" spans="5:6" x14ac:dyDescent="0.25">
      <c r="F3144" t="str">
        <f t="shared" ref="F3144:F3207" si="750">"factor = 1.3"</f>
        <v>factor = 1.3</v>
      </c>
    </row>
    <row r="3145" spans="5:6" x14ac:dyDescent="0.25">
      <c r="F3145" t="s">
        <v>132</v>
      </c>
    </row>
    <row r="3146" spans="5:6" x14ac:dyDescent="0.25">
      <c r="E3146" t="s">
        <v>1</v>
      </c>
    </row>
    <row r="3147" spans="5:6" x14ac:dyDescent="0.25">
      <c r="E3147" t="s">
        <v>123</v>
      </c>
    </row>
    <row r="3148" spans="5:6" x14ac:dyDescent="0.25">
      <c r="F3148" t="str">
        <f t="shared" ref="F3148:F3211" si="751">"factor = 1.5"</f>
        <v>factor = 1.5</v>
      </c>
    </row>
    <row r="3149" spans="5:6" x14ac:dyDescent="0.25">
      <c r="F3149" t="s">
        <v>133</v>
      </c>
    </row>
    <row r="3150" spans="5:6" x14ac:dyDescent="0.25">
      <c r="E3150" t="s">
        <v>1</v>
      </c>
    </row>
    <row r="3151" spans="5:6" x14ac:dyDescent="0.25">
      <c r="E3151" t="s">
        <v>123</v>
      </c>
    </row>
    <row r="3152" spans="5:6" x14ac:dyDescent="0.25">
      <c r="F3152" t="s">
        <v>167</v>
      </c>
    </row>
    <row r="3153" spans="4:6" x14ac:dyDescent="0.25">
      <c r="F3153" t="s">
        <v>135</v>
      </c>
    </row>
    <row r="3154" spans="4:6" x14ac:dyDescent="0.25">
      <c r="E3154" t="s">
        <v>1</v>
      </c>
    </row>
    <row r="3155" spans="4:6" x14ac:dyDescent="0.25">
      <c r="D3155" t="s">
        <v>1</v>
      </c>
    </row>
    <row r="3156" spans="4:6" x14ac:dyDescent="0.25">
      <c r="D3156" t="str">
        <f t="shared" ref="D3156:D3219" si="752">"5 = { # Crazy progress"</f>
        <v>5 = { # Crazy progress</v>
      </c>
    </row>
    <row r="3157" spans="4:6" x14ac:dyDescent="0.25">
      <c r="E3157" t="str">
        <f t="shared" ref="E3157:E3220" si="753">"change_variable = { which = hexaco_learning_"&amp;INDEX(S:S,2+TRUNC((ROW()-1)/$O$2))&amp;"_xp value = 3 }"</f>
        <v>change_variable = { which = hexaco_learning_philosophy_xp value = 3 }</v>
      </c>
    </row>
    <row r="3158" spans="4:6" x14ac:dyDescent="0.25">
      <c r="E3158" t="s">
        <v>122</v>
      </c>
    </row>
    <row r="3159" spans="4:6" x14ac:dyDescent="0.25">
      <c r="E3159" t="str">
        <f t="shared" ref="E3159:E3222" si="754">"set_character_flag = AVE_MARIA_hexaco_adolescence_"&amp;INDEX(S:S,2+TRUNC((ROW()-1)/$O$2))&amp;"_improvement_genius"</f>
        <v>set_character_flag = AVE_MARIA_hexaco_adolescence_philosophy_improvement_genius</v>
      </c>
    </row>
    <row r="3160" spans="4:6" x14ac:dyDescent="0.25">
      <c r="E3160" t="s">
        <v>123</v>
      </c>
    </row>
    <row r="3161" spans="4:6" x14ac:dyDescent="0.25">
      <c r="F3161" t="str">
        <f t="shared" ref="F3161:F3224" si="755">"factor = 2"</f>
        <v>factor = 2</v>
      </c>
    </row>
    <row r="3162" spans="4:6" x14ac:dyDescent="0.25">
      <c r="F3162" t="s">
        <v>135</v>
      </c>
    </row>
    <row r="3163" spans="4:6" x14ac:dyDescent="0.25">
      <c r="E3163" t="s">
        <v>1</v>
      </c>
    </row>
    <row r="3164" spans="4:6" x14ac:dyDescent="0.25">
      <c r="E3164" t="s">
        <v>123</v>
      </c>
    </row>
    <row r="3165" spans="4:6" x14ac:dyDescent="0.25">
      <c r="F3165" t="str">
        <f t="shared" ref="F3165:F3228" si="756">"factor = 5"</f>
        <v>factor = 5</v>
      </c>
    </row>
    <row r="3166" spans="4:6" x14ac:dyDescent="0.25">
      <c r="F3166" t="s">
        <v>137</v>
      </c>
    </row>
    <row r="3167" spans="4:6" x14ac:dyDescent="0.25">
      <c r="E3167" t="s">
        <v>1</v>
      </c>
    </row>
    <row r="3168" spans="4:6" x14ac:dyDescent="0.25">
      <c r="D3168" t="s">
        <v>1</v>
      </c>
    </row>
    <row r="3169" spans="1:4" x14ac:dyDescent="0.25">
      <c r="C3169" t="s">
        <v>1</v>
      </c>
    </row>
    <row r="3170" spans="1:4" x14ac:dyDescent="0.25">
      <c r="C3170" t="s">
        <v>138</v>
      </c>
    </row>
    <row r="3171" spans="1:4" x14ac:dyDescent="0.25">
      <c r="D3171" t="str">
        <f t="shared" ref="D3171" si="757">"educator = { character_event = { id = "&amp;"AVE_MARIA_hexaco_adolescence."&amp;INDEX($Y$2:$Z$57,MATCH(B2991,$Y$2:$Y$57,0)+6,2)&amp;" } }"</f>
        <v>educator = { character_event = { id = AVE_MARIA_hexaco_adolescence.43 } }</v>
      </c>
    </row>
    <row r="3172" spans="1:4" x14ac:dyDescent="0.25">
      <c r="C3172" t="s">
        <v>1</v>
      </c>
    </row>
    <row r="3173" spans="1:4" x14ac:dyDescent="0.25">
      <c r="C3173" t="s">
        <v>139</v>
      </c>
    </row>
    <row r="3174" spans="1:4" x14ac:dyDescent="0.25">
      <c r="D3174" t="s">
        <v>166</v>
      </c>
    </row>
    <row r="3175" spans="1:4" x14ac:dyDescent="0.25">
      <c r="C3175" t="s">
        <v>1</v>
      </c>
    </row>
    <row r="3176" spans="1:4" x14ac:dyDescent="0.25">
      <c r="B3176" t="s">
        <v>1</v>
      </c>
    </row>
    <row r="3177" spans="1:4" x14ac:dyDescent="0.25">
      <c r="A3177" t="s">
        <v>1</v>
      </c>
    </row>
    <row r="3178" spans="1:4" x14ac:dyDescent="0.25">
      <c r="A3178" t="str">
        <f t="shared" ref="A3178:A3241" si="758">"#"</f>
        <v>#</v>
      </c>
      <c r="B3178" t="str">
        <f t="shared" ref="B3178:B3241" si="759">INDEX(R:R,2+TRUNC((ROW()-1)/$O$2))&amp;" Random Improvement"</f>
        <v>Philosophy Random Improvement</v>
      </c>
    </row>
    <row r="3179" spans="1:4" x14ac:dyDescent="0.25">
      <c r="A3179" t="s">
        <v>0</v>
      </c>
    </row>
    <row r="3180" spans="1:4" x14ac:dyDescent="0.25">
      <c r="B3180" t="str">
        <f t="shared" ref="B3180" si="760">"id = "&amp;"AVE_MARIA_hexaco_adolescence."&amp;INDEX($Y$2:$Z$57,MATCH(B2991,$Y$2:$Y$57,0)+2,2)</f>
        <v>id = AVE_MARIA_hexaco_adolescence.39</v>
      </c>
    </row>
    <row r="3181" spans="1:4" x14ac:dyDescent="0.25">
      <c r="B3181" t="str">
        <f t="shared" ref="B3181" si="761">"desc = EVTDESC_"&amp;"AVE_MARIA_hexaco_adolescence."&amp;INDEX($Y$2:$Z$57,MATCH(B2991,$Y$2:$Y$57,0)+2,2)</f>
        <v>desc = EVTDESC_AVE_MARIA_hexaco_adolescence.39</v>
      </c>
    </row>
    <row r="3182" spans="1:4" x14ac:dyDescent="0.25">
      <c r="B3182" t="s">
        <v>115</v>
      </c>
    </row>
    <row r="3183" spans="1:4" x14ac:dyDescent="0.25">
      <c r="B3183" t="s">
        <v>114</v>
      </c>
    </row>
    <row r="3184" spans="1:4" x14ac:dyDescent="0.25">
      <c r="B3184" t="s">
        <v>116</v>
      </c>
    </row>
    <row r="3186" spans="2:6" x14ac:dyDescent="0.25">
      <c r="B3186" t="s">
        <v>5</v>
      </c>
    </row>
    <row r="3187" spans="2:6" x14ac:dyDescent="0.25">
      <c r="C3187" t="s">
        <v>117</v>
      </c>
    </row>
    <row r="3188" spans="2:6" x14ac:dyDescent="0.25">
      <c r="C3188" t="s">
        <v>118</v>
      </c>
    </row>
    <row r="3189" spans="2:6" x14ac:dyDescent="0.25">
      <c r="C3189" t="s">
        <v>119</v>
      </c>
    </row>
    <row r="3190" spans="2:6" x14ac:dyDescent="0.25">
      <c r="C3190" t="s">
        <v>120</v>
      </c>
    </row>
    <row r="3191" spans="2:6" x14ac:dyDescent="0.25">
      <c r="B3191" t="s">
        <v>1</v>
      </c>
    </row>
    <row r="3192" spans="2:6" x14ac:dyDescent="0.25">
      <c r="B3192" t="s">
        <v>9</v>
      </c>
    </row>
    <row r="3193" spans="2:6" x14ac:dyDescent="0.25">
      <c r="C3193" t="str">
        <f t="shared" ref="C3193" si="762">"name = EVTOPT_A_"&amp;"AVE_MARIA_hexaco_adolescence."&amp;INDEX($Y$2:$Z$57,MATCH(B2991,$Y$2:$Y$57,0)+2,2)</f>
        <v>name = EVTOPT_A_AVE_MARIA_hexaco_adolescence.39</v>
      </c>
    </row>
    <row r="3194" spans="2:6" x14ac:dyDescent="0.25">
      <c r="C3194" t="s">
        <v>121</v>
      </c>
    </row>
    <row r="3195" spans="2:6" x14ac:dyDescent="0.25">
      <c r="D3195" t="str">
        <f t="shared" ref="D3195:D3258" si="763">"60 = { # Normal progress"</f>
        <v>60 = { # Normal progress</v>
      </c>
    </row>
    <row r="3196" spans="2:6" x14ac:dyDescent="0.25">
      <c r="E3196" t="str">
        <f t="shared" ref="E3196:E3259" si="764">"change_variable = { which = hexaco_learning_"&amp;INDEX(S:S,2+TRUNC((ROW()-1)/$O$2))&amp;"_xp value = 1 }"</f>
        <v>change_variable = { which = hexaco_learning_philosophy_xp value = 1 }</v>
      </c>
    </row>
    <row r="3197" spans="2:6" x14ac:dyDescent="0.25">
      <c r="E3197" t="s">
        <v>122</v>
      </c>
    </row>
    <row r="3198" spans="2:6" x14ac:dyDescent="0.25">
      <c r="E3198" t="str">
        <f t="shared" ref="E3198:E3261" si="765">"set_character_flag = AVE_MARIA_hexaco_adolescence_"&amp;INDEX(S:S,2+TRUNC((ROW()-1)/$O$2))&amp;"_improvement_normal"</f>
        <v>set_character_flag = AVE_MARIA_hexaco_adolescence_philosophy_improvement_normal</v>
      </c>
    </row>
    <row r="3199" spans="2:6" x14ac:dyDescent="0.25">
      <c r="E3199" t="s">
        <v>123</v>
      </c>
    </row>
    <row r="3200" spans="2:6" x14ac:dyDescent="0.25">
      <c r="F3200" t="str">
        <f t="shared" ref="F3200:F3263" si="766">"factor = 1.05"</f>
        <v>factor = 1.05</v>
      </c>
    </row>
    <row r="3201" spans="5:6" x14ac:dyDescent="0.25">
      <c r="F3201" t="s">
        <v>124</v>
      </c>
    </row>
    <row r="3202" spans="5:6" x14ac:dyDescent="0.25">
      <c r="E3202" t="s">
        <v>1</v>
      </c>
    </row>
    <row r="3203" spans="5:6" x14ac:dyDescent="0.25">
      <c r="E3203" t="s">
        <v>123</v>
      </c>
    </row>
    <row r="3204" spans="5:6" x14ac:dyDescent="0.25">
      <c r="F3204" t="str">
        <f t="shared" ref="F3204:F3267" si="767">"factor = 1.1"</f>
        <v>factor = 1.1</v>
      </c>
    </row>
    <row r="3205" spans="5:6" x14ac:dyDescent="0.25">
      <c r="F3205" t="s">
        <v>125</v>
      </c>
    </row>
    <row r="3206" spans="5:6" x14ac:dyDescent="0.25">
      <c r="E3206" t="s">
        <v>1</v>
      </c>
    </row>
    <row r="3207" spans="5:6" x14ac:dyDescent="0.25">
      <c r="E3207" t="s">
        <v>123</v>
      </c>
    </row>
    <row r="3208" spans="5:6" x14ac:dyDescent="0.25">
      <c r="F3208" t="str">
        <f t="shared" ref="F3208:F3271" si="768">"factor = 1.2"</f>
        <v>factor = 1.2</v>
      </c>
    </row>
    <row r="3209" spans="5:6" x14ac:dyDescent="0.25">
      <c r="F3209" t="s">
        <v>126</v>
      </c>
    </row>
    <row r="3210" spans="5:6" x14ac:dyDescent="0.25">
      <c r="E3210" t="s">
        <v>1</v>
      </c>
    </row>
    <row r="3211" spans="5:6" x14ac:dyDescent="0.25">
      <c r="E3211" t="s">
        <v>123</v>
      </c>
    </row>
    <row r="3212" spans="5:6" x14ac:dyDescent="0.25">
      <c r="F3212" t="str">
        <f t="shared" ref="F3212:F3275" si="769">"factor = 1.3"</f>
        <v>factor = 1.3</v>
      </c>
    </row>
    <row r="3213" spans="5:6" x14ac:dyDescent="0.25">
      <c r="F3213" t="s">
        <v>127</v>
      </c>
    </row>
    <row r="3214" spans="5:6" x14ac:dyDescent="0.25">
      <c r="E3214" t="s">
        <v>1</v>
      </c>
    </row>
    <row r="3215" spans="5:6" x14ac:dyDescent="0.25">
      <c r="E3215" t="s">
        <v>123</v>
      </c>
    </row>
    <row r="3216" spans="5:6" x14ac:dyDescent="0.25">
      <c r="F3216" t="str">
        <f t="shared" ref="F3216:F3279" si="770">"factor = 1.5"</f>
        <v>factor = 1.5</v>
      </c>
    </row>
    <row r="3217" spans="4:6" x14ac:dyDescent="0.25">
      <c r="F3217" t="s">
        <v>128</v>
      </c>
    </row>
    <row r="3218" spans="4:6" x14ac:dyDescent="0.25">
      <c r="E3218" t="s">
        <v>1</v>
      </c>
    </row>
    <row r="3219" spans="4:6" x14ac:dyDescent="0.25">
      <c r="D3219" t="s">
        <v>1</v>
      </c>
    </row>
    <row r="3220" spans="4:6" x14ac:dyDescent="0.25">
      <c r="D3220" t="str">
        <f t="shared" ref="D3220:D3283" si="771">"35 = { # Gifted progress"</f>
        <v>35 = { # Gifted progress</v>
      </c>
    </row>
    <row r="3221" spans="4:6" x14ac:dyDescent="0.25">
      <c r="E3221" t="str">
        <f t="shared" ref="E3221:E3284" si="772">"change_variable = { which = hexaco_learning_"&amp;INDEX(S:S,2+TRUNC((ROW()-1)/$O$2))&amp;"_xp value = 2 }"</f>
        <v>change_variable = { which = hexaco_learning_philosophy_xp value = 2 }</v>
      </c>
    </row>
    <row r="3222" spans="4:6" x14ac:dyDescent="0.25">
      <c r="E3222" t="s">
        <v>122</v>
      </c>
    </row>
    <row r="3223" spans="4:6" x14ac:dyDescent="0.25">
      <c r="E3223" t="str">
        <f t="shared" ref="E3223:E3286" si="773">"set_character_flag = AVE_MARIA_hexaco_adolescence_"&amp;INDEX(S:S,2+TRUNC((ROW()-1)/$O$2))&amp;"_improvement_faster"</f>
        <v>set_character_flag = AVE_MARIA_hexaco_adolescence_philosophy_improvement_faster</v>
      </c>
    </row>
    <row r="3224" spans="4:6" x14ac:dyDescent="0.25">
      <c r="E3224" t="s">
        <v>123</v>
      </c>
    </row>
    <row r="3225" spans="4:6" x14ac:dyDescent="0.25">
      <c r="F3225" t="str">
        <f t="shared" ref="F3225:F3288" si="774">"factor = 1.05"</f>
        <v>factor = 1.05</v>
      </c>
    </row>
    <row r="3226" spans="4:6" x14ac:dyDescent="0.25">
      <c r="F3226" t="s">
        <v>129</v>
      </c>
    </row>
    <row r="3227" spans="4:6" x14ac:dyDescent="0.25">
      <c r="E3227" t="s">
        <v>1</v>
      </c>
    </row>
    <row r="3228" spans="4:6" x14ac:dyDescent="0.25">
      <c r="E3228" t="s">
        <v>123</v>
      </c>
    </row>
    <row r="3229" spans="4:6" x14ac:dyDescent="0.25">
      <c r="F3229" t="str">
        <f t="shared" ref="F3229:F3292" si="775">"factor = 1.1"</f>
        <v>factor = 1.1</v>
      </c>
    </row>
    <row r="3230" spans="4:6" x14ac:dyDescent="0.25">
      <c r="F3230" t="s">
        <v>130</v>
      </c>
    </row>
    <row r="3231" spans="4:6" x14ac:dyDescent="0.25">
      <c r="E3231" t="s">
        <v>1</v>
      </c>
    </row>
    <row r="3232" spans="4:6" x14ac:dyDescent="0.25">
      <c r="E3232" t="s">
        <v>123</v>
      </c>
    </row>
    <row r="3233" spans="4:6" x14ac:dyDescent="0.25">
      <c r="F3233" t="str">
        <f t="shared" ref="F3233:F3296" si="776">"factor = 1.2"</f>
        <v>factor = 1.2</v>
      </c>
    </row>
    <row r="3234" spans="4:6" x14ac:dyDescent="0.25">
      <c r="F3234" t="s">
        <v>131</v>
      </c>
    </row>
    <row r="3235" spans="4:6" x14ac:dyDescent="0.25">
      <c r="E3235" t="s">
        <v>1</v>
      </c>
    </row>
    <row r="3236" spans="4:6" x14ac:dyDescent="0.25">
      <c r="E3236" t="s">
        <v>123</v>
      </c>
    </row>
    <row r="3237" spans="4:6" x14ac:dyDescent="0.25">
      <c r="F3237" t="str">
        <f t="shared" ref="F3237:F3300" si="777">"factor = 1.3"</f>
        <v>factor = 1.3</v>
      </c>
    </row>
    <row r="3238" spans="4:6" x14ac:dyDescent="0.25">
      <c r="F3238" t="s">
        <v>132</v>
      </c>
    </row>
    <row r="3239" spans="4:6" x14ac:dyDescent="0.25">
      <c r="E3239" t="s">
        <v>1</v>
      </c>
    </row>
    <row r="3240" spans="4:6" x14ac:dyDescent="0.25">
      <c r="E3240" t="s">
        <v>123</v>
      </c>
    </row>
    <row r="3241" spans="4:6" x14ac:dyDescent="0.25">
      <c r="F3241" t="str">
        <f t="shared" ref="F3241:F3304" si="778">"factor = 1.5"</f>
        <v>factor = 1.5</v>
      </c>
    </row>
    <row r="3242" spans="4:6" x14ac:dyDescent="0.25">
      <c r="F3242" t="s">
        <v>133</v>
      </c>
    </row>
    <row r="3243" spans="4:6" x14ac:dyDescent="0.25">
      <c r="E3243" t="s">
        <v>1</v>
      </c>
    </row>
    <row r="3244" spans="4:6" x14ac:dyDescent="0.25">
      <c r="E3244" t="s">
        <v>123</v>
      </c>
    </row>
    <row r="3245" spans="4:6" x14ac:dyDescent="0.25">
      <c r="F3245" t="s">
        <v>167</v>
      </c>
    </row>
    <row r="3246" spans="4:6" x14ac:dyDescent="0.25">
      <c r="F3246" t="s">
        <v>135</v>
      </c>
    </row>
    <row r="3247" spans="4:6" x14ac:dyDescent="0.25">
      <c r="E3247" t="s">
        <v>1</v>
      </c>
    </row>
    <row r="3248" spans="4:6" x14ac:dyDescent="0.25">
      <c r="D3248" t="s">
        <v>1</v>
      </c>
    </row>
    <row r="3249" spans="3:6" x14ac:dyDescent="0.25">
      <c r="D3249" t="str">
        <f t="shared" ref="D3249:D3312" si="779">"5 = { # Crazy progress"</f>
        <v>5 = { # Crazy progress</v>
      </c>
    </row>
    <row r="3250" spans="3:6" x14ac:dyDescent="0.25">
      <c r="E3250" t="str">
        <f t="shared" ref="E3250:E3313" si="780">"change_variable = { which = hexaco_learning_"&amp;INDEX(S:S,2+TRUNC((ROW()-1)/$O$2))&amp;"_xp value = 3 }"</f>
        <v>change_variable = { which = hexaco_learning_philosophy_xp value = 3 }</v>
      </c>
    </row>
    <row r="3251" spans="3:6" x14ac:dyDescent="0.25">
      <c r="E3251" t="s">
        <v>122</v>
      </c>
    </row>
    <row r="3252" spans="3:6" x14ac:dyDescent="0.25">
      <c r="E3252" t="str">
        <f t="shared" ref="E3252:E3315" si="781">"set_character_flag = AVE_MARIA_hexaco_adolescence_"&amp;INDEX(S:S,2+TRUNC((ROW()-1)/$O$2))&amp;"_improvement_genius"</f>
        <v>set_character_flag = AVE_MARIA_hexaco_adolescence_philosophy_improvement_genius</v>
      </c>
    </row>
    <row r="3253" spans="3:6" x14ac:dyDescent="0.25">
      <c r="E3253" t="s">
        <v>123</v>
      </c>
    </row>
    <row r="3254" spans="3:6" x14ac:dyDescent="0.25">
      <c r="F3254" t="str">
        <f t="shared" ref="F3254:F3317" si="782">"factor = 2"</f>
        <v>factor = 2</v>
      </c>
    </row>
    <row r="3255" spans="3:6" x14ac:dyDescent="0.25">
      <c r="F3255" t="s">
        <v>135</v>
      </c>
    </row>
    <row r="3256" spans="3:6" x14ac:dyDescent="0.25">
      <c r="E3256" t="s">
        <v>1</v>
      </c>
    </row>
    <row r="3257" spans="3:6" x14ac:dyDescent="0.25">
      <c r="E3257" t="s">
        <v>123</v>
      </c>
    </row>
    <row r="3258" spans="3:6" x14ac:dyDescent="0.25">
      <c r="F3258" t="str">
        <f t="shared" ref="F3258:F3321" si="783">"factor = 5"</f>
        <v>factor = 5</v>
      </c>
    </row>
    <row r="3259" spans="3:6" x14ac:dyDescent="0.25">
      <c r="F3259" t="s">
        <v>137</v>
      </c>
    </row>
    <row r="3260" spans="3:6" x14ac:dyDescent="0.25">
      <c r="E3260" t="s">
        <v>1</v>
      </c>
    </row>
    <row r="3261" spans="3:6" x14ac:dyDescent="0.25">
      <c r="D3261" t="s">
        <v>1</v>
      </c>
    </row>
    <row r="3262" spans="3:6" x14ac:dyDescent="0.25">
      <c r="C3262" t="s">
        <v>1</v>
      </c>
    </row>
    <row r="3263" spans="3:6" x14ac:dyDescent="0.25">
      <c r="C3263" t="s">
        <v>138</v>
      </c>
    </row>
    <row r="3264" spans="3:6" x14ac:dyDescent="0.25">
      <c r="D3264" t="str">
        <f t="shared" ref="D3264" si="784">"educator = { character_event = { id = "&amp;"AVE_MARIA_hexaco_adolescence."&amp;INDEX($Y$2:$Z$57,MATCH(B2991,$Y$2:$Y$57,0)+6,2)&amp;" } }"</f>
        <v>educator = { character_event = { id = AVE_MARIA_hexaco_adolescence.43 } }</v>
      </c>
    </row>
    <row r="3265" spans="1:4" x14ac:dyDescent="0.25">
      <c r="C3265" t="s">
        <v>1</v>
      </c>
    </row>
    <row r="3266" spans="1:4" x14ac:dyDescent="0.25">
      <c r="C3266" t="s">
        <v>139</v>
      </c>
    </row>
    <row r="3267" spans="1:4" x14ac:dyDescent="0.25">
      <c r="D3267" t="s">
        <v>166</v>
      </c>
    </row>
    <row r="3268" spans="1:4" x14ac:dyDescent="0.25">
      <c r="C3268" t="s">
        <v>1</v>
      </c>
    </row>
    <row r="3269" spans="1:4" x14ac:dyDescent="0.25">
      <c r="B3269" t="s">
        <v>1</v>
      </c>
    </row>
    <row r="3270" spans="1:4" x14ac:dyDescent="0.25">
      <c r="A3270" t="s">
        <v>1</v>
      </c>
    </row>
    <row r="3271" spans="1:4" x14ac:dyDescent="0.25">
      <c r="A3271" t="str">
        <f t="shared" ref="A3271:A3334" si="785">"#"</f>
        <v>#</v>
      </c>
      <c r="B3271" t="str">
        <f t="shared" ref="B3271:B3334" si="786">INDEX(R:R,2+TRUNC((ROW()-1)/$O$2))&amp;" Random Improvement"</f>
        <v>Philosophy Random Improvement</v>
      </c>
    </row>
    <row r="3272" spans="1:4" x14ac:dyDescent="0.25">
      <c r="A3272" t="s">
        <v>0</v>
      </c>
    </row>
    <row r="3273" spans="1:4" x14ac:dyDescent="0.25">
      <c r="B3273" t="str">
        <f t="shared" ref="B3273" si="787">"id = "&amp;"AVE_MARIA_hexaco_adolescence."&amp;INDEX($Y$2:$Z$57,MATCH(B2991,$Y$2:$Y$57,0)+3,2)</f>
        <v>id = AVE_MARIA_hexaco_adolescence.40</v>
      </c>
    </row>
    <row r="3274" spans="1:4" x14ac:dyDescent="0.25">
      <c r="B3274" t="str">
        <f t="shared" ref="B3274" si="788">"desc = EVTDESC_"&amp;"AVE_MARIA_hexaco_adolescence."&amp;INDEX($Y$2:$Z$57,MATCH(B2991,$Y$2:$Y$57,0)+3,2)</f>
        <v>desc = EVTDESC_AVE_MARIA_hexaco_adolescence.40</v>
      </c>
    </row>
    <row r="3275" spans="1:4" x14ac:dyDescent="0.25">
      <c r="B3275" t="s">
        <v>115</v>
      </c>
    </row>
    <row r="3276" spans="1:4" x14ac:dyDescent="0.25">
      <c r="B3276" t="s">
        <v>114</v>
      </c>
    </row>
    <row r="3277" spans="1:4" x14ac:dyDescent="0.25">
      <c r="B3277" t="s">
        <v>116</v>
      </c>
    </row>
    <row r="3279" spans="1:4" x14ac:dyDescent="0.25">
      <c r="B3279" t="s">
        <v>5</v>
      </c>
    </row>
    <row r="3280" spans="1:4" x14ac:dyDescent="0.25">
      <c r="C3280" t="s">
        <v>117</v>
      </c>
    </row>
    <row r="3281" spans="2:6" x14ac:dyDescent="0.25">
      <c r="C3281" t="s">
        <v>118</v>
      </c>
    </row>
    <row r="3282" spans="2:6" x14ac:dyDescent="0.25">
      <c r="C3282" t="s">
        <v>119</v>
      </c>
    </row>
    <row r="3283" spans="2:6" x14ac:dyDescent="0.25">
      <c r="C3283" t="s">
        <v>120</v>
      </c>
    </row>
    <row r="3284" spans="2:6" x14ac:dyDescent="0.25">
      <c r="B3284" t="s">
        <v>1</v>
      </c>
    </row>
    <row r="3285" spans="2:6" x14ac:dyDescent="0.25">
      <c r="B3285" t="s">
        <v>9</v>
      </c>
    </row>
    <row r="3286" spans="2:6" x14ac:dyDescent="0.25">
      <c r="C3286" t="str">
        <f t="shared" ref="C3286" si="789">"name = EVTOPT_A_"&amp;"AVE_MARIA_hexaco_adolescence."&amp;INDEX($Y$2:$Z$57,MATCH(B2991,$Y$2:$Y$57,0)+3,2)</f>
        <v>name = EVTOPT_A_AVE_MARIA_hexaco_adolescence.40</v>
      </c>
    </row>
    <row r="3287" spans="2:6" x14ac:dyDescent="0.25">
      <c r="C3287" t="s">
        <v>121</v>
      </c>
    </row>
    <row r="3288" spans="2:6" x14ac:dyDescent="0.25">
      <c r="D3288" t="str">
        <f t="shared" ref="D3288:D3351" si="790">"60 = { # Normal progress"</f>
        <v>60 = { # Normal progress</v>
      </c>
    </row>
    <row r="3289" spans="2:6" x14ac:dyDescent="0.25">
      <c r="E3289" t="str">
        <f t="shared" ref="E3289:E3352" si="791">"change_variable = { which = hexaco_learning_"&amp;INDEX(S:S,2+TRUNC((ROW()-1)/$O$2))&amp;"_xp value = 1 }"</f>
        <v>change_variable = { which = hexaco_learning_philosophy_xp value = 1 }</v>
      </c>
    </row>
    <row r="3290" spans="2:6" x14ac:dyDescent="0.25">
      <c r="E3290" t="s">
        <v>122</v>
      </c>
    </row>
    <row r="3291" spans="2:6" x14ac:dyDescent="0.25">
      <c r="E3291" t="str">
        <f t="shared" ref="E3291:E3354" si="792">"set_character_flag = AVE_MARIA_hexaco_adolescence_"&amp;INDEX(S:S,2+TRUNC((ROW()-1)/$O$2))&amp;"_improvement_normal"</f>
        <v>set_character_flag = AVE_MARIA_hexaco_adolescence_philosophy_improvement_normal</v>
      </c>
    </row>
    <row r="3292" spans="2:6" x14ac:dyDescent="0.25">
      <c r="E3292" t="s">
        <v>123</v>
      </c>
    </row>
    <row r="3293" spans="2:6" x14ac:dyDescent="0.25">
      <c r="F3293" t="str">
        <f t="shared" ref="F3293:F3356" si="793">"factor = 1.05"</f>
        <v>factor = 1.05</v>
      </c>
    </row>
    <row r="3294" spans="2:6" x14ac:dyDescent="0.25">
      <c r="F3294" t="s">
        <v>124</v>
      </c>
    </row>
    <row r="3295" spans="2:6" x14ac:dyDescent="0.25">
      <c r="E3295" t="s">
        <v>1</v>
      </c>
    </row>
    <row r="3296" spans="2:6" x14ac:dyDescent="0.25">
      <c r="E3296" t="s">
        <v>123</v>
      </c>
    </row>
    <row r="3297" spans="4:6" x14ac:dyDescent="0.25">
      <c r="F3297" t="str">
        <f t="shared" ref="F3297:F3360" si="794">"factor = 1.1"</f>
        <v>factor = 1.1</v>
      </c>
    </row>
    <row r="3298" spans="4:6" x14ac:dyDescent="0.25">
      <c r="F3298" t="s">
        <v>125</v>
      </c>
    </row>
    <row r="3299" spans="4:6" x14ac:dyDescent="0.25">
      <c r="E3299" t="s">
        <v>1</v>
      </c>
    </row>
    <row r="3300" spans="4:6" x14ac:dyDescent="0.25">
      <c r="E3300" t="s">
        <v>123</v>
      </c>
    </row>
    <row r="3301" spans="4:6" x14ac:dyDescent="0.25">
      <c r="F3301" t="str">
        <f t="shared" ref="F3301:F3364" si="795">"factor = 1.2"</f>
        <v>factor = 1.2</v>
      </c>
    </row>
    <row r="3302" spans="4:6" x14ac:dyDescent="0.25">
      <c r="F3302" t="s">
        <v>126</v>
      </c>
    </row>
    <row r="3303" spans="4:6" x14ac:dyDescent="0.25">
      <c r="E3303" t="s">
        <v>1</v>
      </c>
    </row>
    <row r="3304" spans="4:6" x14ac:dyDescent="0.25">
      <c r="E3304" t="s">
        <v>123</v>
      </c>
    </row>
    <row r="3305" spans="4:6" x14ac:dyDescent="0.25">
      <c r="F3305" t="str">
        <f t="shared" ref="F3305:F3368" si="796">"factor = 1.3"</f>
        <v>factor = 1.3</v>
      </c>
    </row>
    <row r="3306" spans="4:6" x14ac:dyDescent="0.25">
      <c r="F3306" t="s">
        <v>127</v>
      </c>
    </row>
    <row r="3307" spans="4:6" x14ac:dyDescent="0.25">
      <c r="E3307" t="s">
        <v>1</v>
      </c>
    </row>
    <row r="3308" spans="4:6" x14ac:dyDescent="0.25">
      <c r="E3308" t="s">
        <v>123</v>
      </c>
    </row>
    <row r="3309" spans="4:6" x14ac:dyDescent="0.25">
      <c r="F3309" t="str">
        <f t="shared" ref="F3309:F3372" si="797">"factor = 1.5"</f>
        <v>factor = 1.5</v>
      </c>
    </row>
    <row r="3310" spans="4:6" x14ac:dyDescent="0.25">
      <c r="F3310" t="s">
        <v>128</v>
      </c>
    </row>
    <row r="3311" spans="4:6" x14ac:dyDescent="0.25">
      <c r="E3311" t="s">
        <v>1</v>
      </c>
    </row>
    <row r="3312" spans="4:6" x14ac:dyDescent="0.25">
      <c r="D3312" t="s">
        <v>1</v>
      </c>
    </row>
    <row r="3313" spans="4:6" x14ac:dyDescent="0.25">
      <c r="D3313" t="str">
        <f t="shared" ref="D3313:D3376" si="798">"35 = { # Gifted progress"</f>
        <v>35 = { # Gifted progress</v>
      </c>
    </row>
    <row r="3314" spans="4:6" x14ac:dyDescent="0.25">
      <c r="E3314" t="str">
        <f t="shared" ref="E3314:E3377" si="799">"change_variable = { which = hexaco_learning_"&amp;INDEX(S:S,2+TRUNC((ROW()-1)/$O$2))&amp;"_xp value = 2 }"</f>
        <v>change_variable = { which = hexaco_learning_philosophy_xp value = 2 }</v>
      </c>
    </row>
    <row r="3315" spans="4:6" x14ac:dyDescent="0.25">
      <c r="E3315" t="s">
        <v>122</v>
      </c>
    </row>
    <row r="3316" spans="4:6" x14ac:dyDescent="0.25">
      <c r="E3316" t="str">
        <f t="shared" ref="E3316:E3379" si="800">"set_character_flag = AVE_MARIA_hexaco_adolescence_"&amp;INDEX(S:S,2+TRUNC((ROW()-1)/$O$2))&amp;"_improvement_faster"</f>
        <v>set_character_flag = AVE_MARIA_hexaco_adolescence_philosophy_improvement_faster</v>
      </c>
    </row>
    <row r="3317" spans="4:6" x14ac:dyDescent="0.25">
      <c r="E3317" t="s">
        <v>123</v>
      </c>
    </row>
    <row r="3318" spans="4:6" x14ac:dyDescent="0.25">
      <c r="F3318" t="str">
        <f t="shared" ref="F3318:F3381" si="801">"factor = 1.05"</f>
        <v>factor = 1.05</v>
      </c>
    </row>
    <row r="3319" spans="4:6" x14ac:dyDescent="0.25">
      <c r="F3319" t="s">
        <v>129</v>
      </c>
    </row>
    <row r="3320" spans="4:6" x14ac:dyDescent="0.25">
      <c r="E3320" t="s">
        <v>1</v>
      </c>
    </row>
    <row r="3321" spans="4:6" x14ac:dyDescent="0.25">
      <c r="E3321" t="s">
        <v>123</v>
      </c>
    </row>
    <row r="3322" spans="4:6" x14ac:dyDescent="0.25">
      <c r="F3322" t="str">
        <f t="shared" ref="F3322:F3385" si="802">"factor = 1.1"</f>
        <v>factor = 1.1</v>
      </c>
    </row>
    <row r="3323" spans="4:6" x14ac:dyDescent="0.25">
      <c r="F3323" t="s">
        <v>130</v>
      </c>
    </row>
    <row r="3324" spans="4:6" x14ac:dyDescent="0.25">
      <c r="E3324" t="s">
        <v>1</v>
      </c>
    </row>
    <row r="3325" spans="4:6" x14ac:dyDescent="0.25">
      <c r="E3325" t="s">
        <v>123</v>
      </c>
    </row>
    <row r="3326" spans="4:6" x14ac:dyDescent="0.25">
      <c r="F3326" t="str">
        <f t="shared" ref="F3326:F3389" si="803">"factor = 1.2"</f>
        <v>factor = 1.2</v>
      </c>
    </row>
    <row r="3327" spans="4:6" x14ac:dyDescent="0.25">
      <c r="F3327" t="s">
        <v>131</v>
      </c>
    </row>
    <row r="3328" spans="4:6" x14ac:dyDescent="0.25">
      <c r="E3328" t="s">
        <v>1</v>
      </c>
    </row>
    <row r="3329" spans="4:6" x14ac:dyDescent="0.25">
      <c r="E3329" t="s">
        <v>123</v>
      </c>
    </row>
    <row r="3330" spans="4:6" x14ac:dyDescent="0.25">
      <c r="F3330" t="str">
        <f t="shared" ref="F3330:F3393" si="804">"factor = 1.3"</f>
        <v>factor = 1.3</v>
      </c>
    </row>
    <row r="3331" spans="4:6" x14ac:dyDescent="0.25">
      <c r="F3331" t="s">
        <v>132</v>
      </c>
    </row>
    <row r="3332" spans="4:6" x14ac:dyDescent="0.25">
      <c r="E3332" t="s">
        <v>1</v>
      </c>
    </row>
    <row r="3333" spans="4:6" x14ac:dyDescent="0.25">
      <c r="E3333" t="s">
        <v>123</v>
      </c>
    </row>
    <row r="3334" spans="4:6" x14ac:dyDescent="0.25">
      <c r="F3334" t="str">
        <f t="shared" ref="F3334:F3397" si="805">"factor = 1.5"</f>
        <v>factor = 1.5</v>
      </c>
    </row>
    <row r="3335" spans="4:6" x14ac:dyDescent="0.25">
      <c r="F3335" t="s">
        <v>133</v>
      </c>
    </row>
    <row r="3336" spans="4:6" x14ac:dyDescent="0.25">
      <c r="E3336" t="s">
        <v>1</v>
      </c>
    </row>
    <row r="3337" spans="4:6" x14ac:dyDescent="0.25">
      <c r="E3337" t="s">
        <v>123</v>
      </c>
    </row>
    <row r="3338" spans="4:6" x14ac:dyDescent="0.25">
      <c r="F3338" t="s">
        <v>167</v>
      </c>
    </row>
    <row r="3339" spans="4:6" x14ac:dyDescent="0.25">
      <c r="F3339" t="s">
        <v>135</v>
      </c>
    </row>
    <row r="3340" spans="4:6" x14ac:dyDescent="0.25">
      <c r="E3340" t="s">
        <v>1</v>
      </c>
    </row>
    <row r="3341" spans="4:6" x14ac:dyDescent="0.25">
      <c r="D3341" t="s">
        <v>1</v>
      </c>
    </row>
    <row r="3342" spans="4:6" x14ac:dyDescent="0.25">
      <c r="D3342" t="str">
        <f t="shared" ref="D3342:D3405" si="806">"5 = { # Crazy progress"</f>
        <v>5 = { # Crazy progress</v>
      </c>
    </row>
    <row r="3343" spans="4:6" x14ac:dyDescent="0.25">
      <c r="E3343" t="str">
        <f t="shared" ref="E3343:E3406" si="807">"change_variable = { which = hexaco_learning_"&amp;INDEX(S:S,2+TRUNC((ROW()-1)/$O$2))&amp;"_xp value = 3 }"</f>
        <v>change_variable = { which = hexaco_learning_philosophy_xp value = 3 }</v>
      </c>
    </row>
    <row r="3344" spans="4:6" x14ac:dyDescent="0.25">
      <c r="E3344" t="s">
        <v>122</v>
      </c>
    </row>
    <row r="3345" spans="3:6" x14ac:dyDescent="0.25">
      <c r="E3345" t="str">
        <f t="shared" ref="E3345:E3408" si="808">"set_character_flag = AVE_MARIA_hexaco_adolescence_"&amp;INDEX(S:S,2+TRUNC((ROW()-1)/$O$2))&amp;"_improvement_genius"</f>
        <v>set_character_flag = AVE_MARIA_hexaco_adolescence_philosophy_improvement_genius</v>
      </c>
    </row>
    <row r="3346" spans="3:6" x14ac:dyDescent="0.25">
      <c r="E3346" t="s">
        <v>123</v>
      </c>
    </row>
    <row r="3347" spans="3:6" x14ac:dyDescent="0.25">
      <c r="F3347" t="str">
        <f t="shared" ref="F3347:F3410" si="809">"factor = 2"</f>
        <v>factor = 2</v>
      </c>
    </row>
    <row r="3348" spans="3:6" x14ac:dyDescent="0.25">
      <c r="F3348" t="s">
        <v>135</v>
      </c>
    </row>
    <row r="3349" spans="3:6" x14ac:dyDescent="0.25">
      <c r="E3349" t="s">
        <v>1</v>
      </c>
    </row>
    <row r="3350" spans="3:6" x14ac:dyDescent="0.25">
      <c r="E3350" t="s">
        <v>123</v>
      </c>
    </row>
    <row r="3351" spans="3:6" x14ac:dyDescent="0.25">
      <c r="F3351" t="str">
        <f t="shared" ref="F3351:F3414" si="810">"factor = 5"</f>
        <v>factor = 5</v>
      </c>
    </row>
    <row r="3352" spans="3:6" x14ac:dyDescent="0.25">
      <c r="F3352" t="s">
        <v>137</v>
      </c>
    </row>
    <row r="3353" spans="3:6" x14ac:dyDescent="0.25">
      <c r="E3353" t="s">
        <v>1</v>
      </c>
    </row>
    <row r="3354" spans="3:6" x14ac:dyDescent="0.25">
      <c r="D3354" t="s">
        <v>1</v>
      </c>
    </row>
    <row r="3355" spans="3:6" x14ac:dyDescent="0.25">
      <c r="C3355" t="s">
        <v>1</v>
      </c>
    </row>
    <row r="3356" spans="3:6" x14ac:dyDescent="0.25">
      <c r="C3356" t="s">
        <v>138</v>
      </c>
    </row>
    <row r="3357" spans="3:6" x14ac:dyDescent="0.25">
      <c r="D3357" t="str">
        <f t="shared" ref="D3357" si="811">"educator = { character_event = { id = "&amp;"AVE_MARIA_hexaco_adolescence."&amp;INDEX($Y$2:$Z$57,MATCH(B2991,$Y$2:$Y$57,0),2)+6&amp;" } }"</f>
        <v>educator = { character_event = { id = AVE_MARIA_hexaco_adolescence.43 } }</v>
      </c>
    </row>
    <row r="3358" spans="3:6" x14ac:dyDescent="0.25">
      <c r="C3358" t="s">
        <v>1</v>
      </c>
    </row>
    <row r="3359" spans="3:6" x14ac:dyDescent="0.25">
      <c r="C3359" t="s">
        <v>139</v>
      </c>
    </row>
    <row r="3360" spans="3:6" x14ac:dyDescent="0.25">
      <c r="D3360" t="s">
        <v>166</v>
      </c>
    </row>
    <row r="3361" spans="1:3" x14ac:dyDescent="0.25">
      <c r="C3361" t="s">
        <v>1</v>
      </c>
    </row>
    <row r="3362" spans="1:3" x14ac:dyDescent="0.25">
      <c r="B3362" t="s">
        <v>1</v>
      </c>
    </row>
    <row r="3363" spans="1:3" x14ac:dyDescent="0.25">
      <c r="A3363" t="s">
        <v>1</v>
      </c>
    </row>
    <row r="3364" spans="1:3" x14ac:dyDescent="0.25">
      <c r="A3364" t="str">
        <f t="shared" ref="A3364:A3427" si="812">"#"</f>
        <v>#</v>
      </c>
      <c r="B3364" t="str">
        <f t="shared" ref="B3364:B3427" si="813">INDEX(R:R,2+TRUNC((ROW()-1)/$O$2))&amp;" Random Improvement"</f>
        <v>Philosophy Random Improvement</v>
      </c>
    </row>
    <row r="3365" spans="1:3" x14ac:dyDescent="0.25">
      <c r="A3365" t="s">
        <v>0</v>
      </c>
    </row>
    <row r="3366" spans="1:3" x14ac:dyDescent="0.25">
      <c r="B3366" t="str">
        <f t="shared" ref="B3366" si="814">"id = "&amp;"AVE_MARIA_hexaco_adolescence."&amp;INDEX($Y$2:$Z$57,MATCH(B2991,$Y$2:$Y$57,0)+4,2)</f>
        <v>id = AVE_MARIA_hexaco_adolescence.41</v>
      </c>
    </row>
    <row r="3367" spans="1:3" x14ac:dyDescent="0.25">
      <c r="B3367" t="str">
        <f t="shared" ref="B3367" si="815">"desc = EVTDESC_"&amp;"AVE_MARIA_hexaco_adolescence."&amp;INDEX($Y$2:$Z$57,MATCH(B2991,$Y$2:$Y$57,0)+4,2)</f>
        <v>desc = EVTDESC_AVE_MARIA_hexaco_adolescence.41</v>
      </c>
    </row>
    <row r="3368" spans="1:3" x14ac:dyDescent="0.25">
      <c r="B3368" t="s">
        <v>115</v>
      </c>
    </row>
    <row r="3369" spans="1:3" x14ac:dyDescent="0.25">
      <c r="B3369" t="s">
        <v>114</v>
      </c>
    </row>
    <row r="3370" spans="1:3" x14ac:dyDescent="0.25">
      <c r="B3370" t="s">
        <v>116</v>
      </c>
    </row>
    <row r="3372" spans="1:3" x14ac:dyDescent="0.25">
      <c r="B3372" t="s">
        <v>5</v>
      </c>
    </row>
    <row r="3373" spans="1:3" x14ac:dyDescent="0.25">
      <c r="C3373" t="s">
        <v>117</v>
      </c>
    </row>
    <row r="3374" spans="1:3" x14ac:dyDescent="0.25">
      <c r="C3374" t="s">
        <v>118</v>
      </c>
    </row>
    <row r="3375" spans="1:3" x14ac:dyDescent="0.25">
      <c r="C3375" t="s">
        <v>119</v>
      </c>
    </row>
    <row r="3376" spans="1:3" x14ac:dyDescent="0.25">
      <c r="C3376" t="s">
        <v>120</v>
      </c>
    </row>
    <row r="3377" spans="2:6" x14ac:dyDescent="0.25">
      <c r="B3377" t="s">
        <v>1</v>
      </c>
    </row>
    <row r="3378" spans="2:6" x14ac:dyDescent="0.25">
      <c r="B3378" t="s">
        <v>9</v>
      </c>
    </row>
    <row r="3379" spans="2:6" x14ac:dyDescent="0.25">
      <c r="C3379" t="str">
        <f t="shared" ref="C3379" si="816">"name = EVTOPT_A_"&amp;"AVE_MARIA_hexaco_adolescence."&amp;INDEX($Y$2:$Z$57,MATCH(B2991,$Y$2:$Y$57,0)+4,2)</f>
        <v>name = EVTOPT_A_AVE_MARIA_hexaco_adolescence.41</v>
      </c>
    </row>
    <row r="3380" spans="2:6" x14ac:dyDescent="0.25">
      <c r="C3380" t="s">
        <v>121</v>
      </c>
    </row>
    <row r="3381" spans="2:6" x14ac:dyDescent="0.25">
      <c r="D3381" t="str">
        <f t="shared" ref="D3381:D3444" si="817">"60 = { # Normal progress"</f>
        <v>60 = { # Normal progress</v>
      </c>
    </row>
    <row r="3382" spans="2:6" x14ac:dyDescent="0.25">
      <c r="E3382" t="str">
        <f t="shared" ref="E3382:E3445" si="818">"change_variable = { which = hexaco_learning_"&amp;INDEX(S:S,2+TRUNC((ROW()-1)/$O$2))&amp;"_xp value = 1 }"</f>
        <v>change_variable = { which = hexaco_learning_philosophy_xp value = 1 }</v>
      </c>
    </row>
    <row r="3383" spans="2:6" x14ac:dyDescent="0.25">
      <c r="E3383" t="s">
        <v>122</v>
      </c>
    </row>
    <row r="3384" spans="2:6" x14ac:dyDescent="0.25">
      <c r="E3384" t="str">
        <f t="shared" ref="E3384:E3447" si="819">"set_character_flag = AVE_MARIA_hexaco_adolescence_"&amp;INDEX(S:S,2+TRUNC((ROW()-1)/$O$2))&amp;"_improvement_normal"</f>
        <v>set_character_flag = AVE_MARIA_hexaco_adolescence_philosophy_improvement_normal</v>
      </c>
    </row>
    <row r="3385" spans="2:6" x14ac:dyDescent="0.25">
      <c r="E3385" t="s">
        <v>123</v>
      </c>
    </row>
    <row r="3386" spans="2:6" x14ac:dyDescent="0.25">
      <c r="F3386" t="str">
        <f t="shared" ref="F3386:F3449" si="820">"factor = 1.05"</f>
        <v>factor = 1.05</v>
      </c>
    </row>
    <row r="3387" spans="2:6" x14ac:dyDescent="0.25">
      <c r="F3387" t="s">
        <v>124</v>
      </c>
    </row>
    <row r="3388" spans="2:6" x14ac:dyDescent="0.25">
      <c r="E3388" t="s">
        <v>1</v>
      </c>
    </row>
    <row r="3389" spans="2:6" x14ac:dyDescent="0.25">
      <c r="E3389" t="s">
        <v>123</v>
      </c>
    </row>
    <row r="3390" spans="2:6" x14ac:dyDescent="0.25">
      <c r="F3390" t="str">
        <f t="shared" ref="F3390:F3453" si="821">"factor = 1.1"</f>
        <v>factor = 1.1</v>
      </c>
    </row>
    <row r="3391" spans="2:6" x14ac:dyDescent="0.25">
      <c r="F3391" t="s">
        <v>125</v>
      </c>
    </row>
    <row r="3392" spans="2:6" x14ac:dyDescent="0.25">
      <c r="E3392" t="s">
        <v>1</v>
      </c>
    </row>
    <row r="3393" spans="4:6" x14ac:dyDescent="0.25">
      <c r="E3393" t="s">
        <v>123</v>
      </c>
    </row>
    <row r="3394" spans="4:6" x14ac:dyDescent="0.25">
      <c r="F3394" t="str">
        <f t="shared" ref="F3394:F3457" si="822">"factor = 1.2"</f>
        <v>factor = 1.2</v>
      </c>
    </row>
    <row r="3395" spans="4:6" x14ac:dyDescent="0.25">
      <c r="F3395" t="s">
        <v>126</v>
      </c>
    </row>
    <row r="3396" spans="4:6" x14ac:dyDescent="0.25">
      <c r="E3396" t="s">
        <v>1</v>
      </c>
    </row>
    <row r="3397" spans="4:6" x14ac:dyDescent="0.25">
      <c r="E3397" t="s">
        <v>123</v>
      </c>
    </row>
    <row r="3398" spans="4:6" x14ac:dyDescent="0.25">
      <c r="F3398" t="str">
        <f t="shared" ref="F3398:F3461" si="823">"factor = 1.3"</f>
        <v>factor = 1.3</v>
      </c>
    </row>
    <row r="3399" spans="4:6" x14ac:dyDescent="0.25">
      <c r="F3399" t="s">
        <v>127</v>
      </c>
    </row>
    <row r="3400" spans="4:6" x14ac:dyDescent="0.25">
      <c r="E3400" t="s">
        <v>1</v>
      </c>
    </row>
    <row r="3401" spans="4:6" x14ac:dyDescent="0.25">
      <c r="E3401" t="s">
        <v>123</v>
      </c>
    </row>
    <row r="3402" spans="4:6" x14ac:dyDescent="0.25">
      <c r="F3402" t="str">
        <f t="shared" ref="F3402:F3465" si="824">"factor = 1.5"</f>
        <v>factor = 1.5</v>
      </c>
    </row>
    <row r="3403" spans="4:6" x14ac:dyDescent="0.25">
      <c r="F3403" t="s">
        <v>128</v>
      </c>
    </row>
    <row r="3404" spans="4:6" x14ac:dyDescent="0.25">
      <c r="E3404" t="s">
        <v>1</v>
      </c>
    </row>
    <row r="3405" spans="4:6" x14ac:dyDescent="0.25">
      <c r="D3405" t="s">
        <v>1</v>
      </c>
    </row>
    <row r="3406" spans="4:6" x14ac:dyDescent="0.25">
      <c r="D3406" t="str">
        <f t="shared" ref="D3406:D3469" si="825">"35 = { # Gifted progress"</f>
        <v>35 = { # Gifted progress</v>
      </c>
    </row>
    <row r="3407" spans="4:6" x14ac:dyDescent="0.25">
      <c r="E3407" t="str">
        <f t="shared" ref="E3407:E3470" si="826">"change_variable = { which = hexaco_learning_"&amp;INDEX(S:S,2+TRUNC((ROW()-1)/$O$2))&amp;"_xp value = 2 }"</f>
        <v>change_variable = { which = hexaco_learning_philosophy_xp value = 2 }</v>
      </c>
    </row>
    <row r="3408" spans="4:6" x14ac:dyDescent="0.25">
      <c r="E3408" t="s">
        <v>122</v>
      </c>
    </row>
    <row r="3409" spans="5:6" x14ac:dyDescent="0.25">
      <c r="E3409" t="str">
        <f t="shared" ref="E3409:E3472" si="827">"set_character_flag = AVE_MARIA_hexaco_adolescence_"&amp;INDEX(S:S,2+TRUNC((ROW()-1)/$O$2))&amp;"_improvement_faster"</f>
        <v>set_character_flag = AVE_MARIA_hexaco_adolescence_philosophy_improvement_faster</v>
      </c>
    </row>
    <row r="3410" spans="5:6" x14ac:dyDescent="0.25">
      <c r="E3410" t="s">
        <v>123</v>
      </c>
    </row>
    <row r="3411" spans="5:6" x14ac:dyDescent="0.25">
      <c r="F3411" t="str">
        <f t="shared" ref="F3411:F3474" si="828">"factor = 1.05"</f>
        <v>factor = 1.05</v>
      </c>
    </row>
    <row r="3412" spans="5:6" x14ac:dyDescent="0.25">
      <c r="F3412" t="s">
        <v>129</v>
      </c>
    </row>
    <row r="3413" spans="5:6" x14ac:dyDescent="0.25">
      <c r="E3413" t="s">
        <v>1</v>
      </c>
    </row>
    <row r="3414" spans="5:6" x14ac:dyDescent="0.25">
      <c r="E3414" t="s">
        <v>123</v>
      </c>
    </row>
    <row r="3415" spans="5:6" x14ac:dyDescent="0.25">
      <c r="F3415" t="str">
        <f t="shared" ref="F3415:F3478" si="829">"factor = 1.1"</f>
        <v>factor = 1.1</v>
      </c>
    </row>
    <row r="3416" spans="5:6" x14ac:dyDescent="0.25">
      <c r="F3416" t="s">
        <v>130</v>
      </c>
    </row>
    <row r="3417" spans="5:6" x14ac:dyDescent="0.25">
      <c r="E3417" t="s">
        <v>1</v>
      </c>
    </row>
    <row r="3418" spans="5:6" x14ac:dyDescent="0.25">
      <c r="E3418" t="s">
        <v>123</v>
      </c>
    </row>
    <row r="3419" spans="5:6" x14ac:dyDescent="0.25">
      <c r="F3419" t="str">
        <f t="shared" ref="F3419:F3482" si="830">"factor = 1.2"</f>
        <v>factor = 1.2</v>
      </c>
    </row>
    <row r="3420" spans="5:6" x14ac:dyDescent="0.25">
      <c r="F3420" t="s">
        <v>131</v>
      </c>
    </row>
    <row r="3421" spans="5:6" x14ac:dyDescent="0.25">
      <c r="E3421" t="s">
        <v>1</v>
      </c>
    </row>
    <row r="3422" spans="5:6" x14ac:dyDescent="0.25">
      <c r="E3422" t="s">
        <v>123</v>
      </c>
    </row>
    <row r="3423" spans="5:6" x14ac:dyDescent="0.25">
      <c r="F3423" t="str">
        <f t="shared" ref="F3423:F3486" si="831">"factor = 1.3"</f>
        <v>factor = 1.3</v>
      </c>
    </row>
    <row r="3424" spans="5:6" x14ac:dyDescent="0.25">
      <c r="F3424" t="s">
        <v>132</v>
      </c>
    </row>
    <row r="3425" spans="4:6" x14ac:dyDescent="0.25">
      <c r="E3425" t="s">
        <v>1</v>
      </c>
    </row>
    <row r="3426" spans="4:6" x14ac:dyDescent="0.25">
      <c r="E3426" t="s">
        <v>123</v>
      </c>
    </row>
    <row r="3427" spans="4:6" x14ac:dyDescent="0.25">
      <c r="F3427" t="str">
        <f t="shared" ref="F3427:F3490" si="832">"factor = 1.5"</f>
        <v>factor = 1.5</v>
      </c>
    </row>
    <row r="3428" spans="4:6" x14ac:dyDescent="0.25">
      <c r="F3428" t="s">
        <v>133</v>
      </c>
    </row>
    <row r="3429" spans="4:6" x14ac:dyDescent="0.25">
      <c r="E3429" t="s">
        <v>1</v>
      </c>
    </row>
    <row r="3430" spans="4:6" x14ac:dyDescent="0.25">
      <c r="E3430" t="s">
        <v>123</v>
      </c>
    </row>
    <row r="3431" spans="4:6" x14ac:dyDescent="0.25">
      <c r="F3431" t="s">
        <v>167</v>
      </c>
    </row>
    <row r="3432" spans="4:6" x14ac:dyDescent="0.25">
      <c r="F3432" t="s">
        <v>135</v>
      </c>
    </row>
    <row r="3433" spans="4:6" x14ac:dyDescent="0.25">
      <c r="E3433" t="s">
        <v>1</v>
      </c>
    </row>
    <row r="3434" spans="4:6" x14ac:dyDescent="0.25">
      <c r="D3434" t="s">
        <v>1</v>
      </c>
    </row>
    <row r="3435" spans="4:6" x14ac:dyDescent="0.25">
      <c r="D3435" t="str">
        <f t="shared" ref="D3435:D3498" si="833">"5 = { # Crazy progress"</f>
        <v>5 = { # Crazy progress</v>
      </c>
    </row>
    <row r="3436" spans="4:6" x14ac:dyDescent="0.25">
      <c r="E3436" t="str">
        <f t="shared" ref="E3436:E3499" si="834">"change_variable = { which = hexaco_learning_"&amp;INDEX(S:S,2+TRUNC((ROW()-1)/$O$2))&amp;"_xp value = 3 }"</f>
        <v>change_variable = { which = hexaco_learning_philosophy_xp value = 3 }</v>
      </c>
    </row>
    <row r="3437" spans="4:6" x14ac:dyDescent="0.25">
      <c r="E3437" t="s">
        <v>122</v>
      </c>
    </row>
    <row r="3438" spans="4:6" x14ac:dyDescent="0.25">
      <c r="E3438" t="str">
        <f t="shared" ref="E3438:E3501" si="835">"set_character_flag = AVE_MARIA_hexaco_adolescence_"&amp;INDEX(S:S,2+TRUNC((ROW()-1)/$O$2))&amp;"_improvement_genius"</f>
        <v>set_character_flag = AVE_MARIA_hexaco_adolescence_philosophy_improvement_genius</v>
      </c>
    </row>
    <row r="3439" spans="4:6" x14ac:dyDescent="0.25">
      <c r="E3439" t="s">
        <v>123</v>
      </c>
    </row>
    <row r="3440" spans="4:6" x14ac:dyDescent="0.25">
      <c r="F3440" t="str">
        <f t="shared" ref="F3440:F3503" si="836">"factor = 2"</f>
        <v>factor = 2</v>
      </c>
    </row>
    <row r="3441" spans="1:6" x14ac:dyDescent="0.25">
      <c r="F3441" t="s">
        <v>135</v>
      </c>
    </row>
    <row r="3442" spans="1:6" x14ac:dyDescent="0.25">
      <c r="E3442" t="s">
        <v>1</v>
      </c>
    </row>
    <row r="3443" spans="1:6" x14ac:dyDescent="0.25">
      <c r="E3443" t="s">
        <v>123</v>
      </c>
    </row>
    <row r="3444" spans="1:6" x14ac:dyDescent="0.25">
      <c r="F3444" t="str">
        <f t="shared" ref="F3444:F3507" si="837">"factor = 5"</f>
        <v>factor = 5</v>
      </c>
    </row>
    <row r="3445" spans="1:6" x14ac:dyDescent="0.25">
      <c r="F3445" t="s">
        <v>137</v>
      </c>
    </row>
    <row r="3446" spans="1:6" x14ac:dyDescent="0.25">
      <c r="E3446" t="s">
        <v>1</v>
      </c>
    </row>
    <row r="3447" spans="1:6" x14ac:dyDescent="0.25">
      <c r="D3447" t="s">
        <v>1</v>
      </c>
    </row>
    <row r="3448" spans="1:6" x14ac:dyDescent="0.25">
      <c r="C3448" t="s">
        <v>1</v>
      </c>
    </row>
    <row r="3449" spans="1:6" x14ac:dyDescent="0.25">
      <c r="C3449" t="s">
        <v>138</v>
      </c>
    </row>
    <row r="3450" spans="1:6" x14ac:dyDescent="0.25">
      <c r="D3450" t="str">
        <f t="shared" ref="D3450" si="838">"educator = { character_event = { id = "&amp;"AVE_MARIA_hexaco_adolescence."&amp;INDEX($Y$2:$Z$57,MATCH(B2991,$Y$2:$Y$57,0)+6,2)&amp;" } }"</f>
        <v>educator = { character_event = { id = AVE_MARIA_hexaco_adolescence.43 } }</v>
      </c>
    </row>
    <row r="3451" spans="1:6" x14ac:dyDescent="0.25">
      <c r="C3451" t="s">
        <v>1</v>
      </c>
    </row>
    <row r="3452" spans="1:6" x14ac:dyDescent="0.25">
      <c r="C3452" t="s">
        <v>139</v>
      </c>
    </row>
    <row r="3453" spans="1:6" x14ac:dyDescent="0.25">
      <c r="D3453" t="s">
        <v>166</v>
      </c>
    </row>
    <row r="3454" spans="1:6" x14ac:dyDescent="0.25">
      <c r="C3454" t="s">
        <v>1</v>
      </c>
    </row>
    <row r="3455" spans="1:6" x14ac:dyDescent="0.25">
      <c r="B3455" t="s">
        <v>1</v>
      </c>
    </row>
    <row r="3456" spans="1:6" x14ac:dyDescent="0.25">
      <c r="A3456" t="s">
        <v>1</v>
      </c>
    </row>
    <row r="3457" spans="1:3" x14ac:dyDescent="0.25">
      <c r="A3457" t="str">
        <f t="shared" ref="A3457:A3520" si="839">"#"</f>
        <v>#</v>
      </c>
      <c r="B3457" t="str">
        <f t="shared" ref="B3457:B3520" si="840">INDEX(R:R,2+TRUNC((ROW()-1)/$O$2))&amp;" Random Improvement"</f>
        <v>Philosophy Random Improvement</v>
      </c>
    </row>
    <row r="3458" spans="1:3" x14ac:dyDescent="0.25">
      <c r="A3458" t="s">
        <v>0</v>
      </c>
    </row>
    <row r="3459" spans="1:3" x14ac:dyDescent="0.25">
      <c r="B3459" t="str">
        <f t="shared" ref="B3459" si="841">"id = "&amp;"AVE_MARIA_hexaco_adolescence."&amp;INDEX($Y$2:$Z$57,MATCH(B2991,$Y$2:$Y$57,0)+5,2)</f>
        <v>id = AVE_MARIA_hexaco_adolescence.42</v>
      </c>
    </row>
    <row r="3460" spans="1:3" x14ac:dyDescent="0.25">
      <c r="B3460" t="str">
        <f t="shared" ref="B3460" si="842">"desc = EVTDESC_"&amp;"AVE_MARIA_hexaco_adolescence."&amp;INDEX($Y$2:$Z$57,MATCH(B2991,$Y$2:$Y$57,0)+5,2)</f>
        <v>desc = EVTDESC_AVE_MARIA_hexaco_adolescence.42</v>
      </c>
    </row>
    <row r="3461" spans="1:3" x14ac:dyDescent="0.25">
      <c r="B3461" t="s">
        <v>115</v>
      </c>
    </row>
    <row r="3462" spans="1:3" x14ac:dyDescent="0.25">
      <c r="B3462" t="s">
        <v>114</v>
      </c>
    </row>
    <row r="3463" spans="1:3" x14ac:dyDescent="0.25">
      <c r="B3463" t="s">
        <v>116</v>
      </c>
    </row>
    <row r="3465" spans="1:3" x14ac:dyDescent="0.25">
      <c r="B3465" t="s">
        <v>5</v>
      </c>
    </row>
    <row r="3466" spans="1:3" x14ac:dyDescent="0.25">
      <c r="C3466" t="s">
        <v>117</v>
      </c>
    </row>
    <row r="3467" spans="1:3" x14ac:dyDescent="0.25">
      <c r="C3467" t="s">
        <v>118</v>
      </c>
    </row>
    <row r="3468" spans="1:3" x14ac:dyDescent="0.25">
      <c r="C3468" t="s">
        <v>119</v>
      </c>
    </row>
    <row r="3469" spans="1:3" x14ac:dyDescent="0.25">
      <c r="C3469" t="s">
        <v>120</v>
      </c>
    </row>
    <row r="3470" spans="1:3" x14ac:dyDescent="0.25">
      <c r="B3470" t="s">
        <v>1</v>
      </c>
    </row>
    <row r="3471" spans="1:3" x14ac:dyDescent="0.25">
      <c r="B3471" t="s">
        <v>9</v>
      </c>
    </row>
    <row r="3472" spans="1:3" x14ac:dyDescent="0.25">
      <c r="C3472" t="str">
        <f t="shared" ref="C3472" si="843">"name = EVTOPT_A_"&amp;"AVE_MARIA_hexaco_adolescence."&amp;INDEX($Y$2:$Z$57,MATCH(B2991,$Y$2:$Y$57,0)+5,2)</f>
        <v>name = EVTOPT_A_AVE_MARIA_hexaco_adolescence.42</v>
      </c>
    </row>
    <row r="3473" spans="3:6" x14ac:dyDescent="0.25">
      <c r="C3473" t="s">
        <v>121</v>
      </c>
    </row>
    <row r="3474" spans="3:6" x14ac:dyDescent="0.25">
      <c r="D3474" t="str">
        <f t="shared" ref="D3474:D3537" si="844">"60 = { # Normal progress"</f>
        <v>60 = { # Normal progress</v>
      </c>
    </row>
    <row r="3475" spans="3:6" x14ac:dyDescent="0.25">
      <c r="E3475" t="str">
        <f t="shared" ref="E3475:E3538" si="845">"change_variable = { which = hexaco_learning_"&amp;INDEX(S:S,2+TRUNC((ROW()-1)/$O$2))&amp;"_xp value = 1 }"</f>
        <v>change_variable = { which = hexaco_learning_philosophy_xp value = 1 }</v>
      </c>
    </row>
    <row r="3476" spans="3:6" x14ac:dyDescent="0.25">
      <c r="E3476" t="s">
        <v>122</v>
      </c>
    </row>
    <row r="3477" spans="3:6" x14ac:dyDescent="0.25">
      <c r="E3477" t="str">
        <f t="shared" ref="E3477:E3540" si="846">"set_character_flag = AVE_MARIA_hexaco_adolescence_"&amp;INDEX(S:S,2+TRUNC((ROW()-1)/$O$2))&amp;"_improvement_normal"</f>
        <v>set_character_flag = AVE_MARIA_hexaco_adolescence_philosophy_improvement_normal</v>
      </c>
    </row>
    <row r="3478" spans="3:6" x14ac:dyDescent="0.25">
      <c r="E3478" t="s">
        <v>123</v>
      </c>
    </row>
    <row r="3479" spans="3:6" x14ac:dyDescent="0.25">
      <c r="F3479" t="str">
        <f t="shared" ref="F3479:F3542" si="847">"factor = 1.05"</f>
        <v>factor = 1.05</v>
      </c>
    </row>
    <row r="3480" spans="3:6" x14ac:dyDescent="0.25">
      <c r="F3480" t="s">
        <v>124</v>
      </c>
    </row>
    <row r="3481" spans="3:6" x14ac:dyDescent="0.25">
      <c r="E3481" t="s">
        <v>1</v>
      </c>
    </row>
    <row r="3482" spans="3:6" x14ac:dyDescent="0.25">
      <c r="E3482" t="s">
        <v>123</v>
      </c>
    </row>
    <row r="3483" spans="3:6" x14ac:dyDescent="0.25">
      <c r="F3483" t="str">
        <f t="shared" ref="F3483:F3546" si="848">"factor = 1.1"</f>
        <v>factor = 1.1</v>
      </c>
    </row>
    <row r="3484" spans="3:6" x14ac:dyDescent="0.25">
      <c r="F3484" t="s">
        <v>125</v>
      </c>
    </row>
    <row r="3485" spans="3:6" x14ac:dyDescent="0.25">
      <c r="E3485" t="s">
        <v>1</v>
      </c>
    </row>
    <row r="3486" spans="3:6" x14ac:dyDescent="0.25">
      <c r="E3486" t="s">
        <v>123</v>
      </c>
    </row>
    <row r="3487" spans="3:6" x14ac:dyDescent="0.25">
      <c r="F3487" t="str">
        <f t="shared" ref="F3487:F3550" si="849">"factor = 1.2"</f>
        <v>factor = 1.2</v>
      </c>
    </row>
    <row r="3488" spans="3:6" x14ac:dyDescent="0.25">
      <c r="F3488" t="s">
        <v>126</v>
      </c>
    </row>
    <row r="3489" spans="4:6" x14ac:dyDescent="0.25">
      <c r="E3489" t="s">
        <v>1</v>
      </c>
    </row>
    <row r="3490" spans="4:6" x14ac:dyDescent="0.25">
      <c r="E3490" t="s">
        <v>123</v>
      </c>
    </row>
    <row r="3491" spans="4:6" x14ac:dyDescent="0.25">
      <c r="F3491" t="str">
        <f t="shared" ref="F3491:F3554" si="850">"factor = 1.3"</f>
        <v>factor = 1.3</v>
      </c>
    </row>
    <row r="3492" spans="4:6" x14ac:dyDescent="0.25">
      <c r="F3492" t="s">
        <v>127</v>
      </c>
    </row>
    <row r="3493" spans="4:6" x14ac:dyDescent="0.25">
      <c r="E3493" t="s">
        <v>1</v>
      </c>
    </row>
    <row r="3494" spans="4:6" x14ac:dyDescent="0.25">
      <c r="E3494" t="s">
        <v>123</v>
      </c>
    </row>
    <row r="3495" spans="4:6" x14ac:dyDescent="0.25">
      <c r="F3495" t="str">
        <f t="shared" ref="F3495:F3558" si="851">"factor = 1.5"</f>
        <v>factor = 1.5</v>
      </c>
    </row>
    <row r="3496" spans="4:6" x14ac:dyDescent="0.25">
      <c r="F3496" t="s">
        <v>128</v>
      </c>
    </row>
    <row r="3497" spans="4:6" x14ac:dyDescent="0.25">
      <c r="E3497" t="s">
        <v>1</v>
      </c>
    </row>
    <row r="3498" spans="4:6" x14ac:dyDescent="0.25">
      <c r="D3498" t="s">
        <v>1</v>
      </c>
    </row>
    <row r="3499" spans="4:6" x14ac:dyDescent="0.25">
      <c r="D3499" t="str">
        <f t="shared" ref="D3499:D3562" si="852">"35 = { # Gifted progress"</f>
        <v>35 = { # Gifted progress</v>
      </c>
    </row>
    <row r="3500" spans="4:6" x14ac:dyDescent="0.25">
      <c r="E3500" t="str">
        <f t="shared" ref="E3500:E3563" si="853">"change_variable = { which = hexaco_learning_"&amp;INDEX(S:S,2+TRUNC((ROW()-1)/$O$2))&amp;"_xp value = 2 }"</f>
        <v>change_variable = { which = hexaco_learning_philosophy_xp value = 2 }</v>
      </c>
    </row>
    <row r="3501" spans="4:6" x14ac:dyDescent="0.25">
      <c r="E3501" t="s">
        <v>122</v>
      </c>
    </row>
    <row r="3502" spans="4:6" x14ac:dyDescent="0.25">
      <c r="E3502" t="str">
        <f t="shared" ref="E3502:E3565" si="854">"set_character_flag = AVE_MARIA_hexaco_adolescence_"&amp;INDEX(S:S,2+TRUNC((ROW()-1)/$O$2))&amp;"_improvement_faster"</f>
        <v>set_character_flag = AVE_MARIA_hexaco_adolescence_philosophy_improvement_faster</v>
      </c>
    </row>
    <row r="3503" spans="4:6" x14ac:dyDescent="0.25">
      <c r="E3503" t="s">
        <v>123</v>
      </c>
    </row>
    <row r="3504" spans="4:6" x14ac:dyDescent="0.25">
      <c r="F3504" t="str">
        <f t="shared" ref="F3504:F3567" si="855">"factor = 1.05"</f>
        <v>factor = 1.05</v>
      </c>
    </row>
    <row r="3505" spans="5:6" x14ac:dyDescent="0.25">
      <c r="F3505" t="s">
        <v>129</v>
      </c>
    </row>
    <row r="3506" spans="5:6" x14ac:dyDescent="0.25">
      <c r="E3506" t="s">
        <v>1</v>
      </c>
    </row>
    <row r="3507" spans="5:6" x14ac:dyDescent="0.25">
      <c r="E3507" t="s">
        <v>123</v>
      </c>
    </row>
    <row r="3508" spans="5:6" x14ac:dyDescent="0.25">
      <c r="F3508" t="str">
        <f t="shared" ref="F3508:F3571" si="856">"factor = 1.1"</f>
        <v>factor = 1.1</v>
      </c>
    </row>
    <row r="3509" spans="5:6" x14ac:dyDescent="0.25">
      <c r="F3509" t="s">
        <v>130</v>
      </c>
    </row>
    <row r="3510" spans="5:6" x14ac:dyDescent="0.25">
      <c r="E3510" t="s">
        <v>1</v>
      </c>
    </row>
    <row r="3511" spans="5:6" x14ac:dyDescent="0.25">
      <c r="E3511" t="s">
        <v>123</v>
      </c>
    </row>
    <row r="3512" spans="5:6" x14ac:dyDescent="0.25">
      <c r="F3512" t="str">
        <f t="shared" ref="F3512:F3575" si="857">"factor = 1.2"</f>
        <v>factor = 1.2</v>
      </c>
    </row>
    <row r="3513" spans="5:6" x14ac:dyDescent="0.25">
      <c r="F3513" t="s">
        <v>131</v>
      </c>
    </row>
    <row r="3514" spans="5:6" x14ac:dyDescent="0.25">
      <c r="E3514" t="s">
        <v>1</v>
      </c>
    </row>
    <row r="3515" spans="5:6" x14ac:dyDescent="0.25">
      <c r="E3515" t="s">
        <v>123</v>
      </c>
    </row>
    <row r="3516" spans="5:6" x14ac:dyDescent="0.25">
      <c r="F3516" t="str">
        <f t="shared" ref="F3516:F3579" si="858">"factor = 1.3"</f>
        <v>factor = 1.3</v>
      </c>
    </row>
    <row r="3517" spans="5:6" x14ac:dyDescent="0.25">
      <c r="F3517" t="s">
        <v>132</v>
      </c>
    </row>
    <row r="3518" spans="5:6" x14ac:dyDescent="0.25">
      <c r="E3518" t="s">
        <v>1</v>
      </c>
    </row>
    <row r="3519" spans="5:6" x14ac:dyDescent="0.25">
      <c r="E3519" t="s">
        <v>123</v>
      </c>
    </row>
    <row r="3520" spans="5:6" x14ac:dyDescent="0.25">
      <c r="F3520" t="str">
        <f t="shared" ref="F3520:F3583" si="859">"factor = 1.5"</f>
        <v>factor = 1.5</v>
      </c>
    </row>
    <row r="3521" spans="4:6" x14ac:dyDescent="0.25">
      <c r="F3521" t="s">
        <v>133</v>
      </c>
    </row>
    <row r="3522" spans="4:6" x14ac:dyDescent="0.25">
      <c r="E3522" t="s">
        <v>1</v>
      </c>
    </row>
    <row r="3523" spans="4:6" x14ac:dyDescent="0.25">
      <c r="E3523" t="s">
        <v>123</v>
      </c>
    </row>
    <row r="3524" spans="4:6" x14ac:dyDescent="0.25">
      <c r="F3524" t="s">
        <v>167</v>
      </c>
    </row>
    <row r="3525" spans="4:6" x14ac:dyDescent="0.25">
      <c r="F3525" t="s">
        <v>135</v>
      </c>
    </row>
    <row r="3526" spans="4:6" x14ac:dyDescent="0.25">
      <c r="E3526" t="s">
        <v>1</v>
      </c>
    </row>
    <row r="3527" spans="4:6" x14ac:dyDescent="0.25">
      <c r="D3527" t="s">
        <v>1</v>
      </c>
    </row>
    <row r="3528" spans="4:6" x14ac:dyDescent="0.25">
      <c r="D3528" t="str">
        <f t="shared" ref="D3528:D3591" si="860">"5 = { # Crazy progress"</f>
        <v>5 = { # Crazy progress</v>
      </c>
    </row>
    <row r="3529" spans="4:6" x14ac:dyDescent="0.25">
      <c r="E3529" t="str">
        <f t="shared" ref="E3529:E3592" si="861">"change_variable = { which = hexaco_learning_"&amp;INDEX(S:S,2+TRUNC((ROW()-1)/$O$2))&amp;"_xp value = 3 }"</f>
        <v>change_variable = { which = hexaco_learning_philosophy_xp value = 3 }</v>
      </c>
    </row>
    <row r="3530" spans="4:6" x14ac:dyDescent="0.25">
      <c r="E3530" t="s">
        <v>122</v>
      </c>
    </row>
    <row r="3531" spans="4:6" x14ac:dyDescent="0.25">
      <c r="E3531" t="str">
        <f t="shared" ref="E3531:E3594" si="862">"set_character_flag = AVE_MARIA_hexaco_adolescence_"&amp;INDEX(S:S,2+TRUNC((ROW()-1)/$O$2))&amp;"_improvement_genius"</f>
        <v>set_character_flag = AVE_MARIA_hexaco_adolescence_philosophy_improvement_genius</v>
      </c>
    </row>
    <row r="3532" spans="4:6" x14ac:dyDescent="0.25">
      <c r="E3532" t="s">
        <v>123</v>
      </c>
    </row>
    <row r="3533" spans="4:6" x14ac:dyDescent="0.25">
      <c r="F3533" t="str">
        <f t="shared" ref="F3533:F3596" si="863">"factor = 2"</f>
        <v>factor = 2</v>
      </c>
    </row>
    <row r="3534" spans="4:6" x14ac:dyDescent="0.25">
      <c r="F3534" t="s">
        <v>135</v>
      </c>
    </row>
    <row r="3535" spans="4:6" x14ac:dyDescent="0.25">
      <c r="E3535" t="s">
        <v>1</v>
      </c>
    </row>
    <row r="3536" spans="4:6" x14ac:dyDescent="0.25">
      <c r="E3536" t="s">
        <v>123</v>
      </c>
    </row>
    <row r="3537" spans="1:6" x14ac:dyDescent="0.25">
      <c r="F3537" t="str">
        <f t="shared" ref="F3537:F3600" si="864">"factor = 5"</f>
        <v>factor = 5</v>
      </c>
    </row>
    <row r="3538" spans="1:6" x14ac:dyDescent="0.25">
      <c r="F3538" t="s">
        <v>137</v>
      </c>
    </row>
    <row r="3539" spans="1:6" x14ac:dyDescent="0.25">
      <c r="E3539" t="s">
        <v>1</v>
      </c>
    </row>
    <row r="3540" spans="1:6" x14ac:dyDescent="0.25">
      <c r="D3540" t="s">
        <v>1</v>
      </c>
    </row>
    <row r="3541" spans="1:6" x14ac:dyDescent="0.25">
      <c r="C3541" t="s">
        <v>1</v>
      </c>
    </row>
    <row r="3542" spans="1:6" x14ac:dyDescent="0.25">
      <c r="C3542" t="s">
        <v>138</v>
      </c>
    </row>
    <row r="3543" spans="1:6" x14ac:dyDescent="0.25">
      <c r="D3543" t="str">
        <f t="shared" ref="D3543" si="865">"educator = { character_event = { id = "&amp;"AVE_MARIA_hexaco_adolescence."&amp;INDEX($Y$2:$Z$57,MATCH(B2991,$Y$2:$Y$57,0)+6,2)&amp;" } }"</f>
        <v>educator = { character_event = { id = AVE_MARIA_hexaco_adolescence.43 } }</v>
      </c>
    </row>
    <row r="3544" spans="1:6" x14ac:dyDescent="0.25">
      <c r="C3544" t="s">
        <v>1</v>
      </c>
    </row>
    <row r="3545" spans="1:6" x14ac:dyDescent="0.25">
      <c r="C3545" t="s">
        <v>139</v>
      </c>
    </row>
    <row r="3546" spans="1:6" x14ac:dyDescent="0.25">
      <c r="D3546" t="s">
        <v>166</v>
      </c>
    </row>
    <row r="3547" spans="1:6" x14ac:dyDescent="0.25">
      <c r="C3547" t="s">
        <v>1</v>
      </c>
    </row>
    <row r="3548" spans="1:6" x14ac:dyDescent="0.25">
      <c r="B3548" t="s">
        <v>1</v>
      </c>
    </row>
    <row r="3549" spans="1:6" x14ac:dyDescent="0.25">
      <c r="A3549" t="s">
        <v>1</v>
      </c>
    </row>
    <row r="3550" spans="1:6" x14ac:dyDescent="0.25">
      <c r="A3550" t="s">
        <v>141</v>
      </c>
    </row>
    <row r="3551" spans="1:6" x14ac:dyDescent="0.25">
      <c r="A3551" t="s">
        <v>0</v>
      </c>
    </row>
    <row r="3552" spans="1:6" x14ac:dyDescent="0.25">
      <c r="B3552" t="str">
        <f t="shared" ref="B3552" si="866">"id = "&amp;"AVE_MARIA_hexaco_adolescence."&amp;INDEX($Y$2:$Z$57,MATCH(B2991,$Y$2:$Y$57,0)+6,2)</f>
        <v>id = AVE_MARIA_hexaco_adolescence.43</v>
      </c>
    </row>
    <row r="3553" spans="2:4" x14ac:dyDescent="0.25">
      <c r="B3553" t="str">
        <f t="shared" ref="B3553" si="867">"desc = EVTDESC_"&amp;"AVE_MARIA_hexaco_adolescence."&amp;INDEX($Y$2:$Z$57,MATCH(B2991,$Y$2:$Y$57,0)+6,2)</f>
        <v>desc = EVTDESC_AVE_MARIA_hexaco_adolescence.43</v>
      </c>
    </row>
    <row r="3554" spans="2:4" x14ac:dyDescent="0.25">
      <c r="B3554" t="s">
        <v>115</v>
      </c>
    </row>
    <row r="3556" spans="2:4" x14ac:dyDescent="0.25">
      <c r="B3556" t="s">
        <v>114</v>
      </c>
    </row>
    <row r="3557" spans="2:4" x14ac:dyDescent="0.25">
      <c r="B3557" t="s">
        <v>163</v>
      </c>
    </row>
    <row r="3558" spans="2:4" x14ac:dyDescent="0.25">
      <c r="B3558" t="s">
        <v>116</v>
      </c>
    </row>
    <row r="3559" spans="2:4" x14ac:dyDescent="0.25">
      <c r="B3559" t="s">
        <v>142</v>
      </c>
    </row>
    <row r="3561" spans="2:4" x14ac:dyDescent="0.25">
      <c r="B3561" t="s">
        <v>143</v>
      </c>
    </row>
    <row r="3562" spans="2:4" x14ac:dyDescent="0.25">
      <c r="C3562" t="str">
        <f t="shared" ref="C3562" si="868">"name = EVTOPT_A_"&amp;"AVE_MARIA_hexaco_adolescence."&amp;INDEX($Y$2:$Z$57,MATCH(B2991,$Y$2:$Y$57,0)+6,2)</f>
        <v>name = EVTOPT_A_AVE_MARIA_hexaco_adolescence.43</v>
      </c>
    </row>
    <row r="3563" spans="2:4" x14ac:dyDescent="0.25">
      <c r="C3563" t="s">
        <v>5</v>
      </c>
    </row>
    <row r="3564" spans="2:4" x14ac:dyDescent="0.25">
      <c r="D3564" t="str">
        <f t="shared" ref="D3564:D3627" si="869">"FROM  = { NOT = { has_character_flag = AVE_MARIA_hexaco_adolescence_"&amp;INDEX(S:S,2+TRUNC((ROW()-1)/$O$2))&amp;"_improvement_genius } }"</f>
        <v>FROM  = { NOT = { has_character_flag = AVE_MARIA_hexaco_adolescence_philosophy_improvement_genius } }</v>
      </c>
    </row>
    <row r="3565" spans="2:4" x14ac:dyDescent="0.25">
      <c r="C3565" t="s">
        <v>1</v>
      </c>
    </row>
    <row r="3566" spans="2:4" x14ac:dyDescent="0.25">
      <c r="C3566" t="s">
        <v>138</v>
      </c>
    </row>
    <row r="3567" spans="2:4" x14ac:dyDescent="0.25">
      <c r="D3567" t="str">
        <f t="shared" ref="D3567:D3630" si="870">"set_character_flag = AVE_MARIA_hexaco_adolescence_"&amp;INDEX(S:S,2+TRUNC((ROW()-1)/$O$2))&amp;"_improvement_making_normal_progress"</f>
        <v>set_character_flag = AVE_MARIA_hexaco_adolescence_philosophy_improvement_making_normal_progress</v>
      </c>
    </row>
    <row r="3568" spans="2:4" x14ac:dyDescent="0.25">
      <c r="C3568" t="s">
        <v>1</v>
      </c>
    </row>
    <row r="3569" spans="2:5" x14ac:dyDescent="0.25">
      <c r="B3569" t="s">
        <v>1</v>
      </c>
    </row>
    <row r="3571" spans="2:5" x14ac:dyDescent="0.25">
      <c r="B3571" t="s">
        <v>144</v>
      </c>
    </row>
    <row r="3572" spans="2:5" x14ac:dyDescent="0.25">
      <c r="C3572" t="str">
        <f t="shared" ref="C3572" si="871">"name = EVTOPT_B_"&amp;"AVE_MARIA_hexaco_adolescence."&amp;INDEX($Y$2:$Z$57,MATCH(B2991,$Y$2:$Y$57,0)+6,2)</f>
        <v>name = EVTOPT_B_AVE_MARIA_hexaco_adolescence.43</v>
      </c>
    </row>
    <row r="3573" spans="2:5" x14ac:dyDescent="0.25">
      <c r="C3573" t="s">
        <v>5</v>
      </c>
    </row>
    <row r="3574" spans="2:5" x14ac:dyDescent="0.25">
      <c r="D3574" t="str">
        <f t="shared" ref="D3574:D3637" si="872">"FROM  = { has_character_flag = AVE_MARIA_hexaco_adolescence_"&amp;INDEX(S:S,2+TRUNC((ROW()-1)/$O$2))&amp;"_improvement_genius }"</f>
        <v>FROM  = { has_character_flag = AVE_MARIA_hexaco_adolescence_philosophy_improvement_genius }</v>
      </c>
    </row>
    <row r="3575" spans="2:5" x14ac:dyDescent="0.25">
      <c r="D3575" t="s">
        <v>145</v>
      </c>
    </row>
    <row r="3576" spans="2:5" x14ac:dyDescent="0.25">
      <c r="E3576" t="str">
        <f t="shared" ref="E3576:E3639" si="873">"trait = "&amp;INDEX(S:S,2+TRUNC((ROW()-1)/$O$2))&amp;"_4"</f>
        <v>trait = philosophy_4</v>
      </c>
    </row>
    <row r="3577" spans="2:5" x14ac:dyDescent="0.25">
      <c r="E3577" t="str">
        <f t="shared" ref="E3577:E3640" si="874">"trait = "&amp;INDEX(S:S,2+TRUNC((ROW()-1)/$O$2))&amp;"_5"</f>
        <v>trait = philosophy_5</v>
      </c>
    </row>
    <row r="3578" spans="2:5" x14ac:dyDescent="0.25">
      <c r="D3578" t="s">
        <v>1</v>
      </c>
    </row>
    <row r="3579" spans="2:5" x14ac:dyDescent="0.25">
      <c r="C3579" t="s">
        <v>1</v>
      </c>
    </row>
    <row r="3580" spans="2:5" x14ac:dyDescent="0.25">
      <c r="C3580" t="s">
        <v>138</v>
      </c>
    </row>
    <row r="3581" spans="2:5" x14ac:dyDescent="0.25">
      <c r="D3581" t="s">
        <v>146</v>
      </c>
    </row>
    <row r="3582" spans="2:5" x14ac:dyDescent="0.25">
      <c r="E3582" t="str">
        <f t="shared" ref="E3582:E3645" si="875">"set_character_flag = AVE_MARIA_hexaco_adolescence_"&amp;INDEX(S:S,2+TRUNC((ROW()-1)/$O$2))&amp;"_improvement_making_good_progress"</f>
        <v>set_character_flag = AVE_MARIA_hexaco_adolescence_philosophy_improvement_making_good_progress</v>
      </c>
    </row>
    <row r="3583" spans="2:5" x14ac:dyDescent="0.25">
      <c r="E3583" t="str">
        <f t="shared" ref="E3583:E3646" si="876">"change_variable = { which = hexaco_learning_"&amp;INDEX(S:S,2+TRUNC((ROW()-1)/$O$2))&amp;"_xp value = 1 }"</f>
        <v>change_variable = { which = hexaco_learning_philosophy_xp value = 1 }</v>
      </c>
    </row>
    <row r="3584" spans="2:5" x14ac:dyDescent="0.25">
      <c r="E3584" t="s">
        <v>122</v>
      </c>
    </row>
    <row r="3585" spans="1:4" x14ac:dyDescent="0.25">
      <c r="D3585" t="s">
        <v>1</v>
      </c>
    </row>
    <row r="3586" spans="1:4" x14ac:dyDescent="0.25">
      <c r="C3586" t="s">
        <v>1</v>
      </c>
    </row>
    <row r="3587" spans="1:4" x14ac:dyDescent="0.25">
      <c r="B3587" t="s">
        <v>1</v>
      </c>
    </row>
    <row r="3588" spans="1:4" x14ac:dyDescent="0.25">
      <c r="A3588" t="s">
        <v>1</v>
      </c>
    </row>
    <row r="3589" spans="1:4" x14ac:dyDescent="0.25">
      <c r="A3589" t="str">
        <f t="shared" ref="A3589:A3652" si="877">"##"</f>
        <v>##</v>
      </c>
      <c r="B3589" t="str">
        <f t="shared" ref="B3589:B3652" si="878">INDEX(R:R,2+TRUNC((ROW()-1)/$O$2))</f>
        <v>Law</v>
      </c>
    </row>
    <row r="3590" spans="1:4" x14ac:dyDescent="0.25">
      <c r="A3590" t="str">
        <f t="shared" ref="A3590:A3653" si="879">"#"</f>
        <v>#</v>
      </c>
      <c r="B3590" t="str">
        <f t="shared" ref="B3590:B3653" si="880">INDEX(R:R,2+TRUNC((ROW()-1)/$O$2))&amp;" Random Improvement"</f>
        <v>Law Random Improvement</v>
      </c>
    </row>
    <row r="3591" spans="1:4" x14ac:dyDescent="0.25">
      <c r="A3591" t="s">
        <v>0</v>
      </c>
    </row>
    <row r="3592" spans="1:4" x14ac:dyDescent="0.25">
      <c r="B3592" t="str">
        <f t="shared" ref="B3592" si="881">"id = AVE_MARIA_hexaco_adolescence."&amp;INDEX($Y$2:$Z$57,MATCH(B3589,$Y$2:$Y$57,0),2)</f>
        <v>id = AVE_MARIA_hexaco_adolescence.44</v>
      </c>
    </row>
    <row r="3593" spans="1:4" x14ac:dyDescent="0.25">
      <c r="B3593" t="str">
        <f t="shared" ref="B3593" si="882">"desc = EVTDESC_"&amp;"AVE_MARIA_hexaco_adolescence."&amp;INDEX($Y$2:$Z$57,MATCH(B3589,$Y$2:$Y$57,0),2)</f>
        <v>desc = EVTDESC_AVE_MARIA_hexaco_adolescence.44</v>
      </c>
    </row>
    <row r="3594" spans="1:4" x14ac:dyDescent="0.25">
      <c r="B3594" t="s">
        <v>115</v>
      </c>
    </row>
    <row r="3595" spans="1:4" x14ac:dyDescent="0.25">
      <c r="B3595" t="s">
        <v>114</v>
      </c>
    </row>
    <row r="3596" spans="1:4" x14ac:dyDescent="0.25">
      <c r="B3596" t="s">
        <v>116</v>
      </c>
    </row>
    <row r="3598" spans="1:4" x14ac:dyDescent="0.25">
      <c r="B3598" t="s">
        <v>5</v>
      </c>
    </row>
    <row r="3599" spans="1:4" x14ac:dyDescent="0.25">
      <c r="C3599" t="s">
        <v>117</v>
      </c>
    </row>
    <row r="3600" spans="1:4" x14ac:dyDescent="0.25">
      <c r="C3600" t="s">
        <v>118</v>
      </c>
    </row>
    <row r="3601" spans="2:6" x14ac:dyDescent="0.25">
      <c r="C3601" t="s">
        <v>119</v>
      </c>
    </row>
    <row r="3602" spans="2:6" x14ac:dyDescent="0.25">
      <c r="C3602" t="s">
        <v>120</v>
      </c>
    </row>
    <row r="3603" spans="2:6" x14ac:dyDescent="0.25">
      <c r="B3603" t="s">
        <v>1</v>
      </c>
    </row>
    <row r="3604" spans="2:6" x14ac:dyDescent="0.25">
      <c r="B3604" t="s">
        <v>9</v>
      </c>
    </row>
    <row r="3605" spans="2:6" x14ac:dyDescent="0.25">
      <c r="C3605" t="str">
        <f t="shared" ref="C3605" si="883">"name = EVTOPT_A_"&amp;"AVE_MARIA_hexaco_adolescence."&amp;INDEX($Y$2:$Z$57,MATCH(B3589,$Y$2:$Y$57,0),2)</f>
        <v>name = EVTOPT_A_AVE_MARIA_hexaco_adolescence.44</v>
      </c>
    </row>
    <row r="3606" spans="2:6" x14ac:dyDescent="0.25">
      <c r="C3606" t="s">
        <v>121</v>
      </c>
    </row>
    <row r="3607" spans="2:6" x14ac:dyDescent="0.25">
      <c r="D3607" t="str">
        <f t="shared" ref="D3607:D3670" si="884">"60 = { # Normal progress"</f>
        <v>60 = { # Normal progress</v>
      </c>
    </row>
    <row r="3608" spans="2:6" x14ac:dyDescent="0.25">
      <c r="E3608" t="str">
        <f t="shared" ref="E3608:E3671" si="885">"change_variable = { which = hexaco_learning_"&amp;INDEX(S:S,2+TRUNC((ROW()-1)/$O$2))&amp;"_xp value = 1 }"</f>
        <v>change_variable = { which = hexaco_learning_law_xp value = 1 }</v>
      </c>
    </row>
    <row r="3609" spans="2:6" x14ac:dyDescent="0.25">
      <c r="E3609" t="s">
        <v>122</v>
      </c>
    </row>
    <row r="3610" spans="2:6" x14ac:dyDescent="0.25">
      <c r="E3610" t="str">
        <f t="shared" ref="E3610:E3673" si="886">"# set_character_flag = AVE_MARIA_hexaco_adolescence_"&amp;INDEX(S:S,2+TRUNC((ROW()-1)/$O$2))&amp;"_improvement_normal"</f>
        <v># set_character_flag = AVE_MARIA_hexaco_adolescence_law_improvement_normal</v>
      </c>
    </row>
    <row r="3611" spans="2:6" x14ac:dyDescent="0.25">
      <c r="E3611" t="s">
        <v>123</v>
      </c>
    </row>
    <row r="3612" spans="2:6" x14ac:dyDescent="0.25">
      <c r="F3612" t="str">
        <f t="shared" ref="F3612:F3675" si="887">"factor = 1.05"</f>
        <v>factor = 1.05</v>
      </c>
    </row>
    <row r="3613" spans="2:6" x14ac:dyDescent="0.25">
      <c r="F3613" t="s">
        <v>124</v>
      </c>
    </row>
    <row r="3614" spans="2:6" x14ac:dyDescent="0.25">
      <c r="E3614" t="s">
        <v>1</v>
      </c>
    </row>
    <row r="3615" spans="2:6" x14ac:dyDescent="0.25">
      <c r="E3615" t="s">
        <v>123</v>
      </c>
    </row>
    <row r="3616" spans="2:6" x14ac:dyDescent="0.25">
      <c r="F3616" t="str">
        <f t="shared" ref="F3616:F3679" si="888">"factor = 1.1"</f>
        <v>factor = 1.1</v>
      </c>
    </row>
    <row r="3617" spans="4:6" x14ac:dyDescent="0.25">
      <c r="F3617" t="s">
        <v>125</v>
      </c>
    </row>
    <row r="3618" spans="4:6" x14ac:dyDescent="0.25">
      <c r="E3618" t="s">
        <v>1</v>
      </c>
    </row>
    <row r="3619" spans="4:6" x14ac:dyDescent="0.25">
      <c r="E3619" t="s">
        <v>123</v>
      </c>
    </row>
    <row r="3620" spans="4:6" x14ac:dyDescent="0.25">
      <c r="F3620" t="str">
        <f t="shared" ref="F3620:F3683" si="889">"factor = 1.2"</f>
        <v>factor = 1.2</v>
      </c>
    </row>
    <row r="3621" spans="4:6" x14ac:dyDescent="0.25">
      <c r="F3621" t="s">
        <v>126</v>
      </c>
    </row>
    <row r="3622" spans="4:6" x14ac:dyDescent="0.25">
      <c r="E3622" t="s">
        <v>1</v>
      </c>
    </row>
    <row r="3623" spans="4:6" x14ac:dyDescent="0.25">
      <c r="E3623" t="s">
        <v>123</v>
      </c>
    </row>
    <row r="3624" spans="4:6" x14ac:dyDescent="0.25">
      <c r="F3624" t="str">
        <f t="shared" ref="F3624:F3687" si="890">"factor = 1.3"</f>
        <v>factor = 1.3</v>
      </c>
    </row>
    <row r="3625" spans="4:6" x14ac:dyDescent="0.25">
      <c r="F3625" t="s">
        <v>127</v>
      </c>
    </row>
    <row r="3626" spans="4:6" x14ac:dyDescent="0.25">
      <c r="E3626" t="s">
        <v>1</v>
      </c>
    </row>
    <row r="3627" spans="4:6" x14ac:dyDescent="0.25">
      <c r="E3627" t="s">
        <v>123</v>
      </c>
    </row>
    <row r="3628" spans="4:6" x14ac:dyDescent="0.25">
      <c r="F3628" t="str">
        <f t="shared" ref="F3628:F3691" si="891">"factor = 1.5"</f>
        <v>factor = 1.5</v>
      </c>
    </row>
    <row r="3629" spans="4:6" x14ac:dyDescent="0.25">
      <c r="F3629" t="s">
        <v>128</v>
      </c>
    </row>
    <row r="3630" spans="4:6" x14ac:dyDescent="0.25">
      <c r="E3630" t="s">
        <v>1</v>
      </c>
    </row>
    <row r="3631" spans="4:6" x14ac:dyDescent="0.25">
      <c r="D3631" t="s">
        <v>1</v>
      </c>
    </row>
    <row r="3632" spans="4:6" x14ac:dyDescent="0.25">
      <c r="D3632" t="str">
        <f t="shared" ref="D3632:D3695" si="892">"35 = { # Gifted progress"</f>
        <v>35 = { # Gifted progress</v>
      </c>
    </row>
    <row r="3633" spans="5:6" x14ac:dyDescent="0.25">
      <c r="E3633" t="str">
        <f t="shared" ref="E3633:E3696" si="893">"change_variable = { which = hexaco_learning_"&amp;INDEX(S:S,2+TRUNC((ROW()-1)/$O$2))&amp;"_xp value = 2 }"</f>
        <v>change_variable = { which = hexaco_learning_law_xp value = 2 }</v>
      </c>
    </row>
    <row r="3634" spans="5:6" x14ac:dyDescent="0.25">
      <c r="E3634" t="s">
        <v>122</v>
      </c>
    </row>
    <row r="3635" spans="5:6" x14ac:dyDescent="0.25">
      <c r="E3635" t="str">
        <f t="shared" ref="E3635:E3698" si="894">"# set_character_flag = AVE_MARIA_hexaco_adolescence_"&amp;INDEX(S:S,2+TRUNC((ROW()-1)/$O$2))&amp;"_improvement_faster"</f>
        <v># set_character_flag = AVE_MARIA_hexaco_adolescence_law_improvement_faster</v>
      </c>
    </row>
    <row r="3636" spans="5:6" x14ac:dyDescent="0.25">
      <c r="E3636" t="s">
        <v>123</v>
      </c>
    </row>
    <row r="3637" spans="5:6" x14ac:dyDescent="0.25">
      <c r="F3637" t="str">
        <f t="shared" ref="F3637:F3700" si="895">"factor = 1.05"</f>
        <v>factor = 1.05</v>
      </c>
    </row>
    <row r="3638" spans="5:6" x14ac:dyDescent="0.25">
      <c r="F3638" t="s">
        <v>129</v>
      </c>
    </row>
    <row r="3639" spans="5:6" x14ac:dyDescent="0.25">
      <c r="E3639" t="s">
        <v>1</v>
      </c>
    </row>
    <row r="3640" spans="5:6" x14ac:dyDescent="0.25">
      <c r="E3640" t="s">
        <v>123</v>
      </c>
    </row>
    <row r="3641" spans="5:6" x14ac:dyDescent="0.25">
      <c r="F3641" t="str">
        <f t="shared" ref="F3641:F3704" si="896">"factor = 1.1"</f>
        <v>factor = 1.1</v>
      </c>
    </row>
    <row r="3642" spans="5:6" x14ac:dyDescent="0.25">
      <c r="F3642" t="s">
        <v>130</v>
      </c>
    </row>
    <row r="3643" spans="5:6" x14ac:dyDescent="0.25">
      <c r="E3643" t="s">
        <v>1</v>
      </c>
    </row>
    <row r="3644" spans="5:6" x14ac:dyDescent="0.25">
      <c r="E3644" t="s">
        <v>123</v>
      </c>
    </row>
    <row r="3645" spans="5:6" x14ac:dyDescent="0.25">
      <c r="F3645" t="str">
        <f t="shared" ref="F3645:F3708" si="897">"factor = 1.2"</f>
        <v>factor = 1.2</v>
      </c>
    </row>
    <row r="3646" spans="5:6" x14ac:dyDescent="0.25">
      <c r="F3646" t="s">
        <v>131</v>
      </c>
    </row>
    <row r="3647" spans="5:6" x14ac:dyDescent="0.25">
      <c r="E3647" t="s">
        <v>1</v>
      </c>
    </row>
    <row r="3648" spans="5:6" x14ac:dyDescent="0.25">
      <c r="E3648" t="s">
        <v>123</v>
      </c>
    </row>
    <row r="3649" spans="4:6" x14ac:dyDescent="0.25">
      <c r="F3649" t="str">
        <f t="shared" ref="F3649:F3712" si="898">"factor = 1.3"</f>
        <v>factor = 1.3</v>
      </c>
    </row>
    <row r="3650" spans="4:6" x14ac:dyDescent="0.25">
      <c r="F3650" t="s">
        <v>132</v>
      </c>
    </row>
    <row r="3651" spans="4:6" x14ac:dyDescent="0.25">
      <c r="E3651" t="s">
        <v>1</v>
      </c>
    </row>
    <row r="3652" spans="4:6" x14ac:dyDescent="0.25">
      <c r="E3652" t="s">
        <v>123</v>
      </c>
    </row>
    <row r="3653" spans="4:6" x14ac:dyDescent="0.25">
      <c r="F3653" t="str">
        <f t="shared" ref="F3653:F3716" si="899">"factor = 1.5"</f>
        <v>factor = 1.5</v>
      </c>
    </row>
    <row r="3654" spans="4:6" x14ac:dyDescent="0.25">
      <c r="F3654" t="s">
        <v>133</v>
      </c>
    </row>
    <row r="3655" spans="4:6" x14ac:dyDescent="0.25">
      <c r="E3655" t="s">
        <v>1</v>
      </c>
    </row>
    <row r="3656" spans="4:6" x14ac:dyDescent="0.25">
      <c r="E3656" t="s">
        <v>123</v>
      </c>
    </row>
    <row r="3657" spans="4:6" x14ac:dyDescent="0.25">
      <c r="F3657" t="s">
        <v>168</v>
      </c>
    </row>
    <row r="3658" spans="4:6" x14ac:dyDescent="0.25">
      <c r="F3658" t="s">
        <v>135</v>
      </c>
    </row>
    <row r="3659" spans="4:6" x14ac:dyDescent="0.25">
      <c r="E3659" t="s">
        <v>1</v>
      </c>
    </row>
    <row r="3660" spans="4:6" x14ac:dyDescent="0.25">
      <c r="D3660" t="s">
        <v>1</v>
      </c>
    </row>
    <row r="3661" spans="4:6" x14ac:dyDescent="0.25">
      <c r="D3661" t="str">
        <f t="shared" ref="D3661:D3724" si="900">"5 = { # Crazy progress"</f>
        <v>5 = { # Crazy progress</v>
      </c>
    </row>
    <row r="3662" spans="4:6" x14ac:dyDescent="0.25">
      <c r="E3662" t="str">
        <f t="shared" ref="E3662:E3725" si="901">"change_variable = { which = hexaco_learning_"&amp;INDEX(S:S,2+TRUNC((ROW()-1)/$O$2))&amp;"_xp value = 3 }"</f>
        <v>change_variable = { which = hexaco_learning_law_xp value = 3 }</v>
      </c>
    </row>
    <row r="3663" spans="4:6" x14ac:dyDescent="0.25">
      <c r="E3663" t="s">
        <v>122</v>
      </c>
    </row>
    <row r="3664" spans="4:6" x14ac:dyDescent="0.25">
      <c r="E3664" t="str">
        <f t="shared" ref="E3664:E3727" si="902">"set_character_flag = AVE_MARIA_hexaco_adolescence_"&amp;INDEX(S:S,2+TRUNC((ROW()-1)/$O$2))&amp;"_improvement_genius"</f>
        <v>set_character_flag = AVE_MARIA_hexaco_adolescence_law_improvement_genius</v>
      </c>
    </row>
    <row r="3665" spans="3:6" x14ac:dyDescent="0.25">
      <c r="E3665" t="s">
        <v>123</v>
      </c>
    </row>
    <row r="3666" spans="3:6" x14ac:dyDescent="0.25">
      <c r="F3666" t="str">
        <f t="shared" ref="F3666:F3729" si="903">"factor = 2"</f>
        <v>factor = 2</v>
      </c>
    </row>
    <row r="3667" spans="3:6" x14ac:dyDescent="0.25">
      <c r="F3667" t="s">
        <v>135</v>
      </c>
    </row>
    <row r="3668" spans="3:6" x14ac:dyDescent="0.25">
      <c r="E3668" t="s">
        <v>1</v>
      </c>
    </row>
    <row r="3669" spans="3:6" x14ac:dyDescent="0.25">
      <c r="E3669" t="s">
        <v>123</v>
      </c>
    </row>
    <row r="3670" spans="3:6" x14ac:dyDescent="0.25">
      <c r="F3670" t="str">
        <f t="shared" ref="F3670:F3733" si="904">"factor = 5"</f>
        <v>factor = 5</v>
      </c>
    </row>
    <row r="3671" spans="3:6" x14ac:dyDescent="0.25">
      <c r="F3671" t="s">
        <v>137</v>
      </c>
    </row>
    <row r="3672" spans="3:6" x14ac:dyDescent="0.25">
      <c r="E3672" t="s">
        <v>1</v>
      </c>
    </row>
    <row r="3673" spans="3:6" x14ac:dyDescent="0.25">
      <c r="D3673" t="s">
        <v>1</v>
      </c>
    </row>
    <row r="3674" spans="3:6" x14ac:dyDescent="0.25">
      <c r="C3674" t="s">
        <v>1</v>
      </c>
    </row>
    <row r="3675" spans="3:6" x14ac:dyDescent="0.25">
      <c r="C3675" t="s">
        <v>138</v>
      </c>
    </row>
    <row r="3676" spans="3:6" x14ac:dyDescent="0.25">
      <c r="D3676" t="str">
        <f t="shared" ref="D3676" si="905">"educator = { character_event = { id = "&amp;"AVE_MARIA_hexaco_adolescence."&amp;INDEX($Y$2:$Z$57,MATCH(B3589,$Y$2:$Y$57,0)+6,2)&amp;" } }"</f>
        <v>educator = { character_event = { id = AVE_MARIA_hexaco_adolescence.50 } }</v>
      </c>
    </row>
    <row r="3677" spans="3:6" x14ac:dyDescent="0.25">
      <c r="C3677" t="s">
        <v>1</v>
      </c>
    </row>
    <row r="3678" spans="3:6" x14ac:dyDescent="0.25">
      <c r="C3678" t="s">
        <v>139</v>
      </c>
    </row>
    <row r="3679" spans="3:6" x14ac:dyDescent="0.25">
      <c r="D3679" t="s">
        <v>167</v>
      </c>
    </row>
    <row r="3680" spans="3:6" x14ac:dyDescent="0.25">
      <c r="C3680" t="s">
        <v>1</v>
      </c>
    </row>
    <row r="3681" spans="1:3" x14ac:dyDescent="0.25">
      <c r="B3681" t="s">
        <v>1</v>
      </c>
    </row>
    <row r="3682" spans="1:3" x14ac:dyDescent="0.25">
      <c r="A3682" t="s">
        <v>1</v>
      </c>
    </row>
    <row r="3683" spans="1:3" x14ac:dyDescent="0.25">
      <c r="A3683" t="str">
        <f t="shared" ref="A3683:A3746" si="906">"#"</f>
        <v>#</v>
      </c>
      <c r="B3683" t="str">
        <f t="shared" ref="B3683:B3746" si="907">INDEX(R:R,2+TRUNC((ROW()-1)/$O$2))&amp;" Random Improvement"</f>
        <v>Law Random Improvement</v>
      </c>
    </row>
    <row r="3684" spans="1:3" x14ac:dyDescent="0.25">
      <c r="A3684" t="s">
        <v>0</v>
      </c>
    </row>
    <row r="3685" spans="1:3" x14ac:dyDescent="0.25">
      <c r="B3685" t="str">
        <f t="shared" ref="B3685" si="908">"id = "&amp;"AVE_MARIA_hexaco_adolescence."&amp;INDEX($Y$2:$Z$57,MATCH(B3589,$Y$2:$Y$57,0)+1,2)</f>
        <v>id = AVE_MARIA_hexaco_adolescence.45</v>
      </c>
    </row>
    <row r="3686" spans="1:3" x14ac:dyDescent="0.25">
      <c r="B3686" t="str">
        <f t="shared" ref="B3686:B3749" si="909">"desc = EVTDESC_"&amp;INDEX(N:N,3+TRUNC((ROW()-1)/$O$2))</f>
        <v>desc = EVTDESC_AVE_MARIA_hexaco_adolescence.9</v>
      </c>
    </row>
    <row r="3687" spans="1:3" x14ac:dyDescent="0.25">
      <c r="B3687" t="s">
        <v>115</v>
      </c>
    </row>
    <row r="3688" spans="1:3" x14ac:dyDescent="0.25">
      <c r="B3688" t="s">
        <v>114</v>
      </c>
    </row>
    <row r="3689" spans="1:3" x14ac:dyDescent="0.25">
      <c r="B3689" t="s">
        <v>116</v>
      </c>
    </row>
    <row r="3691" spans="1:3" x14ac:dyDescent="0.25">
      <c r="B3691" t="s">
        <v>5</v>
      </c>
    </row>
    <row r="3692" spans="1:3" x14ac:dyDescent="0.25">
      <c r="C3692" t="s">
        <v>117</v>
      </c>
    </row>
    <row r="3693" spans="1:3" x14ac:dyDescent="0.25">
      <c r="C3693" t="s">
        <v>118</v>
      </c>
    </row>
    <row r="3694" spans="1:3" x14ac:dyDescent="0.25">
      <c r="C3694" t="s">
        <v>119</v>
      </c>
    </row>
    <row r="3695" spans="1:3" x14ac:dyDescent="0.25">
      <c r="C3695" t="s">
        <v>120</v>
      </c>
    </row>
    <row r="3696" spans="1:3" x14ac:dyDescent="0.25">
      <c r="B3696" t="s">
        <v>1</v>
      </c>
    </row>
    <row r="3697" spans="2:6" x14ac:dyDescent="0.25">
      <c r="B3697" t="s">
        <v>9</v>
      </c>
    </row>
    <row r="3698" spans="2:6" x14ac:dyDescent="0.25">
      <c r="C3698" t="str">
        <f t="shared" ref="C3698" si="910">"name = EVTOPT_A_"&amp;"AVE_MARIA_hexaco_adolescence."&amp;INDEX($Y$2:$Z$57,MATCH(B3589,$Y$2:$Y$57,0)+1,2)</f>
        <v>name = EVTOPT_A_AVE_MARIA_hexaco_adolescence.45</v>
      </c>
    </row>
    <row r="3699" spans="2:6" x14ac:dyDescent="0.25">
      <c r="C3699" t="s">
        <v>121</v>
      </c>
    </row>
    <row r="3700" spans="2:6" x14ac:dyDescent="0.25">
      <c r="D3700" t="str">
        <f t="shared" ref="D3700:D3763" si="911">"60 = { # Normal progress"</f>
        <v>60 = { # Normal progress</v>
      </c>
    </row>
    <row r="3701" spans="2:6" x14ac:dyDescent="0.25">
      <c r="E3701" t="str">
        <f t="shared" ref="E3701:E3764" si="912">"change_variable = { which = hexaco_learning_"&amp;INDEX(S:S,2+TRUNC((ROW()-1)/$O$2))&amp;"_xp value = 1 }"</f>
        <v>change_variable = { which = hexaco_learning_law_xp value = 1 }</v>
      </c>
    </row>
    <row r="3702" spans="2:6" x14ac:dyDescent="0.25">
      <c r="E3702" t="s">
        <v>122</v>
      </c>
    </row>
    <row r="3703" spans="2:6" x14ac:dyDescent="0.25">
      <c r="E3703" t="str">
        <f t="shared" ref="E3703:E3766" si="913">"set_character_flag = AVE_MARIA_hexaco_adolescence_"&amp;INDEX(S:S,2+TRUNC((ROW()-1)/$O$2))&amp;"_improvement_normal"</f>
        <v>set_character_flag = AVE_MARIA_hexaco_adolescence_law_improvement_normal</v>
      </c>
    </row>
    <row r="3704" spans="2:6" x14ac:dyDescent="0.25">
      <c r="E3704" t="s">
        <v>123</v>
      </c>
    </row>
    <row r="3705" spans="2:6" x14ac:dyDescent="0.25">
      <c r="F3705" t="str">
        <f t="shared" ref="F3705:F3768" si="914">"factor = 1.05"</f>
        <v>factor = 1.05</v>
      </c>
    </row>
    <row r="3706" spans="2:6" x14ac:dyDescent="0.25">
      <c r="F3706" t="s">
        <v>124</v>
      </c>
    </row>
    <row r="3707" spans="2:6" x14ac:dyDescent="0.25">
      <c r="E3707" t="s">
        <v>1</v>
      </c>
    </row>
    <row r="3708" spans="2:6" x14ac:dyDescent="0.25">
      <c r="E3708" t="s">
        <v>123</v>
      </c>
    </row>
    <row r="3709" spans="2:6" x14ac:dyDescent="0.25">
      <c r="F3709" t="str">
        <f t="shared" ref="F3709:F3772" si="915">"factor = 1.1"</f>
        <v>factor = 1.1</v>
      </c>
    </row>
    <row r="3710" spans="2:6" x14ac:dyDescent="0.25">
      <c r="F3710" t="s">
        <v>125</v>
      </c>
    </row>
    <row r="3711" spans="2:6" x14ac:dyDescent="0.25">
      <c r="E3711" t="s">
        <v>1</v>
      </c>
    </row>
    <row r="3712" spans="2:6" x14ac:dyDescent="0.25">
      <c r="E3712" t="s">
        <v>123</v>
      </c>
    </row>
    <row r="3713" spans="4:6" x14ac:dyDescent="0.25">
      <c r="F3713" t="str">
        <f t="shared" ref="F3713:F3776" si="916">"factor = 1.2"</f>
        <v>factor = 1.2</v>
      </c>
    </row>
    <row r="3714" spans="4:6" x14ac:dyDescent="0.25">
      <c r="F3714" t="s">
        <v>126</v>
      </c>
    </row>
    <row r="3715" spans="4:6" x14ac:dyDescent="0.25">
      <c r="E3715" t="s">
        <v>1</v>
      </c>
    </row>
    <row r="3716" spans="4:6" x14ac:dyDescent="0.25">
      <c r="E3716" t="s">
        <v>123</v>
      </c>
    </row>
    <row r="3717" spans="4:6" x14ac:dyDescent="0.25">
      <c r="F3717" t="str">
        <f t="shared" ref="F3717:F3780" si="917">"factor = 1.3"</f>
        <v>factor = 1.3</v>
      </c>
    </row>
    <row r="3718" spans="4:6" x14ac:dyDescent="0.25">
      <c r="F3718" t="s">
        <v>127</v>
      </c>
    </row>
    <row r="3719" spans="4:6" x14ac:dyDescent="0.25">
      <c r="E3719" t="s">
        <v>1</v>
      </c>
    </row>
    <row r="3720" spans="4:6" x14ac:dyDescent="0.25">
      <c r="E3720" t="s">
        <v>123</v>
      </c>
    </row>
    <row r="3721" spans="4:6" x14ac:dyDescent="0.25">
      <c r="F3721" t="str">
        <f t="shared" ref="F3721:F3784" si="918">"factor = 1.5"</f>
        <v>factor = 1.5</v>
      </c>
    </row>
    <row r="3722" spans="4:6" x14ac:dyDescent="0.25">
      <c r="F3722" t="s">
        <v>128</v>
      </c>
    </row>
    <row r="3723" spans="4:6" x14ac:dyDescent="0.25">
      <c r="E3723" t="s">
        <v>1</v>
      </c>
    </row>
    <row r="3724" spans="4:6" x14ac:dyDescent="0.25">
      <c r="D3724" t="s">
        <v>1</v>
      </c>
    </row>
    <row r="3725" spans="4:6" x14ac:dyDescent="0.25">
      <c r="D3725" t="str">
        <f t="shared" ref="D3725:D3788" si="919">"35 = { # Gifted progress"</f>
        <v>35 = { # Gifted progress</v>
      </c>
    </row>
    <row r="3726" spans="4:6" x14ac:dyDescent="0.25">
      <c r="E3726" t="str">
        <f t="shared" ref="E3726:E3789" si="920">"change_variable = { which = hexaco_learning_"&amp;INDEX(S:S,2+TRUNC((ROW()-1)/$O$2))&amp;"_xp value = 2 }"</f>
        <v>change_variable = { which = hexaco_learning_law_xp value = 2 }</v>
      </c>
    </row>
    <row r="3727" spans="4:6" x14ac:dyDescent="0.25">
      <c r="E3727" t="s">
        <v>122</v>
      </c>
    </row>
    <row r="3728" spans="4:6" x14ac:dyDescent="0.25">
      <c r="E3728" t="str">
        <f t="shared" ref="E3728:E3791" si="921">"set_character_flag = AVE_MARIA_hexaco_adolescence_"&amp;INDEX(S:S,2+TRUNC((ROW()-1)/$O$2))&amp;"_improvement_faster"</f>
        <v>set_character_flag = AVE_MARIA_hexaco_adolescence_law_improvement_faster</v>
      </c>
    </row>
    <row r="3729" spans="5:6" x14ac:dyDescent="0.25">
      <c r="E3729" t="s">
        <v>123</v>
      </c>
    </row>
    <row r="3730" spans="5:6" x14ac:dyDescent="0.25">
      <c r="F3730" t="str">
        <f t="shared" ref="F3730:F3793" si="922">"factor = 1.05"</f>
        <v>factor = 1.05</v>
      </c>
    </row>
    <row r="3731" spans="5:6" x14ac:dyDescent="0.25">
      <c r="F3731" t="s">
        <v>129</v>
      </c>
    </row>
    <row r="3732" spans="5:6" x14ac:dyDescent="0.25">
      <c r="E3732" t="s">
        <v>1</v>
      </c>
    </row>
    <row r="3733" spans="5:6" x14ac:dyDescent="0.25">
      <c r="E3733" t="s">
        <v>123</v>
      </c>
    </row>
    <row r="3734" spans="5:6" x14ac:dyDescent="0.25">
      <c r="F3734" t="str">
        <f t="shared" ref="F3734:F3797" si="923">"factor = 1.1"</f>
        <v>factor = 1.1</v>
      </c>
    </row>
    <row r="3735" spans="5:6" x14ac:dyDescent="0.25">
      <c r="F3735" t="s">
        <v>130</v>
      </c>
    </row>
    <row r="3736" spans="5:6" x14ac:dyDescent="0.25">
      <c r="E3736" t="s">
        <v>1</v>
      </c>
    </row>
    <row r="3737" spans="5:6" x14ac:dyDescent="0.25">
      <c r="E3737" t="s">
        <v>123</v>
      </c>
    </row>
    <row r="3738" spans="5:6" x14ac:dyDescent="0.25">
      <c r="F3738" t="str">
        <f t="shared" ref="F3738:F3801" si="924">"factor = 1.2"</f>
        <v>factor = 1.2</v>
      </c>
    </row>
    <row r="3739" spans="5:6" x14ac:dyDescent="0.25">
      <c r="F3739" t="s">
        <v>131</v>
      </c>
    </row>
    <row r="3740" spans="5:6" x14ac:dyDescent="0.25">
      <c r="E3740" t="s">
        <v>1</v>
      </c>
    </row>
    <row r="3741" spans="5:6" x14ac:dyDescent="0.25">
      <c r="E3741" t="s">
        <v>123</v>
      </c>
    </row>
    <row r="3742" spans="5:6" x14ac:dyDescent="0.25">
      <c r="F3742" t="str">
        <f t="shared" ref="F3742:F3805" si="925">"factor = 1.3"</f>
        <v>factor = 1.3</v>
      </c>
    </row>
    <row r="3743" spans="5:6" x14ac:dyDescent="0.25">
      <c r="F3743" t="s">
        <v>132</v>
      </c>
    </row>
    <row r="3744" spans="5:6" x14ac:dyDescent="0.25">
      <c r="E3744" t="s">
        <v>1</v>
      </c>
    </row>
    <row r="3745" spans="4:6" x14ac:dyDescent="0.25">
      <c r="E3745" t="s">
        <v>123</v>
      </c>
    </row>
    <row r="3746" spans="4:6" x14ac:dyDescent="0.25">
      <c r="F3746" t="str">
        <f t="shared" ref="F3746:F3809" si="926">"factor = 1.5"</f>
        <v>factor = 1.5</v>
      </c>
    </row>
    <row r="3747" spans="4:6" x14ac:dyDescent="0.25">
      <c r="F3747" t="s">
        <v>133</v>
      </c>
    </row>
    <row r="3748" spans="4:6" x14ac:dyDescent="0.25">
      <c r="E3748" t="s">
        <v>1</v>
      </c>
    </row>
    <row r="3749" spans="4:6" x14ac:dyDescent="0.25">
      <c r="E3749" t="s">
        <v>123</v>
      </c>
    </row>
    <row r="3750" spans="4:6" x14ac:dyDescent="0.25">
      <c r="F3750" t="s">
        <v>168</v>
      </c>
    </row>
    <row r="3751" spans="4:6" x14ac:dyDescent="0.25">
      <c r="F3751" t="s">
        <v>135</v>
      </c>
    </row>
    <row r="3752" spans="4:6" x14ac:dyDescent="0.25">
      <c r="E3752" t="s">
        <v>1</v>
      </c>
    </row>
    <row r="3753" spans="4:6" x14ac:dyDescent="0.25">
      <c r="D3753" t="s">
        <v>1</v>
      </c>
    </row>
    <row r="3754" spans="4:6" x14ac:dyDescent="0.25">
      <c r="D3754" t="str">
        <f t="shared" ref="D3754:D3817" si="927">"5 = { # Crazy progress"</f>
        <v>5 = { # Crazy progress</v>
      </c>
    </row>
    <row r="3755" spans="4:6" x14ac:dyDescent="0.25">
      <c r="E3755" t="str">
        <f t="shared" ref="E3755:E3818" si="928">"change_variable = { which = hexaco_learning_"&amp;INDEX(S:S,2+TRUNC((ROW()-1)/$O$2))&amp;"_xp value = 3 }"</f>
        <v>change_variable = { which = hexaco_learning_law_xp value = 3 }</v>
      </c>
    </row>
    <row r="3756" spans="4:6" x14ac:dyDescent="0.25">
      <c r="E3756" t="s">
        <v>122</v>
      </c>
    </row>
    <row r="3757" spans="4:6" x14ac:dyDescent="0.25">
      <c r="E3757" t="str">
        <f t="shared" ref="E3757:E3820" si="929">"set_character_flag = AVE_MARIA_hexaco_adolescence_"&amp;INDEX(S:S,2+TRUNC((ROW()-1)/$O$2))&amp;"_improvement_genius"</f>
        <v>set_character_flag = AVE_MARIA_hexaco_adolescence_law_improvement_genius</v>
      </c>
    </row>
    <row r="3758" spans="4:6" x14ac:dyDescent="0.25">
      <c r="E3758" t="s">
        <v>123</v>
      </c>
    </row>
    <row r="3759" spans="4:6" x14ac:dyDescent="0.25">
      <c r="F3759" t="str">
        <f t="shared" ref="F3759:F3822" si="930">"factor = 2"</f>
        <v>factor = 2</v>
      </c>
    </row>
    <row r="3760" spans="4:6" x14ac:dyDescent="0.25">
      <c r="F3760" t="s">
        <v>135</v>
      </c>
    </row>
    <row r="3761" spans="1:6" x14ac:dyDescent="0.25">
      <c r="E3761" t="s">
        <v>1</v>
      </c>
    </row>
    <row r="3762" spans="1:6" x14ac:dyDescent="0.25">
      <c r="E3762" t="s">
        <v>123</v>
      </c>
    </row>
    <row r="3763" spans="1:6" x14ac:dyDescent="0.25">
      <c r="F3763" t="str">
        <f t="shared" ref="F3763:F3826" si="931">"factor = 5"</f>
        <v>factor = 5</v>
      </c>
    </row>
    <row r="3764" spans="1:6" x14ac:dyDescent="0.25">
      <c r="F3764" t="s">
        <v>137</v>
      </c>
    </row>
    <row r="3765" spans="1:6" x14ac:dyDescent="0.25">
      <c r="E3765" t="s">
        <v>1</v>
      </c>
    </row>
    <row r="3766" spans="1:6" x14ac:dyDescent="0.25">
      <c r="D3766" t="s">
        <v>1</v>
      </c>
    </row>
    <row r="3767" spans="1:6" x14ac:dyDescent="0.25">
      <c r="C3767" t="s">
        <v>1</v>
      </c>
    </row>
    <row r="3768" spans="1:6" x14ac:dyDescent="0.25">
      <c r="C3768" t="s">
        <v>138</v>
      </c>
    </row>
    <row r="3769" spans="1:6" x14ac:dyDescent="0.25">
      <c r="D3769" t="str">
        <f t="shared" ref="D3769" si="932">"educator = { character_event = { id = "&amp;"AVE_MARIA_hexaco_adolescence."&amp;INDEX($Y$2:$Z$57,MATCH(B3589,$Y$2:$Y$57,0)+6,2)&amp;" } }"</f>
        <v>educator = { character_event = { id = AVE_MARIA_hexaco_adolescence.50 } }</v>
      </c>
    </row>
    <row r="3770" spans="1:6" x14ac:dyDescent="0.25">
      <c r="C3770" t="s">
        <v>1</v>
      </c>
    </row>
    <row r="3771" spans="1:6" x14ac:dyDescent="0.25">
      <c r="C3771" t="s">
        <v>139</v>
      </c>
    </row>
    <row r="3772" spans="1:6" x14ac:dyDescent="0.25">
      <c r="D3772" t="s">
        <v>167</v>
      </c>
    </row>
    <row r="3773" spans="1:6" x14ac:dyDescent="0.25">
      <c r="C3773" t="s">
        <v>1</v>
      </c>
    </row>
    <row r="3774" spans="1:6" x14ac:dyDescent="0.25">
      <c r="B3774" t="s">
        <v>1</v>
      </c>
    </row>
    <row r="3775" spans="1:6" x14ac:dyDescent="0.25">
      <c r="A3775" t="s">
        <v>1</v>
      </c>
    </row>
    <row r="3776" spans="1:6" x14ac:dyDescent="0.25">
      <c r="A3776" t="str">
        <f t="shared" ref="A3776:A3839" si="933">"#"</f>
        <v>#</v>
      </c>
      <c r="B3776" t="str">
        <f t="shared" ref="B3776:B3839" si="934">INDEX(R:R,2+TRUNC((ROW()-1)/$O$2))&amp;" Random Improvement"</f>
        <v>Law Random Improvement</v>
      </c>
    </row>
    <row r="3777" spans="1:3" x14ac:dyDescent="0.25">
      <c r="A3777" t="s">
        <v>0</v>
      </c>
    </row>
    <row r="3778" spans="1:3" x14ac:dyDescent="0.25">
      <c r="B3778" t="str">
        <f t="shared" ref="B3778" si="935">"id = "&amp;"AVE_MARIA_hexaco_adolescence."&amp;INDEX($Y$2:$Z$57,MATCH(B3589,$Y$2:$Y$57,0)+2,2)</f>
        <v>id = AVE_MARIA_hexaco_adolescence.46</v>
      </c>
    </row>
    <row r="3779" spans="1:3" x14ac:dyDescent="0.25">
      <c r="B3779" t="str">
        <f t="shared" ref="B3779" si="936">"desc = EVTDESC_"&amp;"AVE_MARIA_hexaco_adolescence."&amp;INDEX($Y$2:$Z$57,MATCH(B3589,$Y$2:$Y$57,0)+2,2)</f>
        <v>desc = EVTDESC_AVE_MARIA_hexaco_adolescence.46</v>
      </c>
    </row>
    <row r="3780" spans="1:3" x14ac:dyDescent="0.25">
      <c r="B3780" t="s">
        <v>115</v>
      </c>
    </row>
    <row r="3781" spans="1:3" x14ac:dyDescent="0.25">
      <c r="B3781" t="s">
        <v>114</v>
      </c>
    </row>
    <row r="3782" spans="1:3" x14ac:dyDescent="0.25">
      <c r="B3782" t="s">
        <v>116</v>
      </c>
    </row>
    <row r="3784" spans="1:3" x14ac:dyDescent="0.25">
      <c r="B3784" t="s">
        <v>5</v>
      </c>
    </row>
    <row r="3785" spans="1:3" x14ac:dyDescent="0.25">
      <c r="C3785" t="s">
        <v>117</v>
      </c>
    </row>
    <row r="3786" spans="1:3" x14ac:dyDescent="0.25">
      <c r="C3786" t="s">
        <v>118</v>
      </c>
    </row>
    <row r="3787" spans="1:3" x14ac:dyDescent="0.25">
      <c r="C3787" t="s">
        <v>119</v>
      </c>
    </row>
    <row r="3788" spans="1:3" x14ac:dyDescent="0.25">
      <c r="C3788" t="s">
        <v>120</v>
      </c>
    </row>
    <row r="3789" spans="1:3" x14ac:dyDescent="0.25">
      <c r="B3789" t="s">
        <v>1</v>
      </c>
    </row>
    <row r="3790" spans="1:3" x14ac:dyDescent="0.25">
      <c r="B3790" t="s">
        <v>9</v>
      </c>
    </row>
    <row r="3791" spans="1:3" x14ac:dyDescent="0.25">
      <c r="C3791" t="str">
        <f t="shared" ref="C3791" si="937">"name = EVTOPT_A_"&amp;"AVE_MARIA_hexaco_adolescence."&amp;INDEX($Y$2:$Z$57,MATCH(B3589,$Y$2:$Y$57,0)+2,2)</f>
        <v>name = EVTOPT_A_AVE_MARIA_hexaco_adolescence.46</v>
      </c>
    </row>
    <row r="3792" spans="1:3" x14ac:dyDescent="0.25">
      <c r="C3792" t="s">
        <v>121</v>
      </c>
    </row>
    <row r="3793" spans="4:6" x14ac:dyDescent="0.25">
      <c r="D3793" t="str">
        <f t="shared" ref="D3793:D3856" si="938">"60 = { # Normal progress"</f>
        <v>60 = { # Normal progress</v>
      </c>
    </row>
    <row r="3794" spans="4:6" x14ac:dyDescent="0.25">
      <c r="E3794" t="str">
        <f t="shared" ref="E3794:E3857" si="939">"change_variable = { which = hexaco_learning_"&amp;INDEX(S:S,2+TRUNC((ROW()-1)/$O$2))&amp;"_xp value = 1 }"</f>
        <v>change_variable = { which = hexaco_learning_law_xp value = 1 }</v>
      </c>
    </row>
    <row r="3795" spans="4:6" x14ac:dyDescent="0.25">
      <c r="E3795" t="s">
        <v>122</v>
      </c>
    </row>
    <row r="3796" spans="4:6" x14ac:dyDescent="0.25">
      <c r="E3796" t="str">
        <f t="shared" ref="E3796:E3859" si="940">"set_character_flag = AVE_MARIA_hexaco_adolescence_"&amp;INDEX(S:S,2+TRUNC((ROW()-1)/$O$2))&amp;"_improvement_normal"</f>
        <v>set_character_flag = AVE_MARIA_hexaco_adolescence_law_improvement_normal</v>
      </c>
    </row>
    <row r="3797" spans="4:6" x14ac:dyDescent="0.25">
      <c r="E3797" t="s">
        <v>123</v>
      </c>
    </row>
    <row r="3798" spans="4:6" x14ac:dyDescent="0.25">
      <c r="F3798" t="str">
        <f t="shared" ref="F3798:F3861" si="941">"factor = 1.05"</f>
        <v>factor = 1.05</v>
      </c>
    </row>
    <row r="3799" spans="4:6" x14ac:dyDescent="0.25">
      <c r="F3799" t="s">
        <v>124</v>
      </c>
    </row>
    <row r="3800" spans="4:6" x14ac:dyDescent="0.25">
      <c r="E3800" t="s">
        <v>1</v>
      </c>
    </row>
    <row r="3801" spans="4:6" x14ac:dyDescent="0.25">
      <c r="E3801" t="s">
        <v>123</v>
      </c>
    </row>
    <row r="3802" spans="4:6" x14ac:dyDescent="0.25">
      <c r="F3802" t="str">
        <f t="shared" ref="F3802:F3865" si="942">"factor = 1.1"</f>
        <v>factor = 1.1</v>
      </c>
    </row>
    <row r="3803" spans="4:6" x14ac:dyDescent="0.25">
      <c r="F3803" t="s">
        <v>125</v>
      </c>
    </row>
    <row r="3804" spans="4:6" x14ac:dyDescent="0.25">
      <c r="E3804" t="s">
        <v>1</v>
      </c>
    </row>
    <row r="3805" spans="4:6" x14ac:dyDescent="0.25">
      <c r="E3805" t="s">
        <v>123</v>
      </c>
    </row>
    <row r="3806" spans="4:6" x14ac:dyDescent="0.25">
      <c r="F3806" t="str">
        <f t="shared" ref="F3806:F3869" si="943">"factor = 1.2"</f>
        <v>factor = 1.2</v>
      </c>
    </row>
    <row r="3807" spans="4:6" x14ac:dyDescent="0.25">
      <c r="F3807" t="s">
        <v>126</v>
      </c>
    </row>
    <row r="3808" spans="4:6" x14ac:dyDescent="0.25">
      <c r="E3808" t="s">
        <v>1</v>
      </c>
    </row>
    <row r="3809" spans="4:6" x14ac:dyDescent="0.25">
      <c r="E3809" t="s">
        <v>123</v>
      </c>
    </row>
    <row r="3810" spans="4:6" x14ac:dyDescent="0.25">
      <c r="F3810" t="str">
        <f t="shared" ref="F3810:F3873" si="944">"factor = 1.3"</f>
        <v>factor = 1.3</v>
      </c>
    </row>
    <row r="3811" spans="4:6" x14ac:dyDescent="0.25">
      <c r="F3811" t="s">
        <v>127</v>
      </c>
    </row>
    <row r="3812" spans="4:6" x14ac:dyDescent="0.25">
      <c r="E3812" t="s">
        <v>1</v>
      </c>
    </row>
    <row r="3813" spans="4:6" x14ac:dyDescent="0.25">
      <c r="E3813" t="s">
        <v>123</v>
      </c>
    </row>
    <row r="3814" spans="4:6" x14ac:dyDescent="0.25">
      <c r="F3814" t="str">
        <f t="shared" ref="F3814:F3877" si="945">"factor = 1.5"</f>
        <v>factor = 1.5</v>
      </c>
    </row>
    <row r="3815" spans="4:6" x14ac:dyDescent="0.25">
      <c r="F3815" t="s">
        <v>128</v>
      </c>
    </row>
    <row r="3816" spans="4:6" x14ac:dyDescent="0.25">
      <c r="E3816" t="s">
        <v>1</v>
      </c>
    </row>
    <row r="3817" spans="4:6" x14ac:dyDescent="0.25">
      <c r="D3817" t="s">
        <v>1</v>
      </c>
    </row>
    <row r="3818" spans="4:6" x14ac:dyDescent="0.25">
      <c r="D3818" t="str">
        <f t="shared" ref="D3818:D3881" si="946">"35 = { # Gifted progress"</f>
        <v>35 = { # Gifted progress</v>
      </c>
    </row>
    <row r="3819" spans="4:6" x14ac:dyDescent="0.25">
      <c r="E3819" t="str">
        <f t="shared" ref="E3819:E3882" si="947">"change_variable = { which = hexaco_learning_"&amp;INDEX(S:S,2+TRUNC((ROW()-1)/$O$2))&amp;"_xp value = 2 }"</f>
        <v>change_variable = { which = hexaco_learning_law_xp value = 2 }</v>
      </c>
    </row>
    <row r="3820" spans="4:6" x14ac:dyDescent="0.25">
      <c r="E3820" t="s">
        <v>122</v>
      </c>
    </row>
    <row r="3821" spans="4:6" x14ac:dyDescent="0.25">
      <c r="E3821" t="str">
        <f t="shared" ref="E3821:E3884" si="948">"set_character_flag = AVE_MARIA_hexaco_adolescence_"&amp;INDEX(S:S,2+TRUNC((ROW()-1)/$O$2))&amp;"_improvement_faster"</f>
        <v>set_character_flag = AVE_MARIA_hexaco_adolescence_law_improvement_faster</v>
      </c>
    </row>
    <row r="3822" spans="4:6" x14ac:dyDescent="0.25">
      <c r="E3822" t="s">
        <v>123</v>
      </c>
    </row>
    <row r="3823" spans="4:6" x14ac:dyDescent="0.25">
      <c r="F3823" t="str">
        <f t="shared" ref="F3823:F3886" si="949">"factor = 1.05"</f>
        <v>factor = 1.05</v>
      </c>
    </row>
    <row r="3824" spans="4:6" x14ac:dyDescent="0.25">
      <c r="F3824" t="s">
        <v>129</v>
      </c>
    </row>
    <row r="3825" spans="5:6" x14ac:dyDescent="0.25">
      <c r="E3825" t="s">
        <v>1</v>
      </c>
    </row>
    <row r="3826" spans="5:6" x14ac:dyDescent="0.25">
      <c r="E3826" t="s">
        <v>123</v>
      </c>
    </row>
    <row r="3827" spans="5:6" x14ac:dyDescent="0.25">
      <c r="F3827" t="str">
        <f t="shared" ref="F3827:F3890" si="950">"factor = 1.1"</f>
        <v>factor = 1.1</v>
      </c>
    </row>
    <row r="3828" spans="5:6" x14ac:dyDescent="0.25">
      <c r="F3828" t="s">
        <v>130</v>
      </c>
    </row>
    <row r="3829" spans="5:6" x14ac:dyDescent="0.25">
      <c r="E3829" t="s">
        <v>1</v>
      </c>
    </row>
    <row r="3830" spans="5:6" x14ac:dyDescent="0.25">
      <c r="E3830" t="s">
        <v>123</v>
      </c>
    </row>
    <row r="3831" spans="5:6" x14ac:dyDescent="0.25">
      <c r="F3831" t="str">
        <f t="shared" ref="F3831:F3894" si="951">"factor = 1.2"</f>
        <v>factor = 1.2</v>
      </c>
    </row>
    <row r="3832" spans="5:6" x14ac:dyDescent="0.25">
      <c r="F3832" t="s">
        <v>131</v>
      </c>
    </row>
    <row r="3833" spans="5:6" x14ac:dyDescent="0.25">
      <c r="E3833" t="s">
        <v>1</v>
      </c>
    </row>
    <row r="3834" spans="5:6" x14ac:dyDescent="0.25">
      <c r="E3834" t="s">
        <v>123</v>
      </c>
    </row>
    <row r="3835" spans="5:6" x14ac:dyDescent="0.25">
      <c r="F3835" t="str">
        <f t="shared" ref="F3835:F3898" si="952">"factor = 1.3"</f>
        <v>factor = 1.3</v>
      </c>
    </row>
    <row r="3836" spans="5:6" x14ac:dyDescent="0.25">
      <c r="F3836" t="s">
        <v>132</v>
      </c>
    </row>
    <row r="3837" spans="5:6" x14ac:dyDescent="0.25">
      <c r="E3837" t="s">
        <v>1</v>
      </c>
    </row>
    <row r="3838" spans="5:6" x14ac:dyDescent="0.25">
      <c r="E3838" t="s">
        <v>123</v>
      </c>
    </row>
    <row r="3839" spans="5:6" x14ac:dyDescent="0.25">
      <c r="F3839" t="str">
        <f t="shared" ref="F3839:F3902" si="953">"factor = 1.5"</f>
        <v>factor = 1.5</v>
      </c>
    </row>
    <row r="3840" spans="5:6" x14ac:dyDescent="0.25">
      <c r="F3840" t="s">
        <v>133</v>
      </c>
    </row>
    <row r="3841" spans="4:6" x14ac:dyDescent="0.25">
      <c r="E3841" t="s">
        <v>1</v>
      </c>
    </row>
    <row r="3842" spans="4:6" x14ac:dyDescent="0.25">
      <c r="E3842" t="s">
        <v>123</v>
      </c>
    </row>
    <row r="3843" spans="4:6" x14ac:dyDescent="0.25">
      <c r="F3843" t="s">
        <v>168</v>
      </c>
    </row>
    <row r="3844" spans="4:6" x14ac:dyDescent="0.25">
      <c r="F3844" t="s">
        <v>135</v>
      </c>
    </row>
    <row r="3845" spans="4:6" x14ac:dyDescent="0.25">
      <c r="E3845" t="s">
        <v>1</v>
      </c>
    </row>
    <row r="3846" spans="4:6" x14ac:dyDescent="0.25">
      <c r="D3846" t="s">
        <v>1</v>
      </c>
    </row>
    <row r="3847" spans="4:6" x14ac:dyDescent="0.25">
      <c r="D3847" t="str">
        <f t="shared" ref="D3847:D3910" si="954">"5 = { # Crazy progress"</f>
        <v>5 = { # Crazy progress</v>
      </c>
    </row>
    <row r="3848" spans="4:6" x14ac:dyDescent="0.25">
      <c r="E3848" t="str">
        <f t="shared" ref="E3848:E3911" si="955">"change_variable = { which = hexaco_learning_"&amp;INDEX(S:S,2+TRUNC((ROW()-1)/$O$2))&amp;"_xp value = 3 }"</f>
        <v>change_variable = { which = hexaco_learning_law_xp value = 3 }</v>
      </c>
    </row>
    <row r="3849" spans="4:6" x14ac:dyDescent="0.25">
      <c r="E3849" t="s">
        <v>122</v>
      </c>
    </row>
    <row r="3850" spans="4:6" x14ac:dyDescent="0.25">
      <c r="E3850" t="str">
        <f t="shared" ref="E3850:E3913" si="956">"set_character_flag = AVE_MARIA_hexaco_adolescence_"&amp;INDEX(S:S,2+TRUNC((ROW()-1)/$O$2))&amp;"_improvement_genius"</f>
        <v>set_character_flag = AVE_MARIA_hexaco_adolescence_law_improvement_genius</v>
      </c>
    </row>
    <row r="3851" spans="4:6" x14ac:dyDescent="0.25">
      <c r="E3851" t="s">
        <v>123</v>
      </c>
    </row>
    <row r="3852" spans="4:6" x14ac:dyDescent="0.25">
      <c r="F3852" t="str">
        <f t="shared" ref="F3852:F3915" si="957">"factor = 2"</f>
        <v>factor = 2</v>
      </c>
    </row>
    <row r="3853" spans="4:6" x14ac:dyDescent="0.25">
      <c r="F3853" t="s">
        <v>135</v>
      </c>
    </row>
    <row r="3854" spans="4:6" x14ac:dyDescent="0.25">
      <c r="E3854" t="s">
        <v>1</v>
      </c>
    </row>
    <row r="3855" spans="4:6" x14ac:dyDescent="0.25">
      <c r="E3855" t="s">
        <v>123</v>
      </c>
    </row>
    <row r="3856" spans="4:6" x14ac:dyDescent="0.25">
      <c r="F3856" t="str">
        <f t="shared" ref="F3856:F3919" si="958">"factor = 5"</f>
        <v>factor = 5</v>
      </c>
    </row>
    <row r="3857" spans="1:6" x14ac:dyDescent="0.25">
      <c r="F3857" t="s">
        <v>137</v>
      </c>
    </row>
    <row r="3858" spans="1:6" x14ac:dyDescent="0.25">
      <c r="E3858" t="s">
        <v>1</v>
      </c>
    </row>
    <row r="3859" spans="1:6" x14ac:dyDescent="0.25">
      <c r="D3859" t="s">
        <v>1</v>
      </c>
    </row>
    <row r="3860" spans="1:6" x14ac:dyDescent="0.25">
      <c r="C3860" t="s">
        <v>1</v>
      </c>
    </row>
    <row r="3861" spans="1:6" x14ac:dyDescent="0.25">
      <c r="C3861" t="s">
        <v>138</v>
      </c>
    </row>
    <row r="3862" spans="1:6" x14ac:dyDescent="0.25">
      <c r="D3862" t="str">
        <f t="shared" ref="D3862" si="959">"educator = { character_event = { id = "&amp;"AVE_MARIA_hexaco_adolescence."&amp;INDEX($Y$2:$Z$57,MATCH(B3589,$Y$2:$Y$57,0)+6,2)&amp;" } }"</f>
        <v>educator = { character_event = { id = AVE_MARIA_hexaco_adolescence.50 } }</v>
      </c>
    </row>
    <row r="3863" spans="1:6" x14ac:dyDescent="0.25">
      <c r="C3863" t="s">
        <v>1</v>
      </c>
    </row>
    <row r="3864" spans="1:6" x14ac:dyDescent="0.25">
      <c r="C3864" t="s">
        <v>139</v>
      </c>
    </row>
    <row r="3865" spans="1:6" x14ac:dyDescent="0.25">
      <c r="D3865" t="s">
        <v>167</v>
      </c>
    </row>
    <row r="3866" spans="1:6" x14ac:dyDescent="0.25">
      <c r="C3866" t="s">
        <v>1</v>
      </c>
    </row>
    <row r="3867" spans="1:6" x14ac:dyDescent="0.25">
      <c r="B3867" t="s">
        <v>1</v>
      </c>
    </row>
    <row r="3868" spans="1:6" x14ac:dyDescent="0.25">
      <c r="A3868" t="s">
        <v>1</v>
      </c>
    </row>
    <row r="3869" spans="1:6" x14ac:dyDescent="0.25">
      <c r="A3869" t="str">
        <f t="shared" ref="A3869:A3932" si="960">"#"</f>
        <v>#</v>
      </c>
      <c r="B3869" t="str">
        <f t="shared" ref="B3869:B3932" si="961">INDEX(R:R,2+TRUNC((ROW()-1)/$O$2))&amp;" Random Improvement"</f>
        <v>Law Random Improvement</v>
      </c>
    </row>
    <row r="3870" spans="1:6" x14ac:dyDescent="0.25">
      <c r="A3870" t="s">
        <v>0</v>
      </c>
    </row>
    <row r="3871" spans="1:6" x14ac:dyDescent="0.25">
      <c r="B3871" t="str">
        <f t="shared" ref="B3871" si="962">"id = "&amp;"AVE_MARIA_hexaco_adolescence."&amp;INDEX($Y$2:$Z$57,MATCH(B3589,$Y$2:$Y$57,0)+3,2)</f>
        <v>id = AVE_MARIA_hexaco_adolescence.47</v>
      </c>
    </row>
    <row r="3872" spans="1:6" x14ac:dyDescent="0.25">
      <c r="B3872" t="str">
        <f t="shared" ref="B3872" si="963">"desc = EVTDESC_"&amp;"AVE_MARIA_hexaco_adolescence."&amp;INDEX($Y$2:$Z$57,MATCH(B3589,$Y$2:$Y$57,0)+3,2)</f>
        <v>desc = EVTDESC_AVE_MARIA_hexaco_adolescence.47</v>
      </c>
    </row>
    <row r="3873" spans="2:5" x14ac:dyDescent="0.25">
      <c r="B3873" t="s">
        <v>115</v>
      </c>
    </row>
    <row r="3874" spans="2:5" x14ac:dyDescent="0.25">
      <c r="B3874" t="s">
        <v>114</v>
      </c>
    </row>
    <row r="3875" spans="2:5" x14ac:dyDescent="0.25">
      <c r="B3875" t="s">
        <v>116</v>
      </c>
    </row>
    <row r="3877" spans="2:5" x14ac:dyDescent="0.25">
      <c r="B3877" t="s">
        <v>5</v>
      </c>
    </row>
    <row r="3878" spans="2:5" x14ac:dyDescent="0.25">
      <c r="C3878" t="s">
        <v>117</v>
      </c>
    </row>
    <row r="3879" spans="2:5" x14ac:dyDescent="0.25">
      <c r="C3879" t="s">
        <v>118</v>
      </c>
    </row>
    <row r="3880" spans="2:5" x14ac:dyDescent="0.25">
      <c r="C3880" t="s">
        <v>119</v>
      </c>
    </row>
    <row r="3881" spans="2:5" x14ac:dyDescent="0.25">
      <c r="C3881" t="s">
        <v>120</v>
      </c>
    </row>
    <row r="3882" spans="2:5" x14ac:dyDescent="0.25">
      <c r="B3882" t="s">
        <v>1</v>
      </c>
    </row>
    <row r="3883" spans="2:5" x14ac:dyDescent="0.25">
      <c r="B3883" t="s">
        <v>9</v>
      </c>
    </row>
    <row r="3884" spans="2:5" x14ac:dyDescent="0.25">
      <c r="C3884" t="str">
        <f t="shared" ref="C3884" si="964">"name = EVTOPT_A_"&amp;"AVE_MARIA_hexaco_adolescence."&amp;INDEX($Y$2:$Z$57,MATCH(B3589,$Y$2:$Y$57,0)+3,2)</f>
        <v>name = EVTOPT_A_AVE_MARIA_hexaco_adolescence.47</v>
      </c>
    </row>
    <row r="3885" spans="2:5" x14ac:dyDescent="0.25">
      <c r="C3885" t="s">
        <v>121</v>
      </c>
    </row>
    <row r="3886" spans="2:5" x14ac:dyDescent="0.25">
      <c r="D3886" t="str">
        <f t="shared" ref="D3886:D3949" si="965">"60 = { # Normal progress"</f>
        <v>60 = { # Normal progress</v>
      </c>
    </row>
    <row r="3887" spans="2:5" x14ac:dyDescent="0.25">
      <c r="E3887" t="str">
        <f t="shared" ref="E3887:E3950" si="966">"change_variable = { which = hexaco_learning_"&amp;INDEX(S:S,2+TRUNC((ROW()-1)/$O$2))&amp;"_xp value = 1 }"</f>
        <v>change_variable = { which = hexaco_learning_law_xp value = 1 }</v>
      </c>
    </row>
    <row r="3888" spans="2:5" x14ac:dyDescent="0.25">
      <c r="E3888" t="s">
        <v>122</v>
      </c>
    </row>
    <row r="3889" spans="5:6" x14ac:dyDescent="0.25">
      <c r="E3889" t="str">
        <f t="shared" ref="E3889:E3952" si="967">"set_character_flag = AVE_MARIA_hexaco_adolescence_"&amp;INDEX(S:S,2+TRUNC((ROW()-1)/$O$2))&amp;"_improvement_normal"</f>
        <v>set_character_flag = AVE_MARIA_hexaco_adolescence_law_improvement_normal</v>
      </c>
    </row>
    <row r="3890" spans="5:6" x14ac:dyDescent="0.25">
      <c r="E3890" t="s">
        <v>123</v>
      </c>
    </row>
    <row r="3891" spans="5:6" x14ac:dyDescent="0.25">
      <c r="F3891" t="str">
        <f t="shared" ref="F3891:F3954" si="968">"factor = 1.05"</f>
        <v>factor = 1.05</v>
      </c>
    </row>
    <row r="3892" spans="5:6" x14ac:dyDescent="0.25">
      <c r="F3892" t="s">
        <v>124</v>
      </c>
    </row>
    <row r="3893" spans="5:6" x14ac:dyDescent="0.25">
      <c r="E3893" t="s">
        <v>1</v>
      </c>
    </row>
    <row r="3894" spans="5:6" x14ac:dyDescent="0.25">
      <c r="E3894" t="s">
        <v>123</v>
      </c>
    </row>
    <row r="3895" spans="5:6" x14ac:dyDescent="0.25">
      <c r="F3895" t="str">
        <f t="shared" ref="F3895:F3958" si="969">"factor = 1.1"</f>
        <v>factor = 1.1</v>
      </c>
    </row>
    <row r="3896" spans="5:6" x14ac:dyDescent="0.25">
      <c r="F3896" t="s">
        <v>125</v>
      </c>
    </row>
    <row r="3897" spans="5:6" x14ac:dyDescent="0.25">
      <c r="E3897" t="s">
        <v>1</v>
      </c>
    </row>
    <row r="3898" spans="5:6" x14ac:dyDescent="0.25">
      <c r="E3898" t="s">
        <v>123</v>
      </c>
    </row>
    <row r="3899" spans="5:6" x14ac:dyDescent="0.25">
      <c r="F3899" t="str">
        <f t="shared" ref="F3899:F3962" si="970">"factor = 1.2"</f>
        <v>factor = 1.2</v>
      </c>
    </row>
    <row r="3900" spans="5:6" x14ac:dyDescent="0.25">
      <c r="F3900" t="s">
        <v>126</v>
      </c>
    </row>
    <row r="3901" spans="5:6" x14ac:dyDescent="0.25">
      <c r="E3901" t="s">
        <v>1</v>
      </c>
    </row>
    <row r="3902" spans="5:6" x14ac:dyDescent="0.25">
      <c r="E3902" t="s">
        <v>123</v>
      </c>
    </row>
    <row r="3903" spans="5:6" x14ac:dyDescent="0.25">
      <c r="F3903" t="str">
        <f t="shared" ref="F3903:F3966" si="971">"factor = 1.3"</f>
        <v>factor = 1.3</v>
      </c>
    </row>
    <row r="3904" spans="5:6" x14ac:dyDescent="0.25">
      <c r="F3904" t="s">
        <v>127</v>
      </c>
    </row>
    <row r="3905" spans="4:6" x14ac:dyDescent="0.25">
      <c r="E3905" t="s">
        <v>1</v>
      </c>
    </row>
    <row r="3906" spans="4:6" x14ac:dyDescent="0.25">
      <c r="E3906" t="s">
        <v>123</v>
      </c>
    </row>
    <row r="3907" spans="4:6" x14ac:dyDescent="0.25">
      <c r="F3907" t="str">
        <f t="shared" ref="F3907:F3970" si="972">"factor = 1.5"</f>
        <v>factor = 1.5</v>
      </c>
    </row>
    <row r="3908" spans="4:6" x14ac:dyDescent="0.25">
      <c r="F3908" t="s">
        <v>128</v>
      </c>
    </row>
    <row r="3909" spans="4:6" x14ac:dyDescent="0.25">
      <c r="E3909" t="s">
        <v>1</v>
      </c>
    </row>
    <row r="3910" spans="4:6" x14ac:dyDescent="0.25">
      <c r="D3910" t="s">
        <v>1</v>
      </c>
    </row>
    <row r="3911" spans="4:6" x14ac:dyDescent="0.25">
      <c r="D3911" t="str">
        <f t="shared" ref="D3911:D3974" si="973">"35 = { # Gifted progress"</f>
        <v>35 = { # Gifted progress</v>
      </c>
    </row>
    <row r="3912" spans="4:6" x14ac:dyDescent="0.25">
      <c r="E3912" t="str">
        <f t="shared" ref="E3912:E3975" si="974">"change_variable = { which = hexaco_learning_"&amp;INDEX(S:S,2+TRUNC((ROW()-1)/$O$2))&amp;"_xp value = 2 }"</f>
        <v>change_variable = { which = hexaco_learning_law_xp value = 2 }</v>
      </c>
    </row>
    <row r="3913" spans="4:6" x14ac:dyDescent="0.25">
      <c r="E3913" t="s">
        <v>122</v>
      </c>
    </row>
    <row r="3914" spans="4:6" x14ac:dyDescent="0.25">
      <c r="E3914" t="str">
        <f t="shared" ref="E3914:E3977" si="975">"set_character_flag = AVE_MARIA_hexaco_adolescence_"&amp;INDEX(S:S,2+TRUNC((ROW()-1)/$O$2))&amp;"_improvement_faster"</f>
        <v>set_character_flag = AVE_MARIA_hexaco_adolescence_law_improvement_faster</v>
      </c>
    </row>
    <row r="3915" spans="4:6" x14ac:dyDescent="0.25">
      <c r="E3915" t="s">
        <v>123</v>
      </c>
    </row>
    <row r="3916" spans="4:6" x14ac:dyDescent="0.25">
      <c r="F3916" t="str">
        <f t="shared" ref="F3916:F3979" si="976">"factor = 1.05"</f>
        <v>factor = 1.05</v>
      </c>
    </row>
    <row r="3917" spans="4:6" x14ac:dyDescent="0.25">
      <c r="F3917" t="s">
        <v>129</v>
      </c>
    </row>
    <row r="3918" spans="4:6" x14ac:dyDescent="0.25">
      <c r="E3918" t="s">
        <v>1</v>
      </c>
    </row>
    <row r="3919" spans="4:6" x14ac:dyDescent="0.25">
      <c r="E3919" t="s">
        <v>123</v>
      </c>
    </row>
    <row r="3920" spans="4:6" x14ac:dyDescent="0.25">
      <c r="F3920" t="str">
        <f t="shared" ref="F3920:F3983" si="977">"factor = 1.1"</f>
        <v>factor = 1.1</v>
      </c>
    </row>
    <row r="3921" spans="5:6" x14ac:dyDescent="0.25">
      <c r="F3921" t="s">
        <v>130</v>
      </c>
    </row>
    <row r="3922" spans="5:6" x14ac:dyDescent="0.25">
      <c r="E3922" t="s">
        <v>1</v>
      </c>
    </row>
    <row r="3923" spans="5:6" x14ac:dyDescent="0.25">
      <c r="E3923" t="s">
        <v>123</v>
      </c>
    </row>
    <row r="3924" spans="5:6" x14ac:dyDescent="0.25">
      <c r="F3924" t="str">
        <f t="shared" ref="F3924:F3987" si="978">"factor = 1.2"</f>
        <v>factor = 1.2</v>
      </c>
    </row>
    <row r="3925" spans="5:6" x14ac:dyDescent="0.25">
      <c r="F3925" t="s">
        <v>131</v>
      </c>
    </row>
    <row r="3926" spans="5:6" x14ac:dyDescent="0.25">
      <c r="E3926" t="s">
        <v>1</v>
      </c>
    </row>
    <row r="3927" spans="5:6" x14ac:dyDescent="0.25">
      <c r="E3927" t="s">
        <v>123</v>
      </c>
    </row>
    <row r="3928" spans="5:6" x14ac:dyDescent="0.25">
      <c r="F3928" t="str">
        <f t="shared" ref="F3928:F3991" si="979">"factor = 1.3"</f>
        <v>factor = 1.3</v>
      </c>
    </row>
    <row r="3929" spans="5:6" x14ac:dyDescent="0.25">
      <c r="F3929" t="s">
        <v>132</v>
      </c>
    </row>
    <row r="3930" spans="5:6" x14ac:dyDescent="0.25">
      <c r="E3930" t="s">
        <v>1</v>
      </c>
    </row>
    <row r="3931" spans="5:6" x14ac:dyDescent="0.25">
      <c r="E3931" t="s">
        <v>123</v>
      </c>
    </row>
    <row r="3932" spans="5:6" x14ac:dyDescent="0.25">
      <c r="F3932" t="str">
        <f t="shared" ref="F3932:F3995" si="980">"factor = 1.5"</f>
        <v>factor = 1.5</v>
      </c>
    </row>
    <row r="3933" spans="5:6" x14ac:dyDescent="0.25">
      <c r="F3933" t="s">
        <v>133</v>
      </c>
    </row>
    <row r="3934" spans="5:6" x14ac:dyDescent="0.25">
      <c r="E3934" t="s">
        <v>1</v>
      </c>
    </row>
    <row r="3935" spans="5:6" x14ac:dyDescent="0.25">
      <c r="E3935" t="s">
        <v>123</v>
      </c>
    </row>
    <row r="3936" spans="5:6" x14ac:dyDescent="0.25">
      <c r="F3936" t="s">
        <v>168</v>
      </c>
    </row>
    <row r="3937" spans="4:6" x14ac:dyDescent="0.25">
      <c r="F3937" t="s">
        <v>135</v>
      </c>
    </row>
    <row r="3938" spans="4:6" x14ac:dyDescent="0.25">
      <c r="E3938" t="s">
        <v>1</v>
      </c>
    </row>
    <row r="3939" spans="4:6" x14ac:dyDescent="0.25">
      <c r="D3939" t="s">
        <v>1</v>
      </c>
    </row>
    <row r="3940" spans="4:6" x14ac:dyDescent="0.25">
      <c r="D3940" t="str">
        <f t="shared" ref="D3940:D4003" si="981">"5 = { # Crazy progress"</f>
        <v>5 = { # Crazy progress</v>
      </c>
    </row>
    <row r="3941" spans="4:6" x14ac:dyDescent="0.25">
      <c r="E3941" t="str">
        <f t="shared" ref="E3941:E4004" si="982">"change_variable = { which = hexaco_learning_"&amp;INDEX(S:S,2+TRUNC((ROW()-1)/$O$2))&amp;"_xp value = 3 }"</f>
        <v>change_variable = { which = hexaco_learning_law_xp value = 3 }</v>
      </c>
    </row>
    <row r="3942" spans="4:6" x14ac:dyDescent="0.25">
      <c r="E3942" t="s">
        <v>122</v>
      </c>
    </row>
    <row r="3943" spans="4:6" x14ac:dyDescent="0.25">
      <c r="E3943" t="str">
        <f t="shared" ref="E3943:E4006" si="983">"set_character_flag = AVE_MARIA_hexaco_adolescence_"&amp;INDEX(S:S,2+TRUNC((ROW()-1)/$O$2))&amp;"_improvement_genius"</f>
        <v>set_character_flag = AVE_MARIA_hexaco_adolescence_law_improvement_genius</v>
      </c>
    </row>
    <row r="3944" spans="4:6" x14ac:dyDescent="0.25">
      <c r="E3944" t="s">
        <v>123</v>
      </c>
    </row>
    <row r="3945" spans="4:6" x14ac:dyDescent="0.25">
      <c r="F3945" t="str">
        <f t="shared" ref="F3945:F4008" si="984">"factor = 2"</f>
        <v>factor = 2</v>
      </c>
    </row>
    <row r="3946" spans="4:6" x14ac:dyDescent="0.25">
      <c r="F3946" t="s">
        <v>135</v>
      </c>
    </row>
    <row r="3947" spans="4:6" x14ac:dyDescent="0.25">
      <c r="E3947" t="s">
        <v>1</v>
      </c>
    </row>
    <row r="3948" spans="4:6" x14ac:dyDescent="0.25">
      <c r="E3948" t="s">
        <v>123</v>
      </c>
    </row>
    <row r="3949" spans="4:6" x14ac:dyDescent="0.25">
      <c r="F3949" t="str">
        <f t="shared" ref="F3949:F4012" si="985">"factor = 5"</f>
        <v>factor = 5</v>
      </c>
    </row>
    <row r="3950" spans="4:6" x14ac:dyDescent="0.25">
      <c r="F3950" t="s">
        <v>137</v>
      </c>
    </row>
    <row r="3951" spans="4:6" x14ac:dyDescent="0.25">
      <c r="E3951" t="s">
        <v>1</v>
      </c>
    </row>
    <row r="3952" spans="4:6" x14ac:dyDescent="0.25">
      <c r="D3952" t="s">
        <v>1</v>
      </c>
    </row>
    <row r="3953" spans="1:4" x14ac:dyDescent="0.25">
      <c r="C3953" t="s">
        <v>1</v>
      </c>
    </row>
    <row r="3954" spans="1:4" x14ac:dyDescent="0.25">
      <c r="C3954" t="s">
        <v>138</v>
      </c>
    </row>
    <row r="3955" spans="1:4" x14ac:dyDescent="0.25">
      <c r="D3955" t="str">
        <f t="shared" ref="D3955" si="986">"educator = { character_event = { id = "&amp;"AVE_MARIA_hexaco_adolescence."&amp;INDEX($Y$2:$Z$57,MATCH(B3589,$Y$2:$Y$57,0),2)+6&amp;" } }"</f>
        <v>educator = { character_event = { id = AVE_MARIA_hexaco_adolescence.50 } }</v>
      </c>
    </row>
    <row r="3956" spans="1:4" x14ac:dyDescent="0.25">
      <c r="C3956" t="s">
        <v>1</v>
      </c>
    </row>
    <row r="3957" spans="1:4" x14ac:dyDescent="0.25">
      <c r="C3957" t="s">
        <v>139</v>
      </c>
    </row>
    <row r="3958" spans="1:4" x14ac:dyDescent="0.25">
      <c r="D3958" t="s">
        <v>167</v>
      </c>
    </row>
    <row r="3959" spans="1:4" x14ac:dyDescent="0.25">
      <c r="C3959" t="s">
        <v>1</v>
      </c>
    </row>
    <row r="3960" spans="1:4" x14ac:dyDescent="0.25">
      <c r="B3960" t="s">
        <v>1</v>
      </c>
    </row>
    <row r="3961" spans="1:4" x14ac:dyDescent="0.25">
      <c r="A3961" t="s">
        <v>1</v>
      </c>
    </row>
    <row r="3962" spans="1:4" x14ac:dyDescent="0.25">
      <c r="A3962" t="str">
        <f t="shared" ref="A3962:A4025" si="987">"#"</f>
        <v>#</v>
      </c>
      <c r="B3962" t="str">
        <f t="shared" ref="B3962:B4025" si="988">INDEX(R:R,2+TRUNC((ROW()-1)/$O$2))&amp;" Random Improvement"</f>
        <v>Law Random Improvement</v>
      </c>
    </row>
    <row r="3963" spans="1:4" x14ac:dyDescent="0.25">
      <c r="A3963" t="s">
        <v>0</v>
      </c>
    </row>
    <row r="3964" spans="1:4" x14ac:dyDescent="0.25">
      <c r="B3964" t="str">
        <f t="shared" ref="B3964" si="989">"id = "&amp;"AVE_MARIA_hexaco_adolescence."&amp;INDEX($Y$2:$Z$57,MATCH(B3589,$Y$2:$Y$57,0)+4,2)</f>
        <v>id = AVE_MARIA_hexaco_adolescence.48</v>
      </c>
    </row>
    <row r="3965" spans="1:4" x14ac:dyDescent="0.25">
      <c r="B3965" t="str">
        <f t="shared" ref="B3965" si="990">"desc = EVTDESC_"&amp;"AVE_MARIA_hexaco_adolescence."&amp;INDEX($Y$2:$Z$57,MATCH(B3589,$Y$2:$Y$57,0)+4,2)</f>
        <v>desc = EVTDESC_AVE_MARIA_hexaco_adolescence.48</v>
      </c>
    </row>
    <row r="3966" spans="1:4" x14ac:dyDescent="0.25">
      <c r="B3966" t="s">
        <v>115</v>
      </c>
    </row>
    <row r="3967" spans="1:4" x14ac:dyDescent="0.25">
      <c r="B3967" t="s">
        <v>114</v>
      </c>
    </row>
    <row r="3968" spans="1:4" x14ac:dyDescent="0.25">
      <c r="B3968" t="s">
        <v>116</v>
      </c>
    </row>
    <row r="3970" spans="2:6" x14ac:dyDescent="0.25">
      <c r="B3970" t="s">
        <v>5</v>
      </c>
    </row>
    <row r="3971" spans="2:6" x14ac:dyDescent="0.25">
      <c r="C3971" t="s">
        <v>117</v>
      </c>
    </row>
    <row r="3972" spans="2:6" x14ac:dyDescent="0.25">
      <c r="C3972" t="s">
        <v>118</v>
      </c>
    </row>
    <row r="3973" spans="2:6" x14ac:dyDescent="0.25">
      <c r="C3973" t="s">
        <v>119</v>
      </c>
    </row>
    <row r="3974" spans="2:6" x14ac:dyDescent="0.25">
      <c r="C3974" t="s">
        <v>120</v>
      </c>
    </row>
    <row r="3975" spans="2:6" x14ac:dyDescent="0.25">
      <c r="B3975" t="s">
        <v>1</v>
      </c>
    </row>
    <row r="3976" spans="2:6" x14ac:dyDescent="0.25">
      <c r="B3976" t="s">
        <v>9</v>
      </c>
    </row>
    <row r="3977" spans="2:6" x14ac:dyDescent="0.25">
      <c r="C3977" t="str">
        <f t="shared" ref="C3977" si="991">"name = EVTOPT_A_"&amp;"AVE_MARIA_hexaco_adolescence."&amp;INDEX($Y$2:$Z$57,MATCH(B3589,$Y$2:$Y$57,0)+4,2)</f>
        <v>name = EVTOPT_A_AVE_MARIA_hexaco_adolescence.48</v>
      </c>
    </row>
    <row r="3978" spans="2:6" x14ac:dyDescent="0.25">
      <c r="C3978" t="s">
        <v>121</v>
      </c>
    </row>
    <row r="3979" spans="2:6" x14ac:dyDescent="0.25">
      <c r="D3979" t="str">
        <f t="shared" ref="D3979:D4042" si="992">"60 = { # Normal progress"</f>
        <v>60 = { # Normal progress</v>
      </c>
    </row>
    <row r="3980" spans="2:6" x14ac:dyDescent="0.25">
      <c r="E3980" t="str">
        <f t="shared" ref="E3980:E4043" si="993">"change_variable = { which = hexaco_learning_"&amp;INDEX(S:S,2+TRUNC((ROW()-1)/$O$2))&amp;"_xp value = 1 }"</f>
        <v>change_variable = { which = hexaco_learning_law_xp value = 1 }</v>
      </c>
    </row>
    <row r="3981" spans="2:6" x14ac:dyDescent="0.25">
      <c r="E3981" t="s">
        <v>122</v>
      </c>
    </row>
    <row r="3982" spans="2:6" x14ac:dyDescent="0.25">
      <c r="E3982" t="str">
        <f t="shared" ref="E3982:E4045" si="994">"set_character_flag = AVE_MARIA_hexaco_adolescence_"&amp;INDEX(S:S,2+TRUNC((ROW()-1)/$O$2))&amp;"_improvement_normal"</f>
        <v>set_character_flag = AVE_MARIA_hexaco_adolescence_law_improvement_normal</v>
      </c>
    </row>
    <row r="3983" spans="2:6" x14ac:dyDescent="0.25">
      <c r="E3983" t="s">
        <v>123</v>
      </c>
    </row>
    <row r="3984" spans="2:6" x14ac:dyDescent="0.25">
      <c r="F3984" t="str">
        <f t="shared" ref="F3984:F4047" si="995">"factor = 1.05"</f>
        <v>factor = 1.05</v>
      </c>
    </row>
    <row r="3985" spans="5:6" x14ac:dyDescent="0.25">
      <c r="F3985" t="s">
        <v>124</v>
      </c>
    </row>
    <row r="3986" spans="5:6" x14ac:dyDescent="0.25">
      <c r="E3986" t="s">
        <v>1</v>
      </c>
    </row>
    <row r="3987" spans="5:6" x14ac:dyDescent="0.25">
      <c r="E3987" t="s">
        <v>123</v>
      </c>
    </row>
    <row r="3988" spans="5:6" x14ac:dyDescent="0.25">
      <c r="F3988" t="str">
        <f t="shared" ref="F3988:F4051" si="996">"factor = 1.1"</f>
        <v>factor = 1.1</v>
      </c>
    </row>
    <row r="3989" spans="5:6" x14ac:dyDescent="0.25">
      <c r="F3989" t="s">
        <v>125</v>
      </c>
    </row>
    <row r="3990" spans="5:6" x14ac:dyDescent="0.25">
      <c r="E3990" t="s">
        <v>1</v>
      </c>
    </row>
    <row r="3991" spans="5:6" x14ac:dyDescent="0.25">
      <c r="E3991" t="s">
        <v>123</v>
      </c>
    </row>
    <row r="3992" spans="5:6" x14ac:dyDescent="0.25">
      <c r="F3992" t="str">
        <f t="shared" ref="F3992:F4055" si="997">"factor = 1.2"</f>
        <v>factor = 1.2</v>
      </c>
    </row>
    <row r="3993" spans="5:6" x14ac:dyDescent="0.25">
      <c r="F3993" t="s">
        <v>126</v>
      </c>
    </row>
    <row r="3994" spans="5:6" x14ac:dyDescent="0.25">
      <c r="E3994" t="s">
        <v>1</v>
      </c>
    </row>
    <row r="3995" spans="5:6" x14ac:dyDescent="0.25">
      <c r="E3995" t="s">
        <v>123</v>
      </c>
    </row>
    <row r="3996" spans="5:6" x14ac:dyDescent="0.25">
      <c r="F3996" t="str">
        <f t="shared" ref="F3996:F4059" si="998">"factor = 1.3"</f>
        <v>factor = 1.3</v>
      </c>
    </row>
    <row r="3997" spans="5:6" x14ac:dyDescent="0.25">
      <c r="F3997" t="s">
        <v>127</v>
      </c>
    </row>
    <row r="3998" spans="5:6" x14ac:dyDescent="0.25">
      <c r="E3998" t="s">
        <v>1</v>
      </c>
    </row>
    <row r="3999" spans="5:6" x14ac:dyDescent="0.25">
      <c r="E3999" t="s">
        <v>123</v>
      </c>
    </row>
    <row r="4000" spans="5:6" x14ac:dyDescent="0.25">
      <c r="F4000" t="str">
        <f t="shared" ref="F4000:F4063" si="999">"factor = 1.5"</f>
        <v>factor = 1.5</v>
      </c>
    </row>
    <row r="4001" spans="4:6" x14ac:dyDescent="0.25">
      <c r="F4001" t="s">
        <v>128</v>
      </c>
    </row>
    <row r="4002" spans="4:6" x14ac:dyDescent="0.25">
      <c r="E4002" t="s">
        <v>1</v>
      </c>
    </row>
    <row r="4003" spans="4:6" x14ac:dyDescent="0.25">
      <c r="D4003" t="s">
        <v>1</v>
      </c>
    </row>
    <row r="4004" spans="4:6" x14ac:dyDescent="0.25">
      <c r="D4004" t="str">
        <f t="shared" ref="D4004:D4067" si="1000">"35 = { # Gifted progress"</f>
        <v>35 = { # Gifted progress</v>
      </c>
    </row>
    <row r="4005" spans="4:6" x14ac:dyDescent="0.25">
      <c r="E4005" t="str">
        <f t="shared" ref="E4005:E4068" si="1001">"change_variable = { which = hexaco_learning_"&amp;INDEX(S:S,2+TRUNC((ROW()-1)/$O$2))&amp;"_xp value = 2 }"</f>
        <v>change_variable = { which = hexaco_learning_law_xp value = 2 }</v>
      </c>
    </row>
    <row r="4006" spans="4:6" x14ac:dyDescent="0.25">
      <c r="E4006" t="s">
        <v>122</v>
      </c>
    </row>
    <row r="4007" spans="4:6" x14ac:dyDescent="0.25">
      <c r="E4007" t="str">
        <f t="shared" ref="E4007:E4070" si="1002">"set_character_flag = AVE_MARIA_hexaco_adolescence_"&amp;INDEX(S:S,2+TRUNC((ROW()-1)/$O$2))&amp;"_improvement_faster"</f>
        <v>set_character_flag = AVE_MARIA_hexaco_adolescence_law_improvement_faster</v>
      </c>
    </row>
    <row r="4008" spans="4:6" x14ac:dyDescent="0.25">
      <c r="E4008" t="s">
        <v>123</v>
      </c>
    </row>
    <row r="4009" spans="4:6" x14ac:dyDescent="0.25">
      <c r="F4009" t="str">
        <f t="shared" ref="F4009:F4072" si="1003">"factor = 1.05"</f>
        <v>factor = 1.05</v>
      </c>
    </row>
    <row r="4010" spans="4:6" x14ac:dyDescent="0.25">
      <c r="F4010" t="s">
        <v>129</v>
      </c>
    </row>
    <row r="4011" spans="4:6" x14ac:dyDescent="0.25">
      <c r="E4011" t="s">
        <v>1</v>
      </c>
    </row>
    <row r="4012" spans="4:6" x14ac:dyDescent="0.25">
      <c r="E4012" t="s">
        <v>123</v>
      </c>
    </row>
    <row r="4013" spans="4:6" x14ac:dyDescent="0.25">
      <c r="F4013" t="str">
        <f t="shared" ref="F4013:F4076" si="1004">"factor = 1.1"</f>
        <v>factor = 1.1</v>
      </c>
    </row>
    <row r="4014" spans="4:6" x14ac:dyDescent="0.25">
      <c r="F4014" t="s">
        <v>130</v>
      </c>
    </row>
    <row r="4015" spans="4:6" x14ac:dyDescent="0.25">
      <c r="E4015" t="s">
        <v>1</v>
      </c>
    </row>
    <row r="4016" spans="4:6" x14ac:dyDescent="0.25">
      <c r="E4016" t="s">
        <v>123</v>
      </c>
    </row>
    <row r="4017" spans="4:6" x14ac:dyDescent="0.25">
      <c r="F4017" t="str">
        <f t="shared" ref="F4017:F4080" si="1005">"factor = 1.2"</f>
        <v>factor = 1.2</v>
      </c>
    </row>
    <row r="4018" spans="4:6" x14ac:dyDescent="0.25">
      <c r="F4018" t="s">
        <v>131</v>
      </c>
    </row>
    <row r="4019" spans="4:6" x14ac:dyDescent="0.25">
      <c r="E4019" t="s">
        <v>1</v>
      </c>
    </row>
    <row r="4020" spans="4:6" x14ac:dyDescent="0.25">
      <c r="E4020" t="s">
        <v>123</v>
      </c>
    </row>
    <row r="4021" spans="4:6" x14ac:dyDescent="0.25">
      <c r="F4021" t="str">
        <f t="shared" ref="F4021:F4084" si="1006">"factor = 1.3"</f>
        <v>factor = 1.3</v>
      </c>
    </row>
    <row r="4022" spans="4:6" x14ac:dyDescent="0.25">
      <c r="F4022" t="s">
        <v>132</v>
      </c>
    </row>
    <row r="4023" spans="4:6" x14ac:dyDescent="0.25">
      <c r="E4023" t="s">
        <v>1</v>
      </c>
    </row>
    <row r="4024" spans="4:6" x14ac:dyDescent="0.25">
      <c r="E4024" t="s">
        <v>123</v>
      </c>
    </row>
    <row r="4025" spans="4:6" x14ac:dyDescent="0.25">
      <c r="F4025" t="str">
        <f t="shared" ref="F4025:F4088" si="1007">"factor = 1.5"</f>
        <v>factor = 1.5</v>
      </c>
    </row>
    <row r="4026" spans="4:6" x14ac:dyDescent="0.25">
      <c r="F4026" t="s">
        <v>133</v>
      </c>
    </row>
    <row r="4027" spans="4:6" x14ac:dyDescent="0.25">
      <c r="E4027" t="s">
        <v>1</v>
      </c>
    </row>
    <row r="4028" spans="4:6" x14ac:dyDescent="0.25">
      <c r="E4028" t="s">
        <v>123</v>
      </c>
    </row>
    <row r="4029" spans="4:6" x14ac:dyDescent="0.25">
      <c r="F4029" t="s">
        <v>168</v>
      </c>
    </row>
    <row r="4030" spans="4:6" x14ac:dyDescent="0.25">
      <c r="F4030" t="s">
        <v>135</v>
      </c>
    </row>
    <row r="4031" spans="4:6" x14ac:dyDescent="0.25">
      <c r="E4031" t="s">
        <v>1</v>
      </c>
    </row>
    <row r="4032" spans="4:6" x14ac:dyDescent="0.25">
      <c r="D4032" t="s">
        <v>1</v>
      </c>
    </row>
    <row r="4033" spans="3:6" x14ac:dyDescent="0.25">
      <c r="D4033" t="str">
        <f t="shared" ref="D4033:D4096" si="1008">"5 = { # Crazy progress"</f>
        <v>5 = { # Crazy progress</v>
      </c>
    </row>
    <row r="4034" spans="3:6" x14ac:dyDescent="0.25">
      <c r="E4034" t="str">
        <f t="shared" ref="E4034:E4097" si="1009">"change_variable = { which = hexaco_learning_"&amp;INDEX(S:S,2+TRUNC((ROW()-1)/$O$2))&amp;"_xp value = 3 }"</f>
        <v>change_variable = { which = hexaco_learning_law_xp value = 3 }</v>
      </c>
    </row>
    <row r="4035" spans="3:6" x14ac:dyDescent="0.25">
      <c r="E4035" t="s">
        <v>122</v>
      </c>
    </row>
    <row r="4036" spans="3:6" x14ac:dyDescent="0.25">
      <c r="E4036" t="str">
        <f t="shared" ref="E4036:E4099" si="1010">"set_character_flag = AVE_MARIA_hexaco_adolescence_"&amp;INDEX(S:S,2+TRUNC((ROW()-1)/$O$2))&amp;"_improvement_genius"</f>
        <v>set_character_flag = AVE_MARIA_hexaco_adolescence_law_improvement_genius</v>
      </c>
    </row>
    <row r="4037" spans="3:6" x14ac:dyDescent="0.25">
      <c r="E4037" t="s">
        <v>123</v>
      </c>
    </row>
    <row r="4038" spans="3:6" x14ac:dyDescent="0.25">
      <c r="F4038" t="str">
        <f t="shared" ref="F4038:F4101" si="1011">"factor = 2"</f>
        <v>factor = 2</v>
      </c>
    </row>
    <row r="4039" spans="3:6" x14ac:dyDescent="0.25">
      <c r="F4039" t="s">
        <v>135</v>
      </c>
    </row>
    <row r="4040" spans="3:6" x14ac:dyDescent="0.25">
      <c r="E4040" t="s">
        <v>1</v>
      </c>
    </row>
    <row r="4041" spans="3:6" x14ac:dyDescent="0.25">
      <c r="E4041" t="s">
        <v>123</v>
      </c>
    </row>
    <row r="4042" spans="3:6" x14ac:dyDescent="0.25">
      <c r="F4042" t="str">
        <f t="shared" ref="F4042:F4105" si="1012">"factor = 5"</f>
        <v>factor = 5</v>
      </c>
    </row>
    <row r="4043" spans="3:6" x14ac:dyDescent="0.25">
      <c r="F4043" t="s">
        <v>137</v>
      </c>
    </row>
    <row r="4044" spans="3:6" x14ac:dyDescent="0.25">
      <c r="E4044" t="s">
        <v>1</v>
      </c>
    </row>
    <row r="4045" spans="3:6" x14ac:dyDescent="0.25">
      <c r="D4045" t="s">
        <v>1</v>
      </c>
    </row>
    <row r="4046" spans="3:6" x14ac:dyDescent="0.25">
      <c r="C4046" t="s">
        <v>1</v>
      </c>
    </row>
    <row r="4047" spans="3:6" x14ac:dyDescent="0.25">
      <c r="C4047" t="s">
        <v>138</v>
      </c>
    </row>
    <row r="4048" spans="3:6" x14ac:dyDescent="0.25">
      <c r="D4048" t="str">
        <f t="shared" ref="D4048" si="1013">"educator = { character_event = { id = "&amp;"AVE_MARIA_hexaco_adolescence."&amp;INDEX($Y$2:$Z$57,MATCH(B3589,$Y$2:$Y$57,0)+6,2)&amp;" } }"</f>
        <v>educator = { character_event = { id = AVE_MARIA_hexaco_adolescence.50 } }</v>
      </c>
    </row>
    <row r="4049" spans="1:4" x14ac:dyDescent="0.25">
      <c r="C4049" t="s">
        <v>1</v>
      </c>
    </row>
    <row r="4050" spans="1:4" x14ac:dyDescent="0.25">
      <c r="C4050" t="s">
        <v>139</v>
      </c>
    </row>
    <row r="4051" spans="1:4" x14ac:dyDescent="0.25">
      <c r="D4051" t="s">
        <v>167</v>
      </c>
    </row>
    <row r="4052" spans="1:4" x14ac:dyDescent="0.25">
      <c r="C4052" t="s">
        <v>1</v>
      </c>
    </row>
    <row r="4053" spans="1:4" x14ac:dyDescent="0.25">
      <c r="B4053" t="s">
        <v>1</v>
      </c>
    </row>
    <row r="4054" spans="1:4" x14ac:dyDescent="0.25">
      <c r="A4054" t="s">
        <v>1</v>
      </c>
    </row>
    <row r="4055" spans="1:4" x14ac:dyDescent="0.25">
      <c r="A4055" t="str">
        <f t="shared" ref="A4055:A4118" si="1014">"#"</f>
        <v>#</v>
      </c>
      <c r="B4055" t="str">
        <f t="shared" ref="B4055:B4118" si="1015">INDEX(R:R,2+TRUNC((ROW()-1)/$O$2))&amp;" Random Improvement"</f>
        <v>Law Random Improvement</v>
      </c>
    </row>
    <row r="4056" spans="1:4" x14ac:dyDescent="0.25">
      <c r="A4056" t="s">
        <v>0</v>
      </c>
    </row>
    <row r="4057" spans="1:4" x14ac:dyDescent="0.25">
      <c r="B4057" t="str">
        <f t="shared" ref="B4057" si="1016">"id = "&amp;"AVE_MARIA_hexaco_adolescence."&amp;INDEX($Y$2:$Z$57,MATCH(B3589,$Y$2:$Y$57,0)+5,2)</f>
        <v>id = AVE_MARIA_hexaco_adolescence.49</v>
      </c>
    </row>
    <row r="4058" spans="1:4" x14ac:dyDescent="0.25">
      <c r="B4058" t="str">
        <f t="shared" ref="B4058" si="1017">"desc = EVTDESC_"&amp;"AVE_MARIA_hexaco_adolescence."&amp;INDEX($Y$2:$Z$57,MATCH(B3589,$Y$2:$Y$57,0)+5,2)</f>
        <v>desc = EVTDESC_AVE_MARIA_hexaco_adolescence.49</v>
      </c>
    </row>
    <row r="4059" spans="1:4" x14ac:dyDescent="0.25">
      <c r="B4059" t="s">
        <v>115</v>
      </c>
    </row>
    <row r="4060" spans="1:4" x14ac:dyDescent="0.25">
      <c r="B4060" t="s">
        <v>114</v>
      </c>
    </row>
    <row r="4061" spans="1:4" x14ac:dyDescent="0.25">
      <c r="B4061" t="s">
        <v>116</v>
      </c>
    </row>
    <row r="4063" spans="1:4" x14ac:dyDescent="0.25">
      <c r="B4063" t="s">
        <v>5</v>
      </c>
    </row>
    <row r="4064" spans="1:4" x14ac:dyDescent="0.25">
      <c r="C4064" t="s">
        <v>117</v>
      </c>
    </row>
    <row r="4065" spans="2:6" x14ac:dyDescent="0.25">
      <c r="C4065" t="s">
        <v>118</v>
      </c>
    </row>
    <row r="4066" spans="2:6" x14ac:dyDescent="0.25">
      <c r="C4066" t="s">
        <v>119</v>
      </c>
    </row>
    <row r="4067" spans="2:6" x14ac:dyDescent="0.25">
      <c r="C4067" t="s">
        <v>120</v>
      </c>
    </row>
    <row r="4068" spans="2:6" x14ac:dyDescent="0.25">
      <c r="B4068" t="s">
        <v>1</v>
      </c>
    </row>
    <row r="4069" spans="2:6" x14ac:dyDescent="0.25">
      <c r="B4069" t="s">
        <v>9</v>
      </c>
    </row>
    <row r="4070" spans="2:6" x14ac:dyDescent="0.25">
      <c r="C4070" t="str">
        <f t="shared" ref="C4070" si="1018">"name = EVTOPT_A_"&amp;"AVE_MARIA_hexaco_adolescence."&amp;INDEX($Y$2:$Z$57,MATCH(B3589,$Y$2:$Y$57,0)+5,2)</f>
        <v>name = EVTOPT_A_AVE_MARIA_hexaco_adolescence.49</v>
      </c>
    </row>
    <row r="4071" spans="2:6" x14ac:dyDescent="0.25">
      <c r="C4071" t="s">
        <v>121</v>
      </c>
    </row>
    <row r="4072" spans="2:6" x14ac:dyDescent="0.25">
      <c r="D4072" t="str">
        <f t="shared" ref="D4072:D4135" si="1019">"60 = { # Normal progress"</f>
        <v>60 = { # Normal progress</v>
      </c>
    </row>
    <row r="4073" spans="2:6" x14ac:dyDescent="0.25">
      <c r="E4073" t="str">
        <f t="shared" ref="E4073:E4136" si="1020">"change_variable = { which = hexaco_learning_"&amp;INDEX(S:S,2+TRUNC((ROW()-1)/$O$2))&amp;"_xp value = 1 }"</f>
        <v>change_variable = { which = hexaco_learning_law_xp value = 1 }</v>
      </c>
    </row>
    <row r="4074" spans="2:6" x14ac:dyDescent="0.25">
      <c r="E4074" t="s">
        <v>122</v>
      </c>
    </row>
    <row r="4075" spans="2:6" x14ac:dyDescent="0.25">
      <c r="E4075" t="str">
        <f t="shared" ref="E4075:E4138" si="1021">"set_character_flag = AVE_MARIA_hexaco_adolescence_"&amp;INDEX(S:S,2+TRUNC((ROW()-1)/$O$2))&amp;"_improvement_normal"</f>
        <v>set_character_flag = AVE_MARIA_hexaco_adolescence_law_improvement_normal</v>
      </c>
    </row>
    <row r="4076" spans="2:6" x14ac:dyDescent="0.25">
      <c r="E4076" t="s">
        <v>123</v>
      </c>
    </row>
    <row r="4077" spans="2:6" x14ac:dyDescent="0.25">
      <c r="F4077" t="str">
        <f t="shared" ref="F4077:F4140" si="1022">"factor = 1.05"</f>
        <v>factor = 1.05</v>
      </c>
    </row>
    <row r="4078" spans="2:6" x14ac:dyDescent="0.25">
      <c r="F4078" t="s">
        <v>124</v>
      </c>
    </row>
    <row r="4079" spans="2:6" x14ac:dyDescent="0.25">
      <c r="E4079" t="s">
        <v>1</v>
      </c>
    </row>
    <row r="4080" spans="2:6" x14ac:dyDescent="0.25">
      <c r="E4080" t="s">
        <v>123</v>
      </c>
    </row>
    <row r="4081" spans="4:6" x14ac:dyDescent="0.25">
      <c r="F4081" t="str">
        <f t="shared" ref="F4081:F4144" si="1023">"factor = 1.1"</f>
        <v>factor = 1.1</v>
      </c>
    </row>
    <row r="4082" spans="4:6" x14ac:dyDescent="0.25">
      <c r="F4082" t="s">
        <v>125</v>
      </c>
    </row>
    <row r="4083" spans="4:6" x14ac:dyDescent="0.25">
      <c r="E4083" t="s">
        <v>1</v>
      </c>
    </row>
    <row r="4084" spans="4:6" x14ac:dyDescent="0.25">
      <c r="E4084" t="s">
        <v>123</v>
      </c>
    </row>
    <row r="4085" spans="4:6" x14ac:dyDescent="0.25">
      <c r="F4085" t="str">
        <f t="shared" ref="F4085:F4148" si="1024">"factor = 1.2"</f>
        <v>factor = 1.2</v>
      </c>
    </row>
    <row r="4086" spans="4:6" x14ac:dyDescent="0.25">
      <c r="F4086" t="s">
        <v>126</v>
      </c>
    </row>
    <row r="4087" spans="4:6" x14ac:dyDescent="0.25">
      <c r="E4087" t="s">
        <v>1</v>
      </c>
    </row>
    <row r="4088" spans="4:6" x14ac:dyDescent="0.25">
      <c r="E4088" t="s">
        <v>123</v>
      </c>
    </row>
    <row r="4089" spans="4:6" x14ac:dyDescent="0.25">
      <c r="F4089" t="str">
        <f t="shared" ref="F4089:F4152" si="1025">"factor = 1.3"</f>
        <v>factor = 1.3</v>
      </c>
    </row>
    <row r="4090" spans="4:6" x14ac:dyDescent="0.25">
      <c r="F4090" t="s">
        <v>127</v>
      </c>
    </row>
    <row r="4091" spans="4:6" x14ac:dyDescent="0.25">
      <c r="E4091" t="s">
        <v>1</v>
      </c>
    </row>
    <row r="4092" spans="4:6" x14ac:dyDescent="0.25">
      <c r="E4092" t="s">
        <v>123</v>
      </c>
    </row>
    <row r="4093" spans="4:6" x14ac:dyDescent="0.25">
      <c r="F4093" t="str">
        <f t="shared" ref="F4093:F4156" si="1026">"factor = 1.5"</f>
        <v>factor = 1.5</v>
      </c>
    </row>
    <row r="4094" spans="4:6" x14ac:dyDescent="0.25">
      <c r="F4094" t="s">
        <v>128</v>
      </c>
    </row>
    <row r="4095" spans="4:6" x14ac:dyDescent="0.25">
      <c r="E4095" t="s">
        <v>1</v>
      </c>
    </row>
    <row r="4096" spans="4:6" x14ac:dyDescent="0.25">
      <c r="D4096" t="s">
        <v>1</v>
      </c>
    </row>
    <row r="4097" spans="4:6" x14ac:dyDescent="0.25">
      <c r="D4097" t="str">
        <f t="shared" ref="D4097:D4160" si="1027">"35 = { # Gifted progress"</f>
        <v>35 = { # Gifted progress</v>
      </c>
    </row>
    <row r="4098" spans="4:6" x14ac:dyDescent="0.25">
      <c r="E4098" t="str">
        <f t="shared" ref="E4098:E4161" si="1028">"change_variable = { which = hexaco_learning_"&amp;INDEX(S:S,2+TRUNC((ROW()-1)/$O$2))&amp;"_xp value = 2 }"</f>
        <v>change_variable = { which = hexaco_learning_law_xp value = 2 }</v>
      </c>
    </row>
    <row r="4099" spans="4:6" x14ac:dyDescent="0.25">
      <c r="E4099" t="s">
        <v>122</v>
      </c>
    </row>
    <row r="4100" spans="4:6" x14ac:dyDescent="0.25">
      <c r="E4100" t="str">
        <f t="shared" ref="E4100:E4163" si="1029">"set_character_flag = AVE_MARIA_hexaco_adolescence_"&amp;INDEX(S:S,2+TRUNC((ROW()-1)/$O$2))&amp;"_improvement_faster"</f>
        <v>set_character_flag = AVE_MARIA_hexaco_adolescence_law_improvement_faster</v>
      </c>
    </row>
    <row r="4101" spans="4:6" x14ac:dyDescent="0.25">
      <c r="E4101" t="s">
        <v>123</v>
      </c>
    </row>
    <row r="4102" spans="4:6" x14ac:dyDescent="0.25">
      <c r="F4102" t="str">
        <f t="shared" ref="F4102:F4165" si="1030">"factor = 1.05"</f>
        <v>factor = 1.05</v>
      </c>
    </row>
    <row r="4103" spans="4:6" x14ac:dyDescent="0.25">
      <c r="F4103" t="s">
        <v>129</v>
      </c>
    </row>
    <row r="4104" spans="4:6" x14ac:dyDescent="0.25">
      <c r="E4104" t="s">
        <v>1</v>
      </c>
    </row>
    <row r="4105" spans="4:6" x14ac:dyDescent="0.25">
      <c r="E4105" t="s">
        <v>123</v>
      </c>
    </row>
    <row r="4106" spans="4:6" x14ac:dyDescent="0.25">
      <c r="F4106" t="str">
        <f t="shared" ref="F4106:F4169" si="1031">"factor = 1.1"</f>
        <v>factor = 1.1</v>
      </c>
    </row>
    <row r="4107" spans="4:6" x14ac:dyDescent="0.25">
      <c r="F4107" t="s">
        <v>130</v>
      </c>
    </row>
    <row r="4108" spans="4:6" x14ac:dyDescent="0.25">
      <c r="E4108" t="s">
        <v>1</v>
      </c>
    </row>
    <row r="4109" spans="4:6" x14ac:dyDescent="0.25">
      <c r="E4109" t="s">
        <v>123</v>
      </c>
    </row>
    <row r="4110" spans="4:6" x14ac:dyDescent="0.25">
      <c r="F4110" t="str">
        <f t="shared" ref="F4110:F4173" si="1032">"factor = 1.2"</f>
        <v>factor = 1.2</v>
      </c>
    </row>
    <row r="4111" spans="4:6" x14ac:dyDescent="0.25">
      <c r="F4111" t="s">
        <v>131</v>
      </c>
    </row>
    <row r="4112" spans="4:6" x14ac:dyDescent="0.25">
      <c r="E4112" t="s">
        <v>1</v>
      </c>
    </row>
    <row r="4113" spans="4:6" x14ac:dyDescent="0.25">
      <c r="E4113" t="s">
        <v>123</v>
      </c>
    </row>
    <row r="4114" spans="4:6" x14ac:dyDescent="0.25">
      <c r="F4114" t="str">
        <f t="shared" ref="F4114:F4177" si="1033">"factor = 1.3"</f>
        <v>factor = 1.3</v>
      </c>
    </row>
    <row r="4115" spans="4:6" x14ac:dyDescent="0.25">
      <c r="F4115" t="s">
        <v>132</v>
      </c>
    </row>
    <row r="4116" spans="4:6" x14ac:dyDescent="0.25">
      <c r="E4116" t="s">
        <v>1</v>
      </c>
    </row>
    <row r="4117" spans="4:6" x14ac:dyDescent="0.25">
      <c r="E4117" t="s">
        <v>123</v>
      </c>
    </row>
    <row r="4118" spans="4:6" x14ac:dyDescent="0.25">
      <c r="F4118" t="str">
        <f t="shared" ref="F4118:F4181" si="1034">"factor = 1.5"</f>
        <v>factor = 1.5</v>
      </c>
    </row>
    <row r="4119" spans="4:6" x14ac:dyDescent="0.25">
      <c r="F4119" t="s">
        <v>133</v>
      </c>
    </row>
    <row r="4120" spans="4:6" x14ac:dyDescent="0.25">
      <c r="E4120" t="s">
        <v>1</v>
      </c>
    </row>
    <row r="4121" spans="4:6" x14ac:dyDescent="0.25">
      <c r="E4121" t="s">
        <v>123</v>
      </c>
    </row>
    <row r="4122" spans="4:6" x14ac:dyDescent="0.25">
      <c r="F4122" t="s">
        <v>168</v>
      </c>
    </row>
    <row r="4123" spans="4:6" x14ac:dyDescent="0.25">
      <c r="F4123" t="s">
        <v>135</v>
      </c>
    </row>
    <row r="4124" spans="4:6" x14ac:dyDescent="0.25">
      <c r="E4124" t="s">
        <v>1</v>
      </c>
    </row>
    <row r="4125" spans="4:6" x14ac:dyDescent="0.25">
      <c r="D4125" t="s">
        <v>1</v>
      </c>
    </row>
    <row r="4126" spans="4:6" x14ac:dyDescent="0.25">
      <c r="D4126" t="str">
        <f t="shared" ref="D4126:D4189" si="1035">"5 = { # Crazy progress"</f>
        <v>5 = { # Crazy progress</v>
      </c>
    </row>
    <row r="4127" spans="4:6" x14ac:dyDescent="0.25">
      <c r="E4127" t="str">
        <f t="shared" ref="E4127:E4190" si="1036">"change_variable = { which = hexaco_learning_"&amp;INDEX(S:S,2+TRUNC((ROW()-1)/$O$2))&amp;"_xp value = 3 }"</f>
        <v>change_variable = { which = hexaco_learning_law_xp value = 3 }</v>
      </c>
    </row>
    <row r="4128" spans="4:6" x14ac:dyDescent="0.25">
      <c r="E4128" t="s">
        <v>122</v>
      </c>
    </row>
    <row r="4129" spans="3:6" x14ac:dyDescent="0.25">
      <c r="E4129" t="str">
        <f t="shared" ref="E4129:E4192" si="1037">"set_character_flag = AVE_MARIA_hexaco_adolescence_"&amp;INDEX(S:S,2+TRUNC((ROW()-1)/$O$2))&amp;"_improvement_genius"</f>
        <v>set_character_flag = AVE_MARIA_hexaco_adolescence_law_improvement_genius</v>
      </c>
    </row>
    <row r="4130" spans="3:6" x14ac:dyDescent="0.25">
      <c r="E4130" t="s">
        <v>123</v>
      </c>
    </row>
    <row r="4131" spans="3:6" x14ac:dyDescent="0.25">
      <c r="F4131" t="str">
        <f t="shared" ref="F4131:F4194" si="1038">"factor = 2"</f>
        <v>factor = 2</v>
      </c>
    </row>
    <row r="4132" spans="3:6" x14ac:dyDescent="0.25">
      <c r="F4132" t="s">
        <v>135</v>
      </c>
    </row>
    <row r="4133" spans="3:6" x14ac:dyDescent="0.25">
      <c r="E4133" t="s">
        <v>1</v>
      </c>
    </row>
    <row r="4134" spans="3:6" x14ac:dyDescent="0.25">
      <c r="E4134" t="s">
        <v>123</v>
      </c>
    </row>
    <row r="4135" spans="3:6" x14ac:dyDescent="0.25">
      <c r="F4135" t="str">
        <f t="shared" ref="F4135:F4198" si="1039">"factor = 5"</f>
        <v>factor = 5</v>
      </c>
    </row>
    <row r="4136" spans="3:6" x14ac:dyDescent="0.25">
      <c r="F4136" t="s">
        <v>137</v>
      </c>
    </row>
    <row r="4137" spans="3:6" x14ac:dyDescent="0.25">
      <c r="E4137" t="s">
        <v>1</v>
      </c>
    </row>
    <row r="4138" spans="3:6" x14ac:dyDescent="0.25">
      <c r="D4138" t="s">
        <v>1</v>
      </c>
    </row>
    <row r="4139" spans="3:6" x14ac:dyDescent="0.25">
      <c r="C4139" t="s">
        <v>1</v>
      </c>
    </row>
    <row r="4140" spans="3:6" x14ac:dyDescent="0.25">
      <c r="C4140" t="s">
        <v>138</v>
      </c>
    </row>
    <row r="4141" spans="3:6" x14ac:dyDescent="0.25">
      <c r="D4141" t="str">
        <f t="shared" ref="D4141" si="1040">"educator = { character_event = { id = "&amp;"AVE_MARIA_hexaco_adolescence."&amp;INDEX($Y$2:$Z$57,MATCH(B3589,$Y$2:$Y$57,0)+6,2)&amp;" } }"</f>
        <v>educator = { character_event = { id = AVE_MARIA_hexaco_adolescence.50 } }</v>
      </c>
    </row>
    <row r="4142" spans="3:6" x14ac:dyDescent="0.25">
      <c r="C4142" t="s">
        <v>1</v>
      </c>
    </row>
    <row r="4143" spans="3:6" x14ac:dyDescent="0.25">
      <c r="C4143" t="s">
        <v>139</v>
      </c>
    </row>
    <row r="4144" spans="3:6" x14ac:dyDescent="0.25">
      <c r="D4144" t="s">
        <v>167</v>
      </c>
    </row>
    <row r="4145" spans="1:3" x14ac:dyDescent="0.25">
      <c r="C4145" t="s">
        <v>1</v>
      </c>
    </row>
    <row r="4146" spans="1:3" x14ac:dyDescent="0.25">
      <c r="B4146" t="s">
        <v>1</v>
      </c>
    </row>
    <row r="4147" spans="1:3" x14ac:dyDescent="0.25">
      <c r="A4147" t="s">
        <v>1</v>
      </c>
    </row>
    <row r="4148" spans="1:3" x14ac:dyDescent="0.25">
      <c r="A4148" t="s">
        <v>141</v>
      </c>
    </row>
    <row r="4149" spans="1:3" x14ac:dyDescent="0.25">
      <c r="A4149" t="s">
        <v>0</v>
      </c>
    </row>
    <row r="4150" spans="1:3" x14ac:dyDescent="0.25">
      <c r="B4150" t="str">
        <f t="shared" ref="B4150" si="1041">"id = "&amp;"AVE_MARIA_hexaco_adolescence."&amp;INDEX($Y$2:$Z$57,MATCH(B3589,$Y$2:$Y$57,0)+6,2)</f>
        <v>id = AVE_MARIA_hexaco_adolescence.50</v>
      </c>
    </row>
    <row r="4151" spans="1:3" x14ac:dyDescent="0.25">
      <c r="B4151" t="str">
        <f t="shared" ref="B4151" si="1042">"desc = EVTDESC_"&amp;"AVE_MARIA_hexaco_adolescence."&amp;INDEX($Y$2:$Z$57,MATCH(B3589,$Y$2:$Y$57,0)+6,2)</f>
        <v>desc = EVTDESC_AVE_MARIA_hexaco_adolescence.50</v>
      </c>
    </row>
    <row r="4152" spans="1:3" x14ac:dyDescent="0.25">
      <c r="B4152" t="s">
        <v>115</v>
      </c>
    </row>
    <row r="4154" spans="1:3" x14ac:dyDescent="0.25">
      <c r="B4154" t="s">
        <v>114</v>
      </c>
    </row>
    <row r="4155" spans="1:3" x14ac:dyDescent="0.25">
      <c r="B4155" t="s">
        <v>163</v>
      </c>
    </row>
    <row r="4156" spans="1:3" x14ac:dyDescent="0.25">
      <c r="B4156" t="s">
        <v>116</v>
      </c>
    </row>
    <row r="4157" spans="1:3" x14ac:dyDescent="0.25">
      <c r="B4157" t="s">
        <v>142</v>
      </c>
    </row>
    <row r="4159" spans="1:3" x14ac:dyDescent="0.25">
      <c r="B4159" t="s">
        <v>143</v>
      </c>
    </row>
    <row r="4160" spans="1:3" x14ac:dyDescent="0.25">
      <c r="C4160" t="str">
        <f t="shared" ref="C4160" si="1043">"name = EVTOPT_A_"&amp;"AVE_MARIA_hexaco_adolescence."&amp;INDEX($Y$2:$Z$57,MATCH(B3589,$Y$2:$Y$57,0)+6,2)</f>
        <v>name = EVTOPT_A_AVE_MARIA_hexaco_adolescence.50</v>
      </c>
    </row>
    <row r="4161" spans="2:5" x14ac:dyDescent="0.25">
      <c r="C4161" t="s">
        <v>5</v>
      </c>
    </row>
    <row r="4162" spans="2:5" x14ac:dyDescent="0.25">
      <c r="D4162" t="str">
        <f t="shared" ref="D4162:D4225" si="1044">"FROM  = { NOT = { has_character_flag = AVE_MARIA_hexaco_adolescence_"&amp;INDEX(S:S,2+TRUNC((ROW()-1)/$O$2))&amp;"_improvement_genius } }"</f>
        <v>FROM  = { NOT = { has_character_flag = AVE_MARIA_hexaco_adolescence_law_improvement_genius } }</v>
      </c>
    </row>
    <row r="4163" spans="2:5" x14ac:dyDescent="0.25">
      <c r="C4163" t="s">
        <v>1</v>
      </c>
    </row>
    <row r="4164" spans="2:5" x14ac:dyDescent="0.25">
      <c r="C4164" t="s">
        <v>138</v>
      </c>
    </row>
    <row r="4165" spans="2:5" x14ac:dyDescent="0.25">
      <c r="D4165" t="str">
        <f t="shared" ref="D4165:D4228" si="1045">"set_character_flag = AVE_MARIA_hexaco_adolescence_"&amp;INDEX(S:S,2+TRUNC((ROW()-1)/$O$2))&amp;"_improvement_making_normal_progress"</f>
        <v>set_character_flag = AVE_MARIA_hexaco_adolescence_law_improvement_making_normal_progress</v>
      </c>
    </row>
    <row r="4166" spans="2:5" x14ac:dyDescent="0.25">
      <c r="C4166" t="s">
        <v>1</v>
      </c>
    </row>
    <row r="4167" spans="2:5" x14ac:dyDescent="0.25">
      <c r="B4167" t="s">
        <v>1</v>
      </c>
    </row>
    <row r="4169" spans="2:5" x14ac:dyDescent="0.25">
      <c r="B4169" t="s">
        <v>144</v>
      </c>
    </row>
    <row r="4170" spans="2:5" x14ac:dyDescent="0.25">
      <c r="C4170" t="str">
        <f t="shared" ref="C4170" si="1046">"name = EVTOPT_B_"&amp;"AVE_MARIA_hexaco_adolescence."&amp;INDEX($Y$2:$Z$57,MATCH(B3589,$Y$2:$Y$57,0)+6,2)</f>
        <v>name = EVTOPT_B_AVE_MARIA_hexaco_adolescence.50</v>
      </c>
    </row>
    <row r="4171" spans="2:5" x14ac:dyDescent="0.25">
      <c r="C4171" t="s">
        <v>5</v>
      </c>
    </row>
    <row r="4172" spans="2:5" x14ac:dyDescent="0.25">
      <c r="D4172" t="str">
        <f t="shared" ref="D4172:D4235" si="1047">"FROM  = { has_character_flag = AVE_MARIA_hexaco_adolescence_"&amp;INDEX(S:S,2+TRUNC((ROW()-1)/$O$2))&amp;"_improvement_genius }"</f>
        <v>FROM  = { has_character_flag = AVE_MARIA_hexaco_adolescence_law_improvement_genius }</v>
      </c>
    </row>
    <row r="4173" spans="2:5" x14ac:dyDescent="0.25">
      <c r="D4173" t="s">
        <v>145</v>
      </c>
    </row>
    <row r="4174" spans="2:5" x14ac:dyDescent="0.25">
      <c r="E4174" t="str">
        <f t="shared" ref="E4174:E4237" si="1048">"trait = "&amp;INDEX(S:S,2+TRUNC((ROW()-1)/$O$2))&amp;"_4"</f>
        <v>trait = law_4</v>
      </c>
    </row>
    <row r="4175" spans="2:5" x14ac:dyDescent="0.25">
      <c r="E4175" t="str">
        <f t="shared" ref="E4175:E4238" si="1049">"trait = "&amp;INDEX(S:S,2+TRUNC((ROW()-1)/$O$2))&amp;"_5"</f>
        <v>trait = law_5</v>
      </c>
    </row>
    <row r="4176" spans="2:5" x14ac:dyDescent="0.25">
      <c r="D4176" t="s">
        <v>1</v>
      </c>
    </row>
    <row r="4177" spans="1:5" x14ac:dyDescent="0.25">
      <c r="C4177" t="s">
        <v>1</v>
      </c>
    </row>
    <row r="4178" spans="1:5" x14ac:dyDescent="0.25">
      <c r="C4178" t="s">
        <v>138</v>
      </c>
    </row>
    <row r="4179" spans="1:5" x14ac:dyDescent="0.25">
      <c r="D4179" t="s">
        <v>146</v>
      </c>
    </row>
    <row r="4180" spans="1:5" x14ac:dyDescent="0.25">
      <c r="E4180" t="str">
        <f t="shared" ref="E4180:E4243" si="1050">"set_character_flag = AVE_MARIA_hexaco_adolescence_"&amp;INDEX(S:S,2+TRUNC((ROW()-1)/$O$2))&amp;"_improvement_making_good_progress"</f>
        <v>set_character_flag = AVE_MARIA_hexaco_adolescence_law_improvement_making_good_progress</v>
      </c>
    </row>
    <row r="4181" spans="1:5" x14ac:dyDescent="0.25">
      <c r="E4181" t="str">
        <f t="shared" ref="E4181:E4244" si="1051">"change_variable = { which = hexaco_learning_"&amp;INDEX(S:S,2+TRUNC((ROW()-1)/$O$2))&amp;"_xp value = 1 }"</f>
        <v>change_variable = { which = hexaco_learning_law_xp value = 1 }</v>
      </c>
    </row>
    <row r="4182" spans="1:5" x14ac:dyDescent="0.25">
      <c r="E4182" t="s">
        <v>122</v>
      </c>
    </row>
    <row r="4183" spans="1:5" x14ac:dyDescent="0.25">
      <c r="D4183" t="s">
        <v>1</v>
      </c>
    </row>
    <row r="4184" spans="1:5" x14ac:dyDescent="0.25">
      <c r="C4184" t="s">
        <v>1</v>
      </c>
    </row>
    <row r="4185" spans="1:5" x14ac:dyDescent="0.25">
      <c r="B4185" t="s">
        <v>1</v>
      </c>
    </row>
    <row r="4186" spans="1:5" x14ac:dyDescent="0.25">
      <c r="A4186" t="s">
        <v>1</v>
      </c>
    </row>
    <row r="4187" spans="1:5" x14ac:dyDescent="0.25">
      <c r="A4187" t="str">
        <f t="shared" ref="A4187:A4250" si="1052">"##"</f>
        <v>##</v>
      </c>
      <c r="B4187" t="str">
        <f t="shared" ref="B4187:B4250" si="1053">INDEX(R:R,2+TRUNC((ROW()-1)/$O$2))</f>
        <v>Theology</v>
      </c>
    </row>
    <row r="4188" spans="1:5" x14ac:dyDescent="0.25">
      <c r="A4188" t="str">
        <f t="shared" ref="A4188:A4251" si="1054">"#"</f>
        <v>#</v>
      </c>
      <c r="B4188" t="str">
        <f t="shared" ref="B4188:B4251" si="1055">INDEX(R:R,2+TRUNC((ROW()-1)/$O$2))&amp;" Random Improvement"</f>
        <v>Theology Random Improvement</v>
      </c>
    </row>
    <row r="4189" spans="1:5" x14ac:dyDescent="0.25">
      <c r="A4189" t="s">
        <v>0</v>
      </c>
    </row>
    <row r="4190" spans="1:5" x14ac:dyDescent="0.25">
      <c r="B4190" t="str">
        <f t="shared" ref="B4190" si="1056">"id = AVE_MARIA_hexaco_adolescence."&amp;INDEX($Y$2:$Z$57,MATCH(B4187,$Y$2:$Y$57,0),2)</f>
        <v>id = AVE_MARIA_hexaco_adolescence.51</v>
      </c>
    </row>
    <row r="4191" spans="1:5" x14ac:dyDescent="0.25">
      <c r="B4191" t="str">
        <f t="shared" ref="B4191" si="1057">"desc = EVTDESC_"&amp;"AVE_MARIA_hexaco_adolescence."&amp;INDEX($Y$2:$Z$57,MATCH(B4187,$Y$2:$Y$57,0),2)</f>
        <v>desc = EVTDESC_AVE_MARIA_hexaco_adolescence.51</v>
      </c>
    </row>
    <row r="4192" spans="1:5" x14ac:dyDescent="0.25">
      <c r="B4192" t="s">
        <v>115</v>
      </c>
    </row>
    <row r="4193" spans="2:5" x14ac:dyDescent="0.25">
      <c r="B4193" t="s">
        <v>114</v>
      </c>
    </row>
    <row r="4194" spans="2:5" x14ac:dyDescent="0.25">
      <c r="B4194" t="s">
        <v>116</v>
      </c>
    </row>
    <row r="4196" spans="2:5" x14ac:dyDescent="0.25">
      <c r="B4196" t="s">
        <v>5</v>
      </c>
    </row>
    <row r="4197" spans="2:5" x14ac:dyDescent="0.25">
      <c r="C4197" t="s">
        <v>117</v>
      </c>
    </row>
    <row r="4198" spans="2:5" x14ac:dyDescent="0.25">
      <c r="C4198" t="s">
        <v>118</v>
      </c>
    </row>
    <row r="4199" spans="2:5" x14ac:dyDescent="0.25">
      <c r="C4199" t="s">
        <v>119</v>
      </c>
    </row>
    <row r="4200" spans="2:5" x14ac:dyDescent="0.25">
      <c r="C4200" t="s">
        <v>120</v>
      </c>
    </row>
    <row r="4201" spans="2:5" x14ac:dyDescent="0.25">
      <c r="B4201" t="s">
        <v>1</v>
      </c>
    </row>
    <row r="4202" spans="2:5" x14ac:dyDescent="0.25">
      <c r="B4202" t="s">
        <v>9</v>
      </c>
    </row>
    <row r="4203" spans="2:5" x14ac:dyDescent="0.25">
      <c r="C4203" t="str">
        <f t="shared" ref="C4203" si="1058">"name = EVTOPT_A_"&amp;"AVE_MARIA_hexaco_adolescence."&amp;INDEX($Y$2:$Z$57,MATCH(B4187,$Y$2:$Y$57,0),2)</f>
        <v>name = EVTOPT_A_AVE_MARIA_hexaco_adolescence.51</v>
      </c>
    </row>
    <row r="4204" spans="2:5" x14ac:dyDescent="0.25">
      <c r="C4204" t="s">
        <v>121</v>
      </c>
    </row>
    <row r="4205" spans="2:5" x14ac:dyDescent="0.25">
      <c r="D4205" t="str">
        <f t="shared" ref="D4205:D4268" si="1059">"60 = { # Normal progress"</f>
        <v>60 = { # Normal progress</v>
      </c>
    </row>
    <row r="4206" spans="2:5" x14ac:dyDescent="0.25">
      <c r="E4206" t="str">
        <f t="shared" ref="E4206:E4269" si="1060">"change_variable = { which = hexaco_learning_"&amp;INDEX(S:S,2+TRUNC((ROW()-1)/$O$2))&amp;"_xp value = 1 }"</f>
        <v>change_variable = { which = hexaco_learning_theology_xp value = 1 }</v>
      </c>
    </row>
    <row r="4207" spans="2:5" x14ac:dyDescent="0.25">
      <c r="E4207" t="s">
        <v>122</v>
      </c>
    </row>
    <row r="4208" spans="2:5" x14ac:dyDescent="0.25">
      <c r="E4208" t="str">
        <f t="shared" ref="E4208:E4271" si="1061">"# set_character_flag = AVE_MARIA_hexaco_adolescence_"&amp;INDEX(S:S,2+TRUNC((ROW()-1)/$O$2))&amp;"_improvement_normal"</f>
        <v># set_character_flag = AVE_MARIA_hexaco_adolescence_theology_improvement_normal</v>
      </c>
    </row>
    <row r="4209" spans="5:6" x14ac:dyDescent="0.25">
      <c r="E4209" t="s">
        <v>123</v>
      </c>
    </row>
    <row r="4210" spans="5:6" x14ac:dyDescent="0.25">
      <c r="F4210" t="str">
        <f t="shared" ref="F4210:F4273" si="1062">"factor = 1.05"</f>
        <v>factor = 1.05</v>
      </c>
    </row>
    <row r="4211" spans="5:6" x14ac:dyDescent="0.25">
      <c r="F4211" t="s">
        <v>124</v>
      </c>
    </row>
    <row r="4212" spans="5:6" x14ac:dyDescent="0.25">
      <c r="E4212" t="s">
        <v>1</v>
      </c>
    </row>
    <row r="4213" spans="5:6" x14ac:dyDescent="0.25">
      <c r="E4213" t="s">
        <v>123</v>
      </c>
    </row>
    <row r="4214" spans="5:6" x14ac:dyDescent="0.25">
      <c r="F4214" t="str">
        <f t="shared" ref="F4214:F4277" si="1063">"factor = 1.1"</f>
        <v>factor = 1.1</v>
      </c>
    </row>
    <row r="4215" spans="5:6" x14ac:dyDescent="0.25">
      <c r="F4215" t="s">
        <v>125</v>
      </c>
    </row>
    <row r="4216" spans="5:6" x14ac:dyDescent="0.25">
      <c r="E4216" t="s">
        <v>1</v>
      </c>
    </row>
    <row r="4217" spans="5:6" x14ac:dyDescent="0.25">
      <c r="E4217" t="s">
        <v>123</v>
      </c>
    </row>
    <row r="4218" spans="5:6" x14ac:dyDescent="0.25">
      <c r="F4218" t="str">
        <f t="shared" ref="F4218:F4281" si="1064">"factor = 1.2"</f>
        <v>factor = 1.2</v>
      </c>
    </row>
    <row r="4219" spans="5:6" x14ac:dyDescent="0.25">
      <c r="F4219" t="s">
        <v>126</v>
      </c>
    </row>
    <row r="4220" spans="5:6" x14ac:dyDescent="0.25">
      <c r="E4220" t="s">
        <v>1</v>
      </c>
    </row>
    <row r="4221" spans="5:6" x14ac:dyDescent="0.25">
      <c r="E4221" t="s">
        <v>123</v>
      </c>
    </row>
    <row r="4222" spans="5:6" x14ac:dyDescent="0.25">
      <c r="F4222" t="str">
        <f t="shared" ref="F4222:F4285" si="1065">"factor = 1.3"</f>
        <v>factor = 1.3</v>
      </c>
    </row>
    <row r="4223" spans="5:6" x14ac:dyDescent="0.25">
      <c r="F4223" t="s">
        <v>127</v>
      </c>
    </row>
    <row r="4224" spans="5:6" x14ac:dyDescent="0.25">
      <c r="E4224" t="s">
        <v>1</v>
      </c>
    </row>
    <row r="4225" spans="4:6" x14ac:dyDescent="0.25">
      <c r="E4225" t="s">
        <v>123</v>
      </c>
    </row>
    <row r="4226" spans="4:6" x14ac:dyDescent="0.25">
      <c r="F4226" t="str">
        <f t="shared" ref="F4226:F4289" si="1066">"factor = 1.5"</f>
        <v>factor = 1.5</v>
      </c>
    </row>
    <row r="4227" spans="4:6" x14ac:dyDescent="0.25">
      <c r="F4227" t="s">
        <v>128</v>
      </c>
    </row>
    <row r="4228" spans="4:6" x14ac:dyDescent="0.25">
      <c r="E4228" t="s">
        <v>1</v>
      </c>
    </row>
    <row r="4229" spans="4:6" x14ac:dyDescent="0.25">
      <c r="D4229" t="s">
        <v>1</v>
      </c>
    </row>
    <row r="4230" spans="4:6" x14ac:dyDescent="0.25">
      <c r="D4230" t="str">
        <f t="shared" ref="D4230:D4293" si="1067">"35 = { # Gifted progress"</f>
        <v>35 = { # Gifted progress</v>
      </c>
    </row>
    <row r="4231" spans="4:6" x14ac:dyDescent="0.25">
      <c r="E4231" t="str">
        <f t="shared" ref="E4231:E4294" si="1068">"change_variable = { which = hexaco_learning_"&amp;INDEX(S:S,2+TRUNC((ROW()-1)/$O$2))&amp;"_xp value = 2 }"</f>
        <v>change_variable = { which = hexaco_learning_theology_xp value = 2 }</v>
      </c>
    </row>
    <row r="4232" spans="4:6" x14ac:dyDescent="0.25">
      <c r="E4232" t="s">
        <v>122</v>
      </c>
    </row>
    <row r="4233" spans="4:6" x14ac:dyDescent="0.25">
      <c r="E4233" t="str">
        <f t="shared" ref="E4233:E4296" si="1069">"# set_character_flag = AVE_MARIA_hexaco_adolescence_"&amp;INDEX(S:S,2+TRUNC((ROW()-1)/$O$2))&amp;"_improvement_faster"</f>
        <v># set_character_flag = AVE_MARIA_hexaco_adolescence_theology_improvement_faster</v>
      </c>
    </row>
    <row r="4234" spans="4:6" x14ac:dyDescent="0.25">
      <c r="E4234" t="s">
        <v>123</v>
      </c>
    </row>
    <row r="4235" spans="4:6" x14ac:dyDescent="0.25">
      <c r="F4235" t="str">
        <f t="shared" ref="F4235:F4298" si="1070">"factor = 1.05"</f>
        <v>factor = 1.05</v>
      </c>
    </row>
    <row r="4236" spans="4:6" x14ac:dyDescent="0.25">
      <c r="F4236" t="s">
        <v>129</v>
      </c>
    </row>
    <row r="4237" spans="4:6" x14ac:dyDescent="0.25">
      <c r="E4237" t="s">
        <v>1</v>
      </c>
    </row>
    <row r="4238" spans="4:6" x14ac:dyDescent="0.25">
      <c r="E4238" t="s">
        <v>123</v>
      </c>
    </row>
    <row r="4239" spans="4:6" x14ac:dyDescent="0.25">
      <c r="F4239" t="str">
        <f t="shared" ref="F4239:F4302" si="1071">"factor = 1.1"</f>
        <v>factor = 1.1</v>
      </c>
    </row>
    <row r="4240" spans="4:6" x14ac:dyDescent="0.25">
      <c r="F4240" t="s">
        <v>130</v>
      </c>
    </row>
    <row r="4241" spans="5:6" x14ac:dyDescent="0.25">
      <c r="E4241" t="s">
        <v>1</v>
      </c>
    </row>
    <row r="4242" spans="5:6" x14ac:dyDescent="0.25">
      <c r="E4242" t="s">
        <v>123</v>
      </c>
    </row>
    <row r="4243" spans="5:6" x14ac:dyDescent="0.25">
      <c r="F4243" t="str">
        <f t="shared" ref="F4243:F4306" si="1072">"factor = 1.2"</f>
        <v>factor = 1.2</v>
      </c>
    </row>
    <row r="4244" spans="5:6" x14ac:dyDescent="0.25">
      <c r="F4244" t="s">
        <v>131</v>
      </c>
    </row>
    <row r="4245" spans="5:6" x14ac:dyDescent="0.25">
      <c r="E4245" t="s">
        <v>1</v>
      </c>
    </row>
    <row r="4246" spans="5:6" x14ac:dyDescent="0.25">
      <c r="E4246" t="s">
        <v>123</v>
      </c>
    </row>
    <row r="4247" spans="5:6" x14ac:dyDescent="0.25">
      <c r="F4247" t="str">
        <f t="shared" ref="F4247:F4310" si="1073">"factor = 1.3"</f>
        <v>factor = 1.3</v>
      </c>
    </row>
    <row r="4248" spans="5:6" x14ac:dyDescent="0.25">
      <c r="F4248" t="s">
        <v>132</v>
      </c>
    </row>
    <row r="4249" spans="5:6" x14ac:dyDescent="0.25">
      <c r="E4249" t="s">
        <v>1</v>
      </c>
    </row>
    <row r="4250" spans="5:6" x14ac:dyDescent="0.25">
      <c r="E4250" t="s">
        <v>123</v>
      </c>
    </row>
    <row r="4251" spans="5:6" x14ac:dyDescent="0.25">
      <c r="F4251" t="str">
        <f t="shared" ref="F4251:F4314" si="1074">"factor = 1.5"</f>
        <v>factor = 1.5</v>
      </c>
    </row>
    <row r="4252" spans="5:6" x14ac:dyDescent="0.25">
      <c r="F4252" t="s">
        <v>133</v>
      </c>
    </row>
    <row r="4253" spans="5:6" x14ac:dyDescent="0.25">
      <c r="E4253" t="s">
        <v>1</v>
      </c>
    </row>
    <row r="4254" spans="5:6" x14ac:dyDescent="0.25">
      <c r="E4254" t="s">
        <v>123</v>
      </c>
    </row>
    <row r="4255" spans="5:6" x14ac:dyDescent="0.25">
      <c r="F4255" t="s">
        <v>220</v>
      </c>
    </row>
    <row r="4256" spans="5:6" x14ac:dyDescent="0.25">
      <c r="F4256" t="s">
        <v>135</v>
      </c>
    </row>
    <row r="4257" spans="3:6" x14ac:dyDescent="0.25">
      <c r="E4257" t="s">
        <v>1</v>
      </c>
    </row>
    <row r="4258" spans="3:6" x14ac:dyDescent="0.25">
      <c r="D4258" t="s">
        <v>1</v>
      </c>
    </row>
    <row r="4259" spans="3:6" x14ac:dyDescent="0.25">
      <c r="D4259" t="str">
        <f t="shared" ref="D4259:D4322" si="1075">"5 = { # Crazy progress"</f>
        <v>5 = { # Crazy progress</v>
      </c>
    </row>
    <row r="4260" spans="3:6" x14ac:dyDescent="0.25">
      <c r="E4260" t="str">
        <f t="shared" ref="E4260:E4323" si="1076">"change_variable = { which = hexaco_learning_"&amp;INDEX(S:S,2+TRUNC((ROW()-1)/$O$2))&amp;"_xp value = 3 }"</f>
        <v>change_variable = { which = hexaco_learning_theology_xp value = 3 }</v>
      </c>
    </row>
    <row r="4261" spans="3:6" x14ac:dyDescent="0.25">
      <c r="E4261" t="s">
        <v>122</v>
      </c>
    </row>
    <row r="4262" spans="3:6" x14ac:dyDescent="0.25">
      <c r="E4262" t="str">
        <f t="shared" ref="E4262:E4325" si="1077">"set_character_flag = AVE_MARIA_hexaco_adolescence_"&amp;INDEX(S:S,2+TRUNC((ROW()-1)/$O$2))&amp;"_improvement_genius"</f>
        <v>set_character_flag = AVE_MARIA_hexaco_adolescence_theology_improvement_genius</v>
      </c>
    </row>
    <row r="4263" spans="3:6" x14ac:dyDescent="0.25">
      <c r="E4263" t="s">
        <v>123</v>
      </c>
    </row>
    <row r="4264" spans="3:6" x14ac:dyDescent="0.25">
      <c r="F4264" t="str">
        <f t="shared" ref="F4264:F4327" si="1078">"factor = 2"</f>
        <v>factor = 2</v>
      </c>
    </row>
    <row r="4265" spans="3:6" x14ac:dyDescent="0.25">
      <c r="F4265" t="s">
        <v>135</v>
      </c>
    </row>
    <row r="4266" spans="3:6" x14ac:dyDescent="0.25">
      <c r="E4266" t="s">
        <v>1</v>
      </c>
    </row>
    <row r="4267" spans="3:6" x14ac:dyDescent="0.25">
      <c r="E4267" t="s">
        <v>123</v>
      </c>
    </row>
    <row r="4268" spans="3:6" x14ac:dyDescent="0.25">
      <c r="F4268" t="str">
        <f t="shared" ref="F4268:F4331" si="1079">"factor = 5"</f>
        <v>factor = 5</v>
      </c>
    </row>
    <row r="4269" spans="3:6" x14ac:dyDescent="0.25">
      <c r="F4269" t="s">
        <v>137</v>
      </c>
    </row>
    <row r="4270" spans="3:6" x14ac:dyDescent="0.25">
      <c r="E4270" t="s">
        <v>1</v>
      </c>
    </row>
    <row r="4271" spans="3:6" x14ac:dyDescent="0.25">
      <c r="D4271" t="s">
        <v>1</v>
      </c>
    </row>
    <row r="4272" spans="3:6" x14ac:dyDescent="0.25">
      <c r="C4272" t="s">
        <v>1</v>
      </c>
    </row>
    <row r="4273" spans="1:4" x14ac:dyDescent="0.25">
      <c r="C4273" t="s">
        <v>138</v>
      </c>
    </row>
    <row r="4274" spans="1:4" x14ac:dyDescent="0.25">
      <c r="D4274" t="str">
        <f t="shared" ref="D4274" si="1080">"educator = { character_event = { id = "&amp;"AVE_MARIA_hexaco_adolescence."&amp;INDEX($Y$2:$Z$57,MATCH(B4187,$Y$2:$Y$57,0)+6,2)&amp;" } }"</f>
        <v>educator = { character_event = { id = AVE_MARIA_hexaco_adolescence.57 } }</v>
      </c>
    </row>
    <row r="4275" spans="1:4" x14ac:dyDescent="0.25">
      <c r="C4275" t="s">
        <v>1</v>
      </c>
    </row>
    <row r="4276" spans="1:4" x14ac:dyDescent="0.25">
      <c r="C4276" t="s">
        <v>139</v>
      </c>
    </row>
    <row r="4277" spans="1:4" x14ac:dyDescent="0.25">
      <c r="D4277" t="s">
        <v>168</v>
      </c>
    </row>
    <row r="4278" spans="1:4" x14ac:dyDescent="0.25">
      <c r="C4278" t="s">
        <v>1</v>
      </c>
    </row>
    <row r="4279" spans="1:4" x14ac:dyDescent="0.25">
      <c r="B4279" t="s">
        <v>1</v>
      </c>
    </row>
    <row r="4280" spans="1:4" x14ac:dyDescent="0.25">
      <c r="A4280" t="s">
        <v>1</v>
      </c>
    </row>
    <row r="4281" spans="1:4" x14ac:dyDescent="0.25">
      <c r="A4281" t="str">
        <f t="shared" ref="A4281:A4344" si="1081">"#"</f>
        <v>#</v>
      </c>
      <c r="B4281" t="str">
        <f t="shared" ref="B4281:B4344" si="1082">INDEX(R:R,2+TRUNC((ROW()-1)/$O$2))&amp;" Random Improvement"</f>
        <v>Theology Random Improvement</v>
      </c>
    </row>
    <row r="4282" spans="1:4" x14ac:dyDescent="0.25">
      <c r="A4282" t="s">
        <v>0</v>
      </c>
    </row>
    <row r="4283" spans="1:4" x14ac:dyDescent="0.25">
      <c r="B4283" t="str">
        <f t="shared" ref="B4283" si="1083">"id = "&amp;"AVE_MARIA_hexaco_adolescence."&amp;INDEX($Y$2:$Z$57,MATCH(B4187,$Y$2:$Y$57,0)+1,2)</f>
        <v>id = AVE_MARIA_hexaco_adolescence.52</v>
      </c>
    </row>
    <row r="4284" spans="1:4" x14ac:dyDescent="0.25">
      <c r="B4284" t="str">
        <f t="shared" ref="B4284:B4347" si="1084">"desc = EVTDESC_"&amp;INDEX(N:N,3+TRUNC((ROW()-1)/$O$2))</f>
        <v>desc = EVTDESC_AVE_MARIA_hexaco_adolescence.10</v>
      </c>
    </row>
    <row r="4285" spans="1:4" x14ac:dyDescent="0.25">
      <c r="B4285" t="s">
        <v>115</v>
      </c>
    </row>
    <row r="4286" spans="1:4" x14ac:dyDescent="0.25">
      <c r="B4286" t="s">
        <v>114</v>
      </c>
    </row>
    <row r="4287" spans="1:4" x14ac:dyDescent="0.25">
      <c r="B4287" t="s">
        <v>116</v>
      </c>
    </row>
    <row r="4289" spans="2:6" x14ac:dyDescent="0.25">
      <c r="B4289" t="s">
        <v>5</v>
      </c>
    </row>
    <row r="4290" spans="2:6" x14ac:dyDescent="0.25">
      <c r="C4290" t="s">
        <v>117</v>
      </c>
    </row>
    <row r="4291" spans="2:6" x14ac:dyDescent="0.25">
      <c r="C4291" t="s">
        <v>118</v>
      </c>
    </row>
    <row r="4292" spans="2:6" x14ac:dyDescent="0.25">
      <c r="C4292" t="s">
        <v>119</v>
      </c>
    </row>
    <row r="4293" spans="2:6" x14ac:dyDescent="0.25">
      <c r="C4293" t="s">
        <v>120</v>
      </c>
    </row>
    <row r="4294" spans="2:6" x14ac:dyDescent="0.25">
      <c r="B4294" t="s">
        <v>1</v>
      </c>
    </row>
    <row r="4295" spans="2:6" x14ac:dyDescent="0.25">
      <c r="B4295" t="s">
        <v>9</v>
      </c>
    </row>
    <row r="4296" spans="2:6" x14ac:dyDescent="0.25">
      <c r="C4296" t="str">
        <f t="shared" ref="C4296" si="1085">"name = EVTOPT_A_"&amp;"AVE_MARIA_hexaco_adolescence."&amp;INDEX($Y$2:$Z$57,MATCH(B4187,$Y$2:$Y$57,0)+1,2)</f>
        <v>name = EVTOPT_A_AVE_MARIA_hexaco_adolescence.52</v>
      </c>
    </row>
    <row r="4297" spans="2:6" x14ac:dyDescent="0.25">
      <c r="C4297" t="s">
        <v>121</v>
      </c>
    </row>
    <row r="4298" spans="2:6" x14ac:dyDescent="0.25">
      <c r="D4298" t="str">
        <f t="shared" ref="D4298:D4361" si="1086">"60 = { # Normal progress"</f>
        <v>60 = { # Normal progress</v>
      </c>
    </row>
    <row r="4299" spans="2:6" x14ac:dyDescent="0.25">
      <c r="E4299" t="str">
        <f t="shared" ref="E4299:E4362" si="1087">"change_variable = { which = hexaco_learning_"&amp;INDEX(S:S,2+TRUNC((ROW()-1)/$O$2))&amp;"_xp value = 1 }"</f>
        <v>change_variable = { which = hexaco_learning_theology_xp value = 1 }</v>
      </c>
    </row>
    <row r="4300" spans="2:6" x14ac:dyDescent="0.25">
      <c r="E4300" t="s">
        <v>122</v>
      </c>
    </row>
    <row r="4301" spans="2:6" x14ac:dyDescent="0.25">
      <c r="E4301" t="str">
        <f t="shared" ref="E4301:E4364" si="1088">"set_character_flag = AVE_MARIA_hexaco_adolescence_"&amp;INDEX(S:S,2+TRUNC((ROW()-1)/$O$2))&amp;"_improvement_normal"</f>
        <v>set_character_flag = AVE_MARIA_hexaco_adolescence_theology_improvement_normal</v>
      </c>
    </row>
    <row r="4302" spans="2:6" x14ac:dyDescent="0.25">
      <c r="E4302" t="s">
        <v>123</v>
      </c>
    </row>
    <row r="4303" spans="2:6" x14ac:dyDescent="0.25">
      <c r="F4303" t="str">
        <f t="shared" ref="F4303:F4366" si="1089">"factor = 1.05"</f>
        <v>factor = 1.05</v>
      </c>
    </row>
    <row r="4304" spans="2:6" x14ac:dyDescent="0.25">
      <c r="F4304" t="s">
        <v>124</v>
      </c>
    </row>
    <row r="4305" spans="5:6" x14ac:dyDescent="0.25">
      <c r="E4305" t="s">
        <v>1</v>
      </c>
    </row>
    <row r="4306" spans="5:6" x14ac:dyDescent="0.25">
      <c r="E4306" t="s">
        <v>123</v>
      </c>
    </row>
    <row r="4307" spans="5:6" x14ac:dyDescent="0.25">
      <c r="F4307" t="str">
        <f t="shared" ref="F4307:F4370" si="1090">"factor = 1.1"</f>
        <v>factor = 1.1</v>
      </c>
    </row>
    <row r="4308" spans="5:6" x14ac:dyDescent="0.25">
      <c r="F4308" t="s">
        <v>125</v>
      </c>
    </row>
    <row r="4309" spans="5:6" x14ac:dyDescent="0.25">
      <c r="E4309" t="s">
        <v>1</v>
      </c>
    </row>
    <row r="4310" spans="5:6" x14ac:dyDescent="0.25">
      <c r="E4310" t="s">
        <v>123</v>
      </c>
    </row>
    <row r="4311" spans="5:6" x14ac:dyDescent="0.25">
      <c r="F4311" t="str">
        <f t="shared" ref="F4311:F4374" si="1091">"factor = 1.2"</f>
        <v>factor = 1.2</v>
      </c>
    </row>
    <row r="4312" spans="5:6" x14ac:dyDescent="0.25">
      <c r="F4312" t="s">
        <v>126</v>
      </c>
    </row>
    <row r="4313" spans="5:6" x14ac:dyDescent="0.25">
      <c r="E4313" t="s">
        <v>1</v>
      </c>
    </row>
    <row r="4314" spans="5:6" x14ac:dyDescent="0.25">
      <c r="E4314" t="s">
        <v>123</v>
      </c>
    </row>
    <row r="4315" spans="5:6" x14ac:dyDescent="0.25">
      <c r="F4315" t="str">
        <f t="shared" ref="F4315:F4378" si="1092">"factor = 1.3"</f>
        <v>factor = 1.3</v>
      </c>
    </row>
    <row r="4316" spans="5:6" x14ac:dyDescent="0.25">
      <c r="F4316" t="s">
        <v>127</v>
      </c>
    </row>
    <row r="4317" spans="5:6" x14ac:dyDescent="0.25">
      <c r="E4317" t="s">
        <v>1</v>
      </c>
    </row>
    <row r="4318" spans="5:6" x14ac:dyDescent="0.25">
      <c r="E4318" t="s">
        <v>123</v>
      </c>
    </row>
    <row r="4319" spans="5:6" x14ac:dyDescent="0.25">
      <c r="F4319" t="str">
        <f t="shared" ref="F4319:F4382" si="1093">"factor = 1.5"</f>
        <v>factor = 1.5</v>
      </c>
    </row>
    <row r="4320" spans="5:6" x14ac:dyDescent="0.25">
      <c r="F4320" t="s">
        <v>128</v>
      </c>
    </row>
    <row r="4321" spans="4:6" x14ac:dyDescent="0.25">
      <c r="E4321" t="s">
        <v>1</v>
      </c>
    </row>
    <row r="4322" spans="4:6" x14ac:dyDescent="0.25">
      <c r="D4322" t="s">
        <v>1</v>
      </c>
    </row>
    <row r="4323" spans="4:6" x14ac:dyDescent="0.25">
      <c r="D4323" t="str">
        <f t="shared" ref="D4323:D4386" si="1094">"35 = { # Gifted progress"</f>
        <v>35 = { # Gifted progress</v>
      </c>
    </row>
    <row r="4324" spans="4:6" x14ac:dyDescent="0.25">
      <c r="E4324" t="str">
        <f t="shared" ref="E4324:E4387" si="1095">"change_variable = { which = hexaco_learning_"&amp;INDEX(S:S,2+TRUNC((ROW()-1)/$O$2))&amp;"_xp value = 2 }"</f>
        <v>change_variable = { which = hexaco_learning_theology_xp value = 2 }</v>
      </c>
    </row>
    <row r="4325" spans="4:6" x14ac:dyDescent="0.25">
      <c r="E4325" t="s">
        <v>122</v>
      </c>
    </row>
    <row r="4326" spans="4:6" x14ac:dyDescent="0.25">
      <c r="E4326" t="str">
        <f t="shared" ref="E4326:E4389" si="1096">"set_character_flag = AVE_MARIA_hexaco_adolescence_"&amp;INDEX(S:S,2+TRUNC((ROW()-1)/$O$2))&amp;"_improvement_faster"</f>
        <v>set_character_flag = AVE_MARIA_hexaco_adolescence_theology_improvement_faster</v>
      </c>
    </row>
    <row r="4327" spans="4:6" x14ac:dyDescent="0.25">
      <c r="E4327" t="s">
        <v>123</v>
      </c>
    </row>
    <row r="4328" spans="4:6" x14ac:dyDescent="0.25">
      <c r="F4328" t="str">
        <f t="shared" ref="F4328:F4391" si="1097">"factor = 1.05"</f>
        <v>factor = 1.05</v>
      </c>
    </row>
    <row r="4329" spans="4:6" x14ac:dyDescent="0.25">
      <c r="F4329" t="s">
        <v>129</v>
      </c>
    </row>
    <row r="4330" spans="4:6" x14ac:dyDescent="0.25">
      <c r="E4330" t="s">
        <v>1</v>
      </c>
    </row>
    <row r="4331" spans="4:6" x14ac:dyDescent="0.25">
      <c r="E4331" t="s">
        <v>123</v>
      </c>
    </row>
    <row r="4332" spans="4:6" x14ac:dyDescent="0.25">
      <c r="F4332" t="str">
        <f t="shared" ref="F4332:F4395" si="1098">"factor = 1.1"</f>
        <v>factor = 1.1</v>
      </c>
    </row>
    <row r="4333" spans="4:6" x14ac:dyDescent="0.25">
      <c r="F4333" t="s">
        <v>130</v>
      </c>
    </row>
    <row r="4334" spans="4:6" x14ac:dyDescent="0.25">
      <c r="E4334" t="s">
        <v>1</v>
      </c>
    </row>
    <row r="4335" spans="4:6" x14ac:dyDescent="0.25">
      <c r="E4335" t="s">
        <v>123</v>
      </c>
    </row>
    <row r="4336" spans="4:6" x14ac:dyDescent="0.25">
      <c r="F4336" t="str">
        <f t="shared" ref="F4336:F4399" si="1099">"factor = 1.2"</f>
        <v>factor = 1.2</v>
      </c>
    </row>
    <row r="4337" spans="4:6" x14ac:dyDescent="0.25">
      <c r="F4337" t="s">
        <v>131</v>
      </c>
    </row>
    <row r="4338" spans="4:6" x14ac:dyDescent="0.25">
      <c r="E4338" t="s">
        <v>1</v>
      </c>
    </row>
    <row r="4339" spans="4:6" x14ac:dyDescent="0.25">
      <c r="E4339" t="s">
        <v>123</v>
      </c>
    </row>
    <row r="4340" spans="4:6" x14ac:dyDescent="0.25">
      <c r="F4340" t="str">
        <f t="shared" ref="F4340:F4403" si="1100">"factor = 1.3"</f>
        <v>factor = 1.3</v>
      </c>
    </row>
    <row r="4341" spans="4:6" x14ac:dyDescent="0.25">
      <c r="F4341" t="s">
        <v>132</v>
      </c>
    </row>
    <row r="4342" spans="4:6" x14ac:dyDescent="0.25">
      <c r="E4342" t="s">
        <v>1</v>
      </c>
    </row>
    <row r="4343" spans="4:6" x14ac:dyDescent="0.25">
      <c r="E4343" t="s">
        <v>123</v>
      </c>
    </row>
    <row r="4344" spans="4:6" x14ac:dyDescent="0.25">
      <c r="F4344" t="str">
        <f t="shared" ref="F4344:F4407" si="1101">"factor = 1.5"</f>
        <v>factor = 1.5</v>
      </c>
    </row>
    <row r="4345" spans="4:6" x14ac:dyDescent="0.25">
      <c r="F4345" t="s">
        <v>133</v>
      </c>
    </row>
    <row r="4346" spans="4:6" x14ac:dyDescent="0.25">
      <c r="E4346" t="s">
        <v>1</v>
      </c>
    </row>
    <row r="4347" spans="4:6" x14ac:dyDescent="0.25">
      <c r="E4347" t="s">
        <v>123</v>
      </c>
    </row>
    <row r="4348" spans="4:6" x14ac:dyDescent="0.25">
      <c r="F4348" t="s">
        <v>220</v>
      </c>
    </row>
    <row r="4349" spans="4:6" x14ac:dyDescent="0.25">
      <c r="F4349" t="s">
        <v>135</v>
      </c>
    </row>
    <row r="4350" spans="4:6" x14ac:dyDescent="0.25">
      <c r="E4350" t="s">
        <v>1</v>
      </c>
    </row>
    <row r="4351" spans="4:6" x14ac:dyDescent="0.25">
      <c r="D4351" t="s">
        <v>1</v>
      </c>
    </row>
    <row r="4352" spans="4:6" x14ac:dyDescent="0.25">
      <c r="D4352" t="str">
        <f t="shared" ref="D4352:D4415" si="1102">"5 = { # Crazy progress"</f>
        <v>5 = { # Crazy progress</v>
      </c>
    </row>
    <row r="4353" spans="3:6" x14ac:dyDescent="0.25">
      <c r="E4353" t="str">
        <f t="shared" ref="E4353:E4416" si="1103">"change_variable = { which = hexaco_learning_"&amp;INDEX(S:S,2+TRUNC((ROW()-1)/$O$2))&amp;"_xp value = 3 }"</f>
        <v>change_variable = { which = hexaco_learning_theology_xp value = 3 }</v>
      </c>
    </row>
    <row r="4354" spans="3:6" x14ac:dyDescent="0.25">
      <c r="E4354" t="s">
        <v>122</v>
      </c>
    </row>
    <row r="4355" spans="3:6" x14ac:dyDescent="0.25">
      <c r="E4355" t="str">
        <f t="shared" ref="E4355:E4418" si="1104">"set_character_flag = AVE_MARIA_hexaco_adolescence_"&amp;INDEX(S:S,2+TRUNC((ROW()-1)/$O$2))&amp;"_improvement_genius"</f>
        <v>set_character_flag = AVE_MARIA_hexaco_adolescence_theology_improvement_genius</v>
      </c>
    </row>
    <row r="4356" spans="3:6" x14ac:dyDescent="0.25">
      <c r="E4356" t="s">
        <v>123</v>
      </c>
    </row>
    <row r="4357" spans="3:6" x14ac:dyDescent="0.25">
      <c r="F4357" t="str">
        <f t="shared" ref="F4357:F4420" si="1105">"factor = 2"</f>
        <v>factor = 2</v>
      </c>
    </row>
    <row r="4358" spans="3:6" x14ac:dyDescent="0.25">
      <c r="F4358" t="s">
        <v>135</v>
      </c>
    </row>
    <row r="4359" spans="3:6" x14ac:dyDescent="0.25">
      <c r="E4359" t="s">
        <v>1</v>
      </c>
    </row>
    <row r="4360" spans="3:6" x14ac:dyDescent="0.25">
      <c r="E4360" t="s">
        <v>123</v>
      </c>
    </row>
    <row r="4361" spans="3:6" x14ac:dyDescent="0.25">
      <c r="F4361" t="str">
        <f t="shared" ref="F4361:F4424" si="1106">"factor = 5"</f>
        <v>factor = 5</v>
      </c>
    </row>
    <row r="4362" spans="3:6" x14ac:dyDescent="0.25">
      <c r="F4362" t="s">
        <v>137</v>
      </c>
    </row>
    <row r="4363" spans="3:6" x14ac:dyDescent="0.25">
      <c r="E4363" t="s">
        <v>1</v>
      </c>
    </row>
    <row r="4364" spans="3:6" x14ac:dyDescent="0.25">
      <c r="D4364" t="s">
        <v>1</v>
      </c>
    </row>
    <row r="4365" spans="3:6" x14ac:dyDescent="0.25">
      <c r="C4365" t="s">
        <v>1</v>
      </c>
    </row>
    <row r="4366" spans="3:6" x14ac:dyDescent="0.25">
      <c r="C4366" t="s">
        <v>138</v>
      </c>
    </row>
    <row r="4367" spans="3:6" x14ac:dyDescent="0.25">
      <c r="D4367" t="str">
        <f t="shared" ref="D4367" si="1107">"educator = { character_event = { id = "&amp;"AVE_MARIA_hexaco_adolescence."&amp;INDEX($Y$2:$Z$57,MATCH(B4187,$Y$2:$Y$57,0)+6,2)&amp;" } }"</f>
        <v>educator = { character_event = { id = AVE_MARIA_hexaco_adolescence.57 } }</v>
      </c>
    </row>
    <row r="4368" spans="3:6" x14ac:dyDescent="0.25">
      <c r="C4368" t="s">
        <v>1</v>
      </c>
    </row>
    <row r="4369" spans="1:4" x14ac:dyDescent="0.25">
      <c r="C4369" t="s">
        <v>139</v>
      </c>
    </row>
    <row r="4370" spans="1:4" x14ac:dyDescent="0.25">
      <c r="D4370" t="s">
        <v>168</v>
      </c>
    </row>
    <row r="4371" spans="1:4" x14ac:dyDescent="0.25">
      <c r="C4371" t="s">
        <v>1</v>
      </c>
    </row>
    <row r="4372" spans="1:4" x14ac:dyDescent="0.25">
      <c r="B4372" t="s">
        <v>1</v>
      </c>
    </row>
    <row r="4373" spans="1:4" x14ac:dyDescent="0.25">
      <c r="A4373" t="s">
        <v>1</v>
      </c>
    </row>
    <row r="4374" spans="1:4" x14ac:dyDescent="0.25">
      <c r="A4374" t="str">
        <f t="shared" ref="A4374:A4437" si="1108">"#"</f>
        <v>#</v>
      </c>
      <c r="B4374" t="str">
        <f t="shared" ref="B4374:B4437" si="1109">INDEX(R:R,2+TRUNC((ROW()-1)/$O$2))&amp;" Random Improvement"</f>
        <v>Theology Random Improvement</v>
      </c>
    </row>
    <row r="4375" spans="1:4" x14ac:dyDescent="0.25">
      <c r="A4375" t="s">
        <v>0</v>
      </c>
    </row>
    <row r="4376" spans="1:4" x14ac:dyDescent="0.25">
      <c r="B4376" t="str">
        <f t="shared" ref="B4376" si="1110">"id = "&amp;"AVE_MARIA_hexaco_adolescence."&amp;INDEX($Y$2:$Z$57,MATCH(B4187,$Y$2:$Y$57,0)+2,2)</f>
        <v>id = AVE_MARIA_hexaco_adolescence.53</v>
      </c>
    </row>
    <row r="4377" spans="1:4" x14ac:dyDescent="0.25">
      <c r="B4377" t="str">
        <f t="shared" ref="B4377" si="1111">"desc = EVTDESC_"&amp;"AVE_MARIA_hexaco_adolescence."&amp;INDEX($Y$2:$Z$57,MATCH(B4187,$Y$2:$Y$57,0)+2,2)</f>
        <v>desc = EVTDESC_AVE_MARIA_hexaco_adolescence.53</v>
      </c>
    </row>
    <row r="4378" spans="1:4" x14ac:dyDescent="0.25">
      <c r="B4378" t="s">
        <v>115</v>
      </c>
    </row>
    <row r="4379" spans="1:4" x14ac:dyDescent="0.25">
      <c r="B4379" t="s">
        <v>114</v>
      </c>
    </row>
    <row r="4380" spans="1:4" x14ac:dyDescent="0.25">
      <c r="B4380" t="s">
        <v>116</v>
      </c>
    </row>
    <row r="4382" spans="1:4" x14ac:dyDescent="0.25">
      <c r="B4382" t="s">
        <v>5</v>
      </c>
    </row>
    <row r="4383" spans="1:4" x14ac:dyDescent="0.25">
      <c r="C4383" t="s">
        <v>117</v>
      </c>
    </row>
    <row r="4384" spans="1:4" x14ac:dyDescent="0.25">
      <c r="C4384" t="s">
        <v>118</v>
      </c>
    </row>
    <row r="4385" spans="2:6" x14ac:dyDescent="0.25">
      <c r="C4385" t="s">
        <v>119</v>
      </c>
    </row>
    <row r="4386" spans="2:6" x14ac:dyDescent="0.25">
      <c r="C4386" t="s">
        <v>120</v>
      </c>
    </row>
    <row r="4387" spans="2:6" x14ac:dyDescent="0.25">
      <c r="B4387" t="s">
        <v>1</v>
      </c>
    </row>
    <row r="4388" spans="2:6" x14ac:dyDescent="0.25">
      <c r="B4388" t="s">
        <v>9</v>
      </c>
    </row>
    <row r="4389" spans="2:6" x14ac:dyDescent="0.25">
      <c r="C4389" t="str">
        <f t="shared" ref="C4389" si="1112">"name = EVTOPT_A_"&amp;"AVE_MARIA_hexaco_adolescence."&amp;INDEX($Y$2:$Z$57,MATCH(B4187,$Y$2:$Y$57,0)+2,2)</f>
        <v>name = EVTOPT_A_AVE_MARIA_hexaco_adolescence.53</v>
      </c>
    </row>
    <row r="4390" spans="2:6" x14ac:dyDescent="0.25">
      <c r="C4390" t="s">
        <v>121</v>
      </c>
    </row>
    <row r="4391" spans="2:6" x14ac:dyDescent="0.25">
      <c r="D4391" t="str">
        <f t="shared" ref="D4391:D4454" si="1113">"60 = { # Normal progress"</f>
        <v>60 = { # Normal progress</v>
      </c>
    </row>
    <row r="4392" spans="2:6" x14ac:dyDescent="0.25">
      <c r="E4392" t="str">
        <f t="shared" ref="E4392:E4455" si="1114">"change_variable = { which = hexaco_learning_"&amp;INDEX(S:S,2+TRUNC((ROW()-1)/$O$2))&amp;"_xp value = 1 }"</f>
        <v>change_variable = { which = hexaco_learning_theology_xp value = 1 }</v>
      </c>
    </row>
    <row r="4393" spans="2:6" x14ac:dyDescent="0.25">
      <c r="E4393" t="s">
        <v>122</v>
      </c>
    </row>
    <row r="4394" spans="2:6" x14ac:dyDescent="0.25">
      <c r="E4394" t="str">
        <f t="shared" ref="E4394:E4457" si="1115">"set_character_flag = AVE_MARIA_hexaco_adolescence_"&amp;INDEX(S:S,2+TRUNC((ROW()-1)/$O$2))&amp;"_improvement_normal"</f>
        <v>set_character_flag = AVE_MARIA_hexaco_adolescence_theology_improvement_normal</v>
      </c>
    </row>
    <row r="4395" spans="2:6" x14ac:dyDescent="0.25">
      <c r="E4395" t="s">
        <v>123</v>
      </c>
    </row>
    <row r="4396" spans="2:6" x14ac:dyDescent="0.25">
      <c r="F4396" t="str">
        <f t="shared" ref="F4396:F4459" si="1116">"factor = 1.05"</f>
        <v>factor = 1.05</v>
      </c>
    </row>
    <row r="4397" spans="2:6" x14ac:dyDescent="0.25">
      <c r="F4397" t="s">
        <v>124</v>
      </c>
    </row>
    <row r="4398" spans="2:6" x14ac:dyDescent="0.25">
      <c r="E4398" t="s">
        <v>1</v>
      </c>
    </row>
    <row r="4399" spans="2:6" x14ac:dyDescent="0.25">
      <c r="E4399" t="s">
        <v>123</v>
      </c>
    </row>
    <row r="4400" spans="2:6" x14ac:dyDescent="0.25">
      <c r="F4400" t="str">
        <f t="shared" ref="F4400:F4463" si="1117">"factor = 1.1"</f>
        <v>factor = 1.1</v>
      </c>
    </row>
    <row r="4401" spans="4:6" x14ac:dyDescent="0.25">
      <c r="F4401" t="s">
        <v>125</v>
      </c>
    </row>
    <row r="4402" spans="4:6" x14ac:dyDescent="0.25">
      <c r="E4402" t="s">
        <v>1</v>
      </c>
    </row>
    <row r="4403" spans="4:6" x14ac:dyDescent="0.25">
      <c r="E4403" t="s">
        <v>123</v>
      </c>
    </row>
    <row r="4404" spans="4:6" x14ac:dyDescent="0.25">
      <c r="F4404" t="str">
        <f t="shared" ref="F4404:F4467" si="1118">"factor = 1.2"</f>
        <v>factor = 1.2</v>
      </c>
    </row>
    <row r="4405" spans="4:6" x14ac:dyDescent="0.25">
      <c r="F4405" t="s">
        <v>126</v>
      </c>
    </row>
    <row r="4406" spans="4:6" x14ac:dyDescent="0.25">
      <c r="E4406" t="s">
        <v>1</v>
      </c>
    </row>
    <row r="4407" spans="4:6" x14ac:dyDescent="0.25">
      <c r="E4407" t="s">
        <v>123</v>
      </c>
    </row>
    <row r="4408" spans="4:6" x14ac:dyDescent="0.25">
      <c r="F4408" t="str">
        <f t="shared" ref="F4408:F4471" si="1119">"factor = 1.3"</f>
        <v>factor = 1.3</v>
      </c>
    </row>
    <row r="4409" spans="4:6" x14ac:dyDescent="0.25">
      <c r="F4409" t="s">
        <v>127</v>
      </c>
    </row>
    <row r="4410" spans="4:6" x14ac:dyDescent="0.25">
      <c r="E4410" t="s">
        <v>1</v>
      </c>
    </row>
    <row r="4411" spans="4:6" x14ac:dyDescent="0.25">
      <c r="E4411" t="s">
        <v>123</v>
      </c>
    </row>
    <row r="4412" spans="4:6" x14ac:dyDescent="0.25">
      <c r="F4412" t="str">
        <f t="shared" ref="F4412:F4475" si="1120">"factor = 1.5"</f>
        <v>factor = 1.5</v>
      </c>
    </row>
    <row r="4413" spans="4:6" x14ac:dyDescent="0.25">
      <c r="F4413" t="s">
        <v>128</v>
      </c>
    </row>
    <row r="4414" spans="4:6" x14ac:dyDescent="0.25">
      <c r="E4414" t="s">
        <v>1</v>
      </c>
    </row>
    <row r="4415" spans="4:6" x14ac:dyDescent="0.25">
      <c r="D4415" t="s">
        <v>1</v>
      </c>
    </row>
    <row r="4416" spans="4:6" x14ac:dyDescent="0.25">
      <c r="D4416" t="str">
        <f t="shared" ref="D4416:D4479" si="1121">"35 = { # Gifted progress"</f>
        <v>35 = { # Gifted progress</v>
      </c>
    </row>
    <row r="4417" spans="5:6" x14ac:dyDescent="0.25">
      <c r="E4417" t="str">
        <f t="shared" ref="E4417:E4480" si="1122">"change_variable = { which = hexaco_learning_"&amp;INDEX(S:S,2+TRUNC((ROW()-1)/$O$2))&amp;"_xp value = 2 }"</f>
        <v>change_variable = { which = hexaco_learning_theology_xp value = 2 }</v>
      </c>
    </row>
    <row r="4418" spans="5:6" x14ac:dyDescent="0.25">
      <c r="E4418" t="s">
        <v>122</v>
      </c>
    </row>
    <row r="4419" spans="5:6" x14ac:dyDescent="0.25">
      <c r="E4419" t="str">
        <f t="shared" ref="E4419:E4482" si="1123">"set_character_flag = AVE_MARIA_hexaco_adolescence_"&amp;INDEX(S:S,2+TRUNC((ROW()-1)/$O$2))&amp;"_improvement_faster"</f>
        <v>set_character_flag = AVE_MARIA_hexaco_adolescence_theology_improvement_faster</v>
      </c>
    </row>
    <row r="4420" spans="5:6" x14ac:dyDescent="0.25">
      <c r="E4420" t="s">
        <v>123</v>
      </c>
    </row>
    <row r="4421" spans="5:6" x14ac:dyDescent="0.25">
      <c r="F4421" t="str">
        <f t="shared" ref="F4421:F4484" si="1124">"factor = 1.05"</f>
        <v>factor = 1.05</v>
      </c>
    </row>
    <row r="4422" spans="5:6" x14ac:dyDescent="0.25">
      <c r="F4422" t="s">
        <v>129</v>
      </c>
    </row>
    <row r="4423" spans="5:6" x14ac:dyDescent="0.25">
      <c r="E4423" t="s">
        <v>1</v>
      </c>
    </row>
    <row r="4424" spans="5:6" x14ac:dyDescent="0.25">
      <c r="E4424" t="s">
        <v>123</v>
      </c>
    </row>
    <row r="4425" spans="5:6" x14ac:dyDescent="0.25">
      <c r="F4425" t="str">
        <f t="shared" ref="F4425:F4488" si="1125">"factor = 1.1"</f>
        <v>factor = 1.1</v>
      </c>
    </row>
    <row r="4426" spans="5:6" x14ac:dyDescent="0.25">
      <c r="F4426" t="s">
        <v>130</v>
      </c>
    </row>
    <row r="4427" spans="5:6" x14ac:dyDescent="0.25">
      <c r="E4427" t="s">
        <v>1</v>
      </c>
    </row>
    <row r="4428" spans="5:6" x14ac:dyDescent="0.25">
      <c r="E4428" t="s">
        <v>123</v>
      </c>
    </row>
    <row r="4429" spans="5:6" x14ac:dyDescent="0.25">
      <c r="F4429" t="str">
        <f t="shared" ref="F4429:F4492" si="1126">"factor = 1.2"</f>
        <v>factor = 1.2</v>
      </c>
    </row>
    <row r="4430" spans="5:6" x14ac:dyDescent="0.25">
      <c r="F4430" t="s">
        <v>131</v>
      </c>
    </row>
    <row r="4431" spans="5:6" x14ac:dyDescent="0.25">
      <c r="E4431" t="s">
        <v>1</v>
      </c>
    </row>
    <row r="4432" spans="5:6" x14ac:dyDescent="0.25">
      <c r="E4432" t="s">
        <v>123</v>
      </c>
    </row>
    <row r="4433" spans="4:6" x14ac:dyDescent="0.25">
      <c r="F4433" t="str">
        <f t="shared" ref="F4433:F4496" si="1127">"factor = 1.3"</f>
        <v>factor = 1.3</v>
      </c>
    </row>
    <row r="4434" spans="4:6" x14ac:dyDescent="0.25">
      <c r="F4434" t="s">
        <v>132</v>
      </c>
    </row>
    <row r="4435" spans="4:6" x14ac:dyDescent="0.25">
      <c r="E4435" t="s">
        <v>1</v>
      </c>
    </row>
    <row r="4436" spans="4:6" x14ac:dyDescent="0.25">
      <c r="E4436" t="s">
        <v>123</v>
      </c>
    </row>
    <row r="4437" spans="4:6" x14ac:dyDescent="0.25">
      <c r="F4437" t="str">
        <f t="shared" ref="F4437:F4500" si="1128">"factor = 1.5"</f>
        <v>factor = 1.5</v>
      </c>
    </row>
    <row r="4438" spans="4:6" x14ac:dyDescent="0.25">
      <c r="F4438" t="s">
        <v>133</v>
      </c>
    </row>
    <row r="4439" spans="4:6" x14ac:dyDescent="0.25">
      <c r="E4439" t="s">
        <v>1</v>
      </c>
    </row>
    <row r="4440" spans="4:6" x14ac:dyDescent="0.25">
      <c r="E4440" t="s">
        <v>123</v>
      </c>
    </row>
    <row r="4441" spans="4:6" x14ac:dyDescent="0.25">
      <c r="F4441" t="s">
        <v>220</v>
      </c>
    </row>
    <row r="4442" spans="4:6" x14ac:dyDescent="0.25">
      <c r="F4442" t="s">
        <v>135</v>
      </c>
    </row>
    <row r="4443" spans="4:6" x14ac:dyDescent="0.25">
      <c r="E4443" t="s">
        <v>1</v>
      </c>
    </row>
    <row r="4444" spans="4:6" x14ac:dyDescent="0.25">
      <c r="D4444" t="s">
        <v>1</v>
      </c>
    </row>
    <row r="4445" spans="4:6" x14ac:dyDescent="0.25">
      <c r="D4445" t="str">
        <f t="shared" ref="D4445:D4508" si="1129">"5 = { # Crazy progress"</f>
        <v>5 = { # Crazy progress</v>
      </c>
    </row>
    <row r="4446" spans="4:6" x14ac:dyDescent="0.25">
      <c r="E4446" t="str">
        <f t="shared" ref="E4446:E4509" si="1130">"change_variable = { which = hexaco_learning_"&amp;INDEX(S:S,2+TRUNC((ROW()-1)/$O$2))&amp;"_xp value = 3 }"</f>
        <v>change_variable = { which = hexaco_learning_theology_xp value = 3 }</v>
      </c>
    </row>
    <row r="4447" spans="4:6" x14ac:dyDescent="0.25">
      <c r="E4447" t="s">
        <v>122</v>
      </c>
    </row>
    <row r="4448" spans="4:6" x14ac:dyDescent="0.25">
      <c r="E4448" t="str">
        <f t="shared" ref="E4448:E4511" si="1131">"set_character_flag = AVE_MARIA_hexaco_adolescence_"&amp;INDEX(S:S,2+TRUNC((ROW()-1)/$O$2))&amp;"_improvement_genius"</f>
        <v>set_character_flag = AVE_MARIA_hexaco_adolescence_theology_improvement_genius</v>
      </c>
    </row>
    <row r="4449" spans="3:6" x14ac:dyDescent="0.25">
      <c r="E4449" t="s">
        <v>123</v>
      </c>
    </row>
    <row r="4450" spans="3:6" x14ac:dyDescent="0.25">
      <c r="F4450" t="str">
        <f t="shared" ref="F4450:F4513" si="1132">"factor = 2"</f>
        <v>factor = 2</v>
      </c>
    </row>
    <row r="4451" spans="3:6" x14ac:dyDescent="0.25">
      <c r="F4451" t="s">
        <v>135</v>
      </c>
    </row>
    <row r="4452" spans="3:6" x14ac:dyDescent="0.25">
      <c r="E4452" t="s">
        <v>1</v>
      </c>
    </row>
    <row r="4453" spans="3:6" x14ac:dyDescent="0.25">
      <c r="E4453" t="s">
        <v>123</v>
      </c>
    </row>
    <row r="4454" spans="3:6" x14ac:dyDescent="0.25">
      <c r="F4454" t="str">
        <f t="shared" ref="F4454:F4517" si="1133">"factor = 5"</f>
        <v>factor = 5</v>
      </c>
    </row>
    <row r="4455" spans="3:6" x14ac:dyDescent="0.25">
      <c r="F4455" t="s">
        <v>137</v>
      </c>
    </row>
    <row r="4456" spans="3:6" x14ac:dyDescent="0.25">
      <c r="E4456" t="s">
        <v>1</v>
      </c>
    </row>
    <row r="4457" spans="3:6" x14ac:dyDescent="0.25">
      <c r="D4457" t="s">
        <v>1</v>
      </c>
    </row>
    <row r="4458" spans="3:6" x14ac:dyDescent="0.25">
      <c r="C4458" t="s">
        <v>1</v>
      </c>
    </row>
    <row r="4459" spans="3:6" x14ac:dyDescent="0.25">
      <c r="C4459" t="s">
        <v>138</v>
      </c>
    </row>
    <row r="4460" spans="3:6" x14ac:dyDescent="0.25">
      <c r="D4460" t="str">
        <f t="shared" ref="D4460" si="1134">"educator = { character_event = { id = "&amp;"AVE_MARIA_hexaco_adolescence."&amp;INDEX($Y$2:$Z$57,MATCH(B4187,$Y$2:$Y$57,0)+6,2)&amp;" } }"</f>
        <v>educator = { character_event = { id = AVE_MARIA_hexaco_adolescence.57 } }</v>
      </c>
    </row>
    <row r="4461" spans="3:6" x14ac:dyDescent="0.25">
      <c r="C4461" t="s">
        <v>1</v>
      </c>
    </row>
    <row r="4462" spans="3:6" x14ac:dyDescent="0.25">
      <c r="C4462" t="s">
        <v>139</v>
      </c>
    </row>
    <row r="4463" spans="3:6" x14ac:dyDescent="0.25">
      <c r="D4463" t="s">
        <v>168</v>
      </c>
    </row>
    <row r="4464" spans="3:6" x14ac:dyDescent="0.25">
      <c r="C4464" t="s">
        <v>1</v>
      </c>
    </row>
    <row r="4465" spans="1:3" x14ac:dyDescent="0.25">
      <c r="B4465" t="s">
        <v>1</v>
      </c>
    </row>
    <row r="4466" spans="1:3" x14ac:dyDescent="0.25">
      <c r="A4466" t="s">
        <v>1</v>
      </c>
    </row>
    <row r="4467" spans="1:3" x14ac:dyDescent="0.25">
      <c r="A4467" t="str">
        <f t="shared" ref="A4467:A4530" si="1135">"#"</f>
        <v>#</v>
      </c>
      <c r="B4467" t="str">
        <f t="shared" ref="B4467:B4530" si="1136">INDEX(R:R,2+TRUNC((ROW()-1)/$O$2))&amp;" Random Improvement"</f>
        <v>Theology Random Improvement</v>
      </c>
    </row>
    <row r="4468" spans="1:3" x14ac:dyDescent="0.25">
      <c r="A4468" t="s">
        <v>0</v>
      </c>
    </row>
    <row r="4469" spans="1:3" x14ac:dyDescent="0.25">
      <c r="B4469" t="str">
        <f t="shared" ref="B4469" si="1137">"id = "&amp;"AVE_MARIA_hexaco_adolescence."&amp;INDEX($Y$2:$Z$57,MATCH(B4187,$Y$2:$Y$57,0)+3,2)</f>
        <v>id = AVE_MARIA_hexaco_adolescence.54</v>
      </c>
    </row>
    <row r="4470" spans="1:3" x14ac:dyDescent="0.25">
      <c r="B4470" t="str">
        <f t="shared" ref="B4470" si="1138">"desc = EVTDESC_"&amp;"AVE_MARIA_hexaco_adolescence."&amp;INDEX($Y$2:$Z$57,MATCH(B4187,$Y$2:$Y$57,0)+3,2)</f>
        <v>desc = EVTDESC_AVE_MARIA_hexaco_adolescence.54</v>
      </c>
    </row>
    <row r="4471" spans="1:3" x14ac:dyDescent="0.25">
      <c r="B4471" t="s">
        <v>115</v>
      </c>
    </row>
    <row r="4472" spans="1:3" x14ac:dyDescent="0.25">
      <c r="B4472" t="s">
        <v>114</v>
      </c>
    </row>
    <row r="4473" spans="1:3" x14ac:dyDescent="0.25">
      <c r="B4473" t="s">
        <v>116</v>
      </c>
    </row>
    <row r="4475" spans="1:3" x14ac:dyDescent="0.25">
      <c r="B4475" t="s">
        <v>5</v>
      </c>
    </row>
    <row r="4476" spans="1:3" x14ac:dyDescent="0.25">
      <c r="C4476" t="s">
        <v>117</v>
      </c>
    </row>
    <row r="4477" spans="1:3" x14ac:dyDescent="0.25">
      <c r="C4477" t="s">
        <v>118</v>
      </c>
    </row>
    <row r="4478" spans="1:3" x14ac:dyDescent="0.25">
      <c r="C4478" t="s">
        <v>119</v>
      </c>
    </row>
    <row r="4479" spans="1:3" x14ac:dyDescent="0.25">
      <c r="C4479" t="s">
        <v>120</v>
      </c>
    </row>
    <row r="4480" spans="1:3" x14ac:dyDescent="0.25">
      <c r="B4480" t="s">
        <v>1</v>
      </c>
    </row>
    <row r="4481" spans="2:6" x14ac:dyDescent="0.25">
      <c r="B4481" t="s">
        <v>9</v>
      </c>
    </row>
    <row r="4482" spans="2:6" x14ac:dyDescent="0.25">
      <c r="C4482" t="str">
        <f t="shared" ref="C4482" si="1139">"name = EVTOPT_A_"&amp;"AVE_MARIA_hexaco_adolescence."&amp;INDEX($Y$2:$Z$57,MATCH(B4187,$Y$2:$Y$57,0)+3,2)</f>
        <v>name = EVTOPT_A_AVE_MARIA_hexaco_adolescence.54</v>
      </c>
    </row>
    <row r="4483" spans="2:6" x14ac:dyDescent="0.25">
      <c r="C4483" t="s">
        <v>121</v>
      </c>
    </row>
    <row r="4484" spans="2:6" x14ac:dyDescent="0.25">
      <c r="D4484" t="str">
        <f t="shared" ref="D4484:D4547" si="1140">"60 = { # Normal progress"</f>
        <v>60 = { # Normal progress</v>
      </c>
    </row>
    <row r="4485" spans="2:6" x14ac:dyDescent="0.25">
      <c r="E4485" t="str">
        <f t="shared" ref="E4485:E4548" si="1141">"change_variable = { which = hexaco_learning_"&amp;INDEX(S:S,2+TRUNC((ROW()-1)/$O$2))&amp;"_xp value = 1 }"</f>
        <v>change_variable = { which = hexaco_learning_theology_xp value = 1 }</v>
      </c>
    </row>
    <row r="4486" spans="2:6" x14ac:dyDescent="0.25">
      <c r="E4486" t="s">
        <v>122</v>
      </c>
    </row>
    <row r="4487" spans="2:6" x14ac:dyDescent="0.25">
      <c r="E4487" t="str">
        <f t="shared" ref="E4487:E4550" si="1142">"set_character_flag = AVE_MARIA_hexaco_adolescence_"&amp;INDEX(S:S,2+TRUNC((ROW()-1)/$O$2))&amp;"_improvement_normal"</f>
        <v>set_character_flag = AVE_MARIA_hexaco_adolescence_theology_improvement_normal</v>
      </c>
    </row>
    <row r="4488" spans="2:6" x14ac:dyDescent="0.25">
      <c r="E4488" t="s">
        <v>123</v>
      </c>
    </row>
    <row r="4489" spans="2:6" x14ac:dyDescent="0.25">
      <c r="F4489" t="str">
        <f t="shared" ref="F4489:F4552" si="1143">"factor = 1.05"</f>
        <v>factor = 1.05</v>
      </c>
    </row>
    <row r="4490" spans="2:6" x14ac:dyDescent="0.25">
      <c r="F4490" t="s">
        <v>124</v>
      </c>
    </row>
    <row r="4491" spans="2:6" x14ac:dyDescent="0.25">
      <c r="E4491" t="s">
        <v>1</v>
      </c>
    </row>
    <row r="4492" spans="2:6" x14ac:dyDescent="0.25">
      <c r="E4492" t="s">
        <v>123</v>
      </c>
    </row>
    <row r="4493" spans="2:6" x14ac:dyDescent="0.25">
      <c r="F4493" t="str">
        <f t="shared" ref="F4493:F4556" si="1144">"factor = 1.1"</f>
        <v>factor = 1.1</v>
      </c>
    </row>
    <row r="4494" spans="2:6" x14ac:dyDescent="0.25">
      <c r="F4494" t="s">
        <v>125</v>
      </c>
    </row>
    <row r="4495" spans="2:6" x14ac:dyDescent="0.25">
      <c r="E4495" t="s">
        <v>1</v>
      </c>
    </row>
    <row r="4496" spans="2:6" x14ac:dyDescent="0.25">
      <c r="E4496" t="s">
        <v>123</v>
      </c>
    </row>
    <row r="4497" spans="4:6" x14ac:dyDescent="0.25">
      <c r="F4497" t="str">
        <f t="shared" ref="F4497:F4560" si="1145">"factor = 1.2"</f>
        <v>factor = 1.2</v>
      </c>
    </row>
    <row r="4498" spans="4:6" x14ac:dyDescent="0.25">
      <c r="F4498" t="s">
        <v>126</v>
      </c>
    </row>
    <row r="4499" spans="4:6" x14ac:dyDescent="0.25">
      <c r="E4499" t="s">
        <v>1</v>
      </c>
    </row>
    <row r="4500" spans="4:6" x14ac:dyDescent="0.25">
      <c r="E4500" t="s">
        <v>123</v>
      </c>
    </row>
    <row r="4501" spans="4:6" x14ac:dyDescent="0.25">
      <c r="F4501" t="str">
        <f t="shared" ref="F4501:F4564" si="1146">"factor = 1.3"</f>
        <v>factor = 1.3</v>
      </c>
    </row>
    <row r="4502" spans="4:6" x14ac:dyDescent="0.25">
      <c r="F4502" t="s">
        <v>127</v>
      </c>
    </row>
    <row r="4503" spans="4:6" x14ac:dyDescent="0.25">
      <c r="E4503" t="s">
        <v>1</v>
      </c>
    </row>
    <row r="4504" spans="4:6" x14ac:dyDescent="0.25">
      <c r="E4504" t="s">
        <v>123</v>
      </c>
    </row>
    <row r="4505" spans="4:6" x14ac:dyDescent="0.25">
      <c r="F4505" t="str">
        <f t="shared" ref="F4505:F4568" si="1147">"factor = 1.5"</f>
        <v>factor = 1.5</v>
      </c>
    </row>
    <row r="4506" spans="4:6" x14ac:dyDescent="0.25">
      <c r="F4506" t="s">
        <v>128</v>
      </c>
    </row>
    <row r="4507" spans="4:6" x14ac:dyDescent="0.25">
      <c r="E4507" t="s">
        <v>1</v>
      </c>
    </row>
    <row r="4508" spans="4:6" x14ac:dyDescent="0.25">
      <c r="D4508" t="s">
        <v>1</v>
      </c>
    </row>
    <row r="4509" spans="4:6" x14ac:dyDescent="0.25">
      <c r="D4509" t="str">
        <f t="shared" ref="D4509:D4572" si="1148">"35 = { # Gifted progress"</f>
        <v>35 = { # Gifted progress</v>
      </c>
    </row>
    <row r="4510" spans="4:6" x14ac:dyDescent="0.25">
      <c r="E4510" t="str">
        <f t="shared" ref="E4510:E4573" si="1149">"change_variable = { which = hexaco_learning_"&amp;INDEX(S:S,2+TRUNC((ROW()-1)/$O$2))&amp;"_xp value = 2 }"</f>
        <v>change_variable = { which = hexaco_learning_theology_xp value = 2 }</v>
      </c>
    </row>
    <row r="4511" spans="4:6" x14ac:dyDescent="0.25">
      <c r="E4511" t="s">
        <v>122</v>
      </c>
    </row>
    <row r="4512" spans="4:6" x14ac:dyDescent="0.25">
      <c r="E4512" t="str">
        <f t="shared" ref="E4512:E4575" si="1150">"set_character_flag = AVE_MARIA_hexaco_adolescence_"&amp;INDEX(S:S,2+TRUNC((ROW()-1)/$O$2))&amp;"_improvement_faster"</f>
        <v>set_character_flag = AVE_MARIA_hexaco_adolescence_theology_improvement_faster</v>
      </c>
    </row>
    <row r="4513" spans="5:6" x14ac:dyDescent="0.25">
      <c r="E4513" t="s">
        <v>123</v>
      </c>
    </row>
    <row r="4514" spans="5:6" x14ac:dyDescent="0.25">
      <c r="F4514" t="str">
        <f t="shared" ref="F4514:F4577" si="1151">"factor = 1.05"</f>
        <v>factor = 1.05</v>
      </c>
    </row>
    <row r="4515" spans="5:6" x14ac:dyDescent="0.25">
      <c r="F4515" t="s">
        <v>129</v>
      </c>
    </row>
    <row r="4516" spans="5:6" x14ac:dyDescent="0.25">
      <c r="E4516" t="s">
        <v>1</v>
      </c>
    </row>
    <row r="4517" spans="5:6" x14ac:dyDescent="0.25">
      <c r="E4517" t="s">
        <v>123</v>
      </c>
    </row>
    <row r="4518" spans="5:6" x14ac:dyDescent="0.25">
      <c r="F4518" t="str">
        <f t="shared" ref="F4518:F4581" si="1152">"factor = 1.1"</f>
        <v>factor = 1.1</v>
      </c>
    </row>
    <row r="4519" spans="5:6" x14ac:dyDescent="0.25">
      <c r="F4519" t="s">
        <v>130</v>
      </c>
    </row>
    <row r="4520" spans="5:6" x14ac:dyDescent="0.25">
      <c r="E4520" t="s">
        <v>1</v>
      </c>
    </row>
    <row r="4521" spans="5:6" x14ac:dyDescent="0.25">
      <c r="E4521" t="s">
        <v>123</v>
      </c>
    </row>
    <row r="4522" spans="5:6" x14ac:dyDescent="0.25">
      <c r="F4522" t="str">
        <f t="shared" ref="F4522:F4585" si="1153">"factor = 1.2"</f>
        <v>factor = 1.2</v>
      </c>
    </row>
    <row r="4523" spans="5:6" x14ac:dyDescent="0.25">
      <c r="F4523" t="s">
        <v>131</v>
      </c>
    </row>
    <row r="4524" spans="5:6" x14ac:dyDescent="0.25">
      <c r="E4524" t="s">
        <v>1</v>
      </c>
    </row>
    <row r="4525" spans="5:6" x14ac:dyDescent="0.25">
      <c r="E4525" t="s">
        <v>123</v>
      </c>
    </row>
    <row r="4526" spans="5:6" x14ac:dyDescent="0.25">
      <c r="F4526" t="str">
        <f t="shared" ref="F4526:F4589" si="1154">"factor = 1.3"</f>
        <v>factor = 1.3</v>
      </c>
    </row>
    <row r="4527" spans="5:6" x14ac:dyDescent="0.25">
      <c r="F4527" t="s">
        <v>132</v>
      </c>
    </row>
    <row r="4528" spans="5:6" x14ac:dyDescent="0.25">
      <c r="E4528" t="s">
        <v>1</v>
      </c>
    </row>
    <row r="4529" spans="4:6" x14ac:dyDescent="0.25">
      <c r="E4529" t="s">
        <v>123</v>
      </c>
    </row>
    <row r="4530" spans="4:6" x14ac:dyDescent="0.25">
      <c r="F4530" t="str">
        <f t="shared" ref="F4530:F4593" si="1155">"factor = 1.5"</f>
        <v>factor = 1.5</v>
      </c>
    </row>
    <row r="4531" spans="4:6" x14ac:dyDescent="0.25">
      <c r="F4531" t="s">
        <v>133</v>
      </c>
    </row>
    <row r="4532" spans="4:6" x14ac:dyDescent="0.25">
      <c r="E4532" t="s">
        <v>1</v>
      </c>
    </row>
    <row r="4533" spans="4:6" x14ac:dyDescent="0.25">
      <c r="E4533" t="s">
        <v>123</v>
      </c>
    </row>
    <row r="4534" spans="4:6" x14ac:dyDescent="0.25">
      <c r="F4534" t="s">
        <v>220</v>
      </c>
    </row>
    <row r="4535" spans="4:6" x14ac:dyDescent="0.25">
      <c r="F4535" t="s">
        <v>135</v>
      </c>
    </row>
    <row r="4536" spans="4:6" x14ac:dyDescent="0.25">
      <c r="E4536" t="s">
        <v>1</v>
      </c>
    </row>
    <row r="4537" spans="4:6" x14ac:dyDescent="0.25">
      <c r="D4537" t="s">
        <v>1</v>
      </c>
    </row>
    <row r="4538" spans="4:6" x14ac:dyDescent="0.25">
      <c r="D4538" t="str">
        <f t="shared" ref="D4538:D4601" si="1156">"5 = { # Crazy progress"</f>
        <v>5 = { # Crazy progress</v>
      </c>
    </row>
    <row r="4539" spans="4:6" x14ac:dyDescent="0.25">
      <c r="E4539" t="str">
        <f t="shared" ref="E4539:E4602" si="1157">"change_variable = { which = hexaco_learning_"&amp;INDEX(S:S,2+TRUNC((ROW()-1)/$O$2))&amp;"_xp value = 3 }"</f>
        <v>change_variable = { which = hexaco_learning_theology_xp value = 3 }</v>
      </c>
    </row>
    <row r="4540" spans="4:6" x14ac:dyDescent="0.25">
      <c r="E4540" t="s">
        <v>122</v>
      </c>
    </row>
    <row r="4541" spans="4:6" x14ac:dyDescent="0.25">
      <c r="E4541" t="str">
        <f t="shared" ref="E4541:E4604" si="1158">"set_character_flag = AVE_MARIA_hexaco_adolescence_"&amp;INDEX(S:S,2+TRUNC((ROW()-1)/$O$2))&amp;"_improvement_genius"</f>
        <v>set_character_flag = AVE_MARIA_hexaco_adolescence_theology_improvement_genius</v>
      </c>
    </row>
    <row r="4542" spans="4:6" x14ac:dyDescent="0.25">
      <c r="E4542" t="s">
        <v>123</v>
      </c>
    </row>
    <row r="4543" spans="4:6" x14ac:dyDescent="0.25">
      <c r="F4543" t="str">
        <f t="shared" ref="F4543:F4606" si="1159">"factor = 2"</f>
        <v>factor = 2</v>
      </c>
    </row>
    <row r="4544" spans="4:6" x14ac:dyDescent="0.25">
      <c r="F4544" t="s">
        <v>135</v>
      </c>
    </row>
    <row r="4545" spans="1:6" x14ac:dyDescent="0.25">
      <c r="E4545" t="s">
        <v>1</v>
      </c>
    </row>
    <row r="4546" spans="1:6" x14ac:dyDescent="0.25">
      <c r="E4546" t="s">
        <v>123</v>
      </c>
    </row>
    <row r="4547" spans="1:6" x14ac:dyDescent="0.25">
      <c r="F4547" t="str">
        <f t="shared" ref="F4547:F4610" si="1160">"factor = 5"</f>
        <v>factor = 5</v>
      </c>
    </row>
    <row r="4548" spans="1:6" x14ac:dyDescent="0.25">
      <c r="F4548" t="s">
        <v>137</v>
      </c>
    </row>
    <row r="4549" spans="1:6" x14ac:dyDescent="0.25">
      <c r="E4549" t="s">
        <v>1</v>
      </c>
    </row>
    <row r="4550" spans="1:6" x14ac:dyDescent="0.25">
      <c r="D4550" t="s">
        <v>1</v>
      </c>
    </row>
    <row r="4551" spans="1:6" x14ac:dyDescent="0.25">
      <c r="C4551" t="s">
        <v>1</v>
      </c>
    </row>
    <row r="4552" spans="1:6" x14ac:dyDescent="0.25">
      <c r="C4552" t="s">
        <v>138</v>
      </c>
    </row>
    <row r="4553" spans="1:6" x14ac:dyDescent="0.25">
      <c r="D4553" t="str">
        <f t="shared" ref="D4553" si="1161">"educator = { character_event = { id = "&amp;"AVE_MARIA_hexaco_adolescence."&amp;INDEX($Y$2:$Z$57,MATCH(B4187,$Y$2:$Y$57,0),2)+6&amp;" } }"</f>
        <v>educator = { character_event = { id = AVE_MARIA_hexaco_adolescence.57 } }</v>
      </c>
    </row>
    <row r="4554" spans="1:6" x14ac:dyDescent="0.25">
      <c r="C4554" t="s">
        <v>1</v>
      </c>
    </row>
    <row r="4555" spans="1:6" x14ac:dyDescent="0.25">
      <c r="C4555" t="s">
        <v>139</v>
      </c>
    </row>
    <row r="4556" spans="1:6" x14ac:dyDescent="0.25">
      <c r="D4556" t="s">
        <v>168</v>
      </c>
    </row>
    <row r="4557" spans="1:6" x14ac:dyDescent="0.25">
      <c r="C4557" t="s">
        <v>1</v>
      </c>
    </row>
    <row r="4558" spans="1:6" x14ac:dyDescent="0.25">
      <c r="B4558" t="s">
        <v>1</v>
      </c>
    </row>
    <row r="4559" spans="1:6" x14ac:dyDescent="0.25">
      <c r="A4559" t="s">
        <v>1</v>
      </c>
    </row>
    <row r="4560" spans="1:6" x14ac:dyDescent="0.25">
      <c r="A4560" t="str">
        <f t="shared" ref="A4560:A4623" si="1162">"#"</f>
        <v>#</v>
      </c>
      <c r="B4560" t="str">
        <f t="shared" ref="B4560:B4623" si="1163">INDEX(R:R,2+TRUNC((ROW()-1)/$O$2))&amp;" Random Improvement"</f>
        <v>Theology Random Improvement</v>
      </c>
    </row>
    <row r="4561" spans="1:3" x14ac:dyDescent="0.25">
      <c r="A4561" t="s">
        <v>0</v>
      </c>
    </row>
    <row r="4562" spans="1:3" x14ac:dyDescent="0.25">
      <c r="B4562" t="str">
        <f t="shared" ref="B4562" si="1164">"id = "&amp;"AVE_MARIA_hexaco_adolescence."&amp;INDEX($Y$2:$Z$57,MATCH(B4187,$Y$2:$Y$57,0)+4,2)</f>
        <v>id = AVE_MARIA_hexaco_adolescence.55</v>
      </c>
    </row>
    <row r="4563" spans="1:3" x14ac:dyDescent="0.25">
      <c r="B4563" t="str">
        <f t="shared" ref="B4563" si="1165">"desc = EVTDESC_"&amp;"AVE_MARIA_hexaco_adolescence."&amp;INDEX($Y$2:$Z$57,MATCH(B4187,$Y$2:$Y$57,0)+4,2)</f>
        <v>desc = EVTDESC_AVE_MARIA_hexaco_adolescence.55</v>
      </c>
    </row>
    <row r="4564" spans="1:3" x14ac:dyDescent="0.25">
      <c r="B4564" t="s">
        <v>115</v>
      </c>
    </row>
    <row r="4565" spans="1:3" x14ac:dyDescent="0.25">
      <c r="B4565" t="s">
        <v>114</v>
      </c>
    </row>
    <row r="4566" spans="1:3" x14ac:dyDescent="0.25">
      <c r="B4566" t="s">
        <v>116</v>
      </c>
    </row>
    <row r="4568" spans="1:3" x14ac:dyDescent="0.25">
      <c r="B4568" t="s">
        <v>5</v>
      </c>
    </row>
    <row r="4569" spans="1:3" x14ac:dyDescent="0.25">
      <c r="C4569" t="s">
        <v>117</v>
      </c>
    </row>
    <row r="4570" spans="1:3" x14ac:dyDescent="0.25">
      <c r="C4570" t="s">
        <v>118</v>
      </c>
    </row>
    <row r="4571" spans="1:3" x14ac:dyDescent="0.25">
      <c r="C4571" t="s">
        <v>119</v>
      </c>
    </row>
    <row r="4572" spans="1:3" x14ac:dyDescent="0.25">
      <c r="C4572" t="s">
        <v>120</v>
      </c>
    </row>
    <row r="4573" spans="1:3" x14ac:dyDescent="0.25">
      <c r="B4573" t="s">
        <v>1</v>
      </c>
    </row>
    <row r="4574" spans="1:3" x14ac:dyDescent="0.25">
      <c r="B4574" t="s">
        <v>9</v>
      </c>
    </row>
    <row r="4575" spans="1:3" x14ac:dyDescent="0.25">
      <c r="C4575" t="str">
        <f t="shared" ref="C4575" si="1166">"name = EVTOPT_A_"&amp;"AVE_MARIA_hexaco_adolescence."&amp;INDEX($Y$2:$Z$57,MATCH(B4187,$Y$2:$Y$57,0)+4,2)</f>
        <v>name = EVTOPT_A_AVE_MARIA_hexaco_adolescence.55</v>
      </c>
    </row>
    <row r="4576" spans="1:3" x14ac:dyDescent="0.25">
      <c r="C4576" t="s">
        <v>121</v>
      </c>
    </row>
    <row r="4577" spans="4:6" x14ac:dyDescent="0.25">
      <c r="D4577" t="str">
        <f t="shared" ref="D4577:D4640" si="1167">"60 = { # Normal progress"</f>
        <v>60 = { # Normal progress</v>
      </c>
    </row>
    <row r="4578" spans="4:6" x14ac:dyDescent="0.25">
      <c r="E4578" t="str">
        <f t="shared" ref="E4578:E4641" si="1168">"change_variable = { which = hexaco_learning_"&amp;INDEX(S:S,2+TRUNC((ROW()-1)/$O$2))&amp;"_xp value = 1 }"</f>
        <v>change_variable = { which = hexaco_learning_theology_xp value = 1 }</v>
      </c>
    </row>
    <row r="4579" spans="4:6" x14ac:dyDescent="0.25">
      <c r="E4579" t="s">
        <v>122</v>
      </c>
    </row>
    <row r="4580" spans="4:6" x14ac:dyDescent="0.25">
      <c r="E4580" t="str">
        <f t="shared" ref="E4580:E4643" si="1169">"set_character_flag = AVE_MARIA_hexaco_adolescence_"&amp;INDEX(S:S,2+TRUNC((ROW()-1)/$O$2))&amp;"_improvement_normal"</f>
        <v>set_character_flag = AVE_MARIA_hexaco_adolescence_theology_improvement_normal</v>
      </c>
    </row>
    <row r="4581" spans="4:6" x14ac:dyDescent="0.25">
      <c r="E4581" t="s">
        <v>123</v>
      </c>
    </row>
    <row r="4582" spans="4:6" x14ac:dyDescent="0.25">
      <c r="F4582" t="str">
        <f t="shared" ref="F4582:F4645" si="1170">"factor = 1.05"</f>
        <v>factor = 1.05</v>
      </c>
    </row>
    <row r="4583" spans="4:6" x14ac:dyDescent="0.25">
      <c r="F4583" t="s">
        <v>124</v>
      </c>
    </row>
    <row r="4584" spans="4:6" x14ac:dyDescent="0.25">
      <c r="E4584" t="s">
        <v>1</v>
      </c>
    </row>
    <row r="4585" spans="4:6" x14ac:dyDescent="0.25">
      <c r="E4585" t="s">
        <v>123</v>
      </c>
    </row>
    <row r="4586" spans="4:6" x14ac:dyDescent="0.25">
      <c r="F4586" t="str">
        <f t="shared" ref="F4586:F4649" si="1171">"factor = 1.1"</f>
        <v>factor = 1.1</v>
      </c>
    </row>
    <row r="4587" spans="4:6" x14ac:dyDescent="0.25">
      <c r="F4587" t="s">
        <v>125</v>
      </c>
    </row>
    <row r="4588" spans="4:6" x14ac:dyDescent="0.25">
      <c r="E4588" t="s">
        <v>1</v>
      </c>
    </row>
    <row r="4589" spans="4:6" x14ac:dyDescent="0.25">
      <c r="E4589" t="s">
        <v>123</v>
      </c>
    </row>
    <row r="4590" spans="4:6" x14ac:dyDescent="0.25">
      <c r="F4590" t="str">
        <f t="shared" ref="F4590:F4653" si="1172">"factor = 1.2"</f>
        <v>factor = 1.2</v>
      </c>
    </row>
    <row r="4591" spans="4:6" x14ac:dyDescent="0.25">
      <c r="F4591" t="s">
        <v>126</v>
      </c>
    </row>
    <row r="4592" spans="4:6" x14ac:dyDescent="0.25">
      <c r="E4592" t="s">
        <v>1</v>
      </c>
    </row>
    <row r="4593" spans="4:6" x14ac:dyDescent="0.25">
      <c r="E4593" t="s">
        <v>123</v>
      </c>
    </row>
    <row r="4594" spans="4:6" x14ac:dyDescent="0.25">
      <c r="F4594" t="str">
        <f t="shared" ref="F4594:F4657" si="1173">"factor = 1.3"</f>
        <v>factor = 1.3</v>
      </c>
    </row>
    <row r="4595" spans="4:6" x14ac:dyDescent="0.25">
      <c r="F4595" t="s">
        <v>127</v>
      </c>
    </row>
    <row r="4596" spans="4:6" x14ac:dyDescent="0.25">
      <c r="E4596" t="s">
        <v>1</v>
      </c>
    </row>
    <row r="4597" spans="4:6" x14ac:dyDescent="0.25">
      <c r="E4597" t="s">
        <v>123</v>
      </c>
    </row>
    <row r="4598" spans="4:6" x14ac:dyDescent="0.25">
      <c r="F4598" t="str">
        <f t="shared" ref="F4598:F4661" si="1174">"factor = 1.5"</f>
        <v>factor = 1.5</v>
      </c>
    </row>
    <row r="4599" spans="4:6" x14ac:dyDescent="0.25">
      <c r="F4599" t="s">
        <v>128</v>
      </c>
    </row>
    <row r="4600" spans="4:6" x14ac:dyDescent="0.25">
      <c r="E4600" t="s">
        <v>1</v>
      </c>
    </row>
    <row r="4601" spans="4:6" x14ac:dyDescent="0.25">
      <c r="D4601" t="s">
        <v>1</v>
      </c>
    </row>
    <row r="4602" spans="4:6" x14ac:dyDescent="0.25">
      <c r="D4602" t="str">
        <f t="shared" ref="D4602:D4665" si="1175">"35 = { # Gifted progress"</f>
        <v>35 = { # Gifted progress</v>
      </c>
    </row>
    <row r="4603" spans="4:6" x14ac:dyDescent="0.25">
      <c r="E4603" t="str">
        <f t="shared" ref="E4603:E4666" si="1176">"change_variable = { which = hexaco_learning_"&amp;INDEX(S:S,2+TRUNC((ROW()-1)/$O$2))&amp;"_xp value = 2 }"</f>
        <v>change_variable = { which = hexaco_learning_theology_xp value = 2 }</v>
      </c>
    </row>
    <row r="4604" spans="4:6" x14ac:dyDescent="0.25">
      <c r="E4604" t="s">
        <v>122</v>
      </c>
    </row>
    <row r="4605" spans="4:6" x14ac:dyDescent="0.25">
      <c r="E4605" t="str">
        <f t="shared" ref="E4605:E4668" si="1177">"set_character_flag = AVE_MARIA_hexaco_adolescence_"&amp;INDEX(S:S,2+TRUNC((ROW()-1)/$O$2))&amp;"_improvement_faster"</f>
        <v>set_character_flag = AVE_MARIA_hexaco_adolescence_theology_improvement_faster</v>
      </c>
    </row>
    <row r="4606" spans="4:6" x14ac:dyDescent="0.25">
      <c r="E4606" t="s">
        <v>123</v>
      </c>
    </row>
    <row r="4607" spans="4:6" x14ac:dyDescent="0.25">
      <c r="F4607" t="str">
        <f t="shared" ref="F4607:F4670" si="1178">"factor = 1.05"</f>
        <v>factor = 1.05</v>
      </c>
    </row>
    <row r="4608" spans="4:6" x14ac:dyDescent="0.25">
      <c r="F4608" t="s">
        <v>129</v>
      </c>
    </row>
    <row r="4609" spans="5:6" x14ac:dyDescent="0.25">
      <c r="E4609" t="s">
        <v>1</v>
      </c>
    </row>
    <row r="4610" spans="5:6" x14ac:dyDescent="0.25">
      <c r="E4610" t="s">
        <v>123</v>
      </c>
    </row>
    <row r="4611" spans="5:6" x14ac:dyDescent="0.25">
      <c r="F4611" t="str">
        <f t="shared" ref="F4611:F4674" si="1179">"factor = 1.1"</f>
        <v>factor = 1.1</v>
      </c>
    </row>
    <row r="4612" spans="5:6" x14ac:dyDescent="0.25">
      <c r="F4612" t="s">
        <v>130</v>
      </c>
    </row>
    <row r="4613" spans="5:6" x14ac:dyDescent="0.25">
      <c r="E4613" t="s">
        <v>1</v>
      </c>
    </row>
    <row r="4614" spans="5:6" x14ac:dyDescent="0.25">
      <c r="E4614" t="s">
        <v>123</v>
      </c>
    </row>
    <row r="4615" spans="5:6" x14ac:dyDescent="0.25">
      <c r="F4615" t="str">
        <f t="shared" ref="F4615:F4678" si="1180">"factor = 1.2"</f>
        <v>factor = 1.2</v>
      </c>
    </row>
    <row r="4616" spans="5:6" x14ac:dyDescent="0.25">
      <c r="F4616" t="s">
        <v>131</v>
      </c>
    </row>
    <row r="4617" spans="5:6" x14ac:dyDescent="0.25">
      <c r="E4617" t="s">
        <v>1</v>
      </c>
    </row>
    <row r="4618" spans="5:6" x14ac:dyDescent="0.25">
      <c r="E4618" t="s">
        <v>123</v>
      </c>
    </row>
    <row r="4619" spans="5:6" x14ac:dyDescent="0.25">
      <c r="F4619" t="str">
        <f t="shared" ref="F4619:F4682" si="1181">"factor = 1.3"</f>
        <v>factor = 1.3</v>
      </c>
    </row>
    <row r="4620" spans="5:6" x14ac:dyDescent="0.25">
      <c r="F4620" t="s">
        <v>132</v>
      </c>
    </row>
    <row r="4621" spans="5:6" x14ac:dyDescent="0.25">
      <c r="E4621" t="s">
        <v>1</v>
      </c>
    </row>
    <row r="4622" spans="5:6" x14ac:dyDescent="0.25">
      <c r="E4622" t="s">
        <v>123</v>
      </c>
    </row>
    <row r="4623" spans="5:6" x14ac:dyDescent="0.25">
      <c r="F4623" t="str">
        <f t="shared" ref="F4623:F4686" si="1182">"factor = 1.5"</f>
        <v>factor = 1.5</v>
      </c>
    </row>
    <row r="4624" spans="5:6" x14ac:dyDescent="0.25">
      <c r="F4624" t="s">
        <v>133</v>
      </c>
    </row>
    <row r="4625" spans="4:6" x14ac:dyDescent="0.25">
      <c r="E4625" t="s">
        <v>1</v>
      </c>
    </row>
    <row r="4626" spans="4:6" x14ac:dyDescent="0.25">
      <c r="E4626" t="s">
        <v>123</v>
      </c>
    </row>
    <row r="4627" spans="4:6" x14ac:dyDescent="0.25">
      <c r="F4627" t="s">
        <v>220</v>
      </c>
    </row>
    <row r="4628" spans="4:6" x14ac:dyDescent="0.25">
      <c r="F4628" t="s">
        <v>135</v>
      </c>
    </row>
    <row r="4629" spans="4:6" x14ac:dyDescent="0.25">
      <c r="E4629" t="s">
        <v>1</v>
      </c>
    </row>
    <row r="4630" spans="4:6" x14ac:dyDescent="0.25">
      <c r="D4630" t="s">
        <v>1</v>
      </c>
    </row>
    <row r="4631" spans="4:6" x14ac:dyDescent="0.25">
      <c r="D4631" t="str">
        <f t="shared" ref="D4631:D4694" si="1183">"5 = { # Crazy progress"</f>
        <v>5 = { # Crazy progress</v>
      </c>
    </row>
    <row r="4632" spans="4:6" x14ac:dyDescent="0.25">
      <c r="E4632" t="str">
        <f t="shared" ref="E4632:E4695" si="1184">"change_variable = { which = hexaco_learning_"&amp;INDEX(S:S,2+TRUNC((ROW()-1)/$O$2))&amp;"_xp value = 3 }"</f>
        <v>change_variable = { which = hexaco_learning_theology_xp value = 3 }</v>
      </c>
    </row>
    <row r="4633" spans="4:6" x14ac:dyDescent="0.25">
      <c r="E4633" t="s">
        <v>122</v>
      </c>
    </row>
    <row r="4634" spans="4:6" x14ac:dyDescent="0.25">
      <c r="E4634" t="str">
        <f t="shared" ref="E4634:E4697" si="1185">"set_character_flag = AVE_MARIA_hexaco_adolescence_"&amp;INDEX(S:S,2+TRUNC((ROW()-1)/$O$2))&amp;"_improvement_genius"</f>
        <v>set_character_flag = AVE_MARIA_hexaco_adolescence_theology_improvement_genius</v>
      </c>
    </row>
    <row r="4635" spans="4:6" x14ac:dyDescent="0.25">
      <c r="E4635" t="s">
        <v>123</v>
      </c>
    </row>
    <row r="4636" spans="4:6" x14ac:dyDescent="0.25">
      <c r="F4636" t="str">
        <f t="shared" ref="F4636:F4699" si="1186">"factor = 2"</f>
        <v>factor = 2</v>
      </c>
    </row>
    <row r="4637" spans="4:6" x14ac:dyDescent="0.25">
      <c r="F4637" t="s">
        <v>135</v>
      </c>
    </row>
    <row r="4638" spans="4:6" x14ac:dyDescent="0.25">
      <c r="E4638" t="s">
        <v>1</v>
      </c>
    </row>
    <row r="4639" spans="4:6" x14ac:dyDescent="0.25">
      <c r="E4639" t="s">
        <v>123</v>
      </c>
    </row>
    <row r="4640" spans="4:6" x14ac:dyDescent="0.25">
      <c r="F4640" t="str">
        <f t="shared" ref="F4640:F4703" si="1187">"factor = 5"</f>
        <v>factor = 5</v>
      </c>
    </row>
    <row r="4641" spans="1:6" x14ac:dyDescent="0.25">
      <c r="F4641" t="s">
        <v>137</v>
      </c>
    </row>
    <row r="4642" spans="1:6" x14ac:dyDescent="0.25">
      <c r="E4642" t="s">
        <v>1</v>
      </c>
    </row>
    <row r="4643" spans="1:6" x14ac:dyDescent="0.25">
      <c r="D4643" t="s">
        <v>1</v>
      </c>
    </row>
    <row r="4644" spans="1:6" x14ac:dyDescent="0.25">
      <c r="C4644" t="s">
        <v>1</v>
      </c>
    </row>
    <row r="4645" spans="1:6" x14ac:dyDescent="0.25">
      <c r="C4645" t="s">
        <v>138</v>
      </c>
    </row>
    <row r="4646" spans="1:6" x14ac:dyDescent="0.25">
      <c r="D4646" t="str">
        <f t="shared" ref="D4646" si="1188">"educator = { character_event = { id = "&amp;"AVE_MARIA_hexaco_adolescence."&amp;INDEX($Y$2:$Z$57,MATCH(B4187,$Y$2:$Y$57,0)+6,2)&amp;" } }"</f>
        <v>educator = { character_event = { id = AVE_MARIA_hexaco_adolescence.57 } }</v>
      </c>
    </row>
    <row r="4647" spans="1:6" x14ac:dyDescent="0.25">
      <c r="C4647" t="s">
        <v>1</v>
      </c>
    </row>
    <row r="4648" spans="1:6" x14ac:dyDescent="0.25">
      <c r="C4648" t="s">
        <v>139</v>
      </c>
    </row>
    <row r="4649" spans="1:6" x14ac:dyDescent="0.25">
      <c r="D4649" t="s">
        <v>168</v>
      </c>
    </row>
    <row r="4650" spans="1:6" x14ac:dyDescent="0.25">
      <c r="C4650" t="s">
        <v>1</v>
      </c>
    </row>
    <row r="4651" spans="1:6" x14ac:dyDescent="0.25">
      <c r="B4651" t="s">
        <v>1</v>
      </c>
    </row>
    <row r="4652" spans="1:6" x14ac:dyDescent="0.25">
      <c r="A4652" t="s">
        <v>1</v>
      </c>
    </row>
    <row r="4653" spans="1:6" x14ac:dyDescent="0.25">
      <c r="A4653" t="str">
        <f t="shared" ref="A4653:A4716" si="1189">"#"</f>
        <v>#</v>
      </c>
      <c r="B4653" t="str">
        <f t="shared" ref="B4653:B4716" si="1190">INDEX(R:R,2+TRUNC((ROW()-1)/$O$2))&amp;" Random Improvement"</f>
        <v>Theology Random Improvement</v>
      </c>
    </row>
    <row r="4654" spans="1:6" x14ac:dyDescent="0.25">
      <c r="A4654" t="s">
        <v>0</v>
      </c>
    </row>
    <row r="4655" spans="1:6" x14ac:dyDescent="0.25">
      <c r="B4655" t="str">
        <f t="shared" ref="B4655" si="1191">"id = "&amp;"AVE_MARIA_hexaco_adolescence."&amp;INDEX($Y$2:$Z$57,MATCH(B4187,$Y$2:$Y$57,0)+5,2)</f>
        <v>id = AVE_MARIA_hexaco_adolescence.56</v>
      </c>
    </row>
    <row r="4656" spans="1:6" x14ac:dyDescent="0.25">
      <c r="B4656" t="str">
        <f t="shared" ref="B4656" si="1192">"desc = EVTDESC_"&amp;"AVE_MARIA_hexaco_adolescence."&amp;INDEX($Y$2:$Z$57,MATCH(B4187,$Y$2:$Y$57,0)+5,2)</f>
        <v>desc = EVTDESC_AVE_MARIA_hexaco_adolescence.56</v>
      </c>
    </row>
    <row r="4657" spans="2:5" x14ac:dyDescent="0.25">
      <c r="B4657" t="s">
        <v>115</v>
      </c>
    </row>
    <row r="4658" spans="2:5" x14ac:dyDescent="0.25">
      <c r="B4658" t="s">
        <v>114</v>
      </c>
    </row>
    <row r="4659" spans="2:5" x14ac:dyDescent="0.25">
      <c r="B4659" t="s">
        <v>116</v>
      </c>
    </row>
    <row r="4661" spans="2:5" x14ac:dyDescent="0.25">
      <c r="B4661" t="s">
        <v>5</v>
      </c>
    </row>
    <row r="4662" spans="2:5" x14ac:dyDescent="0.25">
      <c r="C4662" t="s">
        <v>117</v>
      </c>
    </row>
    <row r="4663" spans="2:5" x14ac:dyDescent="0.25">
      <c r="C4663" t="s">
        <v>118</v>
      </c>
    </row>
    <row r="4664" spans="2:5" x14ac:dyDescent="0.25">
      <c r="C4664" t="s">
        <v>119</v>
      </c>
    </row>
    <row r="4665" spans="2:5" x14ac:dyDescent="0.25">
      <c r="C4665" t="s">
        <v>120</v>
      </c>
    </row>
    <row r="4666" spans="2:5" x14ac:dyDescent="0.25">
      <c r="B4666" t="s">
        <v>1</v>
      </c>
    </row>
    <row r="4667" spans="2:5" x14ac:dyDescent="0.25">
      <c r="B4667" t="s">
        <v>9</v>
      </c>
    </row>
    <row r="4668" spans="2:5" x14ac:dyDescent="0.25">
      <c r="C4668" t="str">
        <f t="shared" ref="C4668" si="1193">"name = EVTOPT_A_"&amp;"AVE_MARIA_hexaco_adolescence."&amp;INDEX($Y$2:$Z$57,MATCH(B4187,$Y$2:$Y$57,0)+5,2)</f>
        <v>name = EVTOPT_A_AVE_MARIA_hexaco_adolescence.56</v>
      </c>
    </row>
    <row r="4669" spans="2:5" x14ac:dyDescent="0.25">
      <c r="C4669" t="s">
        <v>121</v>
      </c>
    </row>
    <row r="4670" spans="2:5" x14ac:dyDescent="0.25">
      <c r="D4670" t="str">
        <f t="shared" ref="D4670:D4733" si="1194">"60 = { # Normal progress"</f>
        <v>60 = { # Normal progress</v>
      </c>
    </row>
    <row r="4671" spans="2:5" x14ac:dyDescent="0.25">
      <c r="E4671" t="str">
        <f t="shared" ref="E4671:E4734" si="1195">"change_variable = { which = hexaco_learning_"&amp;INDEX(S:S,2+TRUNC((ROW()-1)/$O$2))&amp;"_xp value = 1 }"</f>
        <v>change_variable = { which = hexaco_learning_theology_xp value = 1 }</v>
      </c>
    </row>
    <row r="4672" spans="2:5" x14ac:dyDescent="0.25">
      <c r="E4672" t="s">
        <v>122</v>
      </c>
    </row>
    <row r="4673" spans="5:6" x14ac:dyDescent="0.25">
      <c r="E4673" t="str">
        <f t="shared" ref="E4673:E4736" si="1196">"set_character_flag = AVE_MARIA_hexaco_adolescence_"&amp;INDEX(S:S,2+TRUNC((ROW()-1)/$O$2))&amp;"_improvement_normal"</f>
        <v>set_character_flag = AVE_MARIA_hexaco_adolescence_theology_improvement_normal</v>
      </c>
    </row>
    <row r="4674" spans="5:6" x14ac:dyDescent="0.25">
      <c r="E4674" t="s">
        <v>123</v>
      </c>
    </row>
    <row r="4675" spans="5:6" x14ac:dyDescent="0.25">
      <c r="F4675" t="str">
        <f t="shared" ref="F4675:F4738" si="1197">"factor = 1.05"</f>
        <v>factor = 1.05</v>
      </c>
    </row>
    <row r="4676" spans="5:6" x14ac:dyDescent="0.25">
      <c r="F4676" t="s">
        <v>124</v>
      </c>
    </row>
    <row r="4677" spans="5:6" x14ac:dyDescent="0.25">
      <c r="E4677" t="s">
        <v>1</v>
      </c>
    </row>
    <row r="4678" spans="5:6" x14ac:dyDescent="0.25">
      <c r="E4678" t="s">
        <v>123</v>
      </c>
    </row>
    <row r="4679" spans="5:6" x14ac:dyDescent="0.25">
      <c r="F4679" t="str">
        <f t="shared" ref="F4679:F4742" si="1198">"factor = 1.1"</f>
        <v>factor = 1.1</v>
      </c>
    </row>
    <row r="4680" spans="5:6" x14ac:dyDescent="0.25">
      <c r="F4680" t="s">
        <v>125</v>
      </c>
    </row>
    <row r="4681" spans="5:6" x14ac:dyDescent="0.25">
      <c r="E4681" t="s">
        <v>1</v>
      </c>
    </row>
    <row r="4682" spans="5:6" x14ac:dyDescent="0.25">
      <c r="E4682" t="s">
        <v>123</v>
      </c>
    </row>
    <row r="4683" spans="5:6" x14ac:dyDescent="0.25">
      <c r="F4683" t="str">
        <f t="shared" ref="F4683:F4746" si="1199">"factor = 1.2"</f>
        <v>factor = 1.2</v>
      </c>
    </row>
    <row r="4684" spans="5:6" x14ac:dyDescent="0.25">
      <c r="F4684" t="s">
        <v>126</v>
      </c>
    </row>
    <row r="4685" spans="5:6" x14ac:dyDescent="0.25">
      <c r="E4685" t="s">
        <v>1</v>
      </c>
    </row>
    <row r="4686" spans="5:6" x14ac:dyDescent="0.25">
      <c r="E4686" t="s">
        <v>123</v>
      </c>
    </row>
    <row r="4687" spans="5:6" x14ac:dyDescent="0.25">
      <c r="F4687" t="str">
        <f t="shared" ref="F4687:F4750" si="1200">"factor = 1.3"</f>
        <v>factor = 1.3</v>
      </c>
    </row>
    <row r="4688" spans="5:6" x14ac:dyDescent="0.25">
      <c r="F4688" t="s">
        <v>127</v>
      </c>
    </row>
    <row r="4689" spans="4:6" x14ac:dyDescent="0.25">
      <c r="E4689" t="s">
        <v>1</v>
      </c>
    </row>
    <row r="4690" spans="4:6" x14ac:dyDescent="0.25">
      <c r="E4690" t="s">
        <v>123</v>
      </c>
    </row>
    <row r="4691" spans="4:6" x14ac:dyDescent="0.25">
      <c r="F4691" t="str">
        <f t="shared" ref="F4691:F4754" si="1201">"factor = 1.5"</f>
        <v>factor = 1.5</v>
      </c>
    </row>
    <row r="4692" spans="4:6" x14ac:dyDescent="0.25">
      <c r="F4692" t="s">
        <v>128</v>
      </c>
    </row>
    <row r="4693" spans="4:6" x14ac:dyDescent="0.25">
      <c r="E4693" t="s">
        <v>1</v>
      </c>
    </row>
    <row r="4694" spans="4:6" x14ac:dyDescent="0.25">
      <c r="D4694" t="s">
        <v>1</v>
      </c>
    </row>
    <row r="4695" spans="4:6" x14ac:dyDescent="0.25">
      <c r="D4695" t="str">
        <f t="shared" ref="D4695:D4758" si="1202">"35 = { # Gifted progress"</f>
        <v>35 = { # Gifted progress</v>
      </c>
    </row>
    <row r="4696" spans="4:6" x14ac:dyDescent="0.25">
      <c r="E4696" t="str">
        <f t="shared" ref="E4696:E4759" si="1203">"change_variable = { which = hexaco_learning_"&amp;INDEX(S:S,2+TRUNC((ROW()-1)/$O$2))&amp;"_xp value = 2 }"</f>
        <v>change_variable = { which = hexaco_learning_theology_xp value = 2 }</v>
      </c>
    </row>
    <row r="4697" spans="4:6" x14ac:dyDescent="0.25">
      <c r="E4697" t="s">
        <v>122</v>
      </c>
    </row>
    <row r="4698" spans="4:6" x14ac:dyDescent="0.25">
      <c r="E4698" t="str">
        <f t="shared" ref="E4698:E4761" si="1204">"set_character_flag = AVE_MARIA_hexaco_adolescence_"&amp;INDEX(S:S,2+TRUNC((ROW()-1)/$O$2))&amp;"_improvement_faster"</f>
        <v>set_character_flag = AVE_MARIA_hexaco_adolescence_theology_improvement_faster</v>
      </c>
    </row>
    <row r="4699" spans="4:6" x14ac:dyDescent="0.25">
      <c r="E4699" t="s">
        <v>123</v>
      </c>
    </row>
    <row r="4700" spans="4:6" x14ac:dyDescent="0.25">
      <c r="F4700" t="str">
        <f t="shared" ref="F4700:F4763" si="1205">"factor = 1.05"</f>
        <v>factor = 1.05</v>
      </c>
    </row>
    <row r="4701" spans="4:6" x14ac:dyDescent="0.25">
      <c r="F4701" t="s">
        <v>129</v>
      </c>
    </row>
    <row r="4702" spans="4:6" x14ac:dyDescent="0.25">
      <c r="E4702" t="s">
        <v>1</v>
      </c>
    </row>
    <row r="4703" spans="4:6" x14ac:dyDescent="0.25">
      <c r="E4703" t="s">
        <v>123</v>
      </c>
    </row>
    <row r="4704" spans="4:6" x14ac:dyDescent="0.25">
      <c r="F4704" t="str">
        <f t="shared" ref="F4704:F4767" si="1206">"factor = 1.1"</f>
        <v>factor = 1.1</v>
      </c>
    </row>
    <row r="4705" spans="5:6" x14ac:dyDescent="0.25">
      <c r="F4705" t="s">
        <v>130</v>
      </c>
    </row>
    <row r="4706" spans="5:6" x14ac:dyDescent="0.25">
      <c r="E4706" t="s">
        <v>1</v>
      </c>
    </row>
    <row r="4707" spans="5:6" x14ac:dyDescent="0.25">
      <c r="E4707" t="s">
        <v>123</v>
      </c>
    </row>
    <row r="4708" spans="5:6" x14ac:dyDescent="0.25">
      <c r="F4708" t="str">
        <f t="shared" ref="F4708:F4771" si="1207">"factor = 1.2"</f>
        <v>factor = 1.2</v>
      </c>
    </row>
    <row r="4709" spans="5:6" x14ac:dyDescent="0.25">
      <c r="F4709" t="s">
        <v>131</v>
      </c>
    </row>
    <row r="4710" spans="5:6" x14ac:dyDescent="0.25">
      <c r="E4710" t="s">
        <v>1</v>
      </c>
    </row>
    <row r="4711" spans="5:6" x14ac:dyDescent="0.25">
      <c r="E4711" t="s">
        <v>123</v>
      </c>
    </row>
    <row r="4712" spans="5:6" x14ac:dyDescent="0.25">
      <c r="F4712" t="str">
        <f t="shared" ref="F4712:F4775" si="1208">"factor = 1.3"</f>
        <v>factor = 1.3</v>
      </c>
    </row>
    <row r="4713" spans="5:6" x14ac:dyDescent="0.25">
      <c r="F4713" t="s">
        <v>132</v>
      </c>
    </row>
    <row r="4714" spans="5:6" x14ac:dyDescent="0.25">
      <c r="E4714" t="s">
        <v>1</v>
      </c>
    </row>
    <row r="4715" spans="5:6" x14ac:dyDescent="0.25">
      <c r="E4715" t="s">
        <v>123</v>
      </c>
    </row>
    <row r="4716" spans="5:6" x14ac:dyDescent="0.25">
      <c r="F4716" t="str">
        <f t="shared" ref="F4716:F4779" si="1209">"factor = 1.5"</f>
        <v>factor = 1.5</v>
      </c>
    </row>
    <row r="4717" spans="5:6" x14ac:dyDescent="0.25">
      <c r="F4717" t="s">
        <v>133</v>
      </c>
    </row>
    <row r="4718" spans="5:6" x14ac:dyDescent="0.25">
      <c r="E4718" t="s">
        <v>1</v>
      </c>
    </row>
    <row r="4719" spans="5:6" x14ac:dyDescent="0.25">
      <c r="E4719" t="s">
        <v>123</v>
      </c>
    </row>
    <row r="4720" spans="5:6" x14ac:dyDescent="0.25">
      <c r="F4720" t="s">
        <v>220</v>
      </c>
    </row>
    <row r="4721" spans="4:6" x14ac:dyDescent="0.25">
      <c r="F4721" t="s">
        <v>135</v>
      </c>
    </row>
    <row r="4722" spans="4:6" x14ac:dyDescent="0.25">
      <c r="E4722" t="s">
        <v>1</v>
      </c>
    </row>
    <row r="4723" spans="4:6" x14ac:dyDescent="0.25">
      <c r="D4723" t="s">
        <v>1</v>
      </c>
    </row>
    <row r="4724" spans="4:6" x14ac:dyDescent="0.25">
      <c r="D4724" t="str">
        <f t="shared" ref="D4724:D4787" si="1210">"5 = { # Crazy progress"</f>
        <v>5 = { # Crazy progress</v>
      </c>
    </row>
    <row r="4725" spans="4:6" x14ac:dyDescent="0.25">
      <c r="E4725" t="str">
        <f t="shared" ref="E4725:E4788" si="1211">"change_variable = { which = hexaco_learning_"&amp;INDEX(S:S,2+TRUNC((ROW()-1)/$O$2))&amp;"_xp value = 3 }"</f>
        <v>change_variable = { which = hexaco_learning_theology_xp value = 3 }</v>
      </c>
    </row>
    <row r="4726" spans="4:6" x14ac:dyDescent="0.25">
      <c r="E4726" t="s">
        <v>122</v>
      </c>
    </row>
    <row r="4727" spans="4:6" x14ac:dyDescent="0.25">
      <c r="E4727" t="str">
        <f t="shared" ref="E4727:E4790" si="1212">"set_character_flag = AVE_MARIA_hexaco_adolescence_"&amp;INDEX(S:S,2+TRUNC((ROW()-1)/$O$2))&amp;"_improvement_genius"</f>
        <v>set_character_flag = AVE_MARIA_hexaco_adolescence_theology_improvement_genius</v>
      </c>
    </row>
    <row r="4728" spans="4:6" x14ac:dyDescent="0.25">
      <c r="E4728" t="s">
        <v>123</v>
      </c>
    </row>
    <row r="4729" spans="4:6" x14ac:dyDescent="0.25">
      <c r="F4729" t="str">
        <f t="shared" ref="F4729:F4792" si="1213">"factor = 2"</f>
        <v>factor = 2</v>
      </c>
    </row>
    <row r="4730" spans="4:6" x14ac:dyDescent="0.25">
      <c r="F4730" t="s">
        <v>135</v>
      </c>
    </row>
    <row r="4731" spans="4:6" x14ac:dyDescent="0.25">
      <c r="E4731" t="s">
        <v>1</v>
      </c>
    </row>
    <row r="4732" spans="4:6" x14ac:dyDescent="0.25">
      <c r="E4732" t="s">
        <v>123</v>
      </c>
    </row>
    <row r="4733" spans="4:6" x14ac:dyDescent="0.25">
      <c r="F4733" t="str">
        <f t="shared" ref="F4733:F4796" si="1214">"factor = 5"</f>
        <v>factor = 5</v>
      </c>
    </row>
    <row r="4734" spans="4:6" x14ac:dyDescent="0.25">
      <c r="F4734" t="s">
        <v>137</v>
      </c>
    </row>
    <row r="4735" spans="4:6" x14ac:dyDescent="0.25">
      <c r="E4735" t="s">
        <v>1</v>
      </c>
    </row>
    <row r="4736" spans="4:6" x14ac:dyDescent="0.25">
      <c r="D4736" t="s">
        <v>1</v>
      </c>
    </row>
    <row r="4737" spans="1:4" x14ac:dyDescent="0.25">
      <c r="C4737" t="s">
        <v>1</v>
      </c>
    </row>
    <row r="4738" spans="1:4" x14ac:dyDescent="0.25">
      <c r="C4738" t="s">
        <v>138</v>
      </c>
    </row>
    <row r="4739" spans="1:4" x14ac:dyDescent="0.25">
      <c r="D4739" t="str">
        <f t="shared" ref="D4739" si="1215">"educator = { character_event = { id = "&amp;"AVE_MARIA_hexaco_adolescence."&amp;INDEX($Y$2:$Z$57,MATCH(B4187,$Y$2:$Y$57,0)+6,2)&amp;" } }"</f>
        <v>educator = { character_event = { id = AVE_MARIA_hexaco_adolescence.57 } }</v>
      </c>
    </row>
    <row r="4740" spans="1:4" x14ac:dyDescent="0.25">
      <c r="C4740" t="s">
        <v>1</v>
      </c>
    </row>
    <row r="4741" spans="1:4" x14ac:dyDescent="0.25">
      <c r="C4741" t="s">
        <v>139</v>
      </c>
    </row>
    <row r="4742" spans="1:4" x14ac:dyDescent="0.25">
      <c r="D4742" t="s">
        <v>168</v>
      </c>
    </row>
    <row r="4743" spans="1:4" x14ac:dyDescent="0.25">
      <c r="C4743" t="s">
        <v>1</v>
      </c>
    </row>
    <row r="4744" spans="1:4" x14ac:dyDescent="0.25">
      <c r="B4744" t="s">
        <v>1</v>
      </c>
    </row>
    <row r="4745" spans="1:4" x14ac:dyDescent="0.25">
      <c r="A4745" t="s">
        <v>1</v>
      </c>
    </row>
    <row r="4746" spans="1:4" x14ac:dyDescent="0.25">
      <c r="A4746" t="s">
        <v>141</v>
      </c>
    </row>
    <row r="4747" spans="1:4" x14ac:dyDescent="0.25">
      <c r="A4747" t="s">
        <v>0</v>
      </c>
    </row>
    <row r="4748" spans="1:4" x14ac:dyDescent="0.25">
      <c r="B4748" t="str">
        <f t="shared" ref="B4748" si="1216">"id = "&amp;"AVE_MARIA_hexaco_adolescence."&amp;INDEX($Y$2:$Z$57,MATCH(B4187,$Y$2:$Y$57,0)+6,2)</f>
        <v>id = AVE_MARIA_hexaco_adolescence.57</v>
      </c>
    </row>
    <row r="4749" spans="1:4" x14ac:dyDescent="0.25">
      <c r="B4749" t="str">
        <f t="shared" ref="B4749" si="1217">"desc = EVTDESC_"&amp;"AVE_MARIA_hexaco_adolescence."&amp;INDEX($Y$2:$Z$57,MATCH(B4187,$Y$2:$Y$57,0)+6,2)</f>
        <v>desc = EVTDESC_AVE_MARIA_hexaco_adolescence.57</v>
      </c>
    </row>
    <row r="4750" spans="1:4" x14ac:dyDescent="0.25">
      <c r="B4750" t="s">
        <v>115</v>
      </c>
    </row>
    <row r="4752" spans="1:4" x14ac:dyDescent="0.25">
      <c r="B4752" t="s">
        <v>114</v>
      </c>
    </row>
    <row r="4753" spans="2:4" x14ac:dyDescent="0.25">
      <c r="B4753" t="s">
        <v>163</v>
      </c>
    </row>
    <row r="4754" spans="2:4" x14ac:dyDescent="0.25">
      <c r="B4754" t="s">
        <v>116</v>
      </c>
    </row>
    <row r="4755" spans="2:4" x14ac:dyDescent="0.25">
      <c r="B4755" t="s">
        <v>142</v>
      </c>
    </row>
    <row r="4757" spans="2:4" x14ac:dyDescent="0.25">
      <c r="B4757" t="s">
        <v>143</v>
      </c>
    </row>
    <row r="4758" spans="2:4" x14ac:dyDescent="0.25">
      <c r="C4758" t="str">
        <f t="shared" ref="C4758" si="1218">"name = EVTOPT_A_"&amp;"AVE_MARIA_hexaco_adolescence."&amp;INDEX($Y$2:$Z$57,MATCH(B4187,$Y$2:$Y$57,0)+6,2)</f>
        <v>name = EVTOPT_A_AVE_MARIA_hexaco_adolescence.57</v>
      </c>
    </row>
    <row r="4759" spans="2:4" x14ac:dyDescent="0.25">
      <c r="C4759" t="s">
        <v>5</v>
      </c>
    </row>
    <row r="4760" spans="2:4" x14ac:dyDescent="0.25">
      <c r="D4760" t="str">
        <f t="shared" ref="D4760:D4823" si="1219">"FROM  = { NOT = { has_character_flag = AVE_MARIA_hexaco_adolescence_"&amp;INDEX(S:S,2+TRUNC((ROW()-1)/$O$2))&amp;"_improvement_genius } }"</f>
        <v>FROM  = { NOT = { has_character_flag = AVE_MARIA_hexaco_adolescence_theology_improvement_genius } }</v>
      </c>
    </row>
    <row r="4761" spans="2:4" x14ac:dyDescent="0.25">
      <c r="C4761" t="s">
        <v>1</v>
      </c>
    </row>
    <row r="4762" spans="2:4" x14ac:dyDescent="0.25">
      <c r="C4762" t="s">
        <v>138</v>
      </c>
    </row>
    <row r="4763" spans="2:4" x14ac:dyDescent="0.25">
      <c r="D4763" t="str">
        <f t="shared" ref="D4763:D4826" si="1220">"set_character_flag = AVE_MARIA_hexaco_adolescence_"&amp;INDEX(S:S,2+TRUNC((ROW()-1)/$O$2))&amp;"_improvement_making_normal_progress"</f>
        <v>set_character_flag = AVE_MARIA_hexaco_adolescence_theology_improvement_making_normal_progress</v>
      </c>
    </row>
    <row r="4764" spans="2:4" x14ac:dyDescent="0.25">
      <c r="C4764" t="s">
        <v>1</v>
      </c>
    </row>
    <row r="4765" spans="2:4" x14ac:dyDescent="0.25">
      <c r="B4765" t="s">
        <v>1</v>
      </c>
    </row>
    <row r="4767" spans="2:4" x14ac:dyDescent="0.25">
      <c r="B4767" t="s">
        <v>144</v>
      </c>
    </row>
    <row r="4768" spans="2:4" x14ac:dyDescent="0.25">
      <c r="C4768" t="str">
        <f t="shared" ref="C4768" si="1221">"name = EVTOPT_B_"&amp;"AVE_MARIA_hexaco_adolescence."&amp;INDEX($Y$2:$Z$57,MATCH(B4187,$Y$2:$Y$57,0)+6,2)</f>
        <v>name = EVTOPT_B_AVE_MARIA_hexaco_adolescence.57</v>
      </c>
    </row>
    <row r="4769" spans="1:5" x14ac:dyDescent="0.25">
      <c r="C4769" t="s">
        <v>5</v>
      </c>
    </row>
    <row r="4770" spans="1:5" x14ac:dyDescent="0.25">
      <c r="D4770" t="str">
        <f t="shared" ref="D4770:D4833" si="1222">"FROM  = { has_character_flag = AVE_MARIA_hexaco_adolescence_"&amp;INDEX(S:S,2+TRUNC((ROW()-1)/$O$2))&amp;"_improvement_genius }"</f>
        <v>FROM  = { has_character_flag = AVE_MARIA_hexaco_adolescence_theology_improvement_genius }</v>
      </c>
    </row>
    <row r="4771" spans="1:5" x14ac:dyDescent="0.25">
      <c r="D4771" t="s">
        <v>145</v>
      </c>
    </row>
    <row r="4772" spans="1:5" x14ac:dyDescent="0.25">
      <c r="E4772" t="str">
        <f t="shared" ref="E4772:E4835" si="1223">"trait = "&amp;INDEX(S:S,2+TRUNC((ROW()-1)/$O$2))&amp;"_4"</f>
        <v>trait = theology_4</v>
      </c>
    </row>
    <row r="4773" spans="1:5" x14ac:dyDescent="0.25">
      <c r="E4773" t="str">
        <f t="shared" ref="E4773:E4836" si="1224">"trait = "&amp;INDEX(S:S,2+TRUNC((ROW()-1)/$O$2))&amp;"_5"</f>
        <v>trait = theology_5</v>
      </c>
    </row>
    <row r="4774" spans="1:5" x14ac:dyDescent="0.25">
      <c r="D4774" t="s">
        <v>1</v>
      </c>
    </row>
    <row r="4775" spans="1:5" x14ac:dyDescent="0.25">
      <c r="C4775" t="s">
        <v>1</v>
      </c>
    </row>
    <row r="4776" spans="1:5" x14ac:dyDescent="0.25">
      <c r="C4776" t="s">
        <v>138</v>
      </c>
    </row>
    <row r="4777" spans="1:5" x14ac:dyDescent="0.25">
      <c r="D4777" t="s">
        <v>146</v>
      </c>
    </row>
    <row r="4778" spans="1:5" x14ac:dyDescent="0.25">
      <c r="E4778" t="str">
        <f t="shared" ref="E4778:E4841" si="1225">"set_character_flag = AVE_MARIA_hexaco_adolescence_"&amp;INDEX(S:S,2+TRUNC((ROW()-1)/$O$2))&amp;"_improvement_making_good_progress"</f>
        <v>set_character_flag = AVE_MARIA_hexaco_adolescence_theology_improvement_making_good_progress</v>
      </c>
    </row>
    <row r="4779" spans="1:5" x14ac:dyDescent="0.25">
      <c r="E4779" t="str">
        <f t="shared" ref="E4779:E4842" si="1226">"change_variable = { which = hexaco_learning_"&amp;INDEX(S:S,2+TRUNC((ROW()-1)/$O$2))&amp;"_xp value = 1 }"</f>
        <v>change_variable = { which = hexaco_learning_theology_xp value = 1 }</v>
      </c>
    </row>
    <row r="4780" spans="1:5" x14ac:dyDescent="0.25">
      <c r="E4780" t="s">
        <v>122</v>
      </c>
    </row>
    <row r="4781" spans="1:5" x14ac:dyDescent="0.25">
      <c r="D4781" t="s">
        <v>1</v>
      </c>
    </row>
    <row r="4782" spans="1:5" x14ac:dyDescent="0.25">
      <c r="C4782" t="s">
        <v>1</v>
      </c>
    </row>
    <row r="4783" spans="1:5" x14ac:dyDescent="0.25">
      <c r="B4783" t="s">
        <v>1</v>
      </c>
    </row>
    <row r="4784" spans="1:5" x14ac:dyDescent="0.25">
      <c r="A4784" t="s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893C4-982F-416D-978C-1CA8EDF691F4}">
  <dimension ref="A1:C49"/>
  <sheetViews>
    <sheetView workbookViewId="0">
      <selection activeCell="M27" sqref="M27"/>
    </sheetView>
  </sheetViews>
  <sheetFormatPr defaultRowHeight="15" x14ac:dyDescent="0.25"/>
  <sheetData>
    <row r="1" spans="1:3" x14ac:dyDescent="0.25">
      <c r="A1" t="str">
        <f>100/49&amp;" = "</f>
        <v xml:space="preserve">2,04081632653061 = </v>
      </c>
      <c r="B1" t="s">
        <v>169</v>
      </c>
      <c r="C1" t="str">
        <f>A1&amp;B1</f>
        <v>2,04081632653061 = AVE_MARIA_hexaco_adolescence.2</v>
      </c>
    </row>
    <row r="2" spans="1:3" x14ac:dyDescent="0.25">
      <c r="A2" t="str">
        <f t="shared" ref="A2:A49" si="0">100/49&amp;" = "</f>
        <v xml:space="preserve">2,04081632653061 = </v>
      </c>
      <c r="B2" t="s">
        <v>170</v>
      </c>
      <c r="C2" t="str">
        <f t="shared" ref="C2:C49" si="1">A2&amp;B2</f>
        <v>2,04081632653061 = AVE_MARIA_hexaco_adolescence.3</v>
      </c>
    </row>
    <row r="3" spans="1:3" x14ac:dyDescent="0.25">
      <c r="A3" t="str">
        <f t="shared" si="0"/>
        <v xml:space="preserve">2,04081632653061 = </v>
      </c>
      <c r="B3" t="s">
        <v>171</v>
      </c>
      <c r="C3" t="str">
        <f t="shared" si="1"/>
        <v>2,04081632653061 = AVE_MARIA_hexaco_adolescence.4</v>
      </c>
    </row>
    <row r="4" spans="1:3" x14ac:dyDescent="0.25">
      <c r="A4" t="str">
        <f t="shared" si="0"/>
        <v xml:space="preserve">2,04081632653061 = </v>
      </c>
      <c r="B4" t="s">
        <v>172</v>
      </c>
      <c r="C4" t="str">
        <f t="shared" si="1"/>
        <v>2,04081632653061 = AVE_MARIA_hexaco_adolescence.5</v>
      </c>
    </row>
    <row r="5" spans="1:3" x14ac:dyDescent="0.25">
      <c r="A5" t="str">
        <f t="shared" si="0"/>
        <v xml:space="preserve">2,04081632653061 = </v>
      </c>
      <c r="B5" t="s">
        <v>173</v>
      </c>
      <c r="C5" t="str">
        <f t="shared" si="1"/>
        <v>2,04081632653061 = AVE_MARIA_hexaco_adolescence.6</v>
      </c>
    </row>
    <row r="6" spans="1:3" x14ac:dyDescent="0.25">
      <c r="A6" t="str">
        <f t="shared" si="0"/>
        <v xml:space="preserve">2,04081632653061 = </v>
      </c>
      <c r="B6" t="s">
        <v>174</v>
      </c>
      <c r="C6" t="str">
        <f t="shared" si="1"/>
        <v>2,04081632653061 = AVE_MARIA_hexaco_adolescence.7</v>
      </c>
    </row>
    <row r="7" spans="1:3" x14ac:dyDescent="0.25">
      <c r="A7" t="str">
        <f t="shared" si="0"/>
        <v xml:space="preserve">2,04081632653061 = </v>
      </c>
      <c r="B7" t="s">
        <v>175</v>
      </c>
      <c r="C7" t="str">
        <f t="shared" si="1"/>
        <v>2,04081632653061 = AVE_MARIA_hexaco_adolescence.8</v>
      </c>
    </row>
    <row r="8" spans="1:3" x14ac:dyDescent="0.25">
      <c r="A8" t="str">
        <f t="shared" si="0"/>
        <v xml:space="preserve">2,04081632653061 = </v>
      </c>
      <c r="B8" t="s">
        <v>176</v>
      </c>
      <c r="C8" t="str">
        <f t="shared" si="1"/>
        <v>2,04081632653061 = AVE_MARIA_hexaco_adolescence.9</v>
      </c>
    </row>
    <row r="9" spans="1:3" x14ac:dyDescent="0.25">
      <c r="A9" t="str">
        <f t="shared" si="0"/>
        <v xml:space="preserve">2,04081632653061 = </v>
      </c>
      <c r="B9" t="s">
        <v>177</v>
      </c>
      <c r="C9" t="str">
        <f t="shared" si="1"/>
        <v>2,04081632653061 = AVE_MARIA_hexaco_adolescence.10</v>
      </c>
    </row>
    <row r="10" spans="1:3" x14ac:dyDescent="0.25">
      <c r="A10" t="str">
        <f t="shared" si="0"/>
        <v xml:space="preserve">2,04081632653061 = </v>
      </c>
      <c r="B10" t="s">
        <v>178</v>
      </c>
      <c r="C10" t="str">
        <f t="shared" si="1"/>
        <v>2,04081632653061 = AVE_MARIA_hexaco_adolescence.11</v>
      </c>
    </row>
    <row r="11" spans="1:3" x14ac:dyDescent="0.25">
      <c r="A11" t="str">
        <f t="shared" si="0"/>
        <v xml:space="preserve">2,04081632653061 = </v>
      </c>
      <c r="B11" t="s">
        <v>179</v>
      </c>
      <c r="C11" t="str">
        <f t="shared" si="1"/>
        <v>2,04081632653061 = AVE_MARIA_hexaco_adolescence.12</v>
      </c>
    </row>
    <row r="12" spans="1:3" x14ac:dyDescent="0.25">
      <c r="A12" t="str">
        <f t="shared" si="0"/>
        <v xml:space="preserve">2,04081632653061 = </v>
      </c>
      <c r="B12" t="s">
        <v>180</v>
      </c>
      <c r="C12" t="str">
        <f t="shared" si="1"/>
        <v>2,04081632653061 = AVE_MARIA_hexaco_adolescence.13</v>
      </c>
    </row>
    <row r="13" spans="1:3" x14ac:dyDescent="0.25">
      <c r="A13" t="str">
        <f t="shared" si="0"/>
        <v xml:space="preserve">2,04081632653061 = </v>
      </c>
      <c r="B13" t="s">
        <v>181</v>
      </c>
      <c r="C13" t="str">
        <f t="shared" si="1"/>
        <v>2,04081632653061 = AVE_MARIA_hexaco_adolescence.14</v>
      </c>
    </row>
    <row r="14" spans="1:3" x14ac:dyDescent="0.25">
      <c r="A14" t="str">
        <f t="shared" si="0"/>
        <v xml:space="preserve">2,04081632653061 = </v>
      </c>
      <c r="B14" t="s">
        <v>182</v>
      </c>
      <c r="C14" t="str">
        <f t="shared" si="1"/>
        <v>2,04081632653061 = AVE_MARIA_hexaco_adolescence.15</v>
      </c>
    </row>
    <row r="15" spans="1:3" x14ac:dyDescent="0.25">
      <c r="A15" t="str">
        <f t="shared" si="0"/>
        <v xml:space="preserve">2,04081632653061 = </v>
      </c>
      <c r="B15" t="s">
        <v>183</v>
      </c>
      <c r="C15" t="str">
        <f t="shared" si="1"/>
        <v>2,04081632653061 = AVE_MARIA_hexaco_adolescence.16</v>
      </c>
    </row>
    <row r="16" spans="1:3" x14ac:dyDescent="0.25">
      <c r="A16" t="str">
        <f t="shared" si="0"/>
        <v xml:space="preserve">2,04081632653061 = </v>
      </c>
      <c r="B16" t="s">
        <v>184</v>
      </c>
      <c r="C16" t="str">
        <f t="shared" si="1"/>
        <v>2,04081632653061 = AVE_MARIA_hexaco_adolescence.17</v>
      </c>
    </row>
    <row r="17" spans="1:3" x14ac:dyDescent="0.25">
      <c r="A17" t="str">
        <f t="shared" si="0"/>
        <v xml:space="preserve">2,04081632653061 = </v>
      </c>
      <c r="B17" t="s">
        <v>185</v>
      </c>
      <c r="C17" t="str">
        <f t="shared" si="1"/>
        <v>2,04081632653061 = AVE_MARIA_hexaco_adolescence.18</v>
      </c>
    </row>
    <row r="18" spans="1:3" x14ac:dyDescent="0.25">
      <c r="A18" t="str">
        <f t="shared" si="0"/>
        <v xml:space="preserve">2,04081632653061 = </v>
      </c>
      <c r="B18" t="s">
        <v>186</v>
      </c>
      <c r="C18" t="str">
        <f t="shared" si="1"/>
        <v>2,04081632653061 = AVE_MARIA_hexaco_adolescence.19</v>
      </c>
    </row>
    <row r="19" spans="1:3" x14ac:dyDescent="0.25">
      <c r="A19" t="str">
        <f t="shared" si="0"/>
        <v xml:space="preserve">2,04081632653061 = </v>
      </c>
      <c r="B19" t="s">
        <v>187</v>
      </c>
      <c r="C19" t="str">
        <f t="shared" si="1"/>
        <v>2,04081632653061 = AVE_MARIA_hexaco_adolescence.20</v>
      </c>
    </row>
    <row r="20" spans="1:3" x14ac:dyDescent="0.25">
      <c r="A20" t="str">
        <f t="shared" si="0"/>
        <v xml:space="preserve">2,04081632653061 = </v>
      </c>
      <c r="B20" t="s">
        <v>188</v>
      </c>
      <c r="C20" t="str">
        <f t="shared" si="1"/>
        <v>2,04081632653061 = AVE_MARIA_hexaco_adolescence.21</v>
      </c>
    </row>
    <row r="21" spans="1:3" x14ac:dyDescent="0.25">
      <c r="A21" t="str">
        <f t="shared" si="0"/>
        <v xml:space="preserve">2,04081632653061 = </v>
      </c>
      <c r="B21" t="s">
        <v>189</v>
      </c>
      <c r="C21" t="str">
        <f t="shared" si="1"/>
        <v>2,04081632653061 = AVE_MARIA_hexaco_adolescence.22</v>
      </c>
    </row>
    <row r="22" spans="1:3" x14ac:dyDescent="0.25">
      <c r="A22" t="str">
        <f t="shared" si="0"/>
        <v xml:space="preserve">2,04081632653061 = </v>
      </c>
      <c r="B22" t="s">
        <v>190</v>
      </c>
      <c r="C22" t="str">
        <f t="shared" si="1"/>
        <v>2,04081632653061 = AVE_MARIA_hexaco_adolescence.23</v>
      </c>
    </row>
    <row r="23" spans="1:3" x14ac:dyDescent="0.25">
      <c r="A23" t="str">
        <f t="shared" si="0"/>
        <v xml:space="preserve">2,04081632653061 = </v>
      </c>
      <c r="B23" t="s">
        <v>191</v>
      </c>
      <c r="C23" t="str">
        <f t="shared" si="1"/>
        <v>2,04081632653061 = AVE_MARIA_hexaco_adolescence.24</v>
      </c>
    </row>
    <row r="24" spans="1:3" x14ac:dyDescent="0.25">
      <c r="A24" t="str">
        <f t="shared" si="0"/>
        <v xml:space="preserve">2,04081632653061 = </v>
      </c>
      <c r="B24" t="s">
        <v>192</v>
      </c>
      <c r="C24" t="str">
        <f t="shared" si="1"/>
        <v>2,04081632653061 = AVE_MARIA_hexaco_adolescence.25</v>
      </c>
    </row>
    <row r="25" spans="1:3" x14ac:dyDescent="0.25">
      <c r="A25" t="str">
        <f t="shared" si="0"/>
        <v xml:space="preserve">2,04081632653061 = </v>
      </c>
      <c r="B25" t="s">
        <v>193</v>
      </c>
      <c r="C25" t="str">
        <f t="shared" si="1"/>
        <v>2,04081632653061 = AVE_MARIA_hexaco_adolescence.26</v>
      </c>
    </row>
    <row r="26" spans="1:3" x14ac:dyDescent="0.25">
      <c r="A26" t="str">
        <f t="shared" si="0"/>
        <v xml:space="preserve">2,04081632653061 = </v>
      </c>
      <c r="B26" t="s">
        <v>194</v>
      </c>
      <c r="C26" t="str">
        <f t="shared" si="1"/>
        <v>2,04081632653061 = AVE_MARIA_hexaco_adolescence.27</v>
      </c>
    </row>
    <row r="27" spans="1:3" x14ac:dyDescent="0.25">
      <c r="A27" t="str">
        <f t="shared" si="0"/>
        <v xml:space="preserve">2,04081632653061 = </v>
      </c>
      <c r="B27" t="s">
        <v>195</v>
      </c>
      <c r="C27" t="str">
        <f t="shared" si="1"/>
        <v>2,04081632653061 = AVE_MARIA_hexaco_adolescence.28</v>
      </c>
    </row>
    <row r="28" spans="1:3" x14ac:dyDescent="0.25">
      <c r="A28" t="str">
        <f t="shared" si="0"/>
        <v xml:space="preserve">2,04081632653061 = </v>
      </c>
      <c r="B28" t="s">
        <v>196</v>
      </c>
      <c r="C28" t="str">
        <f t="shared" si="1"/>
        <v>2,04081632653061 = AVE_MARIA_hexaco_adolescence.29</v>
      </c>
    </row>
    <row r="29" spans="1:3" x14ac:dyDescent="0.25">
      <c r="A29" t="str">
        <f t="shared" si="0"/>
        <v xml:space="preserve">2,04081632653061 = </v>
      </c>
      <c r="B29" t="s">
        <v>197</v>
      </c>
      <c r="C29" t="str">
        <f t="shared" si="1"/>
        <v>2,04081632653061 = AVE_MARIA_hexaco_adolescence.30</v>
      </c>
    </row>
    <row r="30" spans="1:3" x14ac:dyDescent="0.25">
      <c r="A30" t="str">
        <f t="shared" si="0"/>
        <v xml:space="preserve">2,04081632653061 = </v>
      </c>
      <c r="B30" t="s">
        <v>198</v>
      </c>
      <c r="C30" t="str">
        <f t="shared" si="1"/>
        <v>2,04081632653061 = AVE_MARIA_hexaco_adolescence.31</v>
      </c>
    </row>
    <row r="31" spans="1:3" x14ac:dyDescent="0.25">
      <c r="A31" t="str">
        <f t="shared" si="0"/>
        <v xml:space="preserve">2,04081632653061 = </v>
      </c>
      <c r="B31" t="s">
        <v>199</v>
      </c>
      <c r="C31" t="str">
        <f t="shared" si="1"/>
        <v>2,04081632653061 = AVE_MARIA_hexaco_adolescence.32</v>
      </c>
    </row>
    <row r="32" spans="1:3" x14ac:dyDescent="0.25">
      <c r="A32" t="str">
        <f t="shared" si="0"/>
        <v xml:space="preserve">2,04081632653061 = </v>
      </c>
      <c r="B32" t="s">
        <v>200</v>
      </c>
      <c r="C32" t="str">
        <f t="shared" si="1"/>
        <v>2,04081632653061 = AVE_MARIA_hexaco_adolescence.33</v>
      </c>
    </row>
    <row r="33" spans="1:3" x14ac:dyDescent="0.25">
      <c r="A33" t="str">
        <f t="shared" si="0"/>
        <v xml:space="preserve">2,04081632653061 = </v>
      </c>
      <c r="B33" t="s">
        <v>201</v>
      </c>
      <c r="C33" t="str">
        <f t="shared" si="1"/>
        <v>2,04081632653061 = AVE_MARIA_hexaco_adolescence.34</v>
      </c>
    </row>
    <row r="34" spans="1:3" x14ac:dyDescent="0.25">
      <c r="A34" t="str">
        <f t="shared" si="0"/>
        <v xml:space="preserve">2,04081632653061 = </v>
      </c>
      <c r="B34" t="s">
        <v>202</v>
      </c>
      <c r="C34" t="str">
        <f t="shared" si="1"/>
        <v>2,04081632653061 = AVE_MARIA_hexaco_adolescence.35</v>
      </c>
    </row>
    <row r="35" spans="1:3" x14ac:dyDescent="0.25">
      <c r="A35" t="str">
        <f t="shared" si="0"/>
        <v xml:space="preserve">2,04081632653061 = </v>
      </c>
      <c r="B35" t="s">
        <v>203</v>
      </c>
      <c r="C35" t="str">
        <f t="shared" si="1"/>
        <v>2,04081632653061 = AVE_MARIA_hexaco_adolescence.36</v>
      </c>
    </row>
    <row r="36" spans="1:3" x14ac:dyDescent="0.25">
      <c r="A36" t="str">
        <f t="shared" si="0"/>
        <v xml:space="preserve">2,04081632653061 = </v>
      </c>
      <c r="B36" t="s">
        <v>204</v>
      </c>
      <c r="C36" t="str">
        <f t="shared" si="1"/>
        <v>2,04081632653061 = AVE_MARIA_hexaco_adolescence.37</v>
      </c>
    </row>
    <row r="37" spans="1:3" x14ac:dyDescent="0.25">
      <c r="A37" t="str">
        <f t="shared" si="0"/>
        <v xml:space="preserve">2,04081632653061 = </v>
      </c>
      <c r="B37" t="s">
        <v>205</v>
      </c>
      <c r="C37" t="str">
        <f t="shared" si="1"/>
        <v>2,04081632653061 = AVE_MARIA_hexaco_adolescence.38</v>
      </c>
    </row>
    <row r="38" spans="1:3" x14ac:dyDescent="0.25">
      <c r="A38" t="str">
        <f t="shared" si="0"/>
        <v xml:space="preserve">2,04081632653061 = </v>
      </c>
      <c r="B38" t="s">
        <v>206</v>
      </c>
      <c r="C38" t="str">
        <f t="shared" si="1"/>
        <v>2,04081632653061 = AVE_MARIA_hexaco_adolescence.39</v>
      </c>
    </row>
    <row r="39" spans="1:3" x14ac:dyDescent="0.25">
      <c r="A39" t="str">
        <f t="shared" si="0"/>
        <v xml:space="preserve">2,04081632653061 = </v>
      </c>
      <c r="B39" t="s">
        <v>207</v>
      </c>
      <c r="C39" t="str">
        <f t="shared" si="1"/>
        <v>2,04081632653061 = AVE_MARIA_hexaco_adolescence.40</v>
      </c>
    </row>
    <row r="40" spans="1:3" x14ac:dyDescent="0.25">
      <c r="A40" t="str">
        <f t="shared" si="0"/>
        <v xml:space="preserve">2,04081632653061 = </v>
      </c>
      <c r="B40" t="s">
        <v>208</v>
      </c>
      <c r="C40" t="str">
        <f t="shared" si="1"/>
        <v>2,04081632653061 = AVE_MARIA_hexaco_adolescence.41</v>
      </c>
    </row>
    <row r="41" spans="1:3" x14ac:dyDescent="0.25">
      <c r="A41" t="str">
        <f t="shared" si="0"/>
        <v xml:space="preserve">2,04081632653061 = </v>
      </c>
      <c r="B41" t="s">
        <v>209</v>
      </c>
      <c r="C41" t="str">
        <f t="shared" si="1"/>
        <v>2,04081632653061 = AVE_MARIA_hexaco_adolescence.42</v>
      </c>
    </row>
    <row r="42" spans="1:3" x14ac:dyDescent="0.25">
      <c r="A42" t="str">
        <f t="shared" si="0"/>
        <v xml:space="preserve">2,04081632653061 = </v>
      </c>
      <c r="B42" t="s">
        <v>210</v>
      </c>
      <c r="C42" t="str">
        <f t="shared" si="1"/>
        <v>2,04081632653061 = AVE_MARIA_hexaco_adolescence.43</v>
      </c>
    </row>
    <row r="43" spans="1:3" x14ac:dyDescent="0.25">
      <c r="A43" t="str">
        <f t="shared" si="0"/>
        <v xml:space="preserve">2,04081632653061 = </v>
      </c>
      <c r="B43" t="s">
        <v>211</v>
      </c>
      <c r="C43" t="str">
        <f t="shared" si="1"/>
        <v>2,04081632653061 = AVE_MARIA_hexaco_adolescence.44</v>
      </c>
    </row>
    <row r="44" spans="1:3" x14ac:dyDescent="0.25">
      <c r="A44" t="str">
        <f t="shared" si="0"/>
        <v xml:space="preserve">2,04081632653061 = </v>
      </c>
      <c r="B44" t="s">
        <v>212</v>
      </c>
      <c r="C44" t="str">
        <f t="shared" si="1"/>
        <v>2,04081632653061 = AVE_MARIA_hexaco_adolescence.45</v>
      </c>
    </row>
    <row r="45" spans="1:3" x14ac:dyDescent="0.25">
      <c r="A45" t="str">
        <f t="shared" si="0"/>
        <v xml:space="preserve">2,04081632653061 = </v>
      </c>
      <c r="B45" t="s">
        <v>213</v>
      </c>
      <c r="C45" t="str">
        <f t="shared" si="1"/>
        <v>2,04081632653061 = AVE_MARIA_hexaco_adolescence.46</v>
      </c>
    </row>
    <row r="46" spans="1:3" x14ac:dyDescent="0.25">
      <c r="A46" t="str">
        <f t="shared" si="0"/>
        <v xml:space="preserve">2,04081632653061 = </v>
      </c>
      <c r="B46" t="s">
        <v>214</v>
      </c>
      <c r="C46" t="str">
        <f t="shared" si="1"/>
        <v>2,04081632653061 = AVE_MARIA_hexaco_adolescence.47</v>
      </c>
    </row>
    <row r="47" spans="1:3" x14ac:dyDescent="0.25">
      <c r="A47" t="str">
        <f t="shared" si="0"/>
        <v xml:space="preserve">2,04081632653061 = </v>
      </c>
      <c r="B47" t="s">
        <v>215</v>
      </c>
      <c r="C47" t="str">
        <f t="shared" si="1"/>
        <v>2,04081632653061 = AVE_MARIA_hexaco_adolescence.48</v>
      </c>
    </row>
    <row r="48" spans="1:3" x14ac:dyDescent="0.25">
      <c r="A48" t="str">
        <f t="shared" si="0"/>
        <v xml:space="preserve">2,04081632653061 = </v>
      </c>
      <c r="B48" t="s">
        <v>216</v>
      </c>
      <c r="C48" t="str">
        <f t="shared" si="1"/>
        <v>2,04081632653061 = AVE_MARIA_hexaco_adolescence.49</v>
      </c>
    </row>
    <row r="49" spans="1:3" x14ac:dyDescent="0.25">
      <c r="A49" t="str">
        <f t="shared" si="0"/>
        <v xml:space="preserve">2,04081632653061 = </v>
      </c>
      <c r="B49" t="s">
        <v>217</v>
      </c>
      <c r="C49" t="str">
        <f t="shared" si="1"/>
        <v>2,04081632653061 = AVE_MARIA_hexaco_adolescence.50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Definite</vt:lpstr>
      <vt:lpstr>adolescence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2020-04-07T15:32:37Z</dcterms:created>
  <dcterms:modified xsi:type="dcterms:W3CDTF">2020-04-30T18:56:19Z</dcterms:modified>
</cp:coreProperties>
</file>