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tie\Desktop\"/>
    </mc:Choice>
  </mc:AlternateContent>
  <xr:revisionPtr revIDLastSave="0" documentId="8_{060391DA-0549-4797-9FA1-93DBD466F763}" xr6:coauthVersionLast="46" xr6:coauthVersionMax="46" xr10:uidLastSave="{00000000-0000-0000-0000-000000000000}"/>
  <bookViews>
    <workbookView xWindow="-108" yWindow="-108" windowWidth="23256" windowHeight="12576" activeTab="3" xr2:uid="{535ADB16-726D-4970-A296-4EEB75B03EF5}"/>
  </bookViews>
  <sheets>
    <sheet name="явный метод эйлера 1" sheetId="1" r:id="rId1"/>
    <sheet name="неявный метод эйлера 1" sheetId="2" r:id="rId2"/>
    <sheet name="явный метод эйлера 2" sheetId="4" r:id="rId3"/>
    <sheet name="неявный метод эйлера 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5" l="1"/>
  <c r="F46" i="5"/>
  <c r="E46" i="5"/>
  <c r="H46" i="5" s="1"/>
  <c r="J46" i="5" s="1"/>
  <c r="G46" i="5"/>
  <c r="F45" i="5"/>
  <c r="I45" i="5" s="1"/>
  <c r="E45" i="5"/>
  <c r="H45" i="5" s="1"/>
  <c r="J45" i="5" s="1"/>
  <c r="G45" i="5"/>
  <c r="J44" i="5"/>
  <c r="I44" i="5"/>
  <c r="F34" i="5"/>
  <c r="F35" i="5"/>
  <c r="F36" i="5"/>
  <c r="F37" i="5"/>
  <c r="F38" i="5"/>
  <c r="F39" i="5"/>
  <c r="F40" i="5"/>
  <c r="F41" i="5"/>
  <c r="F42" i="5"/>
  <c r="F43" i="5"/>
  <c r="F44" i="5"/>
  <c r="E44" i="5"/>
  <c r="H44" i="5" s="1"/>
  <c r="G44" i="5"/>
  <c r="J33" i="5"/>
  <c r="I33" i="5"/>
  <c r="E36" i="5"/>
  <c r="H36" i="5" s="1"/>
  <c r="E35" i="5"/>
  <c r="H35" i="5" s="1"/>
  <c r="E34" i="5"/>
  <c r="E37" i="5"/>
  <c r="H37" i="5" s="1"/>
  <c r="E38" i="5"/>
  <c r="H38" i="5" s="1"/>
  <c r="E39" i="5"/>
  <c r="H39" i="5" s="1"/>
  <c r="E40" i="5"/>
  <c r="H40" i="5" s="1"/>
  <c r="I40" i="5" s="1"/>
  <c r="E41" i="5"/>
  <c r="H41" i="5" s="1"/>
  <c r="E42" i="5"/>
  <c r="E43" i="5"/>
  <c r="H43" i="5" s="1"/>
  <c r="E33" i="5"/>
  <c r="D34" i="5"/>
  <c r="G34" i="5" s="1"/>
  <c r="H34" i="5"/>
  <c r="H42" i="5"/>
  <c r="G36" i="5"/>
  <c r="G37" i="5"/>
  <c r="G38" i="5"/>
  <c r="G39" i="5"/>
  <c r="G40" i="5"/>
  <c r="G41" i="5"/>
  <c r="G42" i="5"/>
  <c r="G43" i="5"/>
  <c r="H33" i="5"/>
  <c r="G33" i="5"/>
  <c r="F33" i="5"/>
  <c r="I20" i="5"/>
  <c r="I19" i="5"/>
  <c r="J19" i="5"/>
  <c r="H19" i="5"/>
  <c r="C29" i="5"/>
  <c r="E20" i="5"/>
  <c r="E3" i="5"/>
  <c r="H3" i="5" s="1"/>
  <c r="C22" i="5"/>
  <c r="C21" i="5"/>
  <c r="C20" i="5"/>
  <c r="D20" i="5" s="1"/>
  <c r="E19" i="5"/>
  <c r="D19" i="5"/>
  <c r="F12" i="5"/>
  <c r="F11" i="5"/>
  <c r="F10" i="5"/>
  <c r="F9" i="5"/>
  <c r="F8" i="5"/>
  <c r="F7" i="5"/>
  <c r="F6" i="5"/>
  <c r="F5" i="5"/>
  <c r="F4" i="5"/>
  <c r="F3" i="5"/>
  <c r="H2" i="5"/>
  <c r="F2" i="5"/>
  <c r="E3" i="4"/>
  <c r="G3" i="4" s="1"/>
  <c r="F3" i="4"/>
  <c r="F4" i="4"/>
  <c r="F5" i="4"/>
  <c r="F6" i="4"/>
  <c r="F7" i="4"/>
  <c r="F8" i="4"/>
  <c r="F9" i="4"/>
  <c r="F10" i="4"/>
  <c r="F11" i="4"/>
  <c r="F12" i="4"/>
  <c r="F2" i="4"/>
  <c r="H2" i="4" s="1"/>
  <c r="G2" i="4"/>
  <c r="E3" i="2"/>
  <c r="E4" i="2"/>
  <c r="E5" i="2" s="1"/>
  <c r="E6" i="2" s="1"/>
  <c r="E7" i="2" s="1"/>
  <c r="E8" i="2" s="1"/>
  <c r="E9" i="2" s="1"/>
  <c r="E10" i="2" s="1"/>
  <c r="E11" i="2" s="1"/>
  <c r="E12" i="2" s="1"/>
  <c r="F12" i="2"/>
  <c r="F11" i="2"/>
  <c r="F10" i="2"/>
  <c r="F9" i="2"/>
  <c r="F8" i="2"/>
  <c r="F7" i="2"/>
  <c r="F6" i="2"/>
  <c r="F5" i="2"/>
  <c r="F4" i="2"/>
  <c r="F3" i="2"/>
  <c r="F2" i="2"/>
  <c r="H2" i="2" s="1"/>
  <c r="E4" i="1"/>
  <c r="E3" i="1"/>
  <c r="H3" i="1"/>
  <c r="H2" i="1"/>
  <c r="G2" i="1"/>
  <c r="F3" i="1"/>
  <c r="F4" i="1"/>
  <c r="F5" i="1"/>
  <c r="F6" i="1"/>
  <c r="F7" i="1"/>
  <c r="F8" i="1"/>
  <c r="F9" i="1"/>
  <c r="F10" i="1"/>
  <c r="F11" i="1"/>
  <c r="F12" i="1"/>
  <c r="F2" i="1"/>
  <c r="I43" i="5" l="1"/>
  <c r="I34" i="5"/>
  <c r="I37" i="5"/>
  <c r="J42" i="5"/>
  <c r="J38" i="5"/>
  <c r="I38" i="5"/>
  <c r="I36" i="5"/>
  <c r="J36" i="5"/>
  <c r="G35" i="5"/>
  <c r="J35" i="5" s="1"/>
  <c r="I35" i="5"/>
  <c r="I41" i="5"/>
  <c r="J41" i="5"/>
  <c r="I39" i="5"/>
  <c r="J39" i="5"/>
  <c r="J43" i="5"/>
  <c r="I42" i="5"/>
  <c r="J34" i="5"/>
  <c r="J40" i="5"/>
  <c r="J37" i="5"/>
  <c r="H20" i="5"/>
  <c r="J20" i="5" s="1"/>
  <c r="E21" i="5"/>
  <c r="E4" i="5"/>
  <c r="H3" i="4"/>
  <c r="E4" i="4"/>
  <c r="G4" i="4" s="1"/>
  <c r="H3" i="2"/>
  <c r="G3" i="1"/>
  <c r="H21" i="5" l="1"/>
  <c r="D21" i="5"/>
  <c r="E22" i="5" s="1"/>
  <c r="E5" i="5"/>
  <c r="H4" i="5"/>
  <c r="H4" i="4"/>
  <c r="E5" i="4"/>
  <c r="G5" i="4" s="1"/>
  <c r="H4" i="2"/>
  <c r="G4" i="1"/>
  <c r="E5" i="1" s="1"/>
  <c r="H4" i="1"/>
  <c r="J21" i="5" l="1"/>
  <c r="I21" i="5"/>
  <c r="H22" i="5" s="1"/>
  <c r="I22" i="5" s="1"/>
  <c r="D22" i="5"/>
  <c r="C23" i="5" s="1"/>
  <c r="E23" i="5" s="1"/>
  <c r="H5" i="5"/>
  <c r="E6" i="5"/>
  <c r="H5" i="4"/>
  <c r="E6" i="4"/>
  <c r="G6" i="4" s="1"/>
  <c r="H5" i="2"/>
  <c r="E6" i="1"/>
  <c r="G6" i="1" s="1"/>
  <c r="G5" i="1"/>
  <c r="H5" i="1"/>
  <c r="J22" i="5" l="1"/>
  <c r="H23" i="5" s="1"/>
  <c r="I23" i="5" s="1"/>
  <c r="D23" i="5"/>
  <c r="C24" i="5" s="1"/>
  <c r="E24" i="5" s="1"/>
  <c r="E7" i="5"/>
  <c r="H6" i="5"/>
  <c r="H6" i="4"/>
  <c r="E7" i="4"/>
  <c r="G7" i="4" s="1"/>
  <c r="H6" i="2"/>
  <c r="E7" i="1"/>
  <c r="H6" i="1"/>
  <c r="J23" i="5" l="1"/>
  <c r="H24" i="5" s="1"/>
  <c r="I24" i="5" s="1"/>
  <c r="D24" i="5"/>
  <c r="C25" i="5" s="1"/>
  <c r="E25" i="5" s="1"/>
  <c r="D25" i="5"/>
  <c r="C26" i="5" s="1"/>
  <c r="E26" i="5" s="1"/>
  <c r="E8" i="5"/>
  <c r="H7" i="5"/>
  <c r="H7" i="4"/>
  <c r="E8" i="4"/>
  <c r="G8" i="4" s="1"/>
  <c r="H7" i="2"/>
  <c r="E8" i="1"/>
  <c r="H7" i="1"/>
  <c r="G7" i="1"/>
  <c r="J24" i="5" l="1"/>
  <c r="H25" i="5" s="1"/>
  <c r="I25" i="5" s="1"/>
  <c r="D26" i="5"/>
  <c r="C27" i="5" s="1"/>
  <c r="E27" i="5" s="1"/>
  <c r="E9" i="5"/>
  <c r="H8" i="5"/>
  <c r="H8" i="4"/>
  <c r="E9" i="4"/>
  <c r="G9" i="4" s="1"/>
  <c r="H8" i="2"/>
  <c r="E9" i="1"/>
  <c r="H8" i="1"/>
  <c r="G8" i="1"/>
  <c r="J25" i="5" l="1"/>
  <c r="D27" i="5"/>
  <c r="C28" i="5" s="1"/>
  <c r="E28" i="5" s="1"/>
  <c r="E10" i="5"/>
  <c r="H9" i="5"/>
  <c r="H9" i="4"/>
  <c r="E10" i="4"/>
  <c r="G10" i="4" s="1"/>
  <c r="H9" i="2"/>
  <c r="G9" i="1"/>
  <c r="E10" i="1" s="1"/>
  <c r="H9" i="1"/>
  <c r="H26" i="5" l="1"/>
  <c r="I26" i="5" s="1"/>
  <c r="D28" i="5"/>
  <c r="H10" i="5"/>
  <c r="E11" i="5"/>
  <c r="H10" i="4"/>
  <c r="E11" i="4"/>
  <c r="G11" i="4" s="1"/>
  <c r="H10" i="2"/>
  <c r="E11" i="1"/>
  <c r="H10" i="1"/>
  <c r="G10" i="1"/>
  <c r="J26" i="5" l="1"/>
  <c r="D29" i="5"/>
  <c r="E29" i="5"/>
  <c r="E12" i="5"/>
  <c r="H12" i="5" s="1"/>
  <c r="H11" i="5"/>
  <c r="H11" i="4"/>
  <c r="E12" i="4"/>
  <c r="G12" i="4" s="1"/>
  <c r="H11" i="2"/>
  <c r="G11" i="1"/>
  <c r="E12" i="1" s="1"/>
  <c r="H11" i="1"/>
  <c r="H27" i="5" l="1"/>
  <c r="I27" i="5" s="1"/>
  <c r="H12" i="4"/>
  <c r="H12" i="2"/>
  <c r="G12" i="1"/>
  <c r="H12" i="1"/>
  <c r="J27" i="5" l="1"/>
  <c r="H28" i="5" l="1"/>
  <c r="J28" i="5" l="1"/>
  <c r="I28" i="5"/>
  <c r="H29" i="5" s="1"/>
  <c r="I29" i="5" s="1"/>
  <c r="J29" i="5" l="1"/>
</calcChain>
</file>

<file path=xl/sharedStrings.xml><?xml version="1.0" encoding="utf-8"?>
<sst xmlns="http://schemas.openxmlformats.org/spreadsheetml/2006/main" count="59" uniqueCount="26">
  <si>
    <t>y' = 2xy</t>
  </si>
  <si>
    <t>y(0) = 1</t>
  </si>
  <si>
    <t>k</t>
  </si>
  <si>
    <t>x</t>
  </si>
  <si>
    <t>y1</t>
  </si>
  <si>
    <t>y2</t>
  </si>
  <si>
    <t>f = 2xy</t>
  </si>
  <si>
    <t>погр.</t>
  </si>
  <si>
    <t>y^т = e^x^2</t>
  </si>
  <si>
    <t xml:space="preserve">h = </t>
  </si>
  <si>
    <t>y(0) = 0</t>
  </si>
  <si>
    <t>y' = (x+y)^2</t>
  </si>
  <si>
    <t>y^т = tg(x)-x</t>
  </si>
  <si>
    <t>f = (x + y) ^2</t>
  </si>
  <si>
    <t>100*y1^2 - 980*y1 + 1 = 0</t>
  </si>
  <si>
    <t>y</t>
  </si>
  <si>
    <t>g(y)</t>
  </si>
  <si>
    <t>g'(y)</t>
  </si>
  <si>
    <t>a</t>
  </si>
  <si>
    <t>b</t>
  </si>
  <si>
    <t>c</t>
  </si>
  <si>
    <t>g(a)</t>
  </si>
  <si>
    <t>g(b)</t>
  </si>
  <si>
    <t>g(c)</t>
  </si>
  <si>
    <t>g(a) g(c)</t>
  </si>
  <si>
    <t>g(c) g(b)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</si>
</sst>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'явный метод эйлера 1'!$E$1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'явный метод эйлера 1'!$E$2:$E$12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1.02</c:v>
                </c:pt>
                <c:pt idx="3">
                  <c:v>1.0608</c:v>
                </c:pt>
                <c:pt idx="4">
                  <c:v>1.1244479999999999</c:v>
                </c:pt>
                <c:pt idx="5">
                  <c:v>1.2144038399999999</c:v>
                </c:pt>
                <c:pt idx="6">
                  <c:v>1.3358442239999999</c:v>
                </c:pt>
                <c:pt idx="7">
                  <c:v>1.4961455308799998</c:v>
                </c:pt>
                <c:pt idx="8">
                  <c:v>1.7056059052031998</c:v>
                </c:pt>
                <c:pt idx="9">
                  <c:v>1.9785028500357118</c:v>
                </c:pt>
                <c:pt idx="10">
                  <c:v>2.3346333630421401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9-41B3-8B26-883A74C0490D}"/>
            </c:ext>
          </c:extLst>
        </c:ser>
        <c:ser>
          <c:idx val="1"/>
          <c:order val="1"/>
          <c:tx>
            <c:strRef>
              <c:f>'явный метод эйлера 1'!$F$1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'явный метод эйлера 1'!$F$2:$F$12</c:f>
              <c:numCache>
                <c:formatCode>General</c:formatCode>
                <c:ptCount val="11"/>
                <c:pt idx="0">
                  <c:v>1</c:v>
                </c:pt>
                <c:pt idx="1">
                  <c:v>1.0100501670841679</c:v>
                </c:pt>
                <c:pt idx="2">
                  <c:v>1.0408107741923882</c:v>
                </c:pt>
                <c:pt idx="3">
                  <c:v>1.0941742837052104</c:v>
                </c:pt>
                <c:pt idx="4">
                  <c:v>1.1735108709918103</c:v>
                </c:pt>
                <c:pt idx="5">
                  <c:v>1.2840254166877414</c:v>
                </c:pt>
                <c:pt idx="6">
                  <c:v>1.4333294145603401</c:v>
                </c:pt>
                <c:pt idx="7">
                  <c:v>1.6323162199553789</c:v>
                </c:pt>
                <c:pt idx="8">
                  <c:v>1.8964808793049517</c:v>
                </c:pt>
                <c:pt idx="9">
                  <c:v>2.2479079866764717</c:v>
                </c:pt>
                <c:pt idx="10">
                  <c:v>2.7182818284590451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C9-41B3-8B26-883A74C0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75584"/>
        <c:axId val="1514976832"/>
      </c:scatterChart>
      <c:valAx>
        <c:axId val="1514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976832"/>
        <c:crosses val="autoZero"/>
        <c:crossBetween val="midCat"/>
      </c:valAx>
      <c:valAx>
        <c:axId val="1514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9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'неявный метод эйлера 1'!$E$1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'неявный метод эйлера 1'!$E$2:$E$12</c:f>
              <c:numCache>
                <c:formatCode>General</c:formatCode>
                <c:ptCount val="11"/>
                <c:pt idx="0">
                  <c:v>1</c:v>
                </c:pt>
                <c:pt idx="1">
                  <c:v>1.0204081632653061</c:v>
                </c:pt>
                <c:pt idx="2">
                  <c:v>1.0629251700680273</c:v>
                </c:pt>
                <c:pt idx="3">
                  <c:v>1.1307714575191781</c:v>
                </c:pt>
                <c:pt idx="4">
                  <c:v>1.2290994103469328</c:v>
                </c:pt>
                <c:pt idx="5">
                  <c:v>1.3656660114965919</c:v>
                </c:pt>
                <c:pt idx="6">
                  <c:v>1.5518931948824908</c:v>
                </c:pt>
                <c:pt idx="7">
                  <c:v>1.804526970793594</c:v>
                </c:pt>
                <c:pt idx="8">
                  <c:v>2.1482463938018976</c:v>
                </c:pt>
                <c:pt idx="9">
                  <c:v>2.6198126753681681</c:v>
                </c:pt>
                <c:pt idx="10">
                  <c:v>3.2747658442102101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E-4436-81A6-235780D37CC8}"/>
            </c:ext>
          </c:extLst>
        </c:ser>
        <c:ser>
          <c:idx val="1"/>
          <c:order val="1"/>
          <c:tx>
            <c:strRef>
              <c:f>'неявный метод эйлера 1'!$F$1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'неявный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'неявный метод эйлера 1'!$F$2:$F$12</c:f>
              <c:numCache>
                <c:formatCode>General</c:formatCode>
                <c:ptCount val="11"/>
                <c:pt idx="0">
                  <c:v>1</c:v>
                </c:pt>
                <c:pt idx="1">
                  <c:v>1.0100501670841679</c:v>
                </c:pt>
                <c:pt idx="2">
                  <c:v>1.0408107741923882</c:v>
                </c:pt>
                <c:pt idx="3">
                  <c:v>1.0941742837052104</c:v>
                </c:pt>
                <c:pt idx="4">
                  <c:v>1.1735108709918103</c:v>
                </c:pt>
                <c:pt idx="5">
                  <c:v>1.2840254166877414</c:v>
                </c:pt>
                <c:pt idx="6">
                  <c:v>1.4333294145603401</c:v>
                </c:pt>
                <c:pt idx="7">
                  <c:v>1.6323162199553789</c:v>
                </c:pt>
                <c:pt idx="8">
                  <c:v>1.8964808793049517</c:v>
                </c:pt>
                <c:pt idx="9">
                  <c:v>2.2479079866764717</c:v>
                </c:pt>
                <c:pt idx="10">
                  <c:v>2.7182818284590451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E-4436-81A6-235780D3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22176"/>
        <c:axId val="1519123424"/>
      </c:scatterChart>
      <c:valAx>
        <c:axId val="15191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23424"/>
        <c:crosses val="autoZero"/>
        <c:crossBetween val="midCat"/>
      </c:valAx>
      <c:valAx>
        <c:axId val="15191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'явный метод эйлера 2'!$E$1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'явный метод эйлера 2'!$D$2:$D$12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'явный метод эйлера 2'!$E$2:$E$12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1.0000000000000002E-3</c:v>
                </c:pt>
                <c:pt idx="3">
                  <c:v>5.0401000000000005E-3</c:v>
                </c:pt>
                <c:pt idx="4">
                  <c:v>1.4345046260800999E-2</c:v>
                </c:pt>
                <c:pt idx="5">
                  <c:v>3.1513227996887536E-2</c:v>
                </c:pt>
                <c:pt idx="6">
                  <c:v>5.9763859150454665E-2</c:v>
                </c:pt>
                <c:pt idx="7">
                  <c:v>0.10329269413456477</c:v>
                </c:pt>
                <c:pt idx="8">
                  <c:v>0.1678206093795615</c:v>
                </c:pt>
                <c:pt idx="9">
                  <c:v>0.26148828257354412</c:v>
                </c:pt>
                <c:pt idx="10">
                  <c:v>0.39639378562910821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7-4540-BE8D-D5B37035AE54}"/>
            </c:ext>
          </c:extLst>
        </c:ser>
        <c:ser>
          <c:idx val="1"/>
          <c:order val="1"/>
          <c:tx>
            <c:strRef>
              <c:f>'явный метод эйлера 2'!$F$1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'явный метод эйлера 2'!$D$2:$D$12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'явный метод эйлера 2'!$F$2:$F$12</c:f>
              <c:numCache>
                <c:formatCode>General</c:formatCode>
                <c:ptCount val="11"/>
                <c:pt idx="0">
                  <c:v>0</c:v>
                </c:pt>
                <c:pt idx="1">
                  <c:v>3.3467208545054361E-4</c:v>
                </c:pt>
                <c:pt idx="2">
                  <c:v>2.7100355086724925E-3</c:v>
                </c:pt>
                <c:pt idx="3">
                  <c:v>9.3362496096232594E-3</c:v>
                </c:pt>
                <c:pt idx="4">
                  <c:v>2.2793218738161758E-2</c:v>
                </c:pt>
                <c:pt idx="5">
                  <c:v>4.6302489843790484E-2</c:v>
                </c:pt>
                <c:pt idx="6">
                  <c:v>8.4136808341692348E-2</c:v>
                </c:pt>
                <c:pt idx="7">
                  <c:v>0.14228838046307946</c:v>
                </c:pt>
                <c:pt idx="8">
                  <c:v>0.22963855705036407</c:v>
                </c:pt>
                <c:pt idx="9">
                  <c:v>0.36015821755033917</c:v>
                </c:pt>
                <c:pt idx="10">
                  <c:v>0.55740772465490229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7-4540-BE8D-D5B37035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52688"/>
        <c:axId val="1420755392"/>
      </c:scatterChart>
      <c:valAx>
        <c:axId val="15214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755392"/>
        <c:crosses val="autoZero"/>
        <c:crossBetween val="midCat"/>
      </c:valAx>
      <c:valAx>
        <c:axId val="1420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45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'неявный метод эйлера 1'!$E$1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'неявный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'неявный метод эйлера 1'!$E$2:$E$12</c:f>
              <c:numCache>
                <c:formatCode>General</c:formatCode>
                <c:ptCount val="11"/>
                <c:pt idx="0">
                  <c:v>1</c:v>
                </c:pt>
                <c:pt idx="1">
                  <c:v>1.0204081632653061</c:v>
                </c:pt>
                <c:pt idx="2">
                  <c:v>1.0629251700680273</c:v>
                </c:pt>
                <c:pt idx="3">
                  <c:v>1.1307714575191781</c:v>
                </c:pt>
                <c:pt idx="4">
                  <c:v>1.2290994103469328</c:v>
                </c:pt>
                <c:pt idx="5">
                  <c:v>1.3656660114965919</c:v>
                </c:pt>
                <c:pt idx="6">
                  <c:v>1.5518931948824908</c:v>
                </c:pt>
                <c:pt idx="7">
                  <c:v>1.804526970793594</c:v>
                </c:pt>
                <c:pt idx="8">
                  <c:v>2.1482463938018976</c:v>
                </c:pt>
                <c:pt idx="9">
                  <c:v>2.6198126753681681</c:v>
                </c:pt>
                <c:pt idx="10">
                  <c:v>3.2747658442102101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0-456B-B19E-BA189F557294}"/>
            </c:ext>
          </c:extLst>
        </c:ser>
        <c:ser>
          <c:idx val="1"/>
          <c:order val="1"/>
          <c:tx>
            <c:strRef>
              <c:f>'неявный метод эйлера 1'!$F$1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'неявный метод эйлера 1'!$D$2:$D$12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'неявный метод эйлера 1'!$F$2:$F$12</c:f>
              <c:numCache>
                <c:formatCode>General</c:formatCode>
                <c:ptCount val="11"/>
                <c:pt idx="0">
                  <c:v>1</c:v>
                </c:pt>
                <c:pt idx="1">
                  <c:v>1.0100501670841679</c:v>
                </c:pt>
                <c:pt idx="2">
                  <c:v>1.0408107741923882</c:v>
                </c:pt>
                <c:pt idx="3">
                  <c:v>1.0941742837052104</c:v>
                </c:pt>
                <c:pt idx="4">
                  <c:v>1.1735108709918103</c:v>
                </c:pt>
                <c:pt idx="5">
                  <c:v>1.2840254166877414</c:v>
                </c:pt>
                <c:pt idx="6">
                  <c:v>1.4333294145603401</c:v>
                </c:pt>
                <c:pt idx="7">
                  <c:v>1.6323162199553789</c:v>
                </c:pt>
                <c:pt idx="8">
                  <c:v>1.8964808793049517</c:v>
                </c:pt>
                <c:pt idx="9">
                  <c:v>2.2479079866764717</c:v>
                </c:pt>
                <c:pt idx="10">
                  <c:v>2.7182818284590451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0-456B-B19E-BA189F55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22176"/>
        <c:axId val="1519123424"/>
      </c:scatterChart>
      <c:valAx>
        <c:axId val="15191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23424"/>
        <c:crosses val="autoZero"/>
        <c:crossBetween val="midCat"/>
      </c:valAx>
      <c:valAx>
        <c:axId val="15191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15240</xdr:rowOff>
    </xdr:from>
    <xdr:to>
      <xdr:col>15</xdr:col>
      <xdr:colOff>327660</xdr:colOff>
      <xdr:row>15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646884-D3B5-496F-9BF1-2F6ADDB7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167640</xdr:rowOff>
    </xdr:from>
    <xdr:to>
      <xdr:col>15</xdr:col>
      <xdr:colOff>502920</xdr:colOff>
      <xdr:row>15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61CE05B-6BA4-4449-9527-3492192C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60960</xdr:rowOff>
    </xdr:from>
    <xdr:to>
      <xdr:col>15</xdr:col>
      <xdr:colOff>335280</xdr:colOff>
      <xdr:row>15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F8C286-404A-49CA-A441-8D5E47EAA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76200</xdr:rowOff>
    </xdr:from>
    <xdr:to>
      <xdr:col>15</xdr:col>
      <xdr:colOff>373380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19FA6B-C13C-445D-858D-57B1161E8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4C56-C2BA-43B1-B48A-335637A23CCB}">
  <dimension ref="A1:H12"/>
  <sheetViews>
    <sheetView workbookViewId="0">
      <selection activeCell="H19" sqref="H19"/>
    </sheetView>
  </sheetViews>
  <sheetFormatPr defaultRowHeight="14.4" x14ac:dyDescent="0.3"/>
  <cols>
    <col min="1" max="1" width="10.44140625" bestFit="1" customWidth="1"/>
    <col min="2" max="2" width="4" bestFit="1" customWidth="1"/>
    <col min="3" max="3" width="3" bestFit="1" customWidth="1"/>
    <col min="4" max="4" width="4" bestFit="1" customWidth="1"/>
    <col min="5" max="8" width="12" bestFit="1" customWidth="1"/>
  </cols>
  <sheetData>
    <row r="1" spans="1:8" x14ac:dyDescent="0.3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</v>
      </c>
      <c r="C2">
        <v>0</v>
      </c>
      <c r="D2">
        <v>0</v>
      </c>
      <c r="E2">
        <v>1</v>
      </c>
      <c r="F2">
        <f>EXP(D2*D2)</f>
        <v>1</v>
      </c>
      <c r="G2">
        <f>2*D2*E2</f>
        <v>0</v>
      </c>
      <c r="H2">
        <f>ABS(E2-F2)</f>
        <v>0</v>
      </c>
    </row>
    <row r="3" spans="1:8" x14ac:dyDescent="0.3">
      <c r="A3" t="s">
        <v>8</v>
      </c>
      <c r="C3">
        <v>1</v>
      </c>
      <c r="D3">
        <v>0.1</v>
      </c>
      <c r="E3">
        <f>E2+$B$4*G2</f>
        <v>1</v>
      </c>
      <c r="F3">
        <f t="shared" ref="F3:F12" si="0">EXP(D3*D3)</f>
        <v>1.0100501670841679</v>
      </c>
      <c r="G3">
        <f t="shared" ref="G3:G12" si="1">2*D3*E3</f>
        <v>0.2</v>
      </c>
      <c r="H3">
        <f t="shared" ref="H3:H12" si="2">ABS(E3-F3)</f>
        <v>1.0050167084167949E-2</v>
      </c>
    </row>
    <row r="4" spans="1:8" x14ac:dyDescent="0.3">
      <c r="A4" t="s">
        <v>9</v>
      </c>
      <c r="B4">
        <v>0.1</v>
      </c>
      <c r="C4">
        <v>2</v>
      </c>
      <c r="D4">
        <v>0.2</v>
      </c>
      <c r="E4">
        <f t="shared" ref="E4:E12" si="3">E3+$B$4*G3</f>
        <v>1.02</v>
      </c>
      <c r="F4">
        <f t="shared" si="0"/>
        <v>1.0408107741923882</v>
      </c>
      <c r="G4">
        <f t="shared" si="1"/>
        <v>0.40800000000000003</v>
      </c>
      <c r="H4">
        <f t="shared" si="2"/>
        <v>2.0810774192388193E-2</v>
      </c>
    </row>
    <row r="5" spans="1:8" x14ac:dyDescent="0.3">
      <c r="C5">
        <v>3</v>
      </c>
      <c r="D5">
        <v>0.3</v>
      </c>
      <c r="E5">
        <f t="shared" si="3"/>
        <v>1.0608</v>
      </c>
      <c r="F5">
        <f t="shared" si="0"/>
        <v>1.0941742837052104</v>
      </c>
      <c r="G5">
        <f t="shared" si="1"/>
        <v>0.63647999999999993</v>
      </c>
      <c r="H5">
        <f t="shared" si="2"/>
        <v>3.337428370521045E-2</v>
      </c>
    </row>
    <row r="6" spans="1:8" x14ac:dyDescent="0.3">
      <c r="C6">
        <v>4</v>
      </c>
      <c r="D6">
        <v>0.4</v>
      </c>
      <c r="E6">
        <f t="shared" si="3"/>
        <v>1.1244479999999999</v>
      </c>
      <c r="F6">
        <f t="shared" si="0"/>
        <v>1.1735108709918103</v>
      </c>
      <c r="G6">
        <f t="shared" si="1"/>
        <v>0.89955839999999998</v>
      </c>
      <c r="H6">
        <f t="shared" si="2"/>
        <v>4.9062870991810392E-2</v>
      </c>
    </row>
    <row r="7" spans="1:8" x14ac:dyDescent="0.3">
      <c r="C7">
        <v>5</v>
      </c>
      <c r="D7">
        <v>0.5</v>
      </c>
      <c r="E7">
        <f t="shared" si="3"/>
        <v>1.2144038399999999</v>
      </c>
      <c r="F7">
        <f t="shared" si="0"/>
        <v>1.2840254166877414</v>
      </c>
      <c r="G7">
        <f t="shared" si="1"/>
        <v>1.2144038399999999</v>
      </c>
      <c r="H7">
        <f t="shared" si="2"/>
        <v>6.9621576687741493E-2</v>
      </c>
    </row>
    <row r="8" spans="1:8" x14ac:dyDescent="0.3">
      <c r="C8">
        <v>6</v>
      </c>
      <c r="D8">
        <v>0.6</v>
      </c>
      <c r="E8">
        <f t="shared" si="3"/>
        <v>1.3358442239999999</v>
      </c>
      <c r="F8">
        <f t="shared" si="0"/>
        <v>1.4333294145603401</v>
      </c>
      <c r="G8">
        <f t="shared" si="1"/>
        <v>1.6030130687999999</v>
      </c>
      <c r="H8">
        <f t="shared" si="2"/>
        <v>9.7485190560340218E-2</v>
      </c>
    </row>
    <row r="9" spans="1:8" x14ac:dyDescent="0.3">
      <c r="C9">
        <v>7</v>
      </c>
      <c r="D9">
        <v>0.7</v>
      </c>
      <c r="E9">
        <f t="shared" si="3"/>
        <v>1.4961455308799998</v>
      </c>
      <c r="F9">
        <f t="shared" si="0"/>
        <v>1.6323162199553789</v>
      </c>
      <c r="G9">
        <f t="shared" si="1"/>
        <v>2.0946037432319997</v>
      </c>
      <c r="H9">
        <f t="shared" si="2"/>
        <v>0.1361706890753791</v>
      </c>
    </row>
    <row r="10" spans="1:8" x14ac:dyDescent="0.3">
      <c r="C10">
        <v>8</v>
      </c>
      <c r="D10">
        <v>0.8</v>
      </c>
      <c r="E10">
        <f t="shared" si="3"/>
        <v>1.7056059052031998</v>
      </c>
      <c r="F10">
        <f t="shared" si="0"/>
        <v>1.8964808793049517</v>
      </c>
      <c r="G10">
        <f t="shared" si="1"/>
        <v>2.7289694483251199</v>
      </c>
      <c r="H10">
        <f t="shared" si="2"/>
        <v>0.19087497410175192</v>
      </c>
    </row>
    <row r="11" spans="1:8" x14ac:dyDescent="0.3">
      <c r="C11">
        <v>9</v>
      </c>
      <c r="D11">
        <v>0.9</v>
      </c>
      <c r="E11">
        <f t="shared" si="3"/>
        <v>1.9785028500357118</v>
      </c>
      <c r="F11">
        <f t="shared" si="0"/>
        <v>2.2479079866764717</v>
      </c>
      <c r="G11">
        <f t="shared" si="1"/>
        <v>3.5613051300642815</v>
      </c>
      <c r="H11">
        <f t="shared" si="2"/>
        <v>0.26940513664075993</v>
      </c>
    </row>
    <row r="12" spans="1:8" x14ac:dyDescent="0.3">
      <c r="C12">
        <v>10</v>
      </c>
      <c r="D12">
        <v>1</v>
      </c>
      <c r="E12">
        <f t="shared" si="3"/>
        <v>2.3346333630421401</v>
      </c>
      <c r="F12">
        <f t="shared" si="0"/>
        <v>2.7182818284590451</v>
      </c>
      <c r="G12">
        <f t="shared" si="1"/>
        <v>4.6692667260842802</v>
      </c>
      <c r="H12">
        <f t="shared" si="2"/>
        <v>0.383648465416905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0A83-442A-40E8-A824-660A079307E2}">
  <dimension ref="A1:H12"/>
  <sheetViews>
    <sheetView workbookViewId="0">
      <selection activeCell="G25" sqref="A1:XFD1048576"/>
    </sheetView>
  </sheetViews>
  <sheetFormatPr defaultRowHeight="14.4" x14ac:dyDescent="0.3"/>
  <cols>
    <col min="1" max="1" width="10.44140625" bestFit="1" customWidth="1"/>
    <col min="2" max="2" width="4" bestFit="1" customWidth="1"/>
    <col min="3" max="3" width="3" bestFit="1" customWidth="1"/>
    <col min="4" max="4" width="4" bestFit="1" customWidth="1"/>
    <col min="5" max="6" width="12" bestFit="1" customWidth="1"/>
    <col min="7" max="7" width="6.33203125" bestFit="1" customWidth="1"/>
    <col min="8" max="8" width="12" bestFit="1" customWidth="1"/>
  </cols>
  <sheetData>
    <row r="1" spans="1:8" x14ac:dyDescent="0.3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</v>
      </c>
      <c r="C2">
        <v>0</v>
      </c>
      <c r="D2">
        <v>0</v>
      </c>
      <c r="E2">
        <v>1</v>
      </c>
      <c r="F2">
        <f>EXP(D2*D2)</f>
        <v>1</v>
      </c>
      <c r="H2">
        <f>ABS(E2-F2)</f>
        <v>0</v>
      </c>
    </row>
    <row r="3" spans="1:8" x14ac:dyDescent="0.3">
      <c r="A3" t="s">
        <v>8</v>
      </c>
      <c r="C3">
        <v>1</v>
      </c>
      <c r="D3">
        <v>0.1</v>
      </c>
      <c r="E3">
        <f>E2/(1-2*$B$4*D3)</f>
        <v>1.0204081632653061</v>
      </c>
      <c r="F3">
        <f t="shared" ref="F3:F12" si="0">EXP(D3*D3)</f>
        <v>1.0100501670841679</v>
      </c>
      <c r="H3">
        <f t="shared" ref="H3:H12" si="1">ABS(E3-F3)</f>
        <v>1.0357996181138196E-2</v>
      </c>
    </row>
    <row r="4" spans="1:8" x14ac:dyDescent="0.3">
      <c r="A4" t="s">
        <v>9</v>
      </c>
      <c r="B4">
        <v>0.1</v>
      </c>
      <c r="C4">
        <v>2</v>
      </c>
      <c r="D4">
        <v>0.2</v>
      </c>
      <c r="E4">
        <f t="shared" ref="E4:E12" si="2">E3/(1-2*$B$4*D4)</f>
        <v>1.0629251700680273</v>
      </c>
      <c r="F4">
        <f t="shared" si="0"/>
        <v>1.0408107741923882</v>
      </c>
      <c r="H4">
        <f t="shared" si="1"/>
        <v>2.2114395875639126E-2</v>
      </c>
    </row>
    <row r="5" spans="1:8" x14ac:dyDescent="0.3">
      <c r="C5">
        <v>3</v>
      </c>
      <c r="D5">
        <v>0.3</v>
      </c>
      <c r="E5">
        <f t="shared" si="2"/>
        <v>1.1307714575191781</v>
      </c>
      <c r="F5">
        <f t="shared" si="0"/>
        <v>1.0941742837052104</v>
      </c>
      <c r="H5">
        <f t="shared" si="1"/>
        <v>3.6597173813967654E-2</v>
      </c>
    </row>
    <row r="6" spans="1:8" x14ac:dyDescent="0.3">
      <c r="C6">
        <v>4</v>
      </c>
      <c r="D6">
        <v>0.4</v>
      </c>
      <c r="E6">
        <f t="shared" si="2"/>
        <v>1.2290994103469328</v>
      </c>
      <c r="F6">
        <f t="shared" si="0"/>
        <v>1.1735108709918103</v>
      </c>
      <c r="H6">
        <f t="shared" si="1"/>
        <v>5.5588539355122535E-2</v>
      </c>
    </row>
    <row r="7" spans="1:8" x14ac:dyDescent="0.3">
      <c r="C7">
        <v>5</v>
      </c>
      <c r="D7">
        <v>0.5</v>
      </c>
      <c r="E7">
        <f t="shared" si="2"/>
        <v>1.3656660114965919</v>
      </c>
      <c r="F7">
        <f t="shared" si="0"/>
        <v>1.2840254166877414</v>
      </c>
      <c r="H7">
        <f t="shared" si="1"/>
        <v>8.1640594808850553E-2</v>
      </c>
    </row>
    <row r="8" spans="1:8" x14ac:dyDescent="0.3">
      <c r="C8">
        <v>6</v>
      </c>
      <c r="D8">
        <v>0.6</v>
      </c>
      <c r="E8">
        <f t="shared" si="2"/>
        <v>1.5518931948824908</v>
      </c>
      <c r="F8">
        <f t="shared" si="0"/>
        <v>1.4333294145603401</v>
      </c>
      <c r="H8">
        <f t="shared" si="1"/>
        <v>0.11856378032215065</v>
      </c>
    </row>
    <row r="9" spans="1:8" x14ac:dyDescent="0.3">
      <c r="C9">
        <v>7</v>
      </c>
      <c r="D9">
        <v>0.7</v>
      </c>
      <c r="E9">
        <f t="shared" si="2"/>
        <v>1.804526970793594</v>
      </c>
      <c r="F9">
        <f t="shared" si="0"/>
        <v>1.6323162199553789</v>
      </c>
      <c r="H9">
        <f t="shared" si="1"/>
        <v>0.17221075083821513</v>
      </c>
    </row>
    <row r="10" spans="1:8" x14ac:dyDescent="0.3">
      <c r="C10">
        <v>8</v>
      </c>
      <c r="D10">
        <v>0.8</v>
      </c>
      <c r="E10">
        <f t="shared" si="2"/>
        <v>2.1482463938018976</v>
      </c>
      <c r="F10">
        <f t="shared" si="0"/>
        <v>1.8964808793049517</v>
      </c>
      <c r="H10">
        <f t="shared" si="1"/>
        <v>0.25176551449694595</v>
      </c>
    </row>
    <row r="11" spans="1:8" x14ac:dyDescent="0.3">
      <c r="C11">
        <v>9</v>
      </c>
      <c r="D11">
        <v>0.9</v>
      </c>
      <c r="E11">
        <f t="shared" si="2"/>
        <v>2.6198126753681681</v>
      </c>
      <c r="F11">
        <f t="shared" si="0"/>
        <v>2.2479079866764717</v>
      </c>
      <c r="H11">
        <f t="shared" si="1"/>
        <v>0.37190468869169635</v>
      </c>
    </row>
    <row r="12" spans="1:8" x14ac:dyDescent="0.3">
      <c r="C12">
        <v>10</v>
      </c>
      <c r="D12">
        <v>1</v>
      </c>
      <c r="E12">
        <f t="shared" si="2"/>
        <v>3.2747658442102101</v>
      </c>
      <c r="F12">
        <f t="shared" si="0"/>
        <v>2.7182818284590451</v>
      </c>
      <c r="H12">
        <f t="shared" si="1"/>
        <v>0.55648401575116502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8B97-F4A9-4F2A-8BFE-4D68F754A03A}">
  <dimension ref="A1:H12"/>
  <sheetViews>
    <sheetView workbookViewId="0">
      <selection activeCell="K30" sqref="K30"/>
    </sheetView>
  </sheetViews>
  <sheetFormatPr defaultRowHeight="14.4" x14ac:dyDescent="0.3"/>
  <cols>
    <col min="1" max="1" width="10.6640625" bestFit="1" customWidth="1"/>
    <col min="2" max="2" width="4" bestFit="1" customWidth="1"/>
    <col min="3" max="3" width="3" bestFit="1" customWidth="1"/>
    <col min="4" max="4" width="4" bestFit="1" customWidth="1"/>
    <col min="5" max="8" width="12" bestFit="1" customWidth="1"/>
  </cols>
  <sheetData>
    <row r="1" spans="1:8" x14ac:dyDescent="0.3">
      <c r="A1" t="s">
        <v>11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7</v>
      </c>
    </row>
    <row r="2" spans="1:8" x14ac:dyDescent="0.3">
      <c r="A2" t="s">
        <v>10</v>
      </c>
      <c r="C2">
        <v>0</v>
      </c>
      <c r="D2">
        <v>0</v>
      </c>
      <c r="E2">
        <v>0</v>
      </c>
      <c r="F2">
        <f>TAN(D2)-D2</f>
        <v>0</v>
      </c>
      <c r="G2">
        <f>(D2+E2) ^2</f>
        <v>0</v>
      </c>
      <c r="H2">
        <f>ABS(E2-F2)</f>
        <v>0</v>
      </c>
    </row>
    <row r="3" spans="1:8" x14ac:dyDescent="0.3">
      <c r="A3" t="s">
        <v>12</v>
      </c>
      <c r="C3">
        <v>1</v>
      </c>
      <c r="D3">
        <v>0.1</v>
      </c>
      <c r="E3">
        <f>E2+$B$4*G2</f>
        <v>0</v>
      </c>
      <c r="F3">
        <f t="shared" ref="F3:F12" si="0">TAN(D3)-D3</f>
        <v>3.3467208545054361E-4</v>
      </c>
      <c r="G3">
        <f t="shared" ref="G3:G12" si="1">(D3+E3) ^2</f>
        <v>1.0000000000000002E-2</v>
      </c>
      <c r="H3">
        <f t="shared" ref="H3:H12" si="2">ABS(E3-F3)</f>
        <v>3.3467208545054361E-4</v>
      </c>
    </row>
    <row r="4" spans="1:8" x14ac:dyDescent="0.3">
      <c r="A4" t="s">
        <v>9</v>
      </c>
      <c r="B4">
        <v>0.1</v>
      </c>
      <c r="C4">
        <v>2</v>
      </c>
      <c r="D4">
        <v>0.2</v>
      </c>
      <c r="E4">
        <f t="shared" ref="E4:E12" si="3">E3+$B$4*G3</f>
        <v>1.0000000000000002E-3</v>
      </c>
      <c r="F4">
        <f t="shared" si="0"/>
        <v>2.7100355086724925E-3</v>
      </c>
      <c r="G4">
        <f t="shared" si="1"/>
        <v>4.0401000000000006E-2</v>
      </c>
      <c r="H4">
        <f t="shared" si="2"/>
        <v>1.7100355086724923E-3</v>
      </c>
    </row>
    <row r="5" spans="1:8" x14ac:dyDescent="0.3">
      <c r="C5">
        <v>3</v>
      </c>
      <c r="D5">
        <v>0.3</v>
      </c>
      <c r="E5">
        <f t="shared" si="3"/>
        <v>5.0401000000000005E-3</v>
      </c>
      <c r="F5">
        <f t="shared" si="0"/>
        <v>9.3362496096232594E-3</v>
      </c>
      <c r="G5">
        <f t="shared" si="1"/>
        <v>9.3049462608009989E-2</v>
      </c>
      <c r="H5">
        <f t="shared" si="2"/>
        <v>4.296149609623259E-3</v>
      </c>
    </row>
    <row r="6" spans="1:8" x14ac:dyDescent="0.3">
      <c r="C6">
        <v>4</v>
      </c>
      <c r="D6">
        <v>0.4</v>
      </c>
      <c r="E6">
        <f t="shared" si="3"/>
        <v>1.4345046260800999E-2</v>
      </c>
      <c r="F6">
        <f t="shared" si="0"/>
        <v>2.2793218738161758E-2</v>
      </c>
      <c r="G6">
        <f t="shared" si="1"/>
        <v>0.17168181736086535</v>
      </c>
      <c r="H6">
        <f t="shared" si="2"/>
        <v>8.4481724773607589E-3</v>
      </c>
    </row>
    <row r="7" spans="1:8" x14ac:dyDescent="0.3">
      <c r="C7">
        <v>5</v>
      </c>
      <c r="D7">
        <v>0.5</v>
      </c>
      <c r="E7">
        <f t="shared" si="3"/>
        <v>3.1513227996887536E-2</v>
      </c>
      <c r="F7">
        <f t="shared" si="0"/>
        <v>4.6302489843790484E-2</v>
      </c>
      <c r="G7">
        <f t="shared" si="1"/>
        <v>0.2825063115356713</v>
      </c>
      <c r="H7">
        <f t="shared" si="2"/>
        <v>1.4789261846902949E-2</v>
      </c>
    </row>
    <row r="8" spans="1:8" x14ac:dyDescent="0.3">
      <c r="C8">
        <v>6</v>
      </c>
      <c r="D8">
        <v>0.6</v>
      </c>
      <c r="E8">
        <f t="shared" si="3"/>
        <v>5.9763859150454665E-2</v>
      </c>
      <c r="F8">
        <f t="shared" si="0"/>
        <v>8.4136808341692348E-2</v>
      </c>
      <c r="G8">
        <f t="shared" si="1"/>
        <v>0.43528834984110099</v>
      </c>
      <c r="H8">
        <f t="shared" si="2"/>
        <v>2.4372949191237683E-2</v>
      </c>
    </row>
    <row r="9" spans="1:8" x14ac:dyDescent="0.3">
      <c r="C9">
        <v>7</v>
      </c>
      <c r="D9">
        <v>0.7</v>
      </c>
      <c r="E9">
        <f t="shared" si="3"/>
        <v>0.10329269413456477</v>
      </c>
      <c r="F9">
        <f t="shared" si="0"/>
        <v>0.14228838046307946</v>
      </c>
      <c r="G9">
        <f t="shared" si="1"/>
        <v>0.64527915244996736</v>
      </c>
      <c r="H9">
        <f t="shared" si="2"/>
        <v>3.8995686328514689E-2</v>
      </c>
    </row>
    <row r="10" spans="1:8" x14ac:dyDescent="0.3">
      <c r="C10">
        <v>8</v>
      </c>
      <c r="D10">
        <v>0.8</v>
      </c>
      <c r="E10">
        <f t="shared" si="3"/>
        <v>0.1678206093795615</v>
      </c>
      <c r="F10">
        <f t="shared" si="0"/>
        <v>0.22963855705036407</v>
      </c>
      <c r="G10">
        <f t="shared" si="1"/>
        <v>0.93667673193982592</v>
      </c>
      <c r="H10">
        <f t="shared" si="2"/>
        <v>6.1817947670802564E-2</v>
      </c>
    </row>
    <row r="11" spans="1:8" x14ac:dyDescent="0.3">
      <c r="C11">
        <v>9</v>
      </c>
      <c r="D11">
        <v>0.9</v>
      </c>
      <c r="E11">
        <f t="shared" si="3"/>
        <v>0.26148828257354412</v>
      </c>
      <c r="F11">
        <f t="shared" si="0"/>
        <v>0.36015821755033917</v>
      </c>
      <c r="G11">
        <f t="shared" si="1"/>
        <v>1.3490550305556412</v>
      </c>
      <c r="H11">
        <f t="shared" si="2"/>
        <v>9.8669934976795048E-2</v>
      </c>
    </row>
    <row r="12" spans="1:8" x14ac:dyDescent="0.3">
      <c r="C12">
        <v>10</v>
      </c>
      <c r="D12">
        <v>1</v>
      </c>
      <c r="E12">
        <f t="shared" si="3"/>
        <v>0.39639378562910821</v>
      </c>
      <c r="F12">
        <f t="shared" si="0"/>
        <v>0.55740772465490229</v>
      </c>
      <c r="G12">
        <f t="shared" si="1"/>
        <v>1.9499156045435919</v>
      </c>
      <c r="H12">
        <f t="shared" si="2"/>
        <v>0.16101393902579408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6087-8271-42BD-A28B-856F7B705FB8}">
  <dimension ref="A1:J46"/>
  <sheetViews>
    <sheetView tabSelected="1" topLeftCell="A28" workbookViewId="0">
      <selection activeCell="L46" sqref="L46"/>
    </sheetView>
  </sheetViews>
  <sheetFormatPr defaultRowHeight="14.4" x14ac:dyDescent="0.3"/>
  <cols>
    <col min="1" max="1" width="22.44140625" bestFit="1" customWidth="1"/>
    <col min="2" max="2" width="4" bestFit="1" customWidth="1"/>
    <col min="3" max="4" width="12" bestFit="1" customWidth="1"/>
    <col min="5" max="5" width="12.6640625" bestFit="1" customWidth="1"/>
    <col min="6" max="6" width="12" bestFit="1" customWidth="1"/>
    <col min="7" max="7" width="12.6640625" bestFit="1" customWidth="1"/>
    <col min="8" max="8" width="12" bestFit="1" customWidth="1"/>
    <col min="9" max="9" width="12.6640625" bestFit="1" customWidth="1"/>
  </cols>
  <sheetData>
    <row r="1" spans="1:8" x14ac:dyDescent="0.3">
      <c r="A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10</v>
      </c>
      <c r="C2">
        <v>0</v>
      </c>
      <c r="D2">
        <v>0</v>
      </c>
      <c r="E2">
        <v>0</v>
      </c>
      <c r="F2">
        <f>EXP(D2*D2)</f>
        <v>1</v>
      </c>
      <c r="H2">
        <f>ABS(E2-F2)</f>
        <v>1</v>
      </c>
    </row>
    <row r="3" spans="1:8" x14ac:dyDescent="0.3">
      <c r="A3" t="s">
        <v>12</v>
      </c>
      <c r="C3">
        <v>1</v>
      </c>
      <c r="D3">
        <v>0.1</v>
      </c>
      <c r="E3">
        <f>E2/(1-2*$B$4*D3)</f>
        <v>0</v>
      </c>
      <c r="F3">
        <f t="shared" ref="F3:F12" si="0">EXP(D3*D3)</f>
        <v>1.0100501670841679</v>
      </c>
      <c r="H3">
        <f t="shared" ref="H3:H12" si="1">ABS(E3-F3)</f>
        <v>1.0100501670841679</v>
      </c>
    </row>
    <row r="4" spans="1:8" x14ac:dyDescent="0.3">
      <c r="A4" t="s">
        <v>9</v>
      </c>
      <c r="B4">
        <v>0.1</v>
      </c>
      <c r="C4">
        <v>2</v>
      </c>
      <c r="D4">
        <v>0.2</v>
      </c>
      <c r="E4">
        <f t="shared" ref="E4:E12" si="2">E3/(1-2*$B$4*D4)</f>
        <v>0</v>
      </c>
      <c r="F4">
        <f t="shared" si="0"/>
        <v>1.0408107741923882</v>
      </c>
      <c r="H4">
        <f t="shared" si="1"/>
        <v>1.0408107741923882</v>
      </c>
    </row>
    <row r="5" spans="1:8" x14ac:dyDescent="0.3">
      <c r="C5">
        <v>3</v>
      </c>
      <c r="D5">
        <v>0.3</v>
      </c>
      <c r="E5">
        <f t="shared" si="2"/>
        <v>0</v>
      </c>
      <c r="F5">
        <f t="shared" si="0"/>
        <v>1.0941742837052104</v>
      </c>
      <c r="H5">
        <f t="shared" si="1"/>
        <v>1.0941742837052104</v>
      </c>
    </row>
    <row r="6" spans="1:8" x14ac:dyDescent="0.3">
      <c r="C6">
        <v>4</v>
      </c>
      <c r="D6">
        <v>0.4</v>
      </c>
      <c r="E6">
        <f t="shared" si="2"/>
        <v>0</v>
      </c>
      <c r="F6">
        <f t="shared" si="0"/>
        <v>1.1735108709918103</v>
      </c>
      <c r="H6">
        <f t="shared" si="1"/>
        <v>1.1735108709918103</v>
      </c>
    </row>
    <row r="7" spans="1:8" x14ac:dyDescent="0.3">
      <c r="C7">
        <v>5</v>
      </c>
      <c r="D7">
        <v>0.5</v>
      </c>
      <c r="E7">
        <f t="shared" si="2"/>
        <v>0</v>
      </c>
      <c r="F7">
        <f t="shared" si="0"/>
        <v>1.2840254166877414</v>
      </c>
      <c r="H7">
        <f t="shared" si="1"/>
        <v>1.2840254166877414</v>
      </c>
    </row>
    <row r="8" spans="1:8" x14ac:dyDescent="0.3">
      <c r="C8">
        <v>6</v>
      </c>
      <c r="D8">
        <v>0.6</v>
      </c>
      <c r="E8">
        <f t="shared" si="2"/>
        <v>0</v>
      </c>
      <c r="F8">
        <f t="shared" si="0"/>
        <v>1.4333294145603401</v>
      </c>
      <c r="H8">
        <f t="shared" si="1"/>
        <v>1.4333294145603401</v>
      </c>
    </row>
    <row r="9" spans="1:8" x14ac:dyDescent="0.3">
      <c r="C9">
        <v>7</v>
      </c>
      <c r="D9">
        <v>0.7</v>
      </c>
      <c r="E9">
        <f t="shared" si="2"/>
        <v>0</v>
      </c>
      <c r="F9">
        <f t="shared" si="0"/>
        <v>1.6323162199553789</v>
      </c>
      <c r="H9">
        <f t="shared" si="1"/>
        <v>1.6323162199553789</v>
      </c>
    </row>
    <row r="10" spans="1:8" x14ac:dyDescent="0.3">
      <c r="C10">
        <v>8</v>
      </c>
      <c r="D10">
        <v>0.8</v>
      </c>
      <c r="E10">
        <f t="shared" si="2"/>
        <v>0</v>
      </c>
      <c r="F10">
        <f t="shared" si="0"/>
        <v>1.8964808793049517</v>
      </c>
      <c r="H10">
        <f t="shared" si="1"/>
        <v>1.8964808793049517</v>
      </c>
    </row>
    <row r="11" spans="1:8" x14ac:dyDescent="0.3">
      <c r="C11">
        <v>9</v>
      </c>
      <c r="D11">
        <v>0.9</v>
      </c>
      <c r="E11">
        <f t="shared" si="2"/>
        <v>0</v>
      </c>
      <c r="F11">
        <f t="shared" si="0"/>
        <v>2.2479079866764717</v>
      </c>
      <c r="H11">
        <f t="shared" si="1"/>
        <v>2.2479079866764717</v>
      </c>
    </row>
    <row r="12" spans="1:8" x14ac:dyDescent="0.3">
      <c r="C12">
        <v>10</v>
      </c>
      <c r="D12">
        <v>1</v>
      </c>
      <c r="E12">
        <f t="shared" si="2"/>
        <v>0</v>
      </c>
      <c r="F12">
        <f t="shared" si="0"/>
        <v>2.7182818284590451</v>
      </c>
      <c r="H12">
        <f t="shared" si="1"/>
        <v>2.7182818284590451</v>
      </c>
    </row>
    <row r="16" spans="1:8" x14ac:dyDescent="0.3">
      <c r="A16" t="s">
        <v>14</v>
      </c>
    </row>
    <row r="18" spans="1:10" x14ac:dyDescent="0.3">
      <c r="B18" t="s">
        <v>2</v>
      </c>
      <c r="C18" t="s">
        <v>15</v>
      </c>
      <c r="D18" t="s">
        <v>16</v>
      </c>
      <c r="E18" t="s">
        <v>17</v>
      </c>
      <c r="G18" t="s">
        <v>2</v>
      </c>
      <c r="H18" t="s">
        <v>15</v>
      </c>
      <c r="I18" t="s">
        <v>16</v>
      </c>
      <c r="J18" t="s">
        <v>17</v>
      </c>
    </row>
    <row r="19" spans="1:10" x14ac:dyDescent="0.3">
      <c r="B19">
        <v>0</v>
      </c>
      <c r="C19">
        <v>0</v>
      </c>
      <c r="D19">
        <f>100*C19*C19-980*C19+1</f>
        <v>1</v>
      </c>
      <c r="E19">
        <f>200*C19-980</f>
        <v>-980</v>
      </c>
      <c r="G19">
        <v>0</v>
      </c>
      <c r="H19">
        <f>0.0010205</f>
        <v>1.0204999999999999E-3</v>
      </c>
      <c r="I19">
        <f>100*H19*H19-960*H19+5.0205</f>
        <v>4.0409241420250002</v>
      </c>
      <c r="J19">
        <f>200*H19-960</f>
        <v>-959.79589999999996</v>
      </c>
    </row>
    <row r="20" spans="1:10" x14ac:dyDescent="0.3">
      <c r="B20">
        <v>1</v>
      </c>
      <c r="C20">
        <f>C19-D19/E19</f>
        <v>1.0204081632653062E-3</v>
      </c>
      <c r="D20">
        <f t="shared" ref="D20:D29" si="3">100*C20*C20-980*C20+1</f>
        <v>1.0412328196585108E-4</v>
      </c>
      <c r="E20">
        <f>200*C20-980</f>
        <v>-979.79591836734699</v>
      </c>
      <c r="G20">
        <v>1</v>
      </c>
      <c r="H20">
        <f>H19-I19/J19</f>
        <v>5.2306910854432696E-3</v>
      </c>
      <c r="I20">
        <f t="shared" ref="I20:I29" si="4">100*H20*H20-960*H20+5.0205</f>
        <v>1.7725708975948606E-3</v>
      </c>
      <c r="J20">
        <f>200*H20-980</f>
        <v>-978.9538617829113</v>
      </c>
    </row>
    <row r="21" spans="1:10" x14ac:dyDescent="0.3">
      <c r="B21">
        <v>2</v>
      </c>
      <c r="C21">
        <f>C20-D20/E20</f>
        <v>1.020514433642651E-3</v>
      </c>
      <c r="D21">
        <f t="shared" si="3"/>
        <v>1.1292078383462467E-12</v>
      </c>
      <c r="E21">
        <f t="shared" ref="E20:E29" si="5">200*C21-980</f>
        <v>-979.79589711327151</v>
      </c>
      <c r="G21">
        <v>2</v>
      </c>
      <c r="H21">
        <f>H20-I20/J20</f>
        <v>5.2325017641348748E-3</v>
      </c>
      <c r="I21">
        <f t="shared" si="4"/>
        <v>3.6213901688064709E-5</v>
      </c>
      <c r="J21">
        <f t="shared" ref="J21:J29" si="6">200*H21-980</f>
        <v>-978.95349964717298</v>
      </c>
    </row>
    <row r="22" spans="1:10" x14ac:dyDescent="0.3">
      <c r="B22">
        <v>3</v>
      </c>
      <c r="C22">
        <f>C21-D21/E21</f>
        <v>1.0205144336438035E-3</v>
      </c>
      <c r="D22">
        <f t="shared" si="3"/>
        <v>0</v>
      </c>
      <c r="E22">
        <f t="shared" si="5"/>
        <v>-979.79589711327128</v>
      </c>
      <c r="G22">
        <v>3</v>
      </c>
      <c r="H22">
        <f>H21-I21/J21</f>
        <v>5.2325387565984611E-3</v>
      </c>
      <c r="I22">
        <f t="shared" si="4"/>
        <v>7.3984940751614658E-7</v>
      </c>
      <c r="J22">
        <f t="shared" si="6"/>
        <v>-978.95349224868028</v>
      </c>
    </row>
    <row r="23" spans="1:10" x14ac:dyDescent="0.3">
      <c r="B23">
        <v>4</v>
      </c>
      <c r="C23">
        <f t="shared" ref="C21:C29" si="7">C22-D22/E22</f>
        <v>1.0205144336438035E-3</v>
      </c>
      <c r="D23">
        <f t="shared" si="3"/>
        <v>0</v>
      </c>
      <c r="E23">
        <f t="shared" si="5"/>
        <v>-979.79589711327128</v>
      </c>
      <c r="G23">
        <v>4</v>
      </c>
      <c r="H23">
        <f t="shared" ref="H23:H29" si="8">H22-I22/J22</f>
        <v>5.2325395123538811E-3</v>
      </c>
      <c r="I23">
        <f t="shared" si="4"/>
        <v>1.5115108276120282E-8</v>
      </c>
      <c r="J23">
        <f t="shared" si="6"/>
        <v>-978.95349209752919</v>
      </c>
    </row>
    <row r="24" spans="1:10" x14ac:dyDescent="0.3">
      <c r="B24">
        <v>5</v>
      </c>
      <c r="C24">
        <f t="shared" si="7"/>
        <v>1.0205144336438035E-3</v>
      </c>
      <c r="D24">
        <f t="shared" si="3"/>
        <v>0</v>
      </c>
      <c r="E24">
        <f t="shared" si="5"/>
        <v>-979.79589711327128</v>
      </c>
      <c r="G24">
        <v>5</v>
      </c>
      <c r="H24">
        <f t="shared" si="8"/>
        <v>5.2325395277939488E-3</v>
      </c>
      <c r="I24">
        <f t="shared" si="4"/>
        <v>3.0880276113975924E-10</v>
      </c>
      <c r="J24">
        <f t="shared" si="6"/>
        <v>-978.95349209444123</v>
      </c>
    </row>
    <row r="25" spans="1:10" x14ac:dyDescent="0.3">
      <c r="B25">
        <v>6</v>
      </c>
      <c r="C25">
        <f t="shared" si="7"/>
        <v>1.0205144336438035E-3</v>
      </c>
      <c r="D25">
        <f t="shared" si="3"/>
        <v>0</v>
      </c>
      <c r="E25">
        <f t="shared" si="5"/>
        <v>-979.79589711327128</v>
      </c>
      <c r="G25">
        <v>6</v>
      </c>
      <c r="H25">
        <f t="shared" si="8"/>
        <v>5.2325395281093909E-3</v>
      </c>
      <c r="I25">
        <f t="shared" si="4"/>
        <v>6.3078431367102894E-12</v>
      </c>
      <c r="J25">
        <f t="shared" si="6"/>
        <v>-978.95349209437813</v>
      </c>
    </row>
    <row r="26" spans="1:10" x14ac:dyDescent="0.3">
      <c r="B26">
        <v>7</v>
      </c>
      <c r="C26">
        <f t="shared" si="7"/>
        <v>1.0205144336438035E-3</v>
      </c>
      <c r="D26">
        <f t="shared" si="3"/>
        <v>0</v>
      </c>
      <c r="E26">
        <f t="shared" si="5"/>
        <v>-979.79589711327128</v>
      </c>
      <c r="G26">
        <v>7</v>
      </c>
      <c r="H26">
        <f t="shared" si="8"/>
        <v>5.2325395281158345E-3</v>
      </c>
      <c r="I26">
        <f t="shared" si="4"/>
        <v>1.2878587085651816E-13</v>
      </c>
      <c r="J26">
        <f t="shared" si="6"/>
        <v>-978.95349209437688</v>
      </c>
    </row>
    <row r="27" spans="1:10" x14ac:dyDescent="0.3">
      <c r="B27">
        <v>8</v>
      </c>
      <c r="C27">
        <f t="shared" si="7"/>
        <v>1.0205144336438035E-3</v>
      </c>
      <c r="D27">
        <f t="shared" si="3"/>
        <v>0</v>
      </c>
      <c r="E27">
        <f t="shared" si="5"/>
        <v>-979.79589711327128</v>
      </c>
      <c r="G27">
        <v>8</v>
      </c>
      <c r="H27">
        <f t="shared" si="8"/>
        <v>5.2325395281159663E-3</v>
      </c>
      <c r="I27">
        <f t="shared" si="4"/>
        <v>0</v>
      </c>
      <c r="J27">
        <f t="shared" si="6"/>
        <v>-978.95349209437677</v>
      </c>
    </row>
    <row r="28" spans="1:10" x14ac:dyDescent="0.3">
      <c r="B28">
        <v>9</v>
      </c>
      <c r="C28">
        <f t="shared" si="7"/>
        <v>1.0205144336438035E-3</v>
      </c>
      <c r="D28">
        <f t="shared" si="3"/>
        <v>0</v>
      </c>
      <c r="E28">
        <f t="shared" si="5"/>
        <v>-979.79589711327128</v>
      </c>
      <c r="G28">
        <v>9</v>
      </c>
      <c r="H28">
        <f t="shared" si="8"/>
        <v>5.2325395281159663E-3</v>
      </c>
      <c r="I28">
        <f t="shared" si="4"/>
        <v>0</v>
      </c>
      <c r="J28">
        <f t="shared" si="6"/>
        <v>-978.95349209437677</v>
      </c>
    </row>
    <row r="29" spans="1:10" x14ac:dyDescent="0.3">
      <c r="B29">
        <v>10</v>
      </c>
      <c r="C29">
        <f>C28-D28/E28</f>
        <v>1.0205144336438035E-3</v>
      </c>
      <c r="D29">
        <f t="shared" si="3"/>
        <v>0</v>
      </c>
      <c r="E29">
        <f t="shared" si="5"/>
        <v>-979.79589711327128</v>
      </c>
      <c r="G29">
        <v>10</v>
      </c>
      <c r="H29">
        <f t="shared" si="8"/>
        <v>5.2325395281159663E-3</v>
      </c>
      <c r="I29">
        <f t="shared" si="4"/>
        <v>0</v>
      </c>
      <c r="J29">
        <f t="shared" si="6"/>
        <v>-978.95349209437677</v>
      </c>
    </row>
    <row r="31" spans="1:10" x14ac:dyDescent="0.3">
      <c r="A31" t="s">
        <v>14</v>
      </c>
    </row>
    <row r="32" spans="1:10" x14ac:dyDescent="0.3">
      <c r="B32" t="s">
        <v>2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</row>
    <row r="33" spans="2:10" x14ac:dyDescent="0.3">
      <c r="B33">
        <v>0</v>
      </c>
      <c r="C33">
        <v>0</v>
      </c>
      <c r="D33">
        <v>1</v>
      </c>
      <c r="E33">
        <f>(D33+C33)/2</f>
        <v>0.5</v>
      </c>
      <c r="F33">
        <f>100*C33*C33-980*C33+1</f>
        <v>1</v>
      </c>
      <c r="G33">
        <f>100*D33*D33-980*D33+1</f>
        <v>-879</v>
      </c>
      <c r="H33">
        <f>100*E33*E33-980*E33+1</f>
        <v>-464</v>
      </c>
      <c r="I33">
        <f>F33*H33</f>
        <v>-464</v>
      </c>
      <c r="J33">
        <f>H33*G33</f>
        <v>407856</v>
      </c>
    </row>
    <row r="34" spans="2:10" x14ac:dyDescent="0.3">
      <c r="B34">
        <v>1</v>
      </c>
      <c r="C34">
        <v>0</v>
      </c>
      <c r="D34">
        <f>(C34+B34)/2</f>
        <v>0.5</v>
      </c>
      <c r="E34">
        <f t="shared" ref="D34:E46" si="9">(D34+C34)/2</f>
        <v>0.25</v>
      </c>
      <c r="F34">
        <f t="shared" ref="F34:F46" si="10">100*C34*C34-980*C34+1</f>
        <v>1</v>
      </c>
      <c r="G34">
        <f t="shared" ref="G34:G46" si="11">100*D34*D34-980*D34+1</f>
        <v>-464</v>
      </c>
      <c r="H34">
        <f t="shared" ref="H34:H46" si="12">100*E34*E34-980*E34+1</f>
        <v>-237.75</v>
      </c>
      <c r="I34">
        <f t="shared" ref="I34:I45" si="13">F34*H34</f>
        <v>-237.75</v>
      </c>
      <c r="J34">
        <f t="shared" ref="J34:J44" si="14">H34*G34</f>
        <v>110316</v>
      </c>
    </row>
    <row r="35" spans="2:10" x14ac:dyDescent="0.3">
      <c r="B35">
        <v>2</v>
      </c>
      <c r="C35">
        <v>0</v>
      </c>
      <c r="D35">
        <v>0.25</v>
      </c>
      <c r="E35">
        <f t="shared" si="9"/>
        <v>0.125</v>
      </c>
      <c r="F35">
        <f t="shared" si="10"/>
        <v>1</v>
      </c>
      <c r="G35">
        <f t="shared" si="11"/>
        <v>-237.75</v>
      </c>
      <c r="H35">
        <f t="shared" si="12"/>
        <v>-119.9375</v>
      </c>
      <c r="I35">
        <f t="shared" si="13"/>
        <v>-119.9375</v>
      </c>
      <c r="J35">
        <f t="shared" si="14"/>
        <v>28515.140625</v>
      </c>
    </row>
    <row r="36" spans="2:10" x14ac:dyDescent="0.3">
      <c r="B36">
        <v>3</v>
      </c>
      <c r="C36">
        <v>0</v>
      </c>
      <c r="D36">
        <v>0.125</v>
      </c>
      <c r="E36">
        <f t="shared" si="9"/>
        <v>6.25E-2</v>
      </c>
      <c r="F36">
        <f t="shared" si="10"/>
        <v>1</v>
      </c>
      <c r="G36">
        <f t="shared" si="11"/>
        <v>-119.9375</v>
      </c>
      <c r="H36">
        <f t="shared" si="12"/>
        <v>-59.859375</v>
      </c>
      <c r="I36">
        <f t="shared" si="13"/>
        <v>-59.859375</v>
      </c>
      <c r="J36">
        <f t="shared" si="14"/>
        <v>7179.3837890625</v>
      </c>
    </row>
    <row r="37" spans="2:10" x14ac:dyDescent="0.3">
      <c r="B37">
        <v>4</v>
      </c>
      <c r="C37">
        <v>0</v>
      </c>
      <c r="D37">
        <v>6.25E-2</v>
      </c>
      <c r="E37">
        <f t="shared" si="9"/>
        <v>3.125E-2</v>
      </c>
      <c r="F37">
        <f t="shared" si="10"/>
        <v>1</v>
      </c>
      <c r="G37">
        <f t="shared" si="11"/>
        <v>-59.859375</v>
      </c>
      <c r="H37">
        <f t="shared" si="12"/>
        <v>-29.52734375</v>
      </c>
      <c r="I37">
        <f t="shared" si="13"/>
        <v>-29.52734375</v>
      </c>
      <c r="J37">
        <f t="shared" si="14"/>
        <v>1767.4883422851563</v>
      </c>
    </row>
    <row r="38" spans="2:10" x14ac:dyDescent="0.3">
      <c r="B38">
        <v>5</v>
      </c>
      <c r="C38">
        <v>0</v>
      </c>
      <c r="D38">
        <v>3.125E-2</v>
      </c>
      <c r="E38">
        <f t="shared" si="9"/>
        <v>1.5625E-2</v>
      </c>
      <c r="F38">
        <f t="shared" si="10"/>
        <v>1</v>
      </c>
      <c r="G38">
        <f t="shared" si="11"/>
        <v>-29.52734375</v>
      </c>
      <c r="H38">
        <f t="shared" si="12"/>
        <v>-14.2880859375</v>
      </c>
      <c r="I38">
        <f t="shared" si="13"/>
        <v>-14.2880859375</v>
      </c>
      <c r="J38">
        <f t="shared" si="14"/>
        <v>421.88922500610352</v>
      </c>
    </row>
    <row r="39" spans="2:10" x14ac:dyDescent="0.3">
      <c r="B39">
        <v>6</v>
      </c>
      <c r="C39">
        <v>0</v>
      </c>
      <c r="D39">
        <v>1.5625E-2</v>
      </c>
      <c r="E39">
        <f t="shared" si="9"/>
        <v>7.8125E-3</v>
      </c>
      <c r="F39">
        <f t="shared" si="10"/>
        <v>1</v>
      </c>
      <c r="G39">
        <f t="shared" si="11"/>
        <v>-14.2880859375</v>
      </c>
      <c r="H39">
        <f t="shared" si="12"/>
        <v>-6.650146484375</v>
      </c>
      <c r="I39">
        <f t="shared" si="13"/>
        <v>-6.650146484375</v>
      </c>
      <c r="J39">
        <f t="shared" si="14"/>
        <v>95.017864465713501</v>
      </c>
    </row>
    <row r="40" spans="2:10" x14ac:dyDescent="0.3">
      <c r="B40">
        <v>7</v>
      </c>
      <c r="C40">
        <v>0</v>
      </c>
      <c r="D40">
        <v>7.8125E-3</v>
      </c>
      <c r="E40">
        <f t="shared" si="9"/>
        <v>3.90625E-3</v>
      </c>
      <c r="F40">
        <f t="shared" si="10"/>
        <v>1</v>
      </c>
      <c r="G40">
        <f t="shared" si="11"/>
        <v>-6.650146484375</v>
      </c>
      <c r="H40">
        <f t="shared" si="12"/>
        <v>-2.82659912109375</v>
      </c>
      <c r="I40">
        <f t="shared" si="13"/>
        <v>-2.82659912109375</v>
      </c>
      <c r="J40">
        <f t="shared" si="14"/>
        <v>18.797298207879066</v>
      </c>
    </row>
    <row r="41" spans="2:10" x14ac:dyDescent="0.3">
      <c r="B41">
        <v>8</v>
      </c>
      <c r="C41">
        <v>0</v>
      </c>
      <c r="D41">
        <v>3.90625E-3</v>
      </c>
      <c r="E41">
        <f t="shared" si="9"/>
        <v>1.953125E-3</v>
      </c>
      <c r="F41">
        <f t="shared" si="10"/>
        <v>1</v>
      </c>
      <c r="G41">
        <f t="shared" si="11"/>
        <v>-2.82659912109375</v>
      </c>
      <c r="H41">
        <f t="shared" si="12"/>
        <v>-0.9136810302734375</v>
      </c>
      <c r="I41">
        <f t="shared" si="13"/>
        <v>-0.9136810302734375</v>
      </c>
      <c r="J41">
        <f t="shared" si="14"/>
        <v>2.5826099971309304</v>
      </c>
    </row>
    <row r="42" spans="2:10" x14ac:dyDescent="0.3">
      <c r="B42">
        <v>9</v>
      </c>
      <c r="C42">
        <v>0</v>
      </c>
      <c r="D42">
        <v>1.953125E-3</v>
      </c>
      <c r="E42">
        <f t="shared" si="9"/>
        <v>9.765625E-4</v>
      </c>
      <c r="F42">
        <f t="shared" si="10"/>
        <v>1</v>
      </c>
      <c r="G42">
        <f t="shared" si="11"/>
        <v>-0.9136810302734375</v>
      </c>
      <c r="H42">
        <f t="shared" si="12"/>
        <v>4.3064117431640625E-2</v>
      </c>
      <c r="I42">
        <f t="shared" si="13"/>
        <v>4.3064117431640625E-2</v>
      </c>
      <c r="J42">
        <f t="shared" si="14"/>
        <v>-3.9346867182757705E-2</v>
      </c>
    </row>
    <row r="43" spans="2:10" x14ac:dyDescent="0.3">
      <c r="B43">
        <v>10</v>
      </c>
      <c r="C43">
        <v>9.7656299999999995E-4</v>
      </c>
      <c r="D43">
        <v>1.953125E-3</v>
      </c>
      <c r="E43">
        <f t="shared" si="9"/>
        <v>1.4648439999999999E-3</v>
      </c>
      <c r="F43">
        <f t="shared" si="10"/>
        <v>4.3063627529297044E-2</v>
      </c>
      <c r="G43">
        <f t="shared" si="11"/>
        <v>-0.9136810302734375</v>
      </c>
      <c r="H43">
        <f t="shared" si="12"/>
        <v>-0.43533254320556614</v>
      </c>
      <c r="I43">
        <f t="shared" si="13"/>
        <v>-1.8746998491986112E-2</v>
      </c>
      <c r="J43">
        <f t="shared" si="14"/>
        <v>0.39775508658761743</v>
      </c>
    </row>
    <row r="44" spans="2:10" x14ac:dyDescent="0.3">
      <c r="B44">
        <v>11</v>
      </c>
      <c r="C44">
        <v>9.7656299999999995E-4</v>
      </c>
      <c r="D44">
        <v>1.4648440000000001E-3</v>
      </c>
      <c r="E44">
        <f t="shared" si="9"/>
        <v>1.2207035E-3</v>
      </c>
      <c r="F44">
        <f t="shared" si="10"/>
        <v>4.3063627529297044E-2</v>
      </c>
      <c r="G44">
        <f t="shared" si="11"/>
        <v>-0.43533254320556636</v>
      </c>
      <c r="H44">
        <f t="shared" si="12"/>
        <v>-0.19614041829650875</v>
      </c>
      <c r="I44">
        <f t="shared" si="13"/>
        <v>-8.446517916961372E-3</v>
      </c>
      <c r="J44">
        <f>H44*G44</f>
        <v>8.5386307122422747E-2</v>
      </c>
    </row>
    <row r="45" spans="2:10" x14ac:dyDescent="0.3">
      <c r="B45">
        <v>12</v>
      </c>
      <c r="C45">
        <v>9.7656299999999995E-4</v>
      </c>
      <c r="D45">
        <v>1.220704E-3</v>
      </c>
      <c r="E45">
        <f t="shared" si="9"/>
        <v>1.0986335000000001E-3</v>
      </c>
      <c r="F45">
        <f t="shared" si="10"/>
        <v>4.3063627529297044E-2</v>
      </c>
      <c r="G45">
        <f t="shared" si="11"/>
        <v>-0.1961409081744383</v>
      </c>
      <c r="H45">
        <f t="shared" si="12"/>
        <v>-7.6540130443267795E-2</v>
      </c>
      <c r="I45">
        <f>F45*H45</f>
        <v>-3.296095668452694E-3</v>
      </c>
      <c r="J45">
        <f>H45*G45</f>
        <v>1.5012650696932518E-2</v>
      </c>
    </row>
    <row r="46" spans="2:10" x14ac:dyDescent="0.3">
      <c r="B46">
        <v>13</v>
      </c>
      <c r="C46">
        <v>9.7656299999999995E-4</v>
      </c>
      <c r="D46">
        <v>1.098634E-3</v>
      </c>
      <c r="E46">
        <f t="shared" si="9"/>
        <v>1.0375985E-3</v>
      </c>
      <c r="F46">
        <f t="shared" si="10"/>
        <v>4.3063627529297044E-2</v>
      </c>
      <c r="G46">
        <f t="shared" si="11"/>
        <v>-7.6540620333404252E-2</v>
      </c>
      <c r="H46">
        <f t="shared" si="12"/>
        <v>-1.6738868935279871E-2</v>
      </c>
      <c r="I46">
        <f>F46*H46</f>
        <v>-7.2083641709061333E-4</v>
      </c>
      <c r="J46">
        <f>H46*G46</f>
        <v>1.2812034119858713E-3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явный метод эйлера 1</vt:lpstr>
      <vt:lpstr>неявный метод эйлера 1</vt:lpstr>
      <vt:lpstr>явный метод эйлера 2</vt:lpstr>
      <vt:lpstr>неявный метод эйлера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Ихтиёржон Рахимов</dc:creator>
  <cp:lastModifiedBy>Ихтиёржон Рахимов</cp:lastModifiedBy>
  <dcterms:created xsi:type="dcterms:W3CDTF">2021-02-10T08:58:20Z</dcterms:created>
  <dcterms:modified xsi:type="dcterms:W3CDTF">2021-02-10T10:11:06Z</dcterms:modified>
</cp:coreProperties>
</file>